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drawings/drawing1.xml" ContentType="application/vnd.openxmlformats-officedocument.drawing+xml"/>
  <Override PartName="/xl/tables/table90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QUIPO01\Documents\Chris\proyectos\ProyectoFinalBackendFaseII\import\download\"/>
    </mc:Choice>
  </mc:AlternateContent>
  <xr:revisionPtr revIDLastSave="0" documentId="13_ncr:1_{7830899C-A43D-47CA-83C6-BF41F3C57E00}" xr6:coauthVersionLast="47" xr6:coauthVersionMax="47" xr10:uidLastSave="{00000000-0000-0000-0000-000000000000}"/>
  <bookViews>
    <workbookView xWindow="-108" yWindow="-108" windowWidth="19416" windowHeight="10416" firstSheet="2" activeTab="2" xr2:uid="{00000000-000D-0000-FFFF-FFFF00000000}"/>
  </bookViews>
  <sheets>
    <sheet name="LISTAS DESPLEGABLES" sheetId="3" state="hidden" r:id="rId1"/>
    <sheet name="Ajuste Duplas" sheetId="10" state="hidden" r:id="rId2"/>
    <sheet name="MATRIZ PRINCIPAL" sheetId="4" r:id="rId3"/>
    <sheet name="PEDIDO UNIDAD" sheetId="5" r:id="rId4"/>
    <sheet name="PEDIDO GENERAL" sheetId="9" r:id="rId5"/>
    <sheet name="ANALISIS" sheetId="6" r:id="rId6"/>
    <sheet name="Hoja1" sheetId="11" r:id="rId7"/>
    <sheet name="Hoja2" sheetId="12" r:id="rId8"/>
  </sheets>
  <externalReferences>
    <externalReference r:id="rId9"/>
  </externalReferences>
  <definedNames>
    <definedName name="_xlnm._FilterDatabase" localSheetId="6" hidden="1">Hoja1!$A$2:$G$347</definedName>
    <definedName name="_xlnm._FilterDatabase" localSheetId="7" hidden="1">Hoja2!$F$1:$J$351</definedName>
    <definedName name="_xlnm.Print_Area" localSheetId="4">'PEDIDO GENERAL'!$B$4:$E$31</definedName>
    <definedName name="SegmentaciónDeDatos_¿ACTIVO_O_INACTIVO?">#N/A</definedName>
    <definedName name="SegmentaciónDeDatos_¿ACTIVO_O_INACTIVO?1">#N/A</definedName>
    <definedName name="SegmentaciónDeDatos_¿ACTIVO_O_INACTIVO?2">#N/A</definedName>
    <definedName name="SegmentaciónDeDatos_AÑOS">#N/A</definedName>
    <definedName name="SegmentaciónDeDatos_AÑOS1">#N/A</definedName>
    <definedName name="SegmentaciónDeDatos_DIAS">#N/A</definedName>
    <definedName name="SegmentaciónDeDatos_DOCENTE">#N/A</definedName>
    <definedName name="SegmentaciónDeDatos_DOCENTE1">#N/A</definedName>
    <definedName name="SegmentaciónDeDatos_DUPLA">#N/A</definedName>
    <definedName name="SegmentaciónDeDatos_DUPLA1">#N/A</definedName>
    <definedName name="SegmentaciónDeDatos_MESES">#N/A</definedName>
    <definedName name="SegmentaciónDeDatos_UNIDAD">#N/A</definedName>
    <definedName name="SegmentaciónDeDatos_UNIDAD1">#N/A</definedName>
    <definedName name="TIPO">[1]DATOS!$A$2:$A$4</definedName>
  </definedNames>
  <calcPr calcId="18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1"/>
        <x14:slicerCache r:id="rId22"/>
        <x14:slicerCache r:id="rId23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44" i="11" l="1"/>
  <c r="M244" i="11"/>
  <c r="L245" i="11"/>
  <c r="M245" i="11"/>
  <c r="L246" i="11"/>
  <c r="M246" i="11"/>
  <c r="L247" i="11"/>
  <c r="M247" i="11"/>
  <c r="L248" i="11"/>
  <c r="M248" i="11"/>
  <c r="L249" i="11"/>
  <c r="M249" i="11"/>
  <c r="L250" i="11"/>
  <c r="M250" i="11"/>
  <c r="L251" i="11"/>
  <c r="M251" i="11"/>
  <c r="L252" i="11"/>
  <c r="M252" i="11"/>
  <c r="L253" i="11"/>
  <c r="M253" i="11"/>
  <c r="L254" i="11"/>
  <c r="M254" i="11"/>
  <c r="M243" i="11"/>
  <c r="L243" i="11"/>
  <c r="B1" i="4"/>
  <c r="CH630" i="4" s="1"/>
  <c r="BW630" i="4"/>
  <c r="P630" i="4"/>
  <c r="J630" i="4"/>
  <c r="I351" i="12"/>
  <c r="J351" i="12" s="1"/>
  <c r="I350" i="12"/>
  <c r="J350" i="12" s="1"/>
  <c r="I349" i="12"/>
  <c r="J349" i="12" s="1"/>
  <c r="I348" i="12"/>
  <c r="J348" i="12" s="1"/>
  <c r="I347" i="12"/>
  <c r="J347" i="12" s="1"/>
  <c r="I346" i="12"/>
  <c r="J346" i="12" s="1"/>
  <c r="I345" i="12"/>
  <c r="J345" i="12" s="1"/>
  <c r="I344" i="12"/>
  <c r="J344" i="12" s="1"/>
  <c r="I343" i="12"/>
  <c r="J343" i="12" s="1"/>
  <c r="I342" i="12"/>
  <c r="J342" i="12" s="1"/>
  <c r="I341" i="12"/>
  <c r="J341" i="12" s="1"/>
  <c r="I340" i="12"/>
  <c r="J340" i="12" s="1"/>
  <c r="I339" i="12"/>
  <c r="J339" i="12" s="1"/>
  <c r="I338" i="12"/>
  <c r="J338" i="12" s="1"/>
  <c r="I337" i="12"/>
  <c r="J337" i="12" s="1"/>
  <c r="I336" i="12"/>
  <c r="J336" i="12" s="1"/>
  <c r="I335" i="12"/>
  <c r="J335" i="12" s="1"/>
  <c r="I334" i="12"/>
  <c r="J334" i="12" s="1"/>
  <c r="I333" i="12"/>
  <c r="J333" i="12" s="1"/>
  <c r="I332" i="12"/>
  <c r="J332" i="12" s="1"/>
  <c r="I331" i="12"/>
  <c r="J331" i="12" s="1"/>
  <c r="I330" i="12"/>
  <c r="J330" i="12" s="1"/>
  <c r="I329" i="12"/>
  <c r="J329" i="12" s="1"/>
  <c r="I328" i="12"/>
  <c r="J328" i="12" s="1"/>
  <c r="I327" i="12"/>
  <c r="J327" i="12" s="1"/>
  <c r="I326" i="12"/>
  <c r="J326" i="12" s="1"/>
  <c r="I325" i="12"/>
  <c r="J325" i="12" s="1"/>
  <c r="I324" i="12"/>
  <c r="J324" i="12" s="1"/>
  <c r="I323" i="12"/>
  <c r="J323" i="12" s="1"/>
  <c r="I322" i="12"/>
  <c r="J322" i="12" s="1"/>
  <c r="I321" i="12"/>
  <c r="J321" i="12" s="1"/>
  <c r="I320" i="12"/>
  <c r="J320" i="12" s="1"/>
  <c r="I319" i="12"/>
  <c r="J319" i="12" s="1"/>
  <c r="I318" i="12"/>
  <c r="J318" i="12" s="1"/>
  <c r="I317" i="12"/>
  <c r="J317" i="12" s="1"/>
  <c r="I316" i="12"/>
  <c r="J316" i="12" s="1"/>
  <c r="I315" i="12"/>
  <c r="J315" i="12" s="1"/>
  <c r="I314" i="12"/>
  <c r="J314" i="12" s="1"/>
  <c r="I313" i="12"/>
  <c r="J313" i="12" s="1"/>
  <c r="I312" i="12"/>
  <c r="J312" i="12" s="1"/>
  <c r="I311" i="12"/>
  <c r="J311" i="12" s="1"/>
  <c r="I310" i="12"/>
  <c r="J310" i="12" s="1"/>
  <c r="I309" i="12"/>
  <c r="J309" i="12" s="1"/>
  <c r="I308" i="12"/>
  <c r="J308" i="12" s="1"/>
  <c r="I307" i="12"/>
  <c r="J307" i="12" s="1"/>
  <c r="I306" i="12"/>
  <c r="J306" i="12" s="1"/>
  <c r="I305" i="12"/>
  <c r="J305" i="12" s="1"/>
  <c r="I304" i="12"/>
  <c r="J304" i="12" s="1"/>
  <c r="I303" i="12"/>
  <c r="J303" i="12" s="1"/>
  <c r="I302" i="12"/>
  <c r="J302" i="12" s="1"/>
  <c r="I301" i="12"/>
  <c r="J301" i="12" s="1"/>
  <c r="I300" i="12"/>
  <c r="J300" i="12" s="1"/>
  <c r="I299" i="12"/>
  <c r="J299" i="12" s="1"/>
  <c r="I298" i="12"/>
  <c r="J298" i="12" s="1"/>
  <c r="I297" i="12"/>
  <c r="J297" i="12" s="1"/>
  <c r="I296" i="12"/>
  <c r="J296" i="12" s="1"/>
  <c r="I295" i="12"/>
  <c r="J295" i="12" s="1"/>
  <c r="I294" i="12"/>
  <c r="J294" i="12" s="1"/>
  <c r="I293" i="12"/>
  <c r="J293" i="12" s="1"/>
  <c r="I292" i="12"/>
  <c r="J292" i="12" s="1"/>
  <c r="I291" i="12"/>
  <c r="J291" i="12" s="1"/>
  <c r="I290" i="12"/>
  <c r="J290" i="12" s="1"/>
  <c r="I289" i="12"/>
  <c r="J289" i="12" s="1"/>
  <c r="I288" i="12"/>
  <c r="J288" i="12" s="1"/>
  <c r="I287" i="12"/>
  <c r="J287" i="12" s="1"/>
  <c r="I286" i="12"/>
  <c r="J286" i="12" s="1"/>
  <c r="I285" i="12"/>
  <c r="J285" i="12" s="1"/>
  <c r="I284" i="12"/>
  <c r="J284" i="12" s="1"/>
  <c r="I283" i="12"/>
  <c r="J283" i="12" s="1"/>
  <c r="I282" i="12"/>
  <c r="J282" i="12" s="1"/>
  <c r="I281" i="12"/>
  <c r="J281" i="12" s="1"/>
  <c r="I280" i="12"/>
  <c r="J280" i="12" s="1"/>
  <c r="I279" i="12"/>
  <c r="J279" i="12" s="1"/>
  <c r="I278" i="12"/>
  <c r="J278" i="12" s="1"/>
  <c r="I277" i="12"/>
  <c r="J277" i="12" s="1"/>
  <c r="I276" i="12"/>
  <c r="J276" i="12" s="1"/>
  <c r="I275" i="12"/>
  <c r="J275" i="12" s="1"/>
  <c r="I274" i="12"/>
  <c r="J274" i="12" s="1"/>
  <c r="I273" i="12"/>
  <c r="J273" i="12" s="1"/>
  <c r="I272" i="12"/>
  <c r="J272" i="12" s="1"/>
  <c r="I271" i="12"/>
  <c r="J271" i="12" s="1"/>
  <c r="I270" i="12"/>
  <c r="J270" i="12" s="1"/>
  <c r="I269" i="12"/>
  <c r="J269" i="12" s="1"/>
  <c r="I268" i="12"/>
  <c r="J268" i="12" s="1"/>
  <c r="I267" i="12"/>
  <c r="J267" i="12" s="1"/>
  <c r="I266" i="12"/>
  <c r="J266" i="12" s="1"/>
  <c r="I265" i="12"/>
  <c r="J265" i="12" s="1"/>
  <c r="I264" i="12"/>
  <c r="J264" i="12" s="1"/>
  <c r="I263" i="12"/>
  <c r="J263" i="12" s="1"/>
  <c r="I262" i="12"/>
  <c r="J262" i="12" s="1"/>
  <c r="I261" i="12"/>
  <c r="J261" i="12" s="1"/>
  <c r="I260" i="12"/>
  <c r="J260" i="12" s="1"/>
  <c r="I259" i="12"/>
  <c r="J259" i="12" s="1"/>
  <c r="I258" i="12"/>
  <c r="J258" i="12" s="1"/>
  <c r="I257" i="12"/>
  <c r="J257" i="12" s="1"/>
  <c r="I256" i="12"/>
  <c r="J256" i="12" s="1"/>
  <c r="I255" i="12"/>
  <c r="J255" i="12" s="1"/>
  <c r="I254" i="12"/>
  <c r="J254" i="12" s="1"/>
  <c r="I253" i="12"/>
  <c r="J253" i="12" s="1"/>
  <c r="I252" i="12"/>
  <c r="J252" i="12" s="1"/>
  <c r="I251" i="12"/>
  <c r="J251" i="12" s="1"/>
  <c r="I250" i="12"/>
  <c r="J250" i="12" s="1"/>
  <c r="I249" i="12"/>
  <c r="J249" i="12" s="1"/>
  <c r="I248" i="12"/>
  <c r="J248" i="12" s="1"/>
  <c r="I247" i="12"/>
  <c r="J247" i="12" s="1"/>
  <c r="I246" i="12"/>
  <c r="J246" i="12" s="1"/>
  <c r="I245" i="12"/>
  <c r="J245" i="12" s="1"/>
  <c r="I244" i="12"/>
  <c r="J244" i="12" s="1"/>
  <c r="I243" i="12"/>
  <c r="J243" i="12" s="1"/>
  <c r="I242" i="12"/>
  <c r="J242" i="12" s="1"/>
  <c r="I241" i="12"/>
  <c r="J241" i="12" s="1"/>
  <c r="I240" i="12"/>
  <c r="J240" i="12" s="1"/>
  <c r="I239" i="12"/>
  <c r="J239" i="12" s="1"/>
  <c r="I238" i="12"/>
  <c r="J238" i="12" s="1"/>
  <c r="I237" i="12"/>
  <c r="J237" i="12" s="1"/>
  <c r="I236" i="12"/>
  <c r="J236" i="12" s="1"/>
  <c r="I235" i="12"/>
  <c r="J235" i="12" s="1"/>
  <c r="I234" i="12"/>
  <c r="J234" i="12" s="1"/>
  <c r="I233" i="12"/>
  <c r="J233" i="12" s="1"/>
  <c r="I232" i="12"/>
  <c r="J232" i="12" s="1"/>
  <c r="I231" i="12"/>
  <c r="J231" i="12" s="1"/>
  <c r="I230" i="12"/>
  <c r="J230" i="12" s="1"/>
  <c r="I229" i="12"/>
  <c r="J229" i="12" s="1"/>
  <c r="I228" i="12"/>
  <c r="J228" i="12" s="1"/>
  <c r="I227" i="12"/>
  <c r="J227" i="12" s="1"/>
  <c r="I226" i="12"/>
  <c r="J226" i="12" s="1"/>
  <c r="I225" i="12"/>
  <c r="J225" i="12" s="1"/>
  <c r="I224" i="12"/>
  <c r="J224" i="12" s="1"/>
  <c r="I223" i="12"/>
  <c r="J223" i="12" s="1"/>
  <c r="I222" i="12"/>
  <c r="J222" i="12" s="1"/>
  <c r="I221" i="12"/>
  <c r="J221" i="12" s="1"/>
  <c r="I220" i="12"/>
  <c r="J220" i="12" s="1"/>
  <c r="I219" i="12"/>
  <c r="J219" i="12" s="1"/>
  <c r="I218" i="12"/>
  <c r="J218" i="12" s="1"/>
  <c r="I217" i="12"/>
  <c r="J217" i="12" s="1"/>
  <c r="I216" i="12"/>
  <c r="J216" i="12" s="1"/>
  <c r="I215" i="12"/>
  <c r="J215" i="12" s="1"/>
  <c r="I214" i="12"/>
  <c r="J214" i="12" s="1"/>
  <c r="I213" i="12"/>
  <c r="J213" i="12" s="1"/>
  <c r="I212" i="12"/>
  <c r="J212" i="12" s="1"/>
  <c r="I211" i="12"/>
  <c r="J211" i="12" s="1"/>
  <c r="I210" i="12"/>
  <c r="J210" i="12" s="1"/>
  <c r="I209" i="12"/>
  <c r="J209" i="12" s="1"/>
  <c r="I208" i="12"/>
  <c r="J208" i="12" s="1"/>
  <c r="I207" i="12"/>
  <c r="J207" i="12" s="1"/>
  <c r="I206" i="12"/>
  <c r="J206" i="12" s="1"/>
  <c r="I205" i="12"/>
  <c r="J205" i="12" s="1"/>
  <c r="I204" i="12"/>
  <c r="J204" i="12" s="1"/>
  <c r="I203" i="12"/>
  <c r="J203" i="12" s="1"/>
  <c r="I202" i="12"/>
  <c r="J202" i="12" s="1"/>
  <c r="I201" i="12"/>
  <c r="J201" i="12" s="1"/>
  <c r="I200" i="12"/>
  <c r="J200" i="12" s="1"/>
  <c r="I199" i="12"/>
  <c r="J199" i="12" s="1"/>
  <c r="I198" i="12"/>
  <c r="J198" i="12" s="1"/>
  <c r="I197" i="12"/>
  <c r="J197" i="12" s="1"/>
  <c r="I196" i="12"/>
  <c r="J196" i="12" s="1"/>
  <c r="I195" i="12"/>
  <c r="J195" i="12" s="1"/>
  <c r="I194" i="12"/>
  <c r="J194" i="12" s="1"/>
  <c r="I193" i="12"/>
  <c r="J193" i="12" s="1"/>
  <c r="I192" i="12"/>
  <c r="J192" i="12" s="1"/>
  <c r="I191" i="12"/>
  <c r="J191" i="12" s="1"/>
  <c r="I190" i="12"/>
  <c r="J190" i="12" s="1"/>
  <c r="I189" i="12"/>
  <c r="J189" i="12" s="1"/>
  <c r="I188" i="12"/>
  <c r="J188" i="12" s="1"/>
  <c r="I187" i="12"/>
  <c r="J187" i="12" s="1"/>
  <c r="I186" i="12"/>
  <c r="J186" i="12" s="1"/>
  <c r="I185" i="12"/>
  <c r="J185" i="12" s="1"/>
  <c r="I184" i="12"/>
  <c r="J184" i="12" s="1"/>
  <c r="I183" i="12"/>
  <c r="J183" i="12" s="1"/>
  <c r="I182" i="12"/>
  <c r="J182" i="12" s="1"/>
  <c r="I181" i="12"/>
  <c r="J181" i="12" s="1"/>
  <c r="I180" i="12"/>
  <c r="J180" i="12" s="1"/>
  <c r="I179" i="12"/>
  <c r="J179" i="12" s="1"/>
  <c r="I178" i="12"/>
  <c r="J178" i="12" s="1"/>
  <c r="I177" i="12"/>
  <c r="J177" i="12" s="1"/>
  <c r="I176" i="12"/>
  <c r="J176" i="12" s="1"/>
  <c r="I175" i="12"/>
  <c r="J175" i="12" s="1"/>
  <c r="I174" i="12"/>
  <c r="J174" i="12" s="1"/>
  <c r="I173" i="12"/>
  <c r="J173" i="12" s="1"/>
  <c r="I172" i="12"/>
  <c r="J172" i="12" s="1"/>
  <c r="I171" i="12"/>
  <c r="J171" i="12" s="1"/>
  <c r="I170" i="12"/>
  <c r="J170" i="12" s="1"/>
  <c r="I169" i="12"/>
  <c r="J169" i="12" s="1"/>
  <c r="I168" i="12"/>
  <c r="J168" i="12" s="1"/>
  <c r="I167" i="12"/>
  <c r="J167" i="12" s="1"/>
  <c r="I166" i="12"/>
  <c r="J166" i="12" s="1"/>
  <c r="I165" i="12"/>
  <c r="J165" i="12" s="1"/>
  <c r="I164" i="12"/>
  <c r="J164" i="12" s="1"/>
  <c r="I163" i="12"/>
  <c r="J163" i="12" s="1"/>
  <c r="I162" i="12"/>
  <c r="J162" i="12" s="1"/>
  <c r="I161" i="12"/>
  <c r="J161" i="12" s="1"/>
  <c r="I160" i="12"/>
  <c r="J160" i="12" s="1"/>
  <c r="I159" i="12"/>
  <c r="J159" i="12" s="1"/>
  <c r="I158" i="12"/>
  <c r="J158" i="12" s="1"/>
  <c r="I157" i="12"/>
  <c r="J157" i="12" s="1"/>
  <c r="I156" i="12"/>
  <c r="J156" i="12" s="1"/>
  <c r="I155" i="12"/>
  <c r="J155" i="12" s="1"/>
  <c r="I154" i="12"/>
  <c r="J154" i="12" s="1"/>
  <c r="I153" i="12"/>
  <c r="J153" i="12" s="1"/>
  <c r="I152" i="12"/>
  <c r="J152" i="12" s="1"/>
  <c r="I151" i="12"/>
  <c r="J151" i="12" s="1"/>
  <c r="I150" i="12"/>
  <c r="J150" i="12" s="1"/>
  <c r="I149" i="12"/>
  <c r="J149" i="12" s="1"/>
  <c r="I148" i="12"/>
  <c r="J148" i="12" s="1"/>
  <c r="I147" i="12"/>
  <c r="J147" i="12" s="1"/>
  <c r="I146" i="12"/>
  <c r="J146" i="12" s="1"/>
  <c r="I145" i="12"/>
  <c r="J145" i="12" s="1"/>
  <c r="I144" i="12"/>
  <c r="J144" i="12" s="1"/>
  <c r="I143" i="12"/>
  <c r="J143" i="12" s="1"/>
  <c r="I142" i="12"/>
  <c r="J142" i="12" s="1"/>
  <c r="I141" i="12"/>
  <c r="J141" i="12" s="1"/>
  <c r="I140" i="12"/>
  <c r="J140" i="12" s="1"/>
  <c r="I139" i="12"/>
  <c r="J139" i="12" s="1"/>
  <c r="I138" i="12"/>
  <c r="J138" i="12" s="1"/>
  <c r="I137" i="12"/>
  <c r="J137" i="12" s="1"/>
  <c r="I136" i="12"/>
  <c r="J136" i="12" s="1"/>
  <c r="I135" i="12"/>
  <c r="J135" i="12" s="1"/>
  <c r="I134" i="12"/>
  <c r="J134" i="12" s="1"/>
  <c r="I133" i="12"/>
  <c r="J133" i="12" s="1"/>
  <c r="I132" i="12"/>
  <c r="J132" i="12" s="1"/>
  <c r="I131" i="12"/>
  <c r="J131" i="12" s="1"/>
  <c r="I130" i="12"/>
  <c r="J130" i="12" s="1"/>
  <c r="I129" i="12"/>
  <c r="J129" i="12" s="1"/>
  <c r="I128" i="12"/>
  <c r="J128" i="12" s="1"/>
  <c r="I127" i="12"/>
  <c r="J127" i="12" s="1"/>
  <c r="I126" i="12"/>
  <c r="J126" i="12" s="1"/>
  <c r="I125" i="12"/>
  <c r="J125" i="12" s="1"/>
  <c r="I124" i="12"/>
  <c r="J124" i="12" s="1"/>
  <c r="I123" i="12"/>
  <c r="J123" i="12" s="1"/>
  <c r="I122" i="12"/>
  <c r="J122" i="12" s="1"/>
  <c r="I121" i="12"/>
  <c r="J121" i="12" s="1"/>
  <c r="I120" i="12"/>
  <c r="J120" i="12" s="1"/>
  <c r="I119" i="12"/>
  <c r="J119" i="12" s="1"/>
  <c r="I118" i="12"/>
  <c r="J118" i="12" s="1"/>
  <c r="I117" i="12"/>
  <c r="J117" i="12" s="1"/>
  <c r="I116" i="12"/>
  <c r="J116" i="12" s="1"/>
  <c r="I115" i="12"/>
  <c r="J115" i="12" s="1"/>
  <c r="I114" i="12"/>
  <c r="J114" i="12" s="1"/>
  <c r="I113" i="12"/>
  <c r="J113" i="12" s="1"/>
  <c r="I112" i="12"/>
  <c r="J112" i="12" s="1"/>
  <c r="I111" i="12"/>
  <c r="J111" i="12" s="1"/>
  <c r="I110" i="12"/>
  <c r="J110" i="12" s="1"/>
  <c r="I109" i="12"/>
  <c r="J109" i="12" s="1"/>
  <c r="I108" i="12"/>
  <c r="J108" i="12" s="1"/>
  <c r="I107" i="12"/>
  <c r="J107" i="12" s="1"/>
  <c r="I106" i="12"/>
  <c r="J106" i="12" s="1"/>
  <c r="I105" i="12"/>
  <c r="J105" i="12" s="1"/>
  <c r="I104" i="12"/>
  <c r="J104" i="12" s="1"/>
  <c r="I103" i="12"/>
  <c r="J103" i="12" s="1"/>
  <c r="I102" i="12"/>
  <c r="J102" i="12" s="1"/>
  <c r="I101" i="12"/>
  <c r="J101" i="12" s="1"/>
  <c r="I100" i="12"/>
  <c r="J100" i="12" s="1"/>
  <c r="I99" i="12"/>
  <c r="J99" i="12" s="1"/>
  <c r="I98" i="12"/>
  <c r="J98" i="12" s="1"/>
  <c r="I97" i="12"/>
  <c r="J97" i="12" s="1"/>
  <c r="I96" i="12"/>
  <c r="J96" i="12" s="1"/>
  <c r="I95" i="12"/>
  <c r="J95" i="12" s="1"/>
  <c r="I94" i="12"/>
  <c r="J94" i="12" s="1"/>
  <c r="I93" i="12"/>
  <c r="J93" i="12" s="1"/>
  <c r="I92" i="12"/>
  <c r="J92" i="12" s="1"/>
  <c r="I91" i="12"/>
  <c r="J91" i="12" s="1"/>
  <c r="I90" i="12"/>
  <c r="J90" i="12" s="1"/>
  <c r="I89" i="12"/>
  <c r="J89" i="12" s="1"/>
  <c r="I88" i="12"/>
  <c r="J88" i="12" s="1"/>
  <c r="I87" i="12"/>
  <c r="J87" i="12" s="1"/>
  <c r="I86" i="12"/>
  <c r="J86" i="12" s="1"/>
  <c r="I85" i="12"/>
  <c r="J85" i="12" s="1"/>
  <c r="I84" i="12"/>
  <c r="J84" i="12" s="1"/>
  <c r="I83" i="12"/>
  <c r="J83" i="12" s="1"/>
  <c r="I82" i="12"/>
  <c r="J82" i="12" s="1"/>
  <c r="I81" i="12"/>
  <c r="J81" i="12" s="1"/>
  <c r="I80" i="12"/>
  <c r="J80" i="12" s="1"/>
  <c r="I79" i="12"/>
  <c r="J79" i="12" s="1"/>
  <c r="I78" i="12"/>
  <c r="J78" i="12" s="1"/>
  <c r="I77" i="12"/>
  <c r="J77" i="12" s="1"/>
  <c r="I76" i="12"/>
  <c r="J76" i="12" s="1"/>
  <c r="I75" i="12"/>
  <c r="J75" i="12" s="1"/>
  <c r="I74" i="12"/>
  <c r="J74" i="12" s="1"/>
  <c r="I73" i="12"/>
  <c r="J73" i="12" s="1"/>
  <c r="I72" i="12"/>
  <c r="J72" i="12" s="1"/>
  <c r="I71" i="12"/>
  <c r="J71" i="12" s="1"/>
  <c r="I70" i="12"/>
  <c r="J70" i="12" s="1"/>
  <c r="I69" i="12"/>
  <c r="J69" i="12" s="1"/>
  <c r="I68" i="12"/>
  <c r="J68" i="12" s="1"/>
  <c r="I67" i="12"/>
  <c r="J67" i="12" s="1"/>
  <c r="I66" i="12"/>
  <c r="J66" i="12" s="1"/>
  <c r="I65" i="12"/>
  <c r="J65" i="12" s="1"/>
  <c r="I64" i="12"/>
  <c r="J64" i="12" s="1"/>
  <c r="I63" i="12"/>
  <c r="J63" i="12" s="1"/>
  <c r="I62" i="12"/>
  <c r="J62" i="12" s="1"/>
  <c r="I61" i="12"/>
  <c r="J61" i="12" s="1"/>
  <c r="I60" i="12"/>
  <c r="J60" i="12" s="1"/>
  <c r="I59" i="12"/>
  <c r="J59" i="12" s="1"/>
  <c r="I58" i="12"/>
  <c r="J58" i="12" s="1"/>
  <c r="I57" i="12"/>
  <c r="J57" i="12" s="1"/>
  <c r="I56" i="12"/>
  <c r="J56" i="12" s="1"/>
  <c r="I55" i="12"/>
  <c r="J55" i="12" s="1"/>
  <c r="I54" i="12"/>
  <c r="J54" i="12" s="1"/>
  <c r="I53" i="12"/>
  <c r="J53" i="12" s="1"/>
  <c r="I52" i="12"/>
  <c r="J52" i="12" s="1"/>
  <c r="I51" i="12"/>
  <c r="J51" i="12" s="1"/>
  <c r="I50" i="12"/>
  <c r="J50" i="12" s="1"/>
  <c r="I49" i="12"/>
  <c r="J49" i="12" s="1"/>
  <c r="I48" i="12"/>
  <c r="J48" i="12" s="1"/>
  <c r="I47" i="12"/>
  <c r="J47" i="12" s="1"/>
  <c r="I46" i="12"/>
  <c r="J46" i="12" s="1"/>
  <c r="I45" i="12"/>
  <c r="J45" i="12" s="1"/>
  <c r="I44" i="12"/>
  <c r="J44" i="12" s="1"/>
  <c r="I43" i="12"/>
  <c r="J43" i="12" s="1"/>
  <c r="I42" i="12"/>
  <c r="J42" i="12" s="1"/>
  <c r="I41" i="12"/>
  <c r="J41" i="12" s="1"/>
  <c r="I40" i="12"/>
  <c r="J40" i="12" s="1"/>
  <c r="I39" i="12"/>
  <c r="J39" i="12" s="1"/>
  <c r="I38" i="12"/>
  <c r="J38" i="12" s="1"/>
  <c r="I37" i="12"/>
  <c r="J37" i="12" s="1"/>
  <c r="I36" i="12"/>
  <c r="J36" i="12" s="1"/>
  <c r="I35" i="12"/>
  <c r="J35" i="12" s="1"/>
  <c r="I34" i="12"/>
  <c r="J34" i="12" s="1"/>
  <c r="I33" i="12"/>
  <c r="J33" i="12" s="1"/>
  <c r="I32" i="12"/>
  <c r="J32" i="12" s="1"/>
  <c r="I31" i="12"/>
  <c r="J31" i="12" s="1"/>
  <c r="I30" i="12"/>
  <c r="J30" i="12" s="1"/>
  <c r="I29" i="12"/>
  <c r="J29" i="12" s="1"/>
  <c r="I28" i="12"/>
  <c r="J28" i="12" s="1"/>
  <c r="I27" i="12"/>
  <c r="J27" i="12" s="1"/>
  <c r="I26" i="12"/>
  <c r="J26" i="12" s="1"/>
  <c r="I25" i="12"/>
  <c r="J25" i="12" s="1"/>
  <c r="I24" i="12"/>
  <c r="J24" i="12" s="1"/>
  <c r="I23" i="12"/>
  <c r="J23" i="12" s="1"/>
  <c r="I22" i="12"/>
  <c r="J22" i="12" s="1"/>
  <c r="I21" i="12"/>
  <c r="J21" i="12" s="1"/>
  <c r="I20" i="12"/>
  <c r="J20" i="12" s="1"/>
  <c r="I19" i="12"/>
  <c r="J19" i="12" s="1"/>
  <c r="I18" i="12"/>
  <c r="J18" i="12" s="1"/>
  <c r="I17" i="12"/>
  <c r="J17" i="12" s="1"/>
  <c r="I16" i="12"/>
  <c r="J16" i="12" s="1"/>
  <c r="I15" i="12"/>
  <c r="J15" i="12" s="1"/>
  <c r="I14" i="12"/>
  <c r="J14" i="12" s="1"/>
  <c r="I13" i="12"/>
  <c r="J13" i="12" s="1"/>
  <c r="I12" i="12"/>
  <c r="J12" i="12" s="1"/>
  <c r="I11" i="12"/>
  <c r="J11" i="12" s="1"/>
  <c r="I10" i="12"/>
  <c r="J10" i="12" s="1"/>
  <c r="I9" i="12"/>
  <c r="J9" i="12" s="1"/>
  <c r="I8" i="12"/>
  <c r="J8" i="12" s="1"/>
  <c r="I7" i="12"/>
  <c r="J7" i="12" s="1"/>
  <c r="I6" i="12"/>
  <c r="J6" i="12" s="1"/>
  <c r="I5" i="12"/>
  <c r="J5" i="12" s="1"/>
  <c r="I4" i="12"/>
  <c r="J4" i="12" s="1"/>
  <c r="I3" i="12"/>
  <c r="J3" i="12" s="1"/>
  <c r="I2" i="12"/>
  <c r="J2" i="12" s="1"/>
  <c r="BW585" i="4"/>
  <c r="P585" i="4"/>
  <c r="J585" i="4"/>
  <c r="P581" i="4"/>
  <c r="J581" i="4"/>
  <c r="T630" i="4" l="1"/>
  <c r="S630" i="4"/>
  <c r="T585" i="4"/>
  <c r="R630" i="4"/>
  <c r="CH585" i="4"/>
  <c r="S585" i="4"/>
  <c r="R585" i="4"/>
  <c r="P462" i="4"/>
  <c r="J462" i="4"/>
  <c r="V630" i="4" l="1"/>
  <c r="U630" i="4"/>
  <c r="DC630" i="4"/>
  <c r="U585" i="4"/>
  <c r="DC585" i="4"/>
  <c r="V585" i="4"/>
  <c r="BW581" i="4"/>
  <c r="CH581" i="4"/>
  <c r="BW462" i="4"/>
  <c r="T581" i="4"/>
  <c r="S581" i="4"/>
  <c r="R581" i="4"/>
  <c r="T462" i="4"/>
  <c r="R462" i="4"/>
  <c r="CH462" i="4"/>
  <c r="S462" i="4"/>
  <c r="U581" i="4" l="1"/>
  <c r="DC581" i="4"/>
  <c r="V581" i="4"/>
  <c r="DC462" i="4"/>
  <c r="U462" i="4"/>
  <c r="V462" i="4"/>
  <c r="CH657" i="4"/>
  <c r="BW657" i="4"/>
  <c r="T657" i="4"/>
  <c r="S657" i="4"/>
  <c r="R657" i="4"/>
  <c r="V657" i="4" s="1"/>
  <c r="P657" i="4"/>
  <c r="J657" i="4"/>
  <c r="DC657" i="4" l="1"/>
  <c r="U657" i="4"/>
  <c r="CH656" i="4" l="1"/>
  <c r="CH655" i="4"/>
  <c r="CH654" i="4"/>
  <c r="CH653" i="4"/>
  <c r="CH652" i="4"/>
  <c r="CH651" i="4"/>
  <c r="CH650" i="4"/>
  <c r="CH649" i="4"/>
  <c r="CH648" i="4"/>
  <c r="CH647" i="4"/>
  <c r="CH646" i="4"/>
  <c r="CH645" i="4"/>
  <c r="CH644" i="4"/>
  <c r="CH643" i="4"/>
  <c r="CH642" i="4"/>
  <c r="CH641" i="4"/>
  <c r="CH640" i="4"/>
  <c r="CH639" i="4"/>
  <c r="CH638" i="4"/>
  <c r="CH637" i="4"/>
  <c r="CH636" i="4"/>
  <c r="CH635" i="4"/>
  <c r="CH634" i="4"/>
  <c r="CH633" i="4"/>
  <c r="CH632" i="4"/>
  <c r="CH631" i="4"/>
  <c r="CH629" i="4"/>
  <c r="CH628" i="4"/>
  <c r="CH627" i="4"/>
  <c r="CH626" i="4"/>
  <c r="CH625" i="4"/>
  <c r="CH624" i="4"/>
  <c r="CH623" i="4"/>
  <c r="CH622" i="4"/>
  <c r="CH621" i="4"/>
  <c r="CH620" i="4"/>
  <c r="CH619" i="4"/>
  <c r="CH618" i="4"/>
  <c r="CH617" i="4"/>
  <c r="CH616" i="4"/>
  <c r="CH615" i="4"/>
  <c r="CH614" i="4"/>
  <c r="CH613" i="4"/>
  <c r="CH612" i="4"/>
  <c r="CH611" i="4"/>
  <c r="CH610" i="4"/>
  <c r="CH609" i="4"/>
  <c r="CH608" i="4"/>
  <c r="CH607" i="4"/>
  <c r="CH606" i="4"/>
  <c r="CH605" i="4"/>
  <c r="CH604" i="4"/>
  <c r="CH603" i="4"/>
  <c r="CH602" i="4"/>
  <c r="CH601" i="4"/>
  <c r="CH600" i="4"/>
  <c r="CH599" i="4"/>
  <c r="CH598" i="4"/>
  <c r="CH597" i="4"/>
  <c r="CH596" i="4"/>
  <c r="CH595" i="4"/>
  <c r="CH594" i="4"/>
  <c r="CH593" i="4"/>
  <c r="CH592" i="4"/>
  <c r="CH591" i="4"/>
  <c r="CH590" i="4"/>
  <c r="CH589" i="4"/>
  <c r="CH588" i="4"/>
  <c r="CH587" i="4"/>
  <c r="CH586" i="4"/>
  <c r="CH584" i="4"/>
  <c r="CH583" i="4"/>
  <c r="CH582" i="4"/>
  <c r="CH580" i="4"/>
  <c r="CH579" i="4"/>
  <c r="CH578" i="4"/>
  <c r="CH577" i="4"/>
  <c r="CH576" i="4"/>
  <c r="CH575" i="4"/>
  <c r="CH574" i="4"/>
  <c r="CH573" i="4"/>
  <c r="CH572" i="4"/>
  <c r="CH571" i="4"/>
  <c r="CH570" i="4"/>
  <c r="CH569" i="4"/>
  <c r="CH568" i="4"/>
  <c r="CH567" i="4"/>
  <c r="CH566" i="4"/>
  <c r="CH565" i="4"/>
  <c r="CH564" i="4"/>
  <c r="CH563" i="4"/>
  <c r="CH562" i="4"/>
  <c r="CH561" i="4"/>
  <c r="CH560" i="4"/>
  <c r="CH559" i="4"/>
  <c r="CH558" i="4"/>
  <c r="CH557" i="4"/>
  <c r="CH556" i="4"/>
  <c r="CH555" i="4"/>
  <c r="CH554" i="4"/>
  <c r="CH553" i="4"/>
  <c r="CH552" i="4"/>
  <c r="CH551" i="4"/>
  <c r="CH550" i="4"/>
  <c r="CH549" i="4"/>
  <c r="CH548" i="4"/>
  <c r="CH547" i="4"/>
  <c r="CH546" i="4"/>
  <c r="CH545" i="4"/>
  <c r="CH544" i="4"/>
  <c r="CH543" i="4"/>
  <c r="CH542" i="4"/>
  <c r="CH541" i="4"/>
  <c r="CH540" i="4"/>
  <c r="CH539" i="4"/>
  <c r="CH538" i="4"/>
  <c r="CH537" i="4"/>
  <c r="CH536" i="4"/>
  <c r="CH535" i="4"/>
  <c r="CH534" i="4"/>
  <c r="CH533" i="4"/>
  <c r="CH532" i="4"/>
  <c r="CH531" i="4"/>
  <c r="CH530" i="4"/>
  <c r="CH529" i="4"/>
  <c r="CH528" i="4"/>
  <c r="CH527" i="4"/>
  <c r="CH526" i="4"/>
  <c r="CH525" i="4"/>
  <c r="CH524" i="4"/>
  <c r="CH523" i="4"/>
  <c r="CH522" i="4"/>
  <c r="CH521" i="4"/>
  <c r="CH520" i="4"/>
  <c r="CH519" i="4"/>
  <c r="CH518" i="4"/>
  <c r="CH517" i="4"/>
  <c r="CH516" i="4"/>
  <c r="CH515" i="4"/>
  <c r="CH514" i="4"/>
  <c r="CH513" i="4"/>
  <c r="CH512" i="4"/>
  <c r="CH511" i="4"/>
  <c r="CH510" i="4"/>
  <c r="CH509" i="4"/>
  <c r="CH508" i="4"/>
  <c r="CH507" i="4"/>
  <c r="CH506" i="4"/>
  <c r="CH505" i="4"/>
  <c r="CH504" i="4"/>
  <c r="CH503" i="4"/>
  <c r="CH502" i="4"/>
  <c r="CH501" i="4"/>
  <c r="CH500" i="4"/>
  <c r="CH499" i="4"/>
  <c r="CH498" i="4"/>
  <c r="CH497" i="4"/>
  <c r="CH496" i="4"/>
  <c r="CH495" i="4"/>
  <c r="CH494" i="4"/>
  <c r="CH493" i="4"/>
  <c r="CH492" i="4"/>
  <c r="CH491" i="4"/>
  <c r="CH490" i="4"/>
  <c r="CH489" i="4"/>
  <c r="CH488" i="4"/>
  <c r="CH487" i="4"/>
  <c r="CH486" i="4"/>
  <c r="CH485" i="4"/>
  <c r="CH484" i="4"/>
  <c r="CH483" i="4"/>
  <c r="CH482" i="4"/>
  <c r="CH481" i="4"/>
  <c r="CH480" i="4"/>
  <c r="CH479" i="4"/>
  <c r="CH478" i="4"/>
  <c r="CH477" i="4"/>
  <c r="CH476" i="4"/>
  <c r="CH475" i="4"/>
  <c r="CH474" i="4"/>
  <c r="CH473" i="4"/>
  <c r="CH472" i="4"/>
  <c r="CH471" i="4"/>
  <c r="CH470" i="4"/>
  <c r="CH469" i="4"/>
  <c r="CH468" i="4"/>
  <c r="CH467" i="4"/>
  <c r="CH466" i="4"/>
  <c r="CH465" i="4"/>
  <c r="CH464" i="4"/>
  <c r="CH463" i="4"/>
  <c r="CH461" i="4"/>
  <c r="CH460" i="4"/>
  <c r="CH459" i="4"/>
  <c r="CH458" i="4"/>
  <c r="CH457" i="4"/>
  <c r="CH456" i="4"/>
  <c r="CH455" i="4"/>
  <c r="CH454" i="4"/>
  <c r="CH453" i="4"/>
  <c r="CH452" i="4"/>
  <c r="CH451" i="4"/>
  <c r="CH450" i="4"/>
  <c r="CH449" i="4"/>
  <c r="CH448" i="4"/>
  <c r="CH447" i="4"/>
  <c r="CH446" i="4"/>
  <c r="CH445" i="4"/>
  <c r="CH444" i="4"/>
  <c r="CH443" i="4"/>
  <c r="CH442" i="4"/>
  <c r="CH441" i="4"/>
  <c r="CH440" i="4"/>
  <c r="CH439" i="4"/>
  <c r="CH438" i="4"/>
  <c r="CH437" i="4"/>
  <c r="CH436" i="4"/>
  <c r="CH435" i="4"/>
  <c r="CH434" i="4"/>
  <c r="CH433" i="4"/>
  <c r="CH432" i="4"/>
  <c r="CH431" i="4"/>
  <c r="CH430" i="4"/>
  <c r="CH429" i="4"/>
  <c r="CH428" i="4"/>
  <c r="CH427" i="4"/>
  <c r="CH426" i="4"/>
  <c r="CH425" i="4"/>
  <c r="CH424" i="4"/>
  <c r="CH423" i="4"/>
  <c r="CH422" i="4"/>
  <c r="CH421" i="4"/>
  <c r="CH420" i="4"/>
  <c r="CH419" i="4"/>
  <c r="CH418" i="4"/>
  <c r="CH417" i="4"/>
  <c r="CH416" i="4"/>
  <c r="CH415" i="4"/>
  <c r="CH414" i="4"/>
  <c r="CH413" i="4"/>
  <c r="CH412" i="4"/>
  <c r="CH411" i="4"/>
  <c r="CH410" i="4"/>
  <c r="CH409" i="4"/>
  <c r="CH408" i="4"/>
  <c r="CH407" i="4"/>
  <c r="CH406" i="4"/>
  <c r="CH405" i="4"/>
  <c r="CH404" i="4"/>
  <c r="CH403" i="4"/>
  <c r="CH402" i="4"/>
  <c r="CH401" i="4"/>
  <c r="CH400" i="4"/>
  <c r="CH399" i="4"/>
  <c r="CH398" i="4"/>
  <c r="CH397" i="4"/>
  <c r="CH396" i="4"/>
  <c r="CH395" i="4"/>
  <c r="CH394" i="4"/>
  <c r="CH393" i="4"/>
  <c r="CH392" i="4"/>
  <c r="CH391" i="4"/>
  <c r="CH390" i="4"/>
  <c r="CH389" i="4"/>
  <c r="CH388" i="4"/>
  <c r="CH387" i="4"/>
  <c r="CH386" i="4"/>
  <c r="CH385" i="4"/>
  <c r="CH384" i="4"/>
  <c r="CH383" i="4"/>
  <c r="CH382" i="4"/>
  <c r="CH381" i="4"/>
  <c r="CH380" i="4"/>
  <c r="CH379" i="4"/>
  <c r="CH378" i="4"/>
  <c r="CH377" i="4"/>
  <c r="CH376" i="4"/>
  <c r="CH375" i="4"/>
  <c r="CH374" i="4"/>
  <c r="CH373" i="4"/>
  <c r="CH372" i="4"/>
  <c r="CH371" i="4"/>
  <c r="CH370" i="4"/>
  <c r="CH369" i="4"/>
  <c r="CH368" i="4"/>
  <c r="CH367" i="4"/>
  <c r="CH366" i="4"/>
  <c r="CH365" i="4"/>
  <c r="CH364" i="4"/>
  <c r="CH363" i="4"/>
  <c r="CH362" i="4"/>
  <c r="CH361" i="4"/>
  <c r="CH360" i="4"/>
  <c r="CH359" i="4"/>
  <c r="CH358" i="4"/>
  <c r="CH357" i="4"/>
  <c r="CH356" i="4"/>
  <c r="CH355" i="4"/>
  <c r="CH354" i="4"/>
  <c r="CH353" i="4"/>
  <c r="CH352" i="4"/>
  <c r="CH351" i="4"/>
  <c r="CH350" i="4"/>
  <c r="CH349" i="4"/>
  <c r="CH348" i="4"/>
  <c r="CH347" i="4"/>
  <c r="CH346" i="4"/>
  <c r="CH345" i="4"/>
  <c r="CH344" i="4"/>
  <c r="CH343" i="4"/>
  <c r="CH342" i="4"/>
  <c r="CH341" i="4"/>
  <c r="CH340" i="4"/>
  <c r="CH339" i="4"/>
  <c r="CH338" i="4"/>
  <c r="CH337" i="4"/>
  <c r="CH336" i="4"/>
  <c r="CH335" i="4"/>
  <c r="CH334" i="4"/>
  <c r="CH333" i="4"/>
  <c r="CH332" i="4"/>
  <c r="CH331" i="4"/>
  <c r="CH330" i="4"/>
  <c r="CH329" i="4"/>
  <c r="CH328" i="4"/>
  <c r="CH327" i="4"/>
  <c r="CH326" i="4"/>
  <c r="CH325" i="4"/>
  <c r="CH324" i="4"/>
  <c r="CH323" i="4"/>
  <c r="CH322" i="4"/>
  <c r="CH321" i="4"/>
  <c r="CH320" i="4"/>
  <c r="CH319" i="4"/>
  <c r="CH318" i="4"/>
  <c r="CH317" i="4"/>
  <c r="CH316" i="4"/>
  <c r="CH315" i="4"/>
  <c r="CH314" i="4"/>
  <c r="CH313" i="4"/>
  <c r="CH312" i="4"/>
  <c r="CH311" i="4"/>
  <c r="CH310" i="4"/>
  <c r="CH309" i="4"/>
  <c r="CH308" i="4"/>
  <c r="CH307" i="4"/>
  <c r="CH306" i="4"/>
  <c r="CH305" i="4"/>
  <c r="CH304" i="4"/>
  <c r="CH303" i="4"/>
  <c r="CH302" i="4"/>
  <c r="CH301" i="4"/>
  <c r="CH300" i="4"/>
  <c r="CH299" i="4"/>
  <c r="CH298" i="4"/>
  <c r="CH297" i="4"/>
  <c r="CH296" i="4"/>
  <c r="CH295" i="4"/>
  <c r="CH294" i="4"/>
  <c r="CH293" i="4"/>
  <c r="CH292" i="4"/>
  <c r="CH291" i="4"/>
  <c r="CH290" i="4"/>
  <c r="CH289" i="4"/>
  <c r="CH288" i="4"/>
  <c r="CH287" i="4"/>
  <c r="CH286" i="4"/>
  <c r="CH285" i="4"/>
  <c r="CH284" i="4"/>
  <c r="CH283" i="4"/>
  <c r="CH282" i="4"/>
  <c r="CH281" i="4"/>
  <c r="CH280" i="4"/>
  <c r="CH279" i="4"/>
  <c r="CH278" i="4"/>
  <c r="CH277" i="4"/>
  <c r="CH276" i="4"/>
  <c r="CH275" i="4"/>
  <c r="CH274" i="4"/>
  <c r="CH273" i="4"/>
  <c r="CH272" i="4"/>
  <c r="CH271" i="4"/>
  <c r="CH270" i="4"/>
  <c r="CH269" i="4"/>
  <c r="CH268" i="4"/>
  <c r="CH267" i="4"/>
  <c r="CH266" i="4"/>
  <c r="CH265" i="4"/>
  <c r="CH264" i="4"/>
  <c r="CH263" i="4"/>
  <c r="CH262" i="4"/>
  <c r="CH261" i="4"/>
  <c r="CH260" i="4"/>
  <c r="CH259" i="4"/>
  <c r="CH258" i="4"/>
  <c r="CH257" i="4"/>
  <c r="CH256" i="4"/>
  <c r="CH255" i="4"/>
  <c r="CH254" i="4"/>
  <c r="CH253" i="4"/>
  <c r="CH252" i="4"/>
  <c r="CH251" i="4"/>
  <c r="CH250" i="4"/>
  <c r="CH249" i="4"/>
  <c r="CH248" i="4"/>
  <c r="CH247" i="4"/>
  <c r="CH246" i="4"/>
  <c r="CH245" i="4"/>
  <c r="CH244" i="4"/>
  <c r="CH243" i="4"/>
  <c r="CH242" i="4"/>
  <c r="CH241" i="4"/>
  <c r="CH240" i="4"/>
  <c r="CH239" i="4"/>
  <c r="CH238" i="4"/>
  <c r="CH237" i="4"/>
  <c r="CH236" i="4"/>
  <c r="CH235" i="4"/>
  <c r="CH234" i="4"/>
  <c r="CH233" i="4"/>
  <c r="CH232" i="4"/>
  <c r="CH231" i="4"/>
  <c r="CH230" i="4"/>
  <c r="CH229" i="4"/>
  <c r="CH228" i="4"/>
  <c r="CH227" i="4"/>
  <c r="CH226" i="4"/>
  <c r="CH225" i="4"/>
  <c r="CH224" i="4"/>
  <c r="CH223" i="4"/>
  <c r="CH222" i="4"/>
  <c r="CH221" i="4"/>
  <c r="CH220" i="4"/>
  <c r="CH219" i="4"/>
  <c r="CH218" i="4"/>
  <c r="CH217" i="4"/>
  <c r="CH216" i="4"/>
  <c r="CH215" i="4"/>
  <c r="CH214" i="4"/>
  <c r="CH213" i="4"/>
  <c r="CH212" i="4"/>
  <c r="CH211" i="4"/>
  <c r="CH210" i="4"/>
  <c r="CH209" i="4"/>
  <c r="CH208" i="4"/>
  <c r="CH207" i="4"/>
  <c r="CH206" i="4"/>
  <c r="CH205" i="4"/>
  <c r="CH204" i="4"/>
  <c r="CH203" i="4"/>
  <c r="CH202" i="4"/>
  <c r="CH201" i="4"/>
  <c r="CH200" i="4"/>
  <c r="CH199" i="4"/>
  <c r="CH198" i="4"/>
  <c r="CH197" i="4"/>
  <c r="CH196" i="4"/>
  <c r="CH195" i="4"/>
  <c r="CH194" i="4"/>
  <c r="CH193" i="4"/>
  <c r="CH192" i="4"/>
  <c r="CH191" i="4"/>
  <c r="CH190" i="4"/>
  <c r="CH189" i="4"/>
  <c r="CH188" i="4"/>
  <c r="CH187" i="4"/>
  <c r="CH186" i="4"/>
  <c r="CH185" i="4"/>
  <c r="CH184" i="4"/>
  <c r="CH183" i="4"/>
  <c r="CH182" i="4"/>
  <c r="CH181" i="4"/>
  <c r="CH180" i="4"/>
  <c r="CH179" i="4"/>
  <c r="CH178" i="4"/>
  <c r="CH177" i="4"/>
  <c r="CH176" i="4"/>
  <c r="CH175" i="4"/>
  <c r="CH174" i="4"/>
  <c r="CH173" i="4"/>
  <c r="CH172" i="4"/>
  <c r="CH171" i="4"/>
  <c r="CH170" i="4"/>
  <c r="CH169" i="4"/>
  <c r="CH168" i="4"/>
  <c r="CH167" i="4"/>
  <c r="CH166" i="4"/>
  <c r="CH165" i="4"/>
  <c r="CH164" i="4"/>
  <c r="CH163" i="4"/>
  <c r="CH162" i="4"/>
  <c r="CH161" i="4"/>
  <c r="CH160" i="4"/>
  <c r="CH159" i="4"/>
  <c r="CH158" i="4"/>
  <c r="CH157" i="4"/>
  <c r="CH156" i="4"/>
  <c r="CH155" i="4"/>
  <c r="CH154" i="4"/>
  <c r="CH153" i="4"/>
  <c r="CH152" i="4"/>
  <c r="CH151" i="4"/>
  <c r="CH150" i="4"/>
  <c r="CH149" i="4"/>
  <c r="CH148" i="4"/>
  <c r="CH147" i="4"/>
  <c r="CH146" i="4"/>
  <c r="CH145" i="4"/>
  <c r="CH144" i="4"/>
  <c r="CH143" i="4"/>
  <c r="CH142" i="4"/>
  <c r="CH141" i="4"/>
  <c r="CH140" i="4"/>
  <c r="CH139" i="4"/>
  <c r="CH138" i="4"/>
  <c r="CH137" i="4"/>
  <c r="CH136" i="4"/>
  <c r="CH135" i="4"/>
  <c r="CH134" i="4"/>
  <c r="CH133" i="4"/>
  <c r="CH132" i="4"/>
  <c r="CH131" i="4"/>
  <c r="CH130" i="4"/>
  <c r="CH129" i="4"/>
  <c r="CH128" i="4"/>
  <c r="CH127" i="4"/>
  <c r="CH126" i="4"/>
  <c r="CH125" i="4"/>
  <c r="CH124" i="4"/>
  <c r="CH123" i="4"/>
  <c r="CH122" i="4"/>
  <c r="CH121" i="4"/>
  <c r="CH120" i="4"/>
  <c r="CH119" i="4"/>
  <c r="CH118" i="4"/>
  <c r="CH117" i="4"/>
  <c r="CH116" i="4"/>
  <c r="CH115" i="4"/>
  <c r="CH114" i="4"/>
  <c r="CH113" i="4"/>
  <c r="CH112" i="4"/>
  <c r="CH111" i="4"/>
  <c r="CH110" i="4"/>
  <c r="CH109" i="4"/>
  <c r="CH108" i="4"/>
  <c r="CH107" i="4"/>
  <c r="CH106" i="4"/>
  <c r="CH105" i="4"/>
  <c r="CH104" i="4"/>
  <c r="CH103" i="4"/>
  <c r="CH102" i="4"/>
  <c r="CH101" i="4"/>
  <c r="CH100" i="4"/>
  <c r="CH99" i="4"/>
  <c r="CH98" i="4"/>
  <c r="CH97" i="4"/>
  <c r="CH96" i="4"/>
  <c r="CH95" i="4"/>
  <c r="CH94" i="4"/>
  <c r="CH93" i="4"/>
  <c r="CH92" i="4"/>
  <c r="CH91" i="4"/>
  <c r="CH90" i="4"/>
  <c r="CH89" i="4"/>
  <c r="CH88" i="4"/>
  <c r="CH87" i="4"/>
  <c r="CH86" i="4"/>
  <c r="CH85" i="4"/>
  <c r="CH84" i="4"/>
  <c r="CH83" i="4"/>
  <c r="CH82" i="4"/>
  <c r="CH81" i="4"/>
  <c r="CH80" i="4"/>
  <c r="CH79" i="4"/>
  <c r="CH78" i="4"/>
  <c r="CH77" i="4"/>
  <c r="CH76" i="4"/>
  <c r="CH75" i="4"/>
  <c r="CH74" i="4"/>
  <c r="CH73" i="4"/>
  <c r="CH72" i="4"/>
  <c r="CH71" i="4"/>
  <c r="CH70" i="4"/>
  <c r="CH69" i="4"/>
  <c r="CH68" i="4"/>
  <c r="CH67" i="4"/>
  <c r="CH66" i="4"/>
  <c r="CH65" i="4"/>
  <c r="CH64" i="4"/>
  <c r="CH63" i="4"/>
  <c r="CH62" i="4"/>
  <c r="CH61" i="4"/>
  <c r="CH60" i="4"/>
  <c r="CH59" i="4"/>
  <c r="CH58" i="4"/>
  <c r="CH57" i="4"/>
  <c r="CH56" i="4"/>
  <c r="CH55" i="4"/>
  <c r="CH54" i="4"/>
  <c r="CH53" i="4"/>
  <c r="CH52" i="4"/>
  <c r="CH51" i="4"/>
  <c r="CH50" i="4"/>
  <c r="CH49" i="4"/>
  <c r="CH48" i="4"/>
  <c r="CH47" i="4"/>
  <c r="CH46" i="4"/>
  <c r="CH45" i="4"/>
  <c r="CH44" i="4"/>
  <c r="CH43" i="4"/>
  <c r="CH42" i="4"/>
  <c r="CH41" i="4"/>
  <c r="CH40" i="4"/>
  <c r="CH39" i="4"/>
  <c r="CH38" i="4"/>
  <c r="CH37" i="4"/>
  <c r="CH36" i="4"/>
  <c r="CH35" i="4"/>
  <c r="CH34" i="4"/>
  <c r="CH33" i="4"/>
  <c r="CH32" i="4"/>
  <c r="CH31" i="4"/>
  <c r="CH30" i="4"/>
  <c r="CH29" i="4"/>
  <c r="CH28" i="4"/>
  <c r="CH27" i="4"/>
  <c r="CH26" i="4"/>
  <c r="CH25" i="4"/>
  <c r="CH24" i="4"/>
  <c r="CH23" i="4"/>
  <c r="CH22" i="4"/>
  <c r="CH21" i="4"/>
  <c r="CH20" i="4"/>
  <c r="CH19" i="4"/>
  <c r="CH18" i="4"/>
  <c r="CH17" i="4"/>
  <c r="CH16" i="4"/>
  <c r="CH15" i="4"/>
  <c r="CH14" i="4"/>
  <c r="CH13" i="4"/>
  <c r="CH12" i="4"/>
  <c r="CH11" i="4"/>
  <c r="CH10" i="4"/>
  <c r="CH9" i="4"/>
  <c r="BW656" i="4"/>
  <c r="BW655" i="4"/>
  <c r="BW654" i="4"/>
  <c r="BW653" i="4"/>
  <c r="BW652" i="4"/>
  <c r="BW651" i="4"/>
  <c r="BW650" i="4"/>
  <c r="BW649" i="4"/>
  <c r="BW648" i="4"/>
  <c r="BW647" i="4"/>
  <c r="BW646" i="4"/>
  <c r="BW645" i="4"/>
  <c r="BW644" i="4"/>
  <c r="BW643" i="4"/>
  <c r="BW642" i="4"/>
  <c r="BW641" i="4"/>
  <c r="BW640" i="4"/>
  <c r="BW639" i="4"/>
  <c r="BW638" i="4"/>
  <c r="BW637" i="4"/>
  <c r="BW636" i="4"/>
  <c r="BW635" i="4"/>
  <c r="BW634" i="4"/>
  <c r="BW633" i="4"/>
  <c r="BW632" i="4"/>
  <c r="BW631" i="4"/>
  <c r="BW629" i="4"/>
  <c r="BW628" i="4"/>
  <c r="BW627" i="4"/>
  <c r="BW626" i="4"/>
  <c r="BW625" i="4"/>
  <c r="BW624" i="4"/>
  <c r="BW623" i="4"/>
  <c r="BW622" i="4"/>
  <c r="BW621" i="4"/>
  <c r="BW620" i="4"/>
  <c r="BW619" i="4"/>
  <c r="BW618" i="4"/>
  <c r="BW617" i="4"/>
  <c r="BW616" i="4"/>
  <c r="BW615" i="4"/>
  <c r="BW614" i="4"/>
  <c r="BW613" i="4"/>
  <c r="BW612" i="4"/>
  <c r="BW611" i="4"/>
  <c r="BW610" i="4"/>
  <c r="BW609" i="4"/>
  <c r="BW608" i="4"/>
  <c r="BW607" i="4"/>
  <c r="BW606" i="4"/>
  <c r="BW605" i="4"/>
  <c r="BW604" i="4"/>
  <c r="BW603" i="4"/>
  <c r="BW602" i="4"/>
  <c r="BW601" i="4"/>
  <c r="BW600" i="4"/>
  <c r="BW599" i="4"/>
  <c r="BW598" i="4"/>
  <c r="BW597" i="4"/>
  <c r="BW596" i="4"/>
  <c r="BW595" i="4"/>
  <c r="BW594" i="4"/>
  <c r="BW593" i="4"/>
  <c r="BW592" i="4"/>
  <c r="BW591" i="4"/>
  <c r="BW590" i="4"/>
  <c r="BW589" i="4"/>
  <c r="BW588" i="4"/>
  <c r="BW587" i="4"/>
  <c r="BW586" i="4"/>
  <c r="BW584" i="4"/>
  <c r="BW583" i="4"/>
  <c r="BW582" i="4"/>
  <c r="BW580" i="4"/>
  <c r="BW579" i="4"/>
  <c r="BW578" i="4"/>
  <c r="BW577" i="4"/>
  <c r="BW576" i="4"/>
  <c r="BW575" i="4"/>
  <c r="BW574" i="4"/>
  <c r="BW573" i="4"/>
  <c r="BW572" i="4"/>
  <c r="BW571" i="4"/>
  <c r="BW570" i="4"/>
  <c r="BW569" i="4"/>
  <c r="BW568" i="4"/>
  <c r="BW567" i="4"/>
  <c r="BW566" i="4"/>
  <c r="BW565" i="4"/>
  <c r="BW564" i="4"/>
  <c r="BW563" i="4"/>
  <c r="BW562" i="4"/>
  <c r="BW561" i="4"/>
  <c r="BW560" i="4"/>
  <c r="BW559" i="4"/>
  <c r="BW558" i="4"/>
  <c r="BW557" i="4"/>
  <c r="BW556" i="4"/>
  <c r="BW555" i="4"/>
  <c r="BW554" i="4"/>
  <c r="BW553" i="4"/>
  <c r="BW552" i="4"/>
  <c r="BW551" i="4"/>
  <c r="BW550" i="4"/>
  <c r="BW549" i="4"/>
  <c r="BW548" i="4"/>
  <c r="BW547" i="4"/>
  <c r="BW546" i="4"/>
  <c r="BW545" i="4"/>
  <c r="BW544" i="4"/>
  <c r="BW543" i="4"/>
  <c r="BW542" i="4"/>
  <c r="BW541" i="4"/>
  <c r="BW540" i="4"/>
  <c r="BW539" i="4"/>
  <c r="BW538" i="4"/>
  <c r="BW537" i="4"/>
  <c r="BW536" i="4"/>
  <c r="BW535" i="4"/>
  <c r="BW534" i="4"/>
  <c r="BW533" i="4"/>
  <c r="BW532" i="4"/>
  <c r="BW531" i="4"/>
  <c r="BW530" i="4"/>
  <c r="BW529" i="4"/>
  <c r="BW528" i="4"/>
  <c r="BW527" i="4"/>
  <c r="BW526" i="4"/>
  <c r="BW525" i="4"/>
  <c r="BW524" i="4"/>
  <c r="BW523" i="4"/>
  <c r="BW522" i="4"/>
  <c r="BW521" i="4"/>
  <c r="BW520" i="4"/>
  <c r="BW519" i="4"/>
  <c r="BW518" i="4"/>
  <c r="BW517" i="4"/>
  <c r="BW516" i="4"/>
  <c r="BW515" i="4"/>
  <c r="BW514" i="4"/>
  <c r="BW513" i="4"/>
  <c r="BW512" i="4"/>
  <c r="BW511" i="4"/>
  <c r="BW510" i="4"/>
  <c r="BW509" i="4"/>
  <c r="BW508" i="4"/>
  <c r="BW507" i="4"/>
  <c r="BW506" i="4"/>
  <c r="BW505" i="4"/>
  <c r="BW504" i="4"/>
  <c r="BW503" i="4"/>
  <c r="BW502" i="4"/>
  <c r="BW501" i="4"/>
  <c r="BW500" i="4"/>
  <c r="BW499" i="4"/>
  <c r="BW498" i="4"/>
  <c r="BW497" i="4"/>
  <c r="BW496" i="4"/>
  <c r="BW495" i="4"/>
  <c r="BW494" i="4"/>
  <c r="BW493" i="4"/>
  <c r="BW492" i="4"/>
  <c r="BW491" i="4"/>
  <c r="BW490" i="4"/>
  <c r="BW489" i="4"/>
  <c r="BW488" i="4"/>
  <c r="BW487" i="4"/>
  <c r="BW486" i="4"/>
  <c r="BW485" i="4"/>
  <c r="BW484" i="4"/>
  <c r="BW483" i="4"/>
  <c r="BW482" i="4"/>
  <c r="BW481" i="4"/>
  <c r="BW480" i="4"/>
  <c r="BW479" i="4"/>
  <c r="BW478" i="4"/>
  <c r="BW477" i="4"/>
  <c r="BW476" i="4"/>
  <c r="BW475" i="4"/>
  <c r="BW474" i="4"/>
  <c r="BW473" i="4"/>
  <c r="BW472" i="4"/>
  <c r="BW471" i="4"/>
  <c r="BW470" i="4"/>
  <c r="BW469" i="4"/>
  <c r="BW468" i="4"/>
  <c r="BW467" i="4"/>
  <c r="BW466" i="4"/>
  <c r="BW465" i="4"/>
  <c r="BW464" i="4"/>
  <c r="BW463" i="4"/>
  <c r="BW461" i="4"/>
  <c r="BW460" i="4"/>
  <c r="BW459" i="4"/>
  <c r="BW458" i="4"/>
  <c r="BW457" i="4"/>
  <c r="BW456" i="4"/>
  <c r="BW455" i="4"/>
  <c r="BW454" i="4"/>
  <c r="BW453" i="4"/>
  <c r="BW452" i="4"/>
  <c r="BW451" i="4"/>
  <c r="BW450" i="4"/>
  <c r="BW449" i="4"/>
  <c r="BW448" i="4"/>
  <c r="BW447" i="4"/>
  <c r="BW446" i="4"/>
  <c r="BW445" i="4"/>
  <c r="BW444" i="4"/>
  <c r="BW443" i="4"/>
  <c r="BW442" i="4"/>
  <c r="BW441" i="4"/>
  <c r="BW440" i="4"/>
  <c r="BW439" i="4"/>
  <c r="BW438" i="4"/>
  <c r="BW437" i="4"/>
  <c r="BW436" i="4"/>
  <c r="BW435" i="4"/>
  <c r="BW434" i="4"/>
  <c r="BW433" i="4"/>
  <c r="BW432" i="4"/>
  <c r="BW431" i="4"/>
  <c r="BW430" i="4"/>
  <c r="BW429" i="4"/>
  <c r="BW428" i="4"/>
  <c r="BW427" i="4"/>
  <c r="BW426" i="4"/>
  <c r="BW425" i="4"/>
  <c r="BW424" i="4"/>
  <c r="BW423" i="4"/>
  <c r="BW422" i="4"/>
  <c r="BW421" i="4"/>
  <c r="BW420" i="4"/>
  <c r="BW419" i="4"/>
  <c r="BW418" i="4"/>
  <c r="BW417" i="4"/>
  <c r="BW416" i="4"/>
  <c r="BW415" i="4"/>
  <c r="BW414" i="4"/>
  <c r="BW413" i="4"/>
  <c r="BW412" i="4"/>
  <c r="BW411" i="4"/>
  <c r="BW410" i="4"/>
  <c r="BW409" i="4"/>
  <c r="BW408" i="4"/>
  <c r="BW407" i="4"/>
  <c r="BW406" i="4"/>
  <c r="BW405" i="4"/>
  <c r="BW404" i="4"/>
  <c r="BW403" i="4"/>
  <c r="BW402" i="4"/>
  <c r="BW401" i="4"/>
  <c r="BW400" i="4"/>
  <c r="BW399" i="4"/>
  <c r="BW398" i="4"/>
  <c r="BW397" i="4"/>
  <c r="BW396" i="4"/>
  <c r="BW395" i="4"/>
  <c r="BW394" i="4"/>
  <c r="BW393" i="4"/>
  <c r="BW392" i="4"/>
  <c r="BW391" i="4"/>
  <c r="BW390" i="4"/>
  <c r="BW389" i="4"/>
  <c r="BW388" i="4"/>
  <c r="BW387" i="4"/>
  <c r="BW386" i="4"/>
  <c r="BW385" i="4"/>
  <c r="BW384" i="4"/>
  <c r="BW383" i="4"/>
  <c r="BW382" i="4"/>
  <c r="BW381" i="4"/>
  <c r="BW380" i="4"/>
  <c r="BW379" i="4"/>
  <c r="BW378" i="4"/>
  <c r="BW377" i="4"/>
  <c r="BW376" i="4"/>
  <c r="BW375" i="4"/>
  <c r="BW374" i="4"/>
  <c r="BW373" i="4"/>
  <c r="BW372" i="4"/>
  <c r="BW371" i="4"/>
  <c r="BW370" i="4"/>
  <c r="BW369" i="4"/>
  <c r="BW368" i="4"/>
  <c r="BW367" i="4"/>
  <c r="BW366" i="4"/>
  <c r="BW365" i="4"/>
  <c r="BW364" i="4"/>
  <c r="BW363" i="4"/>
  <c r="BW362" i="4"/>
  <c r="BW361" i="4"/>
  <c r="BW360" i="4"/>
  <c r="BW359" i="4"/>
  <c r="BW358" i="4"/>
  <c r="BW357" i="4"/>
  <c r="BW356" i="4"/>
  <c r="BW355" i="4"/>
  <c r="BW354" i="4"/>
  <c r="BW353" i="4"/>
  <c r="BW352" i="4"/>
  <c r="BW351" i="4"/>
  <c r="BW350" i="4"/>
  <c r="BW349" i="4"/>
  <c r="BW348" i="4"/>
  <c r="BW347" i="4"/>
  <c r="BW346" i="4"/>
  <c r="BW345" i="4"/>
  <c r="BW344" i="4"/>
  <c r="BW343" i="4"/>
  <c r="BW342" i="4"/>
  <c r="BW341" i="4"/>
  <c r="BW340" i="4"/>
  <c r="BW339" i="4"/>
  <c r="BW338" i="4"/>
  <c r="BW337" i="4"/>
  <c r="BW336" i="4"/>
  <c r="BW335" i="4"/>
  <c r="BW334" i="4"/>
  <c r="BW333" i="4"/>
  <c r="BW332" i="4"/>
  <c r="BW331" i="4"/>
  <c r="BW330" i="4"/>
  <c r="BW329" i="4"/>
  <c r="BW328" i="4"/>
  <c r="BW327" i="4"/>
  <c r="BW326" i="4"/>
  <c r="BW325" i="4"/>
  <c r="BW324" i="4"/>
  <c r="BW323" i="4"/>
  <c r="BW322" i="4"/>
  <c r="BW321" i="4"/>
  <c r="BW320" i="4"/>
  <c r="BW319" i="4"/>
  <c r="BW318" i="4"/>
  <c r="BW317" i="4"/>
  <c r="BW316" i="4"/>
  <c r="BW315" i="4"/>
  <c r="BW314" i="4"/>
  <c r="BW313" i="4"/>
  <c r="BW312" i="4"/>
  <c r="BW311" i="4"/>
  <c r="BW310" i="4"/>
  <c r="BW309" i="4"/>
  <c r="BW308" i="4"/>
  <c r="BW307" i="4"/>
  <c r="BW306" i="4"/>
  <c r="BW305" i="4"/>
  <c r="BW304" i="4"/>
  <c r="BW303" i="4"/>
  <c r="BW302" i="4"/>
  <c r="BW301" i="4"/>
  <c r="BW300" i="4"/>
  <c r="BW299" i="4"/>
  <c r="BW298" i="4"/>
  <c r="BW297" i="4"/>
  <c r="BW296" i="4"/>
  <c r="BW295" i="4"/>
  <c r="BW294" i="4"/>
  <c r="BW293" i="4"/>
  <c r="BW292" i="4"/>
  <c r="BW291" i="4"/>
  <c r="BW290" i="4"/>
  <c r="BW289" i="4"/>
  <c r="BW288" i="4"/>
  <c r="BW287" i="4"/>
  <c r="BW286" i="4"/>
  <c r="BW285" i="4"/>
  <c r="BW284" i="4"/>
  <c r="BW283" i="4"/>
  <c r="BW282" i="4"/>
  <c r="BW281" i="4"/>
  <c r="BW280" i="4"/>
  <c r="BW279" i="4"/>
  <c r="BW278" i="4"/>
  <c r="BW277" i="4"/>
  <c r="BW276" i="4"/>
  <c r="BW275" i="4"/>
  <c r="BW274" i="4"/>
  <c r="BW273" i="4"/>
  <c r="BW272" i="4"/>
  <c r="BW271" i="4"/>
  <c r="BW270" i="4"/>
  <c r="BW269" i="4"/>
  <c r="BW268" i="4"/>
  <c r="BW267" i="4"/>
  <c r="BW266" i="4"/>
  <c r="BW265" i="4"/>
  <c r="BW264" i="4"/>
  <c r="BW263" i="4"/>
  <c r="BW262" i="4"/>
  <c r="BW261" i="4"/>
  <c r="BW260" i="4"/>
  <c r="BW259" i="4"/>
  <c r="BW258" i="4"/>
  <c r="BW257" i="4"/>
  <c r="BW256" i="4"/>
  <c r="BW255" i="4"/>
  <c r="BW254" i="4"/>
  <c r="BW253" i="4"/>
  <c r="BW252" i="4"/>
  <c r="BW251" i="4"/>
  <c r="BW250" i="4"/>
  <c r="BW249" i="4"/>
  <c r="BW248" i="4"/>
  <c r="BW247" i="4"/>
  <c r="BW246" i="4"/>
  <c r="BW245" i="4"/>
  <c r="BW244" i="4"/>
  <c r="BW243" i="4"/>
  <c r="BW242" i="4"/>
  <c r="BW241" i="4"/>
  <c r="BW240" i="4"/>
  <c r="BW239" i="4"/>
  <c r="BW238" i="4"/>
  <c r="BW237" i="4"/>
  <c r="BW236" i="4"/>
  <c r="BW235" i="4"/>
  <c r="BW234" i="4"/>
  <c r="BW233" i="4"/>
  <c r="BW232" i="4"/>
  <c r="BW231" i="4"/>
  <c r="BW230" i="4"/>
  <c r="BW229" i="4"/>
  <c r="BW228" i="4"/>
  <c r="BW227" i="4"/>
  <c r="BW226" i="4"/>
  <c r="BW225" i="4"/>
  <c r="BW224" i="4"/>
  <c r="BW223" i="4"/>
  <c r="BW222" i="4"/>
  <c r="BW221" i="4"/>
  <c r="BW220" i="4"/>
  <c r="BW219" i="4"/>
  <c r="BW218" i="4"/>
  <c r="BW217" i="4"/>
  <c r="BW216" i="4"/>
  <c r="BW215" i="4"/>
  <c r="BW214" i="4"/>
  <c r="BW213" i="4"/>
  <c r="BW212" i="4"/>
  <c r="BW211" i="4"/>
  <c r="BW210" i="4"/>
  <c r="BW209" i="4"/>
  <c r="BW208" i="4"/>
  <c r="BW207" i="4"/>
  <c r="BW206" i="4"/>
  <c r="BW205" i="4"/>
  <c r="BW204" i="4"/>
  <c r="BW203" i="4"/>
  <c r="BW202" i="4"/>
  <c r="BW201" i="4"/>
  <c r="BW200" i="4"/>
  <c r="BW199" i="4"/>
  <c r="BW198" i="4"/>
  <c r="BW197" i="4"/>
  <c r="BW196" i="4"/>
  <c r="BW195" i="4"/>
  <c r="BW194" i="4"/>
  <c r="BW193" i="4"/>
  <c r="BW192" i="4"/>
  <c r="BW191" i="4"/>
  <c r="BW190" i="4"/>
  <c r="BW189" i="4"/>
  <c r="BW188" i="4"/>
  <c r="BW187" i="4"/>
  <c r="BW186" i="4"/>
  <c r="BW185" i="4"/>
  <c r="BW184" i="4"/>
  <c r="BW183" i="4"/>
  <c r="BW182" i="4"/>
  <c r="BW181" i="4"/>
  <c r="BW180" i="4"/>
  <c r="BW179" i="4"/>
  <c r="BW178" i="4"/>
  <c r="BW177" i="4"/>
  <c r="BW176" i="4"/>
  <c r="BW175" i="4"/>
  <c r="BW174" i="4"/>
  <c r="BW173" i="4"/>
  <c r="BW172" i="4"/>
  <c r="BW171" i="4"/>
  <c r="BW170" i="4"/>
  <c r="BW169" i="4"/>
  <c r="BW168" i="4"/>
  <c r="BW167" i="4"/>
  <c r="BW166" i="4"/>
  <c r="BW165" i="4"/>
  <c r="BW164" i="4"/>
  <c r="BW163" i="4"/>
  <c r="BW162" i="4"/>
  <c r="BW161" i="4"/>
  <c r="BW160" i="4"/>
  <c r="BW159" i="4"/>
  <c r="BW158" i="4"/>
  <c r="BW157" i="4"/>
  <c r="BW156" i="4"/>
  <c r="BW155" i="4"/>
  <c r="BW154" i="4"/>
  <c r="BW153" i="4"/>
  <c r="BW152" i="4"/>
  <c r="BW151" i="4"/>
  <c r="BW150" i="4"/>
  <c r="BW149" i="4"/>
  <c r="BW148" i="4"/>
  <c r="BW147" i="4"/>
  <c r="BW146" i="4"/>
  <c r="BW145" i="4"/>
  <c r="BW144" i="4"/>
  <c r="BW143" i="4"/>
  <c r="BW142" i="4"/>
  <c r="BW141" i="4"/>
  <c r="BW140" i="4"/>
  <c r="BW139" i="4"/>
  <c r="BW138" i="4"/>
  <c r="BW137" i="4"/>
  <c r="BW136" i="4"/>
  <c r="BW135" i="4"/>
  <c r="BW134" i="4"/>
  <c r="BW133" i="4"/>
  <c r="BW132" i="4"/>
  <c r="BW131" i="4"/>
  <c r="BW130" i="4"/>
  <c r="BW129" i="4"/>
  <c r="BW128" i="4"/>
  <c r="BW127" i="4"/>
  <c r="BW126" i="4"/>
  <c r="BW125" i="4"/>
  <c r="BW124" i="4"/>
  <c r="BW123" i="4"/>
  <c r="BW122" i="4"/>
  <c r="BW121" i="4"/>
  <c r="BW120" i="4"/>
  <c r="BW119" i="4"/>
  <c r="BW118" i="4"/>
  <c r="BW117" i="4"/>
  <c r="BW116" i="4"/>
  <c r="BW115" i="4"/>
  <c r="BW114" i="4"/>
  <c r="BW113" i="4"/>
  <c r="BW112" i="4"/>
  <c r="BW111" i="4"/>
  <c r="BW110" i="4"/>
  <c r="BW109" i="4"/>
  <c r="BW108" i="4"/>
  <c r="BW107" i="4"/>
  <c r="BW106" i="4"/>
  <c r="BW105" i="4"/>
  <c r="BW104" i="4"/>
  <c r="BW103" i="4"/>
  <c r="BW102" i="4"/>
  <c r="BW101" i="4"/>
  <c r="BW100" i="4"/>
  <c r="BW99" i="4"/>
  <c r="BW98" i="4"/>
  <c r="BW97" i="4"/>
  <c r="BW96" i="4"/>
  <c r="BW95" i="4"/>
  <c r="BW94" i="4"/>
  <c r="BW93" i="4"/>
  <c r="BW92" i="4"/>
  <c r="BW91" i="4"/>
  <c r="BW90" i="4"/>
  <c r="BW89" i="4"/>
  <c r="BW88" i="4"/>
  <c r="BW87" i="4"/>
  <c r="BW86" i="4"/>
  <c r="BW85" i="4"/>
  <c r="BW84" i="4"/>
  <c r="BW83" i="4"/>
  <c r="BW82" i="4"/>
  <c r="BW81" i="4"/>
  <c r="BW80" i="4"/>
  <c r="BW79" i="4"/>
  <c r="BW78" i="4"/>
  <c r="BW77" i="4"/>
  <c r="BW76" i="4"/>
  <c r="BW75" i="4"/>
  <c r="BW74" i="4"/>
  <c r="BW73" i="4"/>
  <c r="BW72" i="4"/>
  <c r="BW71" i="4"/>
  <c r="BW70" i="4"/>
  <c r="BW69" i="4"/>
  <c r="BW68" i="4"/>
  <c r="BW67" i="4"/>
  <c r="BW66" i="4"/>
  <c r="BW65" i="4"/>
  <c r="BW64" i="4"/>
  <c r="BW63" i="4"/>
  <c r="BW62" i="4"/>
  <c r="BW61" i="4"/>
  <c r="BW60" i="4"/>
  <c r="BW59" i="4"/>
  <c r="BW58" i="4"/>
  <c r="BW57" i="4"/>
  <c r="BW56" i="4"/>
  <c r="BW55" i="4"/>
  <c r="BW54" i="4"/>
  <c r="BW53" i="4"/>
  <c r="BW52" i="4"/>
  <c r="BW51" i="4"/>
  <c r="BW50" i="4"/>
  <c r="BW49" i="4"/>
  <c r="BW48" i="4"/>
  <c r="BW47" i="4"/>
  <c r="BW46" i="4"/>
  <c r="BW45" i="4"/>
  <c r="BW44" i="4"/>
  <c r="BW43" i="4"/>
  <c r="BW42" i="4"/>
  <c r="BW41" i="4"/>
  <c r="BW40" i="4"/>
  <c r="BW39" i="4"/>
  <c r="BW38" i="4"/>
  <c r="BW37" i="4"/>
  <c r="BW36" i="4"/>
  <c r="BW35" i="4"/>
  <c r="BW34" i="4"/>
  <c r="BW33" i="4"/>
  <c r="BW32" i="4"/>
  <c r="BW31" i="4"/>
  <c r="BW30" i="4"/>
  <c r="BW29" i="4"/>
  <c r="BW28" i="4"/>
  <c r="BW27" i="4"/>
  <c r="BW26" i="4"/>
  <c r="BW25" i="4"/>
  <c r="BW24" i="4"/>
  <c r="BW23" i="4"/>
  <c r="BW22" i="4"/>
  <c r="BW21" i="4"/>
  <c r="BW20" i="4"/>
  <c r="BW19" i="4"/>
  <c r="BW18" i="4"/>
  <c r="BW17" i="4"/>
  <c r="BW16" i="4"/>
  <c r="BW15" i="4"/>
  <c r="BW14" i="4"/>
  <c r="BW13" i="4"/>
  <c r="BW12" i="4"/>
  <c r="BW11" i="4"/>
  <c r="BW10" i="4"/>
  <c r="BW9" i="4"/>
  <c r="T656" i="4"/>
  <c r="S656" i="4"/>
  <c r="R656" i="4"/>
  <c r="T655" i="4"/>
  <c r="S655" i="4"/>
  <c r="R655" i="4"/>
  <c r="T654" i="4"/>
  <c r="S654" i="4"/>
  <c r="R654" i="4"/>
  <c r="T653" i="4"/>
  <c r="S653" i="4"/>
  <c r="R653" i="4"/>
  <c r="T652" i="4"/>
  <c r="S652" i="4"/>
  <c r="R652" i="4"/>
  <c r="T651" i="4"/>
  <c r="S651" i="4"/>
  <c r="R651" i="4"/>
  <c r="T650" i="4"/>
  <c r="S650" i="4"/>
  <c r="R650" i="4"/>
  <c r="T649" i="4"/>
  <c r="S649" i="4"/>
  <c r="R649" i="4"/>
  <c r="T648" i="4"/>
  <c r="S648" i="4"/>
  <c r="R648" i="4"/>
  <c r="T647" i="4"/>
  <c r="S647" i="4"/>
  <c r="R647" i="4"/>
  <c r="T646" i="4"/>
  <c r="S646" i="4"/>
  <c r="R646" i="4"/>
  <c r="T645" i="4"/>
  <c r="S645" i="4"/>
  <c r="R645" i="4"/>
  <c r="T644" i="4"/>
  <c r="S644" i="4"/>
  <c r="R644" i="4"/>
  <c r="T643" i="4"/>
  <c r="S643" i="4"/>
  <c r="R643" i="4"/>
  <c r="T642" i="4"/>
  <c r="S642" i="4"/>
  <c r="R642" i="4"/>
  <c r="T641" i="4"/>
  <c r="S641" i="4"/>
  <c r="R641" i="4"/>
  <c r="T640" i="4"/>
  <c r="S640" i="4"/>
  <c r="R640" i="4"/>
  <c r="T639" i="4"/>
  <c r="S639" i="4"/>
  <c r="R639" i="4"/>
  <c r="T638" i="4"/>
  <c r="S638" i="4"/>
  <c r="R638" i="4"/>
  <c r="T637" i="4"/>
  <c r="S637" i="4"/>
  <c r="R637" i="4"/>
  <c r="T636" i="4"/>
  <c r="S636" i="4"/>
  <c r="R636" i="4"/>
  <c r="T635" i="4"/>
  <c r="S635" i="4"/>
  <c r="R635" i="4"/>
  <c r="T634" i="4"/>
  <c r="S634" i="4"/>
  <c r="R634" i="4"/>
  <c r="T633" i="4"/>
  <c r="S633" i="4"/>
  <c r="R633" i="4"/>
  <c r="T632" i="4"/>
  <c r="S632" i="4"/>
  <c r="R632" i="4"/>
  <c r="T631" i="4"/>
  <c r="S631" i="4"/>
  <c r="R631" i="4"/>
  <c r="T629" i="4"/>
  <c r="S629" i="4"/>
  <c r="R629" i="4"/>
  <c r="T628" i="4"/>
  <c r="S628" i="4"/>
  <c r="R628" i="4"/>
  <c r="T627" i="4"/>
  <c r="S627" i="4"/>
  <c r="R627" i="4"/>
  <c r="T626" i="4"/>
  <c r="S626" i="4"/>
  <c r="R626" i="4"/>
  <c r="T625" i="4"/>
  <c r="S625" i="4"/>
  <c r="R625" i="4"/>
  <c r="T624" i="4"/>
  <c r="S624" i="4"/>
  <c r="R624" i="4"/>
  <c r="T623" i="4"/>
  <c r="S623" i="4"/>
  <c r="R623" i="4"/>
  <c r="T622" i="4"/>
  <c r="S622" i="4"/>
  <c r="R622" i="4"/>
  <c r="T621" i="4"/>
  <c r="S621" i="4"/>
  <c r="R621" i="4"/>
  <c r="T620" i="4"/>
  <c r="S620" i="4"/>
  <c r="R620" i="4"/>
  <c r="T619" i="4"/>
  <c r="S619" i="4"/>
  <c r="R619" i="4"/>
  <c r="T618" i="4"/>
  <c r="S618" i="4"/>
  <c r="R618" i="4"/>
  <c r="T617" i="4"/>
  <c r="S617" i="4"/>
  <c r="R617" i="4"/>
  <c r="T616" i="4"/>
  <c r="S616" i="4"/>
  <c r="R616" i="4"/>
  <c r="T615" i="4"/>
  <c r="S615" i="4"/>
  <c r="R615" i="4"/>
  <c r="T614" i="4"/>
  <c r="S614" i="4"/>
  <c r="R614" i="4"/>
  <c r="T613" i="4"/>
  <c r="S613" i="4"/>
  <c r="R613" i="4"/>
  <c r="T612" i="4"/>
  <c r="S612" i="4"/>
  <c r="R612" i="4"/>
  <c r="T611" i="4"/>
  <c r="S611" i="4"/>
  <c r="R611" i="4"/>
  <c r="T610" i="4"/>
  <c r="S610" i="4"/>
  <c r="R610" i="4"/>
  <c r="T609" i="4"/>
  <c r="S609" i="4"/>
  <c r="R609" i="4"/>
  <c r="T608" i="4"/>
  <c r="S608" i="4"/>
  <c r="R608" i="4"/>
  <c r="T607" i="4"/>
  <c r="S607" i="4"/>
  <c r="R607" i="4"/>
  <c r="T606" i="4"/>
  <c r="S606" i="4"/>
  <c r="R606" i="4"/>
  <c r="T605" i="4"/>
  <c r="S605" i="4"/>
  <c r="R605" i="4"/>
  <c r="T604" i="4"/>
  <c r="S604" i="4"/>
  <c r="R604" i="4"/>
  <c r="T603" i="4"/>
  <c r="S603" i="4"/>
  <c r="R603" i="4"/>
  <c r="T602" i="4"/>
  <c r="S602" i="4"/>
  <c r="R602" i="4"/>
  <c r="V602" i="4" s="1"/>
  <c r="T601" i="4"/>
  <c r="S601" i="4"/>
  <c r="R601" i="4"/>
  <c r="T600" i="4"/>
  <c r="S600" i="4"/>
  <c r="R600" i="4"/>
  <c r="T599" i="4"/>
  <c r="S599" i="4"/>
  <c r="R599" i="4"/>
  <c r="T598" i="4"/>
  <c r="S598" i="4"/>
  <c r="R598" i="4"/>
  <c r="T597" i="4"/>
  <c r="S597" i="4"/>
  <c r="R597" i="4"/>
  <c r="T596" i="4"/>
  <c r="S596" i="4"/>
  <c r="R596" i="4"/>
  <c r="T595" i="4"/>
  <c r="S595" i="4"/>
  <c r="R595" i="4"/>
  <c r="T594" i="4"/>
  <c r="S594" i="4"/>
  <c r="R594" i="4"/>
  <c r="T593" i="4"/>
  <c r="S593" i="4"/>
  <c r="R593" i="4"/>
  <c r="T592" i="4"/>
  <c r="S592" i="4"/>
  <c r="R592" i="4"/>
  <c r="T591" i="4"/>
  <c r="S591" i="4"/>
  <c r="R591" i="4"/>
  <c r="T590" i="4"/>
  <c r="S590" i="4"/>
  <c r="R590" i="4"/>
  <c r="T589" i="4"/>
  <c r="S589" i="4"/>
  <c r="R589" i="4"/>
  <c r="T588" i="4"/>
  <c r="S588" i="4"/>
  <c r="R588" i="4"/>
  <c r="T587" i="4"/>
  <c r="S587" i="4"/>
  <c r="R587" i="4"/>
  <c r="T586" i="4"/>
  <c r="S586" i="4"/>
  <c r="R586" i="4"/>
  <c r="T584" i="4"/>
  <c r="S584" i="4"/>
  <c r="R584" i="4"/>
  <c r="T583" i="4"/>
  <c r="S583" i="4"/>
  <c r="R583" i="4"/>
  <c r="T582" i="4"/>
  <c r="S582" i="4"/>
  <c r="R582" i="4"/>
  <c r="T580" i="4"/>
  <c r="S580" i="4"/>
  <c r="R580" i="4"/>
  <c r="T579" i="4"/>
  <c r="S579" i="4"/>
  <c r="R579" i="4"/>
  <c r="T578" i="4"/>
  <c r="S578" i="4"/>
  <c r="R578" i="4"/>
  <c r="T577" i="4"/>
  <c r="S577" i="4"/>
  <c r="R577" i="4"/>
  <c r="T576" i="4"/>
  <c r="S576" i="4"/>
  <c r="R576" i="4"/>
  <c r="T575" i="4"/>
  <c r="S575" i="4"/>
  <c r="R575" i="4"/>
  <c r="T574" i="4"/>
  <c r="S574" i="4"/>
  <c r="R574" i="4"/>
  <c r="T573" i="4"/>
  <c r="S573" i="4"/>
  <c r="R573" i="4"/>
  <c r="T572" i="4"/>
  <c r="S572" i="4"/>
  <c r="R572" i="4"/>
  <c r="T571" i="4"/>
  <c r="S571" i="4"/>
  <c r="R571" i="4"/>
  <c r="T570" i="4"/>
  <c r="S570" i="4"/>
  <c r="R570" i="4"/>
  <c r="T569" i="4"/>
  <c r="S569" i="4"/>
  <c r="R569" i="4"/>
  <c r="T568" i="4"/>
  <c r="S568" i="4"/>
  <c r="R568" i="4"/>
  <c r="T567" i="4"/>
  <c r="S567" i="4"/>
  <c r="R567" i="4"/>
  <c r="T566" i="4"/>
  <c r="S566" i="4"/>
  <c r="R566" i="4"/>
  <c r="T565" i="4"/>
  <c r="S565" i="4"/>
  <c r="R565" i="4"/>
  <c r="T564" i="4"/>
  <c r="S564" i="4"/>
  <c r="R564" i="4"/>
  <c r="T563" i="4"/>
  <c r="S563" i="4"/>
  <c r="R563" i="4"/>
  <c r="T562" i="4"/>
  <c r="S562" i="4"/>
  <c r="R562" i="4"/>
  <c r="T561" i="4"/>
  <c r="S561" i="4"/>
  <c r="R561" i="4"/>
  <c r="T560" i="4"/>
  <c r="S560" i="4"/>
  <c r="R560" i="4"/>
  <c r="T559" i="4"/>
  <c r="S559" i="4"/>
  <c r="R559" i="4"/>
  <c r="T558" i="4"/>
  <c r="S558" i="4"/>
  <c r="R558" i="4"/>
  <c r="T557" i="4"/>
  <c r="S557" i="4"/>
  <c r="R557" i="4"/>
  <c r="T556" i="4"/>
  <c r="S556" i="4"/>
  <c r="R556" i="4"/>
  <c r="T555" i="4"/>
  <c r="S555" i="4"/>
  <c r="R555" i="4"/>
  <c r="T554" i="4"/>
  <c r="S554" i="4"/>
  <c r="R554" i="4"/>
  <c r="T553" i="4"/>
  <c r="S553" i="4"/>
  <c r="R553" i="4"/>
  <c r="T552" i="4"/>
  <c r="S552" i="4"/>
  <c r="R552" i="4"/>
  <c r="T551" i="4"/>
  <c r="S551" i="4"/>
  <c r="R551" i="4"/>
  <c r="T550" i="4"/>
  <c r="S550" i="4"/>
  <c r="R550" i="4"/>
  <c r="T549" i="4"/>
  <c r="S549" i="4"/>
  <c r="R549" i="4"/>
  <c r="T548" i="4"/>
  <c r="S548" i="4"/>
  <c r="R548" i="4"/>
  <c r="T547" i="4"/>
  <c r="S547" i="4"/>
  <c r="R547" i="4"/>
  <c r="T546" i="4"/>
  <c r="S546" i="4"/>
  <c r="R546" i="4"/>
  <c r="T545" i="4"/>
  <c r="S545" i="4"/>
  <c r="R545" i="4"/>
  <c r="T544" i="4"/>
  <c r="S544" i="4"/>
  <c r="R544" i="4"/>
  <c r="T543" i="4"/>
  <c r="S543" i="4"/>
  <c r="R543" i="4"/>
  <c r="T542" i="4"/>
  <c r="S542" i="4"/>
  <c r="R542" i="4"/>
  <c r="T541" i="4"/>
  <c r="S541" i="4"/>
  <c r="R541" i="4"/>
  <c r="T540" i="4"/>
  <c r="S540" i="4"/>
  <c r="R540" i="4"/>
  <c r="T539" i="4"/>
  <c r="S539" i="4"/>
  <c r="R539" i="4"/>
  <c r="T538" i="4"/>
  <c r="S538" i="4"/>
  <c r="R538" i="4"/>
  <c r="T537" i="4"/>
  <c r="S537" i="4"/>
  <c r="R537" i="4"/>
  <c r="T536" i="4"/>
  <c r="S536" i="4"/>
  <c r="R536" i="4"/>
  <c r="T535" i="4"/>
  <c r="S535" i="4"/>
  <c r="R535" i="4"/>
  <c r="T534" i="4"/>
  <c r="S534" i="4"/>
  <c r="R534" i="4"/>
  <c r="T533" i="4"/>
  <c r="S533" i="4"/>
  <c r="R533" i="4"/>
  <c r="T532" i="4"/>
  <c r="S532" i="4"/>
  <c r="R532" i="4"/>
  <c r="T531" i="4"/>
  <c r="S531" i="4"/>
  <c r="R531" i="4"/>
  <c r="T530" i="4"/>
  <c r="S530" i="4"/>
  <c r="R530" i="4"/>
  <c r="T529" i="4"/>
  <c r="S529" i="4"/>
  <c r="R529" i="4"/>
  <c r="T528" i="4"/>
  <c r="S528" i="4"/>
  <c r="R528" i="4"/>
  <c r="T527" i="4"/>
  <c r="S527" i="4"/>
  <c r="R527" i="4"/>
  <c r="T526" i="4"/>
  <c r="S526" i="4"/>
  <c r="R526" i="4"/>
  <c r="T525" i="4"/>
  <c r="S525" i="4"/>
  <c r="R525" i="4"/>
  <c r="T524" i="4"/>
  <c r="S524" i="4"/>
  <c r="R524" i="4"/>
  <c r="T523" i="4"/>
  <c r="S523" i="4"/>
  <c r="R523" i="4"/>
  <c r="T522" i="4"/>
  <c r="S522" i="4"/>
  <c r="R522" i="4"/>
  <c r="T521" i="4"/>
  <c r="S521" i="4"/>
  <c r="R521" i="4"/>
  <c r="T520" i="4"/>
  <c r="S520" i="4"/>
  <c r="R520" i="4"/>
  <c r="T519" i="4"/>
  <c r="S519" i="4"/>
  <c r="R519" i="4"/>
  <c r="T518" i="4"/>
  <c r="S518" i="4"/>
  <c r="R518" i="4"/>
  <c r="T517" i="4"/>
  <c r="S517" i="4"/>
  <c r="R517" i="4"/>
  <c r="T516" i="4"/>
  <c r="S516" i="4"/>
  <c r="R516" i="4"/>
  <c r="T515" i="4"/>
  <c r="S515" i="4"/>
  <c r="R515" i="4"/>
  <c r="T514" i="4"/>
  <c r="S514" i="4"/>
  <c r="R514" i="4"/>
  <c r="T513" i="4"/>
  <c r="S513" i="4"/>
  <c r="R513" i="4"/>
  <c r="T512" i="4"/>
  <c r="S512" i="4"/>
  <c r="R512" i="4"/>
  <c r="T511" i="4"/>
  <c r="S511" i="4"/>
  <c r="R511" i="4"/>
  <c r="T510" i="4"/>
  <c r="S510" i="4"/>
  <c r="R510" i="4"/>
  <c r="T509" i="4"/>
  <c r="S509" i="4"/>
  <c r="R509" i="4"/>
  <c r="T508" i="4"/>
  <c r="S508" i="4"/>
  <c r="R508" i="4"/>
  <c r="T507" i="4"/>
  <c r="S507" i="4"/>
  <c r="R507" i="4"/>
  <c r="T506" i="4"/>
  <c r="S506" i="4"/>
  <c r="R506" i="4"/>
  <c r="T505" i="4"/>
  <c r="S505" i="4"/>
  <c r="R505" i="4"/>
  <c r="T504" i="4"/>
  <c r="S504" i="4"/>
  <c r="R504" i="4"/>
  <c r="T503" i="4"/>
  <c r="S503" i="4"/>
  <c r="R503" i="4"/>
  <c r="T502" i="4"/>
  <c r="S502" i="4"/>
  <c r="R502" i="4"/>
  <c r="T501" i="4"/>
  <c r="S501" i="4"/>
  <c r="R501" i="4"/>
  <c r="T500" i="4"/>
  <c r="S500" i="4"/>
  <c r="R500" i="4"/>
  <c r="T499" i="4"/>
  <c r="S499" i="4"/>
  <c r="R499" i="4"/>
  <c r="T498" i="4"/>
  <c r="S498" i="4"/>
  <c r="R498" i="4"/>
  <c r="T497" i="4"/>
  <c r="S497" i="4"/>
  <c r="R497" i="4"/>
  <c r="T496" i="4"/>
  <c r="S496" i="4"/>
  <c r="R496" i="4"/>
  <c r="T495" i="4"/>
  <c r="S495" i="4"/>
  <c r="R495" i="4"/>
  <c r="T494" i="4"/>
  <c r="S494" i="4"/>
  <c r="R494" i="4"/>
  <c r="T493" i="4"/>
  <c r="S493" i="4"/>
  <c r="R493" i="4"/>
  <c r="T492" i="4"/>
  <c r="S492" i="4"/>
  <c r="R492" i="4"/>
  <c r="T491" i="4"/>
  <c r="S491" i="4"/>
  <c r="R491" i="4"/>
  <c r="T490" i="4"/>
  <c r="S490" i="4"/>
  <c r="R490" i="4"/>
  <c r="T489" i="4"/>
  <c r="S489" i="4"/>
  <c r="R489" i="4"/>
  <c r="T488" i="4"/>
  <c r="S488" i="4"/>
  <c r="R488" i="4"/>
  <c r="T487" i="4"/>
  <c r="S487" i="4"/>
  <c r="R487" i="4"/>
  <c r="T486" i="4"/>
  <c r="S486" i="4"/>
  <c r="R486" i="4"/>
  <c r="T485" i="4"/>
  <c r="S485" i="4"/>
  <c r="R485" i="4"/>
  <c r="T484" i="4"/>
  <c r="S484" i="4"/>
  <c r="R484" i="4"/>
  <c r="T483" i="4"/>
  <c r="S483" i="4"/>
  <c r="R483" i="4"/>
  <c r="T482" i="4"/>
  <c r="S482" i="4"/>
  <c r="R482" i="4"/>
  <c r="T481" i="4"/>
  <c r="S481" i="4"/>
  <c r="R481" i="4"/>
  <c r="T480" i="4"/>
  <c r="S480" i="4"/>
  <c r="R480" i="4"/>
  <c r="T479" i="4"/>
  <c r="S479" i="4"/>
  <c r="R479" i="4"/>
  <c r="T478" i="4"/>
  <c r="S478" i="4"/>
  <c r="R478" i="4"/>
  <c r="T477" i="4"/>
  <c r="S477" i="4"/>
  <c r="R477" i="4"/>
  <c r="T476" i="4"/>
  <c r="S476" i="4"/>
  <c r="R476" i="4"/>
  <c r="T475" i="4"/>
  <c r="S475" i="4"/>
  <c r="R475" i="4"/>
  <c r="T474" i="4"/>
  <c r="S474" i="4"/>
  <c r="R474" i="4"/>
  <c r="T473" i="4"/>
  <c r="S473" i="4"/>
  <c r="R473" i="4"/>
  <c r="T472" i="4"/>
  <c r="S472" i="4"/>
  <c r="R472" i="4"/>
  <c r="T471" i="4"/>
  <c r="S471" i="4"/>
  <c r="R471" i="4"/>
  <c r="T470" i="4"/>
  <c r="S470" i="4"/>
  <c r="R470" i="4"/>
  <c r="T469" i="4"/>
  <c r="S469" i="4"/>
  <c r="R469" i="4"/>
  <c r="T468" i="4"/>
  <c r="S468" i="4"/>
  <c r="R468" i="4"/>
  <c r="T467" i="4"/>
  <c r="S467" i="4"/>
  <c r="R467" i="4"/>
  <c r="T466" i="4"/>
  <c r="S466" i="4"/>
  <c r="R466" i="4"/>
  <c r="T465" i="4"/>
  <c r="S465" i="4"/>
  <c r="R465" i="4"/>
  <c r="T464" i="4"/>
  <c r="S464" i="4"/>
  <c r="R464" i="4"/>
  <c r="T463" i="4"/>
  <c r="S463" i="4"/>
  <c r="R463" i="4"/>
  <c r="T461" i="4"/>
  <c r="S461" i="4"/>
  <c r="R461" i="4"/>
  <c r="T460" i="4"/>
  <c r="S460" i="4"/>
  <c r="R460" i="4"/>
  <c r="T459" i="4"/>
  <c r="S459" i="4"/>
  <c r="R459" i="4"/>
  <c r="T458" i="4"/>
  <c r="S458" i="4"/>
  <c r="R458" i="4"/>
  <c r="T457" i="4"/>
  <c r="S457" i="4"/>
  <c r="R457" i="4"/>
  <c r="T456" i="4"/>
  <c r="S456" i="4"/>
  <c r="R456" i="4"/>
  <c r="T455" i="4"/>
  <c r="S455" i="4"/>
  <c r="R455" i="4"/>
  <c r="T454" i="4"/>
  <c r="S454" i="4"/>
  <c r="R454" i="4"/>
  <c r="T453" i="4"/>
  <c r="S453" i="4"/>
  <c r="R453" i="4"/>
  <c r="T452" i="4"/>
  <c r="S452" i="4"/>
  <c r="R452" i="4"/>
  <c r="T451" i="4"/>
  <c r="S451" i="4"/>
  <c r="R451" i="4"/>
  <c r="T450" i="4"/>
  <c r="S450" i="4"/>
  <c r="R450" i="4"/>
  <c r="T449" i="4"/>
  <c r="S449" i="4"/>
  <c r="R449" i="4"/>
  <c r="T448" i="4"/>
  <c r="S448" i="4"/>
  <c r="R448" i="4"/>
  <c r="T447" i="4"/>
  <c r="S447" i="4"/>
  <c r="R447" i="4"/>
  <c r="T446" i="4"/>
  <c r="S446" i="4"/>
  <c r="R446" i="4"/>
  <c r="T445" i="4"/>
  <c r="S445" i="4"/>
  <c r="R445" i="4"/>
  <c r="T444" i="4"/>
  <c r="S444" i="4"/>
  <c r="R444" i="4"/>
  <c r="T443" i="4"/>
  <c r="S443" i="4"/>
  <c r="R443" i="4"/>
  <c r="T442" i="4"/>
  <c r="S442" i="4"/>
  <c r="R442" i="4"/>
  <c r="T441" i="4"/>
  <c r="S441" i="4"/>
  <c r="R441" i="4"/>
  <c r="T440" i="4"/>
  <c r="S440" i="4"/>
  <c r="R440" i="4"/>
  <c r="T439" i="4"/>
  <c r="S439" i="4"/>
  <c r="R439" i="4"/>
  <c r="T438" i="4"/>
  <c r="S438" i="4"/>
  <c r="R438" i="4"/>
  <c r="T437" i="4"/>
  <c r="S437" i="4"/>
  <c r="R437" i="4"/>
  <c r="T436" i="4"/>
  <c r="S436" i="4"/>
  <c r="R436" i="4"/>
  <c r="T435" i="4"/>
  <c r="S435" i="4"/>
  <c r="R435" i="4"/>
  <c r="T434" i="4"/>
  <c r="S434" i="4"/>
  <c r="R434" i="4"/>
  <c r="T433" i="4"/>
  <c r="S433" i="4"/>
  <c r="R433" i="4"/>
  <c r="T432" i="4"/>
  <c r="S432" i="4"/>
  <c r="R432" i="4"/>
  <c r="T431" i="4"/>
  <c r="S431" i="4"/>
  <c r="R431" i="4"/>
  <c r="T430" i="4"/>
  <c r="S430" i="4"/>
  <c r="R430" i="4"/>
  <c r="T429" i="4"/>
  <c r="S429" i="4"/>
  <c r="R429" i="4"/>
  <c r="T428" i="4"/>
  <c r="S428" i="4"/>
  <c r="R428" i="4"/>
  <c r="T427" i="4"/>
  <c r="S427" i="4"/>
  <c r="R427" i="4"/>
  <c r="T426" i="4"/>
  <c r="S426" i="4"/>
  <c r="R426" i="4"/>
  <c r="T425" i="4"/>
  <c r="S425" i="4"/>
  <c r="R425" i="4"/>
  <c r="T424" i="4"/>
  <c r="S424" i="4"/>
  <c r="R424" i="4"/>
  <c r="T423" i="4"/>
  <c r="S423" i="4"/>
  <c r="R423" i="4"/>
  <c r="T422" i="4"/>
  <c r="S422" i="4"/>
  <c r="R422" i="4"/>
  <c r="T421" i="4"/>
  <c r="S421" i="4"/>
  <c r="R421" i="4"/>
  <c r="T420" i="4"/>
  <c r="S420" i="4"/>
  <c r="R420" i="4"/>
  <c r="T419" i="4"/>
  <c r="S419" i="4"/>
  <c r="R419" i="4"/>
  <c r="T418" i="4"/>
  <c r="S418" i="4"/>
  <c r="R418" i="4"/>
  <c r="T417" i="4"/>
  <c r="S417" i="4"/>
  <c r="R417" i="4"/>
  <c r="T416" i="4"/>
  <c r="S416" i="4"/>
  <c r="R416" i="4"/>
  <c r="T415" i="4"/>
  <c r="S415" i="4"/>
  <c r="R415" i="4"/>
  <c r="T414" i="4"/>
  <c r="S414" i="4"/>
  <c r="R414" i="4"/>
  <c r="T413" i="4"/>
  <c r="S413" i="4"/>
  <c r="R413" i="4"/>
  <c r="T412" i="4"/>
  <c r="S412" i="4"/>
  <c r="R412" i="4"/>
  <c r="T411" i="4"/>
  <c r="S411" i="4"/>
  <c r="R411" i="4"/>
  <c r="T410" i="4"/>
  <c r="S410" i="4"/>
  <c r="R410" i="4"/>
  <c r="T409" i="4"/>
  <c r="S409" i="4"/>
  <c r="R409" i="4"/>
  <c r="T408" i="4"/>
  <c r="S408" i="4"/>
  <c r="R408" i="4"/>
  <c r="T407" i="4"/>
  <c r="S407" i="4"/>
  <c r="R407" i="4"/>
  <c r="T406" i="4"/>
  <c r="S406" i="4"/>
  <c r="R406" i="4"/>
  <c r="T405" i="4"/>
  <c r="S405" i="4"/>
  <c r="R405" i="4"/>
  <c r="T404" i="4"/>
  <c r="S404" i="4"/>
  <c r="R404" i="4"/>
  <c r="T403" i="4"/>
  <c r="S403" i="4"/>
  <c r="R403" i="4"/>
  <c r="T402" i="4"/>
  <c r="S402" i="4"/>
  <c r="R402" i="4"/>
  <c r="T401" i="4"/>
  <c r="S401" i="4"/>
  <c r="R401" i="4"/>
  <c r="T400" i="4"/>
  <c r="S400" i="4"/>
  <c r="R400" i="4"/>
  <c r="T399" i="4"/>
  <c r="S399" i="4"/>
  <c r="R399" i="4"/>
  <c r="T398" i="4"/>
  <c r="S398" i="4"/>
  <c r="R398" i="4"/>
  <c r="T397" i="4"/>
  <c r="S397" i="4"/>
  <c r="R397" i="4"/>
  <c r="T396" i="4"/>
  <c r="S396" i="4"/>
  <c r="R396" i="4"/>
  <c r="T395" i="4"/>
  <c r="S395" i="4"/>
  <c r="R395" i="4"/>
  <c r="T394" i="4"/>
  <c r="S394" i="4"/>
  <c r="R394" i="4"/>
  <c r="T393" i="4"/>
  <c r="S393" i="4"/>
  <c r="R393" i="4"/>
  <c r="T392" i="4"/>
  <c r="S392" i="4"/>
  <c r="R392" i="4"/>
  <c r="T391" i="4"/>
  <c r="S391" i="4"/>
  <c r="R391" i="4"/>
  <c r="T390" i="4"/>
  <c r="S390" i="4"/>
  <c r="R390" i="4"/>
  <c r="T389" i="4"/>
  <c r="S389" i="4"/>
  <c r="R389" i="4"/>
  <c r="T388" i="4"/>
  <c r="S388" i="4"/>
  <c r="R388" i="4"/>
  <c r="T387" i="4"/>
  <c r="S387" i="4"/>
  <c r="R387" i="4"/>
  <c r="T386" i="4"/>
  <c r="S386" i="4"/>
  <c r="R386" i="4"/>
  <c r="T385" i="4"/>
  <c r="S385" i="4"/>
  <c r="R385" i="4"/>
  <c r="T384" i="4"/>
  <c r="S384" i="4"/>
  <c r="R384" i="4"/>
  <c r="T383" i="4"/>
  <c r="S383" i="4"/>
  <c r="R383" i="4"/>
  <c r="T382" i="4"/>
  <c r="S382" i="4"/>
  <c r="R382" i="4"/>
  <c r="T381" i="4"/>
  <c r="S381" i="4"/>
  <c r="R381" i="4"/>
  <c r="T380" i="4"/>
  <c r="S380" i="4"/>
  <c r="R380" i="4"/>
  <c r="T379" i="4"/>
  <c r="S379" i="4"/>
  <c r="R379" i="4"/>
  <c r="T378" i="4"/>
  <c r="S378" i="4"/>
  <c r="R378" i="4"/>
  <c r="T377" i="4"/>
  <c r="S377" i="4"/>
  <c r="R377" i="4"/>
  <c r="T376" i="4"/>
  <c r="S376" i="4"/>
  <c r="R376" i="4"/>
  <c r="T375" i="4"/>
  <c r="S375" i="4"/>
  <c r="R375" i="4"/>
  <c r="T374" i="4"/>
  <c r="S374" i="4"/>
  <c r="R374" i="4"/>
  <c r="T373" i="4"/>
  <c r="S373" i="4"/>
  <c r="R373" i="4"/>
  <c r="T372" i="4"/>
  <c r="S372" i="4"/>
  <c r="R372" i="4"/>
  <c r="T371" i="4"/>
  <c r="S371" i="4"/>
  <c r="R371" i="4"/>
  <c r="T370" i="4"/>
  <c r="S370" i="4"/>
  <c r="R370" i="4"/>
  <c r="T369" i="4"/>
  <c r="S369" i="4"/>
  <c r="R369" i="4"/>
  <c r="T368" i="4"/>
  <c r="S368" i="4"/>
  <c r="R368" i="4"/>
  <c r="T367" i="4"/>
  <c r="S367" i="4"/>
  <c r="R367" i="4"/>
  <c r="T366" i="4"/>
  <c r="S366" i="4"/>
  <c r="R366" i="4"/>
  <c r="T365" i="4"/>
  <c r="S365" i="4"/>
  <c r="R365" i="4"/>
  <c r="T364" i="4"/>
  <c r="S364" i="4"/>
  <c r="R364" i="4"/>
  <c r="T363" i="4"/>
  <c r="S363" i="4"/>
  <c r="R363" i="4"/>
  <c r="T362" i="4"/>
  <c r="S362" i="4"/>
  <c r="R362" i="4"/>
  <c r="T361" i="4"/>
  <c r="S361" i="4"/>
  <c r="R361" i="4"/>
  <c r="T360" i="4"/>
  <c r="S360" i="4"/>
  <c r="R360" i="4"/>
  <c r="T359" i="4"/>
  <c r="S359" i="4"/>
  <c r="R359" i="4"/>
  <c r="T358" i="4"/>
  <c r="S358" i="4"/>
  <c r="R358" i="4"/>
  <c r="T357" i="4"/>
  <c r="S357" i="4"/>
  <c r="R357" i="4"/>
  <c r="T356" i="4"/>
  <c r="S356" i="4"/>
  <c r="R356" i="4"/>
  <c r="T355" i="4"/>
  <c r="S355" i="4"/>
  <c r="R355" i="4"/>
  <c r="T354" i="4"/>
  <c r="S354" i="4"/>
  <c r="R354" i="4"/>
  <c r="T353" i="4"/>
  <c r="S353" i="4"/>
  <c r="R353" i="4"/>
  <c r="T352" i="4"/>
  <c r="S352" i="4"/>
  <c r="R352" i="4"/>
  <c r="T351" i="4"/>
  <c r="S351" i="4"/>
  <c r="R351" i="4"/>
  <c r="T350" i="4"/>
  <c r="S350" i="4"/>
  <c r="R350" i="4"/>
  <c r="T349" i="4"/>
  <c r="S349" i="4"/>
  <c r="R349" i="4"/>
  <c r="T348" i="4"/>
  <c r="S348" i="4"/>
  <c r="R348" i="4"/>
  <c r="T347" i="4"/>
  <c r="S347" i="4"/>
  <c r="R347" i="4"/>
  <c r="T346" i="4"/>
  <c r="S346" i="4"/>
  <c r="R346" i="4"/>
  <c r="T345" i="4"/>
  <c r="S345" i="4"/>
  <c r="R345" i="4"/>
  <c r="T344" i="4"/>
  <c r="S344" i="4"/>
  <c r="R344" i="4"/>
  <c r="T343" i="4"/>
  <c r="S343" i="4"/>
  <c r="R343" i="4"/>
  <c r="T342" i="4"/>
  <c r="S342" i="4"/>
  <c r="R342" i="4"/>
  <c r="T341" i="4"/>
  <c r="S341" i="4"/>
  <c r="R341" i="4"/>
  <c r="T340" i="4"/>
  <c r="S340" i="4"/>
  <c r="R340" i="4"/>
  <c r="T339" i="4"/>
  <c r="S339" i="4"/>
  <c r="R339" i="4"/>
  <c r="T338" i="4"/>
  <c r="S338" i="4"/>
  <c r="R338" i="4"/>
  <c r="T337" i="4"/>
  <c r="S337" i="4"/>
  <c r="R337" i="4"/>
  <c r="T336" i="4"/>
  <c r="S336" i="4"/>
  <c r="R336" i="4"/>
  <c r="V336" i="4" s="1"/>
  <c r="T335" i="4"/>
  <c r="S335" i="4"/>
  <c r="R335" i="4"/>
  <c r="T334" i="4"/>
  <c r="S334" i="4"/>
  <c r="R334" i="4"/>
  <c r="T333" i="4"/>
  <c r="S333" i="4"/>
  <c r="R333" i="4"/>
  <c r="T332" i="4"/>
  <c r="S332" i="4"/>
  <c r="R332" i="4"/>
  <c r="T331" i="4"/>
  <c r="S331" i="4"/>
  <c r="R331" i="4"/>
  <c r="T330" i="4"/>
  <c r="S330" i="4"/>
  <c r="R330" i="4"/>
  <c r="T329" i="4"/>
  <c r="S329" i="4"/>
  <c r="R329" i="4"/>
  <c r="T328" i="4"/>
  <c r="S328" i="4"/>
  <c r="R328" i="4"/>
  <c r="T327" i="4"/>
  <c r="S327" i="4"/>
  <c r="R327" i="4"/>
  <c r="T326" i="4"/>
  <c r="S326" i="4"/>
  <c r="R326" i="4"/>
  <c r="T325" i="4"/>
  <c r="S325" i="4"/>
  <c r="R325" i="4"/>
  <c r="T324" i="4"/>
  <c r="S324" i="4"/>
  <c r="R324" i="4"/>
  <c r="T323" i="4"/>
  <c r="S323" i="4"/>
  <c r="R323" i="4"/>
  <c r="T322" i="4"/>
  <c r="S322" i="4"/>
  <c r="R322" i="4"/>
  <c r="T321" i="4"/>
  <c r="S321" i="4"/>
  <c r="R321" i="4"/>
  <c r="T320" i="4"/>
  <c r="S320" i="4"/>
  <c r="R320" i="4"/>
  <c r="T319" i="4"/>
  <c r="S319" i="4"/>
  <c r="R319" i="4"/>
  <c r="T318" i="4"/>
  <c r="S318" i="4"/>
  <c r="R318" i="4"/>
  <c r="T317" i="4"/>
  <c r="S317" i="4"/>
  <c r="R317" i="4"/>
  <c r="T316" i="4"/>
  <c r="S316" i="4"/>
  <c r="R316" i="4"/>
  <c r="T315" i="4"/>
  <c r="S315" i="4"/>
  <c r="R315" i="4"/>
  <c r="T314" i="4"/>
  <c r="S314" i="4"/>
  <c r="R314" i="4"/>
  <c r="T313" i="4"/>
  <c r="S313" i="4"/>
  <c r="R313" i="4"/>
  <c r="T312" i="4"/>
  <c r="S312" i="4"/>
  <c r="R312" i="4"/>
  <c r="T311" i="4"/>
  <c r="S311" i="4"/>
  <c r="R311" i="4"/>
  <c r="T310" i="4"/>
  <c r="S310" i="4"/>
  <c r="R310" i="4"/>
  <c r="T309" i="4"/>
  <c r="S309" i="4"/>
  <c r="R309" i="4"/>
  <c r="T308" i="4"/>
  <c r="S308" i="4"/>
  <c r="R308" i="4"/>
  <c r="T307" i="4"/>
  <c r="S307" i="4"/>
  <c r="R307" i="4"/>
  <c r="T306" i="4"/>
  <c r="S306" i="4"/>
  <c r="R306" i="4"/>
  <c r="T305" i="4"/>
  <c r="S305" i="4"/>
  <c r="R305" i="4"/>
  <c r="T304" i="4"/>
  <c r="S304" i="4"/>
  <c r="R304" i="4"/>
  <c r="T303" i="4"/>
  <c r="S303" i="4"/>
  <c r="R303" i="4"/>
  <c r="T302" i="4"/>
  <c r="S302" i="4"/>
  <c r="R302" i="4"/>
  <c r="T301" i="4"/>
  <c r="S301" i="4"/>
  <c r="R301" i="4"/>
  <c r="T300" i="4"/>
  <c r="S300" i="4"/>
  <c r="R300" i="4"/>
  <c r="T299" i="4"/>
  <c r="S299" i="4"/>
  <c r="R299" i="4"/>
  <c r="T298" i="4"/>
  <c r="S298" i="4"/>
  <c r="R298" i="4"/>
  <c r="T297" i="4"/>
  <c r="S297" i="4"/>
  <c r="R297" i="4"/>
  <c r="T296" i="4"/>
  <c r="S296" i="4"/>
  <c r="R296" i="4"/>
  <c r="T295" i="4"/>
  <c r="S295" i="4"/>
  <c r="R295" i="4"/>
  <c r="T294" i="4"/>
  <c r="S294" i="4"/>
  <c r="R294" i="4"/>
  <c r="T293" i="4"/>
  <c r="S293" i="4"/>
  <c r="R293" i="4"/>
  <c r="T292" i="4"/>
  <c r="S292" i="4"/>
  <c r="R292" i="4"/>
  <c r="T291" i="4"/>
  <c r="S291" i="4"/>
  <c r="R291" i="4"/>
  <c r="T290" i="4"/>
  <c r="S290" i="4"/>
  <c r="R290" i="4"/>
  <c r="T289" i="4"/>
  <c r="S289" i="4"/>
  <c r="R289" i="4"/>
  <c r="T288" i="4"/>
  <c r="S288" i="4"/>
  <c r="R288" i="4"/>
  <c r="T287" i="4"/>
  <c r="S287" i="4"/>
  <c r="R287" i="4"/>
  <c r="T286" i="4"/>
  <c r="S286" i="4"/>
  <c r="R286" i="4"/>
  <c r="T285" i="4"/>
  <c r="S285" i="4"/>
  <c r="R285" i="4"/>
  <c r="T284" i="4"/>
  <c r="S284" i="4"/>
  <c r="R284" i="4"/>
  <c r="T283" i="4"/>
  <c r="S283" i="4"/>
  <c r="R283" i="4"/>
  <c r="T282" i="4"/>
  <c r="S282" i="4"/>
  <c r="R282" i="4"/>
  <c r="T281" i="4"/>
  <c r="S281" i="4"/>
  <c r="R281" i="4"/>
  <c r="T280" i="4"/>
  <c r="S280" i="4"/>
  <c r="R280" i="4"/>
  <c r="T279" i="4"/>
  <c r="S279" i="4"/>
  <c r="R279" i="4"/>
  <c r="T278" i="4"/>
  <c r="S278" i="4"/>
  <c r="R278" i="4"/>
  <c r="T277" i="4"/>
  <c r="S277" i="4"/>
  <c r="R277" i="4"/>
  <c r="T276" i="4"/>
  <c r="S276" i="4"/>
  <c r="R276" i="4"/>
  <c r="T275" i="4"/>
  <c r="S275" i="4"/>
  <c r="R275" i="4"/>
  <c r="T274" i="4"/>
  <c r="S274" i="4"/>
  <c r="R274" i="4"/>
  <c r="T273" i="4"/>
  <c r="S273" i="4"/>
  <c r="R273" i="4"/>
  <c r="T272" i="4"/>
  <c r="S272" i="4"/>
  <c r="R272" i="4"/>
  <c r="T271" i="4"/>
  <c r="S271" i="4"/>
  <c r="R271" i="4"/>
  <c r="T270" i="4"/>
  <c r="S270" i="4"/>
  <c r="R270" i="4"/>
  <c r="T269" i="4"/>
  <c r="S269" i="4"/>
  <c r="R269" i="4"/>
  <c r="T268" i="4"/>
  <c r="S268" i="4"/>
  <c r="R268" i="4"/>
  <c r="T267" i="4"/>
  <c r="S267" i="4"/>
  <c r="R267" i="4"/>
  <c r="T266" i="4"/>
  <c r="S266" i="4"/>
  <c r="R266" i="4"/>
  <c r="T265" i="4"/>
  <c r="S265" i="4"/>
  <c r="R265" i="4"/>
  <c r="T264" i="4"/>
  <c r="S264" i="4"/>
  <c r="R264" i="4"/>
  <c r="T263" i="4"/>
  <c r="S263" i="4"/>
  <c r="R263" i="4"/>
  <c r="T262" i="4"/>
  <c r="S262" i="4"/>
  <c r="R262" i="4"/>
  <c r="T261" i="4"/>
  <c r="S261" i="4"/>
  <c r="R261" i="4"/>
  <c r="T260" i="4"/>
  <c r="S260" i="4"/>
  <c r="R260" i="4"/>
  <c r="T259" i="4"/>
  <c r="S259" i="4"/>
  <c r="R259" i="4"/>
  <c r="T258" i="4"/>
  <c r="S258" i="4"/>
  <c r="R258" i="4"/>
  <c r="T257" i="4"/>
  <c r="S257" i="4"/>
  <c r="R257" i="4"/>
  <c r="T256" i="4"/>
  <c r="S256" i="4"/>
  <c r="R256" i="4"/>
  <c r="T255" i="4"/>
  <c r="S255" i="4"/>
  <c r="R255" i="4"/>
  <c r="T254" i="4"/>
  <c r="S254" i="4"/>
  <c r="R254" i="4"/>
  <c r="T253" i="4"/>
  <c r="S253" i="4"/>
  <c r="R253" i="4"/>
  <c r="T252" i="4"/>
  <c r="S252" i="4"/>
  <c r="R252" i="4"/>
  <c r="T251" i="4"/>
  <c r="S251" i="4"/>
  <c r="R251" i="4"/>
  <c r="T250" i="4"/>
  <c r="S250" i="4"/>
  <c r="R250" i="4"/>
  <c r="T249" i="4"/>
  <c r="S249" i="4"/>
  <c r="R249" i="4"/>
  <c r="T248" i="4"/>
  <c r="S248" i="4"/>
  <c r="R248" i="4"/>
  <c r="T247" i="4"/>
  <c r="S247" i="4"/>
  <c r="R247" i="4"/>
  <c r="T246" i="4"/>
  <c r="S246" i="4"/>
  <c r="R246" i="4"/>
  <c r="T245" i="4"/>
  <c r="S245" i="4"/>
  <c r="R245" i="4"/>
  <c r="T244" i="4"/>
  <c r="S244" i="4"/>
  <c r="R244" i="4"/>
  <c r="T243" i="4"/>
  <c r="S243" i="4"/>
  <c r="R243" i="4"/>
  <c r="T242" i="4"/>
  <c r="S242" i="4"/>
  <c r="R242" i="4"/>
  <c r="T241" i="4"/>
  <c r="S241" i="4"/>
  <c r="R241" i="4"/>
  <c r="T240" i="4"/>
  <c r="S240" i="4"/>
  <c r="R240" i="4"/>
  <c r="T239" i="4"/>
  <c r="S239" i="4"/>
  <c r="R239" i="4"/>
  <c r="T238" i="4"/>
  <c r="S238" i="4"/>
  <c r="R238" i="4"/>
  <c r="T237" i="4"/>
  <c r="S237" i="4"/>
  <c r="R237" i="4"/>
  <c r="T236" i="4"/>
  <c r="S236" i="4"/>
  <c r="R236" i="4"/>
  <c r="T235" i="4"/>
  <c r="S235" i="4"/>
  <c r="R235" i="4"/>
  <c r="T234" i="4"/>
  <c r="S234" i="4"/>
  <c r="R234" i="4"/>
  <c r="T233" i="4"/>
  <c r="S233" i="4"/>
  <c r="R233" i="4"/>
  <c r="T232" i="4"/>
  <c r="S232" i="4"/>
  <c r="R232" i="4"/>
  <c r="T231" i="4"/>
  <c r="S231" i="4"/>
  <c r="R231" i="4"/>
  <c r="T230" i="4"/>
  <c r="S230" i="4"/>
  <c r="R230" i="4"/>
  <c r="T229" i="4"/>
  <c r="S229" i="4"/>
  <c r="R229" i="4"/>
  <c r="T228" i="4"/>
  <c r="S228" i="4"/>
  <c r="R228" i="4"/>
  <c r="T227" i="4"/>
  <c r="S227" i="4"/>
  <c r="R227" i="4"/>
  <c r="T226" i="4"/>
  <c r="S226" i="4"/>
  <c r="R226" i="4"/>
  <c r="T225" i="4"/>
  <c r="S225" i="4"/>
  <c r="R225" i="4"/>
  <c r="T224" i="4"/>
  <c r="S224" i="4"/>
  <c r="R224" i="4"/>
  <c r="T223" i="4"/>
  <c r="S223" i="4"/>
  <c r="R223" i="4"/>
  <c r="T222" i="4"/>
  <c r="S222" i="4"/>
  <c r="R222" i="4"/>
  <c r="T221" i="4"/>
  <c r="S221" i="4"/>
  <c r="R221" i="4"/>
  <c r="T220" i="4"/>
  <c r="S220" i="4"/>
  <c r="R220" i="4"/>
  <c r="T219" i="4"/>
  <c r="S219" i="4"/>
  <c r="R219" i="4"/>
  <c r="T218" i="4"/>
  <c r="S218" i="4"/>
  <c r="R218" i="4"/>
  <c r="T217" i="4"/>
  <c r="S217" i="4"/>
  <c r="R217" i="4"/>
  <c r="T216" i="4"/>
  <c r="S216" i="4"/>
  <c r="R216" i="4"/>
  <c r="T215" i="4"/>
  <c r="S215" i="4"/>
  <c r="R215" i="4"/>
  <c r="T214" i="4"/>
  <c r="S214" i="4"/>
  <c r="R214" i="4"/>
  <c r="T213" i="4"/>
  <c r="S213" i="4"/>
  <c r="R213" i="4"/>
  <c r="T212" i="4"/>
  <c r="S212" i="4"/>
  <c r="R212" i="4"/>
  <c r="T211" i="4"/>
  <c r="S211" i="4"/>
  <c r="R211" i="4"/>
  <c r="T210" i="4"/>
  <c r="S210" i="4"/>
  <c r="R210" i="4"/>
  <c r="T209" i="4"/>
  <c r="S209" i="4"/>
  <c r="R209" i="4"/>
  <c r="T208" i="4"/>
  <c r="S208" i="4"/>
  <c r="R208" i="4"/>
  <c r="T207" i="4"/>
  <c r="S207" i="4"/>
  <c r="R207" i="4"/>
  <c r="V207" i="4" s="1"/>
  <c r="T206" i="4"/>
  <c r="S206" i="4"/>
  <c r="R206" i="4"/>
  <c r="T205" i="4"/>
  <c r="S205" i="4"/>
  <c r="R205" i="4"/>
  <c r="T204" i="4"/>
  <c r="S204" i="4"/>
  <c r="R204" i="4"/>
  <c r="T203" i="4"/>
  <c r="S203" i="4"/>
  <c r="R203" i="4"/>
  <c r="T202" i="4"/>
  <c r="S202" i="4"/>
  <c r="R202" i="4"/>
  <c r="T201" i="4"/>
  <c r="S201" i="4"/>
  <c r="R201" i="4"/>
  <c r="T200" i="4"/>
  <c r="S200" i="4"/>
  <c r="R200" i="4"/>
  <c r="T199" i="4"/>
  <c r="S199" i="4"/>
  <c r="R199" i="4"/>
  <c r="T198" i="4"/>
  <c r="S198" i="4"/>
  <c r="R198" i="4"/>
  <c r="T197" i="4"/>
  <c r="S197" i="4"/>
  <c r="R197" i="4"/>
  <c r="T196" i="4"/>
  <c r="S196" i="4"/>
  <c r="R196" i="4"/>
  <c r="T195" i="4"/>
  <c r="S195" i="4"/>
  <c r="R195" i="4"/>
  <c r="T194" i="4"/>
  <c r="S194" i="4"/>
  <c r="R194" i="4"/>
  <c r="T193" i="4"/>
  <c r="S193" i="4"/>
  <c r="R193" i="4"/>
  <c r="T192" i="4"/>
  <c r="S192" i="4"/>
  <c r="R192" i="4"/>
  <c r="T191" i="4"/>
  <c r="S191" i="4"/>
  <c r="R191" i="4"/>
  <c r="T190" i="4"/>
  <c r="S190" i="4"/>
  <c r="R190" i="4"/>
  <c r="T189" i="4"/>
  <c r="S189" i="4"/>
  <c r="R189" i="4"/>
  <c r="T188" i="4"/>
  <c r="S188" i="4"/>
  <c r="R188" i="4"/>
  <c r="T187" i="4"/>
  <c r="S187" i="4"/>
  <c r="R187" i="4"/>
  <c r="T186" i="4"/>
  <c r="S186" i="4"/>
  <c r="R186" i="4"/>
  <c r="T185" i="4"/>
  <c r="S185" i="4"/>
  <c r="R185" i="4"/>
  <c r="T184" i="4"/>
  <c r="S184" i="4"/>
  <c r="R184" i="4"/>
  <c r="T183" i="4"/>
  <c r="S183" i="4"/>
  <c r="R183" i="4"/>
  <c r="T182" i="4"/>
  <c r="S182" i="4"/>
  <c r="R182" i="4"/>
  <c r="T181" i="4"/>
  <c r="S181" i="4"/>
  <c r="R181" i="4"/>
  <c r="T180" i="4"/>
  <c r="S180" i="4"/>
  <c r="R180" i="4"/>
  <c r="T179" i="4"/>
  <c r="S179" i="4"/>
  <c r="R179" i="4"/>
  <c r="T178" i="4"/>
  <c r="S178" i="4"/>
  <c r="R178" i="4"/>
  <c r="T177" i="4"/>
  <c r="S177" i="4"/>
  <c r="R177" i="4"/>
  <c r="T176" i="4"/>
  <c r="S176" i="4"/>
  <c r="R176" i="4"/>
  <c r="T175" i="4"/>
  <c r="S175" i="4"/>
  <c r="R175" i="4"/>
  <c r="T174" i="4"/>
  <c r="S174" i="4"/>
  <c r="R174" i="4"/>
  <c r="T173" i="4"/>
  <c r="S173" i="4"/>
  <c r="R173" i="4"/>
  <c r="T172" i="4"/>
  <c r="S172" i="4"/>
  <c r="R172" i="4"/>
  <c r="T171" i="4"/>
  <c r="S171" i="4"/>
  <c r="R171" i="4"/>
  <c r="T170" i="4"/>
  <c r="S170" i="4"/>
  <c r="R170" i="4"/>
  <c r="T169" i="4"/>
  <c r="S169" i="4"/>
  <c r="R169" i="4"/>
  <c r="T168" i="4"/>
  <c r="S168" i="4"/>
  <c r="R168" i="4"/>
  <c r="T167" i="4"/>
  <c r="S167" i="4"/>
  <c r="R167" i="4"/>
  <c r="T166" i="4"/>
  <c r="S166" i="4"/>
  <c r="R166" i="4"/>
  <c r="T165" i="4"/>
  <c r="S165" i="4"/>
  <c r="R165" i="4"/>
  <c r="T164" i="4"/>
  <c r="S164" i="4"/>
  <c r="R164" i="4"/>
  <c r="T163" i="4"/>
  <c r="S163" i="4"/>
  <c r="R163" i="4"/>
  <c r="T162" i="4"/>
  <c r="S162" i="4"/>
  <c r="R162" i="4"/>
  <c r="T161" i="4"/>
  <c r="S161" i="4"/>
  <c r="R161" i="4"/>
  <c r="T160" i="4"/>
  <c r="S160" i="4"/>
  <c r="R160" i="4"/>
  <c r="T159" i="4"/>
  <c r="S159" i="4"/>
  <c r="R159" i="4"/>
  <c r="T158" i="4"/>
  <c r="S158" i="4"/>
  <c r="R158" i="4"/>
  <c r="T157" i="4"/>
  <c r="S157" i="4"/>
  <c r="R157" i="4"/>
  <c r="T156" i="4"/>
  <c r="S156" i="4"/>
  <c r="R156" i="4"/>
  <c r="T155" i="4"/>
  <c r="S155" i="4"/>
  <c r="R155" i="4"/>
  <c r="T154" i="4"/>
  <c r="S154" i="4"/>
  <c r="R154" i="4"/>
  <c r="T153" i="4"/>
  <c r="S153" i="4"/>
  <c r="R153" i="4"/>
  <c r="T152" i="4"/>
  <c r="S152" i="4"/>
  <c r="R152" i="4"/>
  <c r="T151" i="4"/>
  <c r="S151" i="4"/>
  <c r="R151" i="4"/>
  <c r="T150" i="4"/>
  <c r="S150" i="4"/>
  <c r="R150" i="4"/>
  <c r="T149" i="4"/>
  <c r="S149" i="4"/>
  <c r="R149" i="4"/>
  <c r="T148" i="4"/>
  <c r="S148" i="4"/>
  <c r="R148" i="4"/>
  <c r="T147" i="4"/>
  <c r="S147" i="4"/>
  <c r="R147" i="4"/>
  <c r="T146" i="4"/>
  <c r="S146" i="4"/>
  <c r="R146" i="4"/>
  <c r="T145" i="4"/>
  <c r="S145" i="4"/>
  <c r="R145" i="4"/>
  <c r="T144" i="4"/>
  <c r="S144" i="4"/>
  <c r="R144" i="4"/>
  <c r="T143" i="4"/>
  <c r="S143" i="4"/>
  <c r="R143" i="4"/>
  <c r="T142" i="4"/>
  <c r="S142" i="4"/>
  <c r="R142" i="4"/>
  <c r="T141" i="4"/>
  <c r="S141" i="4"/>
  <c r="R141" i="4"/>
  <c r="T140" i="4"/>
  <c r="S140" i="4"/>
  <c r="R140" i="4"/>
  <c r="T139" i="4"/>
  <c r="S139" i="4"/>
  <c r="R139" i="4"/>
  <c r="T138" i="4"/>
  <c r="S138" i="4"/>
  <c r="R138" i="4"/>
  <c r="T137" i="4"/>
  <c r="S137" i="4"/>
  <c r="R137" i="4"/>
  <c r="T136" i="4"/>
  <c r="S136" i="4"/>
  <c r="R136" i="4"/>
  <c r="T135" i="4"/>
  <c r="S135" i="4"/>
  <c r="R135" i="4"/>
  <c r="T134" i="4"/>
  <c r="S134" i="4"/>
  <c r="R134" i="4"/>
  <c r="T133" i="4"/>
  <c r="S133" i="4"/>
  <c r="R133" i="4"/>
  <c r="T132" i="4"/>
  <c r="S132" i="4"/>
  <c r="R132" i="4"/>
  <c r="T131" i="4"/>
  <c r="S131" i="4"/>
  <c r="R131" i="4"/>
  <c r="T130" i="4"/>
  <c r="S130" i="4"/>
  <c r="R130" i="4"/>
  <c r="T129" i="4"/>
  <c r="S129" i="4"/>
  <c r="R129" i="4"/>
  <c r="V129" i="4" s="1"/>
  <c r="T128" i="4"/>
  <c r="S128" i="4"/>
  <c r="R128" i="4"/>
  <c r="T127" i="4"/>
  <c r="S127" i="4"/>
  <c r="R127" i="4"/>
  <c r="T126" i="4"/>
  <c r="S126" i="4"/>
  <c r="R126" i="4"/>
  <c r="T125" i="4"/>
  <c r="S125" i="4"/>
  <c r="R125" i="4"/>
  <c r="V125" i="4" s="1"/>
  <c r="T124" i="4"/>
  <c r="S124" i="4"/>
  <c r="R124" i="4"/>
  <c r="T123" i="4"/>
  <c r="S123" i="4"/>
  <c r="R123" i="4"/>
  <c r="V123" i="4" s="1"/>
  <c r="T122" i="4"/>
  <c r="S122" i="4"/>
  <c r="R122" i="4"/>
  <c r="T121" i="4"/>
  <c r="S121" i="4"/>
  <c r="R121" i="4"/>
  <c r="V121" i="4" s="1"/>
  <c r="T120" i="4"/>
  <c r="S120" i="4"/>
  <c r="R120" i="4"/>
  <c r="T119" i="4"/>
  <c r="S119" i="4"/>
  <c r="R119" i="4"/>
  <c r="T118" i="4"/>
  <c r="S118" i="4"/>
  <c r="R118" i="4"/>
  <c r="T117" i="4"/>
  <c r="S117" i="4"/>
  <c r="R117" i="4"/>
  <c r="V117" i="4" s="1"/>
  <c r="T116" i="4"/>
  <c r="S116" i="4"/>
  <c r="R116" i="4"/>
  <c r="T115" i="4"/>
  <c r="S115" i="4"/>
  <c r="R115" i="4"/>
  <c r="V115" i="4" s="1"/>
  <c r="T114" i="4"/>
  <c r="S114" i="4"/>
  <c r="R114" i="4"/>
  <c r="T113" i="4"/>
  <c r="S113" i="4"/>
  <c r="R113" i="4"/>
  <c r="T112" i="4"/>
  <c r="S112" i="4"/>
  <c r="R112" i="4"/>
  <c r="T111" i="4"/>
  <c r="S111" i="4"/>
  <c r="R111" i="4"/>
  <c r="T110" i="4"/>
  <c r="S110" i="4"/>
  <c r="R110" i="4"/>
  <c r="T109" i="4"/>
  <c r="S109" i="4"/>
  <c r="R109" i="4"/>
  <c r="T108" i="4"/>
  <c r="S108" i="4"/>
  <c r="R108" i="4"/>
  <c r="T107" i="4"/>
  <c r="S107" i="4"/>
  <c r="R107" i="4"/>
  <c r="T106" i="4"/>
  <c r="S106" i="4"/>
  <c r="R106" i="4"/>
  <c r="T105" i="4"/>
  <c r="S105" i="4"/>
  <c r="R105" i="4"/>
  <c r="T104" i="4"/>
  <c r="S104" i="4"/>
  <c r="R104" i="4"/>
  <c r="T103" i="4"/>
  <c r="S103" i="4"/>
  <c r="R103" i="4"/>
  <c r="T102" i="4"/>
  <c r="S102" i="4"/>
  <c r="R102" i="4"/>
  <c r="T101" i="4"/>
  <c r="S101" i="4"/>
  <c r="R101" i="4"/>
  <c r="T100" i="4"/>
  <c r="S100" i="4"/>
  <c r="R100" i="4"/>
  <c r="T99" i="4"/>
  <c r="S99" i="4"/>
  <c r="R99" i="4"/>
  <c r="T98" i="4"/>
  <c r="S98" i="4"/>
  <c r="R98" i="4"/>
  <c r="T97" i="4"/>
  <c r="S97" i="4"/>
  <c r="R97" i="4"/>
  <c r="V97" i="4" s="1"/>
  <c r="T96" i="4"/>
  <c r="S96" i="4"/>
  <c r="R96" i="4"/>
  <c r="T95" i="4"/>
  <c r="S95" i="4"/>
  <c r="R95" i="4"/>
  <c r="V95" i="4" s="1"/>
  <c r="T94" i="4"/>
  <c r="S94" i="4"/>
  <c r="R94" i="4"/>
  <c r="T93" i="4"/>
  <c r="S93" i="4"/>
  <c r="R93" i="4"/>
  <c r="V93" i="4" s="1"/>
  <c r="T92" i="4"/>
  <c r="S92" i="4"/>
  <c r="R92" i="4"/>
  <c r="T91" i="4"/>
  <c r="S91" i="4"/>
  <c r="R91" i="4"/>
  <c r="V91" i="4" s="1"/>
  <c r="T90" i="4"/>
  <c r="S90" i="4"/>
  <c r="R90" i="4"/>
  <c r="T89" i="4"/>
  <c r="S89" i="4"/>
  <c r="R89" i="4"/>
  <c r="T88" i="4"/>
  <c r="S88" i="4"/>
  <c r="R88" i="4"/>
  <c r="T87" i="4"/>
  <c r="S87" i="4"/>
  <c r="R87" i="4"/>
  <c r="T86" i="4"/>
  <c r="S86" i="4"/>
  <c r="R86" i="4"/>
  <c r="T85" i="4"/>
  <c r="S85" i="4"/>
  <c r="R85" i="4"/>
  <c r="V85" i="4" s="1"/>
  <c r="T84" i="4"/>
  <c r="S84" i="4"/>
  <c r="R84" i="4"/>
  <c r="T83" i="4"/>
  <c r="S83" i="4"/>
  <c r="R83" i="4"/>
  <c r="T82" i="4"/>
  <c r="S82" i="4"/>
  <c r="R82" i="4"/>
  <c r="T81" i="4"/>
  <c r="S81" i="4"/>
  <c r="R81" i="4"/>
  <c r="T80" i="4"/>
  <c r="S80" i="4"/>
  <c r="R80" i="4"/>
  <c r="T79" i="4"/>
  <c r="S79" i="4"/>
  <c r="R79" i="4"/>
  <c r="T78" i="4"/>
  <c r="S78" i="4"/>
  <c r="R78" i="4"/>
  <c r="T77" i="4"/>
  <c r="S77" i="4"/>
  <c r="R77" i="4"/>
  <c r="T76" i="4"/>
  <c r="S76" i="4"/>
  <c r="R76" i="4"/>
  <c r="T75" i="4"/>
  <c r="S75" i="4"/>
  <c r="R75" i="4"/>
  <c r="T74" i="4"/>
  <c r="S74" i="4"/>
  <c r="R74" i="4"/>
  <c r="T73" i="4"/>
  <c r="S73" i="4"/>
  <c r="R73" i="4"/>
  <c r="T72" i="4"/>
  <c r="S72" i="4"/>
  <c r="R72" i="4"/>
  <c r="T71" i="4"/>
  <c r="S71" i="4"/>
  <c r="R71" i="4"/>
  <c r="T70" i="4"/>
  <c r="S70" i="4"/>
  <c r="R70" i="4"/>
  <c r="T69" i="4"/>
  <c r="S69" i="4"/>
  <c r="R69" i="4"/>
  <c r="T68" i="4"/>
  <c r="S68" i="4"/>
  <c r="R68" i="4"/>
  <c r="T67" i="4"/>
  <c r="S67" i="4"/>
  <c r="R67" i="4"/>
  <c r="T66" i="4"/>
  <c r="S66" i="4"/>
  <c r="R66" i="4"/>
  <c r="T65" i="4"/>
  <c r="S65" i="4"/>
  <c r="R65" i="4"/>
  <c r="V65" i="4" s="1"/>
  <c r="T64" i="4"/>
  <c r="S64" i="4"/>
  <c r="R64" i="4"/>
  <c r="T63" i="4"/>
  <c r="S63" i="4"/>
  <c r="R63" i="4"/>
  <c r="T62" i="4"/>
  <c r="S62" i="4"/>
  <c r="R62" i="4"/>
  <c r="T61" i="4"/>
  <c r="S61" i="4"/>
  <c r="R61" i="4"/>
  <c r="T60" i="4"/>
  <c r="S60" i="4"/>
  <c r="R60" i="4"/>
  <c r="T59" i="4"/>
  <c r="S59" i="4"/>
  <c r="R59" i="4"/>
  <c r="T58" i="4"/>
  <c r="S58" i="4"/>
  <c r="R58" i="4"/>
  <c r="T57" i="4"/>
  <c r="S57" i="4"/>
  <c r="R57" i="4"/>
  <c r="T56" i="4"/>
  <c r="S56" i="4"/>
  <c r="R56" i="4"/>
  <c r="T55" i="4"/>
  <c r="S55" i="4"/>
  <c r="R55" i="4"/>
  <c r="T54" i="4"/>
  <c r="S54" i="4"/>
  <c r="R54" i="4"/>
  <c r="T53" i="4"/>
  <c r="S53" i="4"/>
  <c r="R53" i="4"/>
  <c r="T52" i="4"/>
  <c r="S52" i="4"/>
  <c r="R52" i="4"/>
  <c r="T51" i="4"/>
  <c r="S51" i="4"/>
  <c r="R51" i="4"/>
  <c r="T50" i="4"/>
  <c r="S50" i="4"/>
  <c r="R50" i="4"/>
  <c r="T49" i="4"/>
  <c r="S49" i="4"/>
  <c r="R49" i="4"/>
  <c r="T48" i="4"/>
  <c r="S48" i="4"/>
  <c r="R48" i="4"/>
  <c r="T47" i="4"/>
  <c r="S47" i="4"/>
  <c r="R47" i="4"/>
  <c r="T46" i="4"/>
  <c r="S46" i="4"/>
  <c r="R46" i="4"/>
  <c r="T45" i="4"/>
  <c r="S45" i="4"/>
  <c r="R45" i="4"/>
  <c r="T44" i="4"/>
  <c r="S44" i="4"/>
  <c r="R44" i="4"/>
  <c r="T43" i="4"/>
  <c r="S43" i="4"/>
  <c r="R43" i="4"/>
  <c r="T42" i="4"/>
  <c r="S42" i="4"/>
  <c r="R42" i="4"/>
  <c r="T41" i="4"/>
  <c r="S41" i="4"/>
  <c r="R41" i="4"/>
  <c r="T40" i="4"/>
  <c r="S40" i="4"/>
  <c r="R40" i="4"/>
  <c r="T39" i="4"/>
  <c r="S39" i="4"/>
  <c r="R39" i="4"/>
  <c r="T38" i="4"/>
  <c r="S38" i="4"/>
  <c r="R38" i="4"/>
  <c r="T37" i="4"/>
  <c r="S37" i="4"/>
  <c r="R37" i="4"/>
  <c r="T36" i="4"/>
  <c r="S36" i="4"/>
  <c r="R36" i="4"/>
  <c r="T35" i="4"/>
  <c r="S35" i="4"/>
  <c r="R35" i="4"/>
  <c r="T34" i="4"/>
  <c r="S34" i="4"/>
  <c r="R34" i="4"/>
  <c r="T33" i="4"/>
  <c r="S33" i="4"/>
  <c r="R33" i="4"/>
  <c r="T32" i="4"/>
  <c r="S32" i="4"/>
  <c r="R32" i="4"/>
  <c r="T31" i="4"/>
  <c r="S31" i="4"/>
  <c r="R31" i="4"/>
  <c r="T30" i="4"/>
  <c r="S30" i="4"/>
  <c r="R30" i="4"/>
  <c r="T29" i="4"/>
  <c r="S29" i="4"/>
  <c r="R29" i="4"/>
  <c r="T28" i="4"/>
  <c r="S28" i="4"/>
  <c r="R28" i="4"/>
  <c r="T27" i="4"/>
  <c r="S27" i="4"/>
  <c r="R27" i="4"/>
  <c r="V27" i="4" s="1"/>
  <c r="T26" i="4"/>
  <c r="S26" i="4"/>
  <c r="R26" i="4"/>
  <c r="T25" i="4"/>
  <c r="S25" i="4"/>
  <c r="R25" i="4"/>
  <c r="T24" i="4"/>
  <c r="S24" i="4"/>
  <c r="R24" i="4"/>
  <c r="T23" i="4"/>
  <c r="S23" i="4"/>
  <c r="R23" i="4"/>
  <c r="T22" i="4"/>
  <c r="S22" i="4"/>
  <c r="R22" i="4"/>
  <c r="T21" i="4"/>
  <c r="S21" i="4"/>
  <c r="R21" i="4"/>
  <c r="T20" i="4"/>
  <c r="S20" i="4"/>
  <c r="R20" i="4"/>
  <c r="T19" i="4"/>
  <c r="S19" i="4"/>
  <c r="R19" i="4"/>
  <c r="T18" i="4"/>
  <c r="S18" i="4"/>
  <c r="R18" i="4"/>
  <c r="T17" i="4"/>
  <c r="S17" i="4"/>
  <c r="R17" i="4"/>
  <c r="T16" i="4"/>
  <c r="S16" i="4"/>
  <c r="R16" i="4"/>
  <c r="T15" i="4"/>
  <c r="S15" i="4"/>
  <c r="R15" i="4"/>
  <c r="T14" i="4"/>
  <c r="S14" i="4"/>
  <c r="R14" i="4"/>
  <c r="T13" i="4"/>
  <c r="S13" i="4"/>
  <c r="R13" i="4"/>
  <c r="T12" i="4"/>
  <c r="S12" i="4"/>
  <c r="R12" i="4"/>
  <c r="T11" i="4"/>
  <c r="S11" i="4"/>
  <c r="R11" i="4"/>
  <c r="T10" i="4"/>
  <c r="S10" i="4"/>
  <c r="R10" i="4"/>
  <c r="T9" i="4"/>
  <c r="S9" i="4"/>
  <c r="R9" i="4"/>
  <c r="P656" i="4"/>
  <c r="P655" i="4"/>
  <c r="P654" i="4"/>
  <c r="P653" i="4"/>
  <c r="P652" i="4"/>
  <c r="P651" i="4"/>
  <c r="P650" i="4"/>
  <c r="P649" i="4"/>
  <c r="P648" i="4"/>
  <c r="P647" i="4"/>
  <c r="P646" i="4"/>
  <c r="P645" i="4"/>
  <c r="P644" i="4"/>
  <c r="P643" i="4"/>
  <c r="P642" i="4"/>
  <c r="P641" i="4"/>
  <c r="P640" i="4"/>
  <c r="P639" i="4"/>
  <c r="P638" i="4"/>
  <c r="P637" i="4"/>
  <c r="P636" i="4"/>
  <c r="P635" i="4"/>
  <c r="P634" i="4"/>
  <c r="P633" i="4"/>
  <c r="P632" i="4"/>
  <c r="P631" i="4"/>
  <c r="P629" i="4"/>
  <c r="P628" i="4"/>
  <c r="P627" i="4"/>
  <c r="P626" i="4"/>
  <c r="P625" i="4"/>
  <c r="P624" i="4"/>
  <c r="P623" i="4"/>
  <c r="P622" i="4"/>
  <c r="P621" i="4"/>
  <c r="P620" i="4"/>
  <c r="P619" i="4"/>
  <c r="P618" i="4"/>
  <c r="P617" i="4"/>
  <c r="P616" i="4"/>
  <c r="P615" i="4"/>
  <c r="P614" i="4"/>
  <c r="P613" i="4"/>
  <c r="P612" i="4"/>
  <c r="P611" i="4"/>
  <c r="P610" i="4"/>
  <c r="P609" i="4"/>
  <c r="P608" i="4"/>
  <c r="P607" i="4"/>
  <c r="P606" i="4"/>
  <c r="P605" i="4"/>
  <c r="P604" i="4"/>
  <c r="P603" i="4"/>
  <c r="P602" i="4"/>
  <c r="P601" i="4"/>
  <c r="P600" i="4"/>
  <c r="P599" i="4"/>
  <c r="P598" i="4"/>
  <c r="P597" i="4"/>
  <c r="P596" i="4"/>
  <c r="P595" i="4"/>
  <c r="P594" i="4"/>
  <c r="P593" i="4"/>
  <c r="P592" i="4"/>
  <c r="P591" i="4"/>
  <c r="P590" i="4"/>
  <c r="P589" i="4"/>
  <c r="P588" i="4"/>
  <c r="P587" i="4"/>
  <c r="P586" i="4"/>
  <c r="P584" i="4"/>
  <c r="P583" i="4"/>
  <c r="P582" i="4"/>
  <c r="P580" i="4"/>
  <c r="P579" i="4"/>
  <c r="P578" i="4"/>
  <c r="P577" i="4"/>
  <c r="P576" i="4"/>
  <c r="P575" i="4"/>
  <c r="P574" i="4"/>
  <c r="P573" i="4"/>
  <c r="P572" i="4"/>
  <c r="P571" i="4"/>
  <c r="P570" i="4"/>
  <c r="P569" i="4"/>
  <c r="P568" i="4"/>
  <c r="P567" i="4"/>
  <c r="P566" i="4"/>
  <c r="P565" i="4"/>
  <c r="P564" i="4"/>
  <c r="P563" i="4"/>
  <c r="P562" i="4"/>
  <c r="P561" i="4"/>
  <c r="P560" i="4"/>
  <c r="P559" i="4"/>
  <c r="P558" i="4"/>
  <c r="P557" i="4"/>
  <c r="P556" i="4"/>
  <c r="P555" i="4"/>
  <c r="P554" i="4"/>
  <c r="P553" i="4"/>
  <c r="P552" i="4"/>
  <c r="P551" i="4"/>
  <c r="P550" i="4"/>
  <c r="P549" i="4"/>
  <c r="P548" i="4"/>
  <c r="P547" i="4"/>
  <c r="P546" i="4"/>
  <c r="P545" i="4"/>
  <c r="P544" i="4"/>
  <c r="P543" i="4"/>
  <c r="P542" i="4"/>
  <c r="P541" i="4"/>
  <c r="P540" i="4"/>
  <c r="P539" i="4"/>
  <c r="P538" i="4"/>
  <c r="P537" i="4"/>
  <c r="P536" i="4"/>
  <c r="P535" i="4"/>
  <c r="P534" i="4"/>
  <c r="P533" i="4"/>
  <c r="P532" i="4"/>
  <c r="P531" i="4"/>
  <c r="P530" i="4"/>
  <c r="P529" i="4"/>
  <c r="P528" i="4"/>
  <c r="P527" i="4"/>
  <c r="P526" i="4"/>
  <c r="P525" i="4"/>
  <c r="P524" i="4"/>
  <c r="P523" i="4"/>
  <c r="P522" i="4"/>
  <c r="P521" i="4"/>
  <c r="P520" i="4"/>
  <c r="P519" i="4"/>
  <c r="P518" i="4"/>
  <c r="P517" i="4"/>
  <c r="P516" i="4"/>
  <c r="P515" i="4"/>
  <c r="P514" i="4"/>
  <c r="P513" i="4"/>
  <c r="P512" i="4"/>
  <c r="P511" i="4"/>
  <c r="P510" i="4"/>
  <c r="P509" i="4"/>
  <c r="P508" i="4"/>
  <c r="P507" i="4"/>
  <c r="P506" i="4"/>
  <c r="P505" i="4"/>
  <c r="P504" i="4"/>
  <c r="P503" i="4"/>
  <c r="P502" i="4"/>
  <c r="P501" i="4"/>
  <c r="P500" i="4"/>
  <c r="P499" i="4"/>
  <c r="P498" i="4"/>
  <c r="P497" i="4"/>
  <c r="P496" i="4"/>
  <c r="P495" i="4"/>
  <c r="P494" i="4"/>
  <c r="P493" i="4"/>
  <c r="P492" i="4"/>
  <c r="P491" i="4"/>
  <c r="P490" i="4"/>
  <c r="P489" i="4"/>
  <c r="P488" i="4"/>
  <c r="P487" i="4"/>
  <c r="P486" i="4"/>
  <c r="P485" i="4"/>
  <c r="P484" i="4"/>
  <c r="P483" i="4"/>
  <c r="P482" i="4"/>
  <c r="P481" i="4"/>
  <c r="P480" i="4"/>
  <c r="P479" i="4"/>
  <c r="P478" i="4"/>
  <c r="P477" i="4"/>
  <c r="P476" i="4"/>
  <c r="P475" i="4"/>
  <c r="P474" i="4"/>
  <c r="P473" i="4"/>
  <c r="P472" i="4"/>
  <c r="P471" i="4"/>
  <c r="P470" i="4"/>
  <c r="P469" i="4"/>
  <c r="P468" i="4"/>
  <c r="P467" i="4"/>
  <c r="P466" i="4"/>
  <c r="P465" i="4"/>
  <c r="P464" i="4"/>
  <c r="P463" i="4"/>
  <c r="P461" i="4"/>
  <c r="P460" i="4"/>
  <c r="P459" i="4"/>
  <c r="P458" i="4"/>
  <c r="P457" i="4"/>
  <c r="P456" i="4"/>
  <c r="P455" i="4"/>
  <c r="P454" i="4"/>
  <c r="P453" i="4"/>
  <c r="P452" i="4"/>
  <c r="P451" i="4"/>
  <c r="P450" i="4"/>
  <c r="P449" i="4"/>
  <c r="P448" i="4"/>
  <c r="P447" i="4"/>
  <c r="P446" i="4"/>
  <c r="P445" i="4"/>
  <c r="P444" i="4"/>
  <c r="P443" i="4"/>
  <c r="P442" i="4"/>
  <c r="P441" i="4"/>
  <c r="P440" i="4"/>
  <c r="P439" i="4"/>
  <c r="P438" i="4"/>
  <c r="P437" i="4"/>
  <c r="P436" i="4"/>
  <c r="P435" i="4"/>
  <c r="P434" i="4"/>
  <c r="P433" i="4"/>
  <c r="P432" i="4"/>
  <c r="P431" i="4"/>
  <c r="P430" i="4"/>
  <c r="P429" i="4"/>
  <c r="P428" i="4"/>
  <c r="P427" i="4"/>
  <c r="P426" i="4"/>
  <c r="P425" i="4"/>
  <c r="P424" i="4"/>
  <c r="P423" i="4"/>
  <c r="P422" i="4"/>
  <c r="P421" i="4"/>
  <c r="P420" i="4"/>
  <c r="P419" i="4"/>
  <c r="P418" i="4"/>
  <c r="P417" i="4"/>
  <c r="P416" i="4"/>
  <c r="P415" i="4"/>
  <c r="P414" i="4"/>
  <c r="P413" i="4"/>
  <c r="P412" i="4"/>
  <c r="P411" i="4"/>
  <c r="P410" i="4"/>
  <c r="P409" i="4"/>
  <c r="P408" i="4"/>
  <c r="P407" i="4"/>
  <c r="P406" i="4"/>
  <c r="P405" i="4"/>
  <c r="P404" i="4"/>
  <c r="P403" i="4"/>
  <c r="P402" i="4"/>
  <c r="P401" i="4"/>
  <c r="P400" i="4"/>
  <c r="P399" i="4"/>
  <c r="P398" i="4"/>
  <c r="P397" i="4"/>
  <c r="P396" i="4"/>
  <c r="P395" i="4"/>
  <c r="P394" i="4"/>
  <c r="P393" i="4"/>
  <c r="P392" i="4"/>
  <c r="P391" i="4"/>
  <c r="P390" i="4"/>
  <c r="P389" i="4"/>
  <c r="P388" i="4"/>
  <c r="P387" i="4"/>
  <c r="P386" i="4"/>
  <c r="P385" i="4"/>
  <c r="P384" i="4"/>
  <c r="P383" i="4"/>
  <c r="P382" i="4"/>
  <c r="P381" i="4"/>
  <c r="P380" i="4"/>
  <c r="P379" i="4"/>
  <c r="P378" i="4"/>
  <c r="P377" i="4"/>
  <c r="P376" i="4"/>
  <c r="P375" i="4"/>
  <c r="P374" i="4"/>
  <c r="P373" i="4"/>
  <c r="P372" i="4"/>
  <c r="P371" i="4"/>
  <c r="P370" i="4"/>
  <c r="P369" i="4"/>
  <c r="P368" i="4"/>
  <c r="P367" i="4"/>
  <c r="P366" i="4"/>
  <c r="P365" i="4"/>
  <c r="P364" i="4"/>
  <c r="P363" i="4"/>
  <c r="P362" i="4"/>
  <c r="P361" i="4"/>
  <c r="P360" i="4"/>
  <c r="P359" i="4"/>
  <c r="P358" i="4"/>
  <c r="P357" i="4"/>
  <c r="P356" i="4"/>
  <c r="P355" i="4"/>
  <c r="P354" i="4"/>
  <c r="P353" i="4"/>
  <c r="P352" i="4"/>
  <c r="P351" i="4"/>
  <c r="P350" i="4"/>
  <c r="P349" i="4"/>
  <c r="P348" i="4"/>
  <c r="P347" i="4"/>
  <c r="P346" i="4"/>
  <c r="P345" i="4"/>
  <c r="P344" i="4"/>
  <c r="P343" i="4"/>
  <c r="P342" i="4"/>
  <c r="P341" i="4"/>
  <c r="P340" i="4"/>
  <c r="P339" i="4"/>
  <c r="P338" i="4"/>
  <c r="P337" i="4"/>
  <c r="P336" i="4"/>
  <c r="P335" i="4"/>
  <c r="P334" i="4"/>
  <c r="P333" i="4"/>
  <c r="P332" i="4"/>
  <c r="P331" i="4"/>
  <c r="P330" i="4"/>
  <c r="P329" i="4"/>
  <c r="P328" i="4"/>
  <c r="P327" i="4"/>
  <c r="P326" i="4"/>
  <c r="P325" i="4"/>
  <c r="P324" i="4"/>
  <c r="P323" i="4"/>
  <c r="P322" i="4"/>
  <c r="P321" i="4"/>
  <c r="P320" i="4"/>
  <c r="P319" i="4"/>
  <c r="P318" i="4"/>
  <c r="P317" i="4"/>
  <c r="P316" i="4"/>
  <c r="P315" i="4"/>
  <c r="P314" i="4"/>
  <c r="P313" i="4"/>
  <c r="P312" i="4"/>
  <c r="P311" i="4"/>
  <c r="P310" i="4"/>
  <c r="P309" i="4"/>
  <c r="P308" i="4"/>
  <c r="P307" i="4"/>
  <c r="P306" i="4"/>
  <c r="P305" i="4"/>
  <c r="P304" i="4"/>
  <c r="P303" i="4"/>
  <c r="P302" i="4"/>
  <c r="P301" i="4"/>
  <c r="P300" i="4"/>
  <c r="P299" i="4"/>
  <c r="P298" i="4"/>
  <c r="P297" i="4"/>
  <c r="P296" i="4"/>
  <c r="P295" i="4"/>
  <c r="P294" i="4"/>
  <c r="P293" i="4"/>
  <c r="P292" i="4"/>
  <c r="P291" i="4"/>
  <c r="P290" i="4"/>
  <c r="P289" i="4"/>
  <c r="P288" i="4"/>
  <c r="P287" i="4"/>
  <c r="P286" i="4"/>
  <c r="P285" i="4"/>
  <c r="P284" i="4"/>
  <c r="P283" i="4"/>
  <c r="P282" i="4"/>
  <c r="P281" i="4"/>
  <c r="P280" i="4"/>
  <c r="P279" i="4"/>
  <c r="P278" i="4"/>
  <c r="P277" i="4"/>
  <c r="P276" i="4"/>
  <c r="P275" i="4"/>
  <c r="P274" i="4"/>
  <c r="P273" i="4"/>
  <c r="P272" i="4"/>
  <c r="P271" i="4"/>
  <c r="P270" i="4"/>
  <c r="P269" i="4"/>
  <c r="P268" i="4"/>
  <c r="P267" i="4"/>
  <c r="P266" i="4"/>
  <c r="P265" i="4"/>
  <c r="P264" i="4"/>
  <c r="P263" i="4"/>
  <c r="P262" i="4"/>
  <c r="P261" i="4"/>
  <c r="P260" i="4"/>
  <c r="P259" i="4"/>
  <c r="P258" i="4"/>
  <c r="P257" i="4"/>
  <c r="P256" i="4"/>
  <c r="P255" i="4"/>
  <c r="P254" i="4"/>
  <c r="P253" i="4"/>
  <c r="P252" i="4"/>
  <c r="P251" i="4"/>
  <c r="P250" i="4"/>
  <c r="P249" i="4"/>
  <c r="P248" i="4"/>
  <c r="P247" i="4"/>
  <c r="P246" i="4"/>
  <c r="P245" i="4"/>
  <c r="P244" i="4"/>
  <c r="P243" i="4"/>
  <c r="P242" i="4"/>
  <c r="P241" i="4"/>
  <c r="P240" i="4"/>
  <c r="P239" i="4"/>
  <c r="P238" i="4"/>
  <c r="P237" i="4"/>
  <c r="P236" i="4"/>
  <c r="P235" i="4"/>
  <c r="P234" i="4"/>
  <c r="P233" i="4"/>
  <c r="P232" i="4"/>
  <c r="P231" i="4"/>
  <c r="P230" i="4"/>
  <c r="P229" i="4"/>
  <c r="P228" i="4"/>
  <c r="P227" i="4"/>
  <c r="P226" i="4"/>
  <c r="P225" i="4"/>
  <c r="P224" i="4"/>
  <c r="P223" i="4"/>
  <c r="P222" i="4"/>
  <c r="P221" i="4"/>
  <c r="P220" i="4"/>
  <c r="P219" i="4"/>
  <c r="P218" i="4"/>
  <c r="P217" i="4"/>
  <c r="P216" i="4"/>
  <c r="P215" i="4"/>
  <c r="P214" i="4"/>
  <c r="P213" i="4"/>
  <c r="P212" i="4"/>
  <c r="P211" i="4"/>
  <c r="P210" i="4"/>
  <c r="P209" i="4"/>
  <c r="P208" i="4"/>
  <c r="P207" i="4"/>
  <c r="P206" i="4"/>
  <c r="P205" i="4"/>
  <c r="P204" i="4"/>
  <c r="P203" i="4"/>
  <c r="P202" i="4"/>
  <c r="P201" i="4"/>
  <c r="P200" i="4"/>
  <c r="P199" i="4"/>
  <c r="P198" i="4"/>
  <c r="P197" i="4"/>
  <c r="P196" i="4"/>
  <c r="P195" i="4"/>
  <c r="P194" i="4"/>
  <c r="P193" i="4"/>
  <c r="P192" i="4"/>
  <c r="P191" i="4"/>
  <c r="P190" i="4"/>
  <c r="P189" i="4"/>
  <c r="P188" i="4"/>
  <c r="P187" i="4"/>
  <c r="P186" i="4"/>
  <c r="P185" i="4"/>
  <c r="P184" i="4"/>
  <c r="P183" i="4"/>
  <c r="P182" i="4"/>
  <c r="P181" i="4"/>
  <c r="P180" i="4"/>
  <c r="P179" i="4"/>
  <c r="P178" i="4"/>
  <c r="P177" i="4"/>
  <c r="P176" i="4"/>
  <c r="P175" i="4"/>
  <c r="P174" i="4"/>
  <c r="P173" i="4"/>
  <c r="P172" i="4"/>
  <c r="P171" i="4"/>
  <c r="P170" i="4"/>
  <c r="P169" i="4"/>
  <c r="P168" i="4"/>
  <c r="P167" i="4"/>
  <c r="P166" i="4"/>
  <c r="P165" i="4"/>
  <c r="P164" i="4"/>
  <c r="P163" i="4"/>
  <c r="P162" i="4"/>
  <c r="P161" i="4"/>
  <c r="P160" i="4"/>
  <c r="P159" i="4"/>
  <c r="P158" i="4"/>
  <c r="P157" i="4"/>
  <c r="P156" i="4"/>
  <c r="P155" i="4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4" i="4"/>
  <c r="J583" i="4"/>
  <c r="J582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V328" i="4" l="1"/>
  <c r="V356" i="4"/>
  <c r="V49" i="4"/>
  <c r="V57" i="4"/>
  <c r="V73" i="4"/>
  <c r="V77" i="4"/>
  <c r="V81" i="4"/>
  <c r="V89" i="4"/>
  <c r="V101" i="4"/>
  <c r="U9" i="4"/>
  <c r="U17" i="4"/>
  <c r="U19" i="4"/>
  <c r="V105" i="4"/>
  <c r="V109" i="4"/>
  <c r="V113" i="4"/>
  <c r="DC251" i="4"/>
  <c r="DC347" i="4"/>
  <c r="U545" i="4"/>
  <c r="V552" i="4"/>
  <c r="U553" i="4"/>
  <c r="U577" i="4"/>
  <c r="V586" i="4"/>
  <c r="V133" i="4"/>
  <c r="V137" i="4"/>
  <c r="V145" i="4"/>
  <c r="DC142" i="4"/>
  <c r="DC150" i="4"/>
  <c r="DC158" i="4"/>
  <c r="DC166" i="4"/>
  <c r="DC206" i="4"/>
  <c r="U234" i="4"/>
  <c r="U487" i="4"/>
  <c r="DC495" i="4"/>
  <c r="DC499" i="4"/>
  <c r="V43" i="4"/>
  <c r="V55" i="4"/>
  <c r="V59" i="4"/>
  <c r="V71" i="4"/>
  <c r="V153" i="4"/>
  <c r="V161" i="4"/>
  <c r="U277" i="4"/>
  <c r="U305" i="4"/>
  <c r="U317" i="4"/>
  <c r="U385" i="4"/>
  <c r="U482" i="4"/>
  <c r="V187" i="4"/>
  <c r="DC191" i="4"/>
  <c r="U196" i="4"/>
  <c r="DC199" i="4"/>
  <c r="U200" i="4"/>
  <c r="U204" i="4"/>
  <c r="DC211" i="4"/>
  <c r="DC219" i="4"/>
  <c r="U265" i="4"/>
  <c r="U409" i="4"/>
  <c r="U433" i="4"/>
  <c r="U474" i="4"/>
  <c r="U521" i="4"/>
  <c r="U587" i="4"/>
  <c r="U603" i="4"/>
  <c r="U636" i="4"/>
  <c r="U652" i="4"/>
  <c r="U44" i="4"/>
  <c r="U56" i="4"/>
  <c r="U60" i="4"/>
  <c r="U72" i="4"/>
  <c r="U76" i="4"/>
  <c r="U80" i="4"/>
  <c r="U431" i="4"/>
  <c r="U656" i="4"/>
  <c r="V131" i="4"/>
  <c r="V135" i="4"/>
  <c r="V139" i="4"/>
  <c r="V147" i="4"/>
  <c r="V155" i="4"/>
  <c r="V163" i="4"/>
  <c r="V203" i="4"/>
  <c r="U294" i="4"/>
  <c r="U297" i="4"/>
  <c r="U298" i="4"/>
  <c r="V304" i="4"/>
  <c r="U309" i="4"/>
  <c r="V312" i="4"/>
  <c r="V330" i="4"/>
  <c r="DC333" i="4"/>
  <c r="U339" i="4"/>
  <c r="U343" i="4"/>
  <c r="U379" i="4"/>
  <c r="U383" i="4"/>
  <c r="DC387" i="4"/>
  <c r="U389" i="4"/>
  <c r="V455" i="4"/>
  <c r="DC506" i="4"/>
  <c r="U519" i="4"/>
  <c r="U525" i="4"/>
  <c r="U611" i="4"/>
  <c r="V618" i="4"/>
  <c r="U619" i="4"/>
  <c r="U644" i="4"/>
  <c r="V651" i="4"/>
  <c r="U37" i="4"/>
  <c r="V75" i="4"/>
  <c r="V79" i="4"/>
  <c r="V83" i="4"/>
  <c r="V87" i="4"/>
  <c r="V99" i="4"/>
  <c r="V103" i="4"/>
  <c r="V107" i="4"/>
  <c r="V111" i="4"/>
  <c r="V119" i="4"/>
  <c r="U182" i="4"/>
  <c r="U202" i="4"/>
  <c r="U222" i="4"/>
  <c r="U250" i="4"/>
  <c r="DC279" i="4"/>
  <c r="DC283" i="4"/>
  <c r="U349" i="4"/>
  <c r="U353" i="4"/>
  <c r="U365" i="4"/>
  <c r="U369" i="4"/>
  <c r="U480" i="4"/>
  <c r="DC484" i="4"/>
  <c r="U485" i="4"/>
  <c r="U505" i="4"/>
  <c r="U551" i="4"/>
  <c r="U584" i="4"/>
  <c r="U591" i="4"/>
  <c r="U24" i="4"/>
  <c r="V31" i="4"/>
  <c r="U34" i="4"/>
  <c r="U42" i="4"/>
  <c r="V47" i="4"/>
  <c r="U54" i="4"/>
  <c r="U58" i="4"/>
  <c r="V63" i="4"/>
  <c r="U70" i="4"/>
  <c r="U74" i="4"/>
  <c r="U78" i="4"/>
  <c r="U82" i="4"/>
  <c r="U86" i="4"/>
  <c r="U90" i="4"/>
  <c r="U94" i="4"/>
  <c r="U98" i="4"/>
  <c r="U102" i="4"/>
  <c r="U106" i="4"/>
  <c r="U110" i="4"/>
  <c r="U114" i="4"/>
  <c r="U118" i="4"/>
  <c r="U172" i="4"/>
  <c r="U212" i="4"/>
  <c r="U254" i="4"/>
  <c r="U261" i="4"/>
  <c r="DC319" i="4"/>
  <c r="U337" i="4"/>
  <c r="U345" i="4"/>
  <c r="V372" i="4"/>
  <c r="U405" i="4"/>
  <c r="U449" i="4"/>
  <c r="U466" i="4"/>
  <c r="U513" i="4"/>
  <c r="U537" i="4"/>
  <c r="U569" i="4"/>
  <c r="U617" i="4"/>
  <c r="U650" i="4"/>
  <c r="U36" i="4"/>
  <c r="DC171" i="4"/>
  <c r="V171" i="4"/>
  <c r="U293" i="4"/>
  <c r="U11" i="4"/>
  <c r="U23" i="4"/>
  <c r="U28" i="4"/>
  <c r="V35" i="4"/>
  <c r="DC39" i="4"/>
  <c r="U40" i="4"/>
  <c r="DC46" i="4"/>
  <c r="DC51" i="4"/>
  <c r="U52" i="4"/>
  <c r="DC62" i="4"/>
  <c r="DC67" i="4"/>
  <c r="U68" i="4"/>
  <c r="U84" i="4"/>
  <c r="U88" i="4"/>
  <c r="U92" i="4"/>
  <c r="U96" i="4"/>
  <c r="U100" i="4"/>
  <c r="U104" i="4"/>
  <c r="U108" i="4"/>
  <c r="U112" i="4"/>
  <c r="U116" i="4"/>
  <c r="DC170" i="4"/>
  <c r="U170" i="4"/>
  <c r="U210" i="4"/>
  <c r="U124" i="4"/>
  <c r="U130" i="4"/>
  <c r="U134" i="4"/>
  <c r="U138" i="4"/>
  <c r="U146" i="4"/>
  <c r="U154" i="4"/>
  <c r="U162" i="4"/>
  <c r="U188" i="4"/>
  <c r="U208" i="4"/>
  <c r="V211" i="4"/>
  <c r="DC214" i="4"/>
  <c r="V215" i="4"/>
  <c r="DC218" i="4"/>
  <c r="V223" i="4"/>
  <c r="U226" i="4"/>
  <c r="U230" i="4"/>
  <c r="DC247" i="4"/>
  <c r="U269" i="4"/>
  <c r="U273" i="4"/>
  <c r="DC295" i="4"/>
  <c r="U313" i="4"/>
  <c r="U331" i="4"/>
  <c r="U332" i="4"/>
  <c r="V348" i="4"/>
  <c r="U357" i="4"/>
  <c r="V364" i="4"/>
  <c r="U373" i="4"/>
  <c r="U377" i="4"/>
  <c r="U403" i="4"/>
  <c r="U441" i="4"/>
  <c r="U457" i="4"/>
  <c r="U488" i="4"/>
  <c r="U497" i="4"/>
  <c r="U535" i="4"/>
  <c r="U541" i="4"/>
  <c r="U561" i="4"/>
  <c r="V568" i="4"/>
  <c r="U601" i="4"/>
  <c r="U607" i="4"/>
  <c r="U627" i="4"/>
  <c r="V635" i="4"/>
  <c r="U242" i="4"/>
  <c r="U246" i="4"/>
  <c r="U262" i="4"/>
  <c r="U266" i="4"/>
  <c r="U285" i="4"/>
  <c r="U289" i="4"/>
  <c r="U306" i="4"/>
  <c r="U310" i="4"/>
  <c r="U321" i="4"/>
  <c r="U325" i="4"/>
  <c r="U340" i="4"/>
  <c r="U401" i="4"/>
  <c r="U437" i="4"/>
  <c r="U453" i="4"/>
  <c r="U493" i="4"/>
  <c r="U557" i="4"/>
  <c r="U623" i="4"/>
  <c r="U25" i="4"/>
  <c r="U38" i="4"/>
  <c r="DC48" i="4"/>
  <c r="U50" i="4"/>
  <c r="DC64" i="4"/>
  <c r="U66" i="4"/>
  <c r="U120" i="4"/>
  <c r="V127" i="4"/>
  <c r="U132" i="4"/>
  <c r="U136" i="4"/>
  <c r="U140" i="4"/>
  <c r="DC143" i="4"/>
  <c r="U144" i="4"/>
  <c r="U148" i="4"/>
  <c r="DC151" i="4"/>
  <c r="U152" i="4"/>
  <c r="U156" i="4"/>
  <c r="DC159" i="4"/>
  <c r="U160" i="4"/>
  <c r="U164" i="4"/>
  <c r="DC167" i="4"/>
  <c r="U168" i="4"/>
  <c r="DC174" i="4"/>
  <c r="V175" i="4"/>
  <c r="V183" i="4"/>
  <c r="U186" i="4"/>
  <c r="V195" i="4"/>
  <c r="DC202" i="4"/>
  <c r="DC203" i="4"/>
  <c r="U220" i="4"/>
  <c r="U238" i="4"/>
  <c r="U258" i="4"/>
  <c r="DC263" i="4"/>
  <c r="DC267" i="4"/>
  <c r="U278" i="4"/>
  <c r="U281" i="4"/>
  <c r="U282" i="4"/>
  <c r="U301" i="4"/>
  <c r="DC311" i="4"/>
  <c r="U318" i="4"/>
  <c r="V320" i="4"/>
  <c r="U329" i="4"/>
  <c r="V338" i="4"/>
  <c r="DC341" i="4"/>
  <c r="U355" i="4"/>
  <c r="U367" i="4"/>
  <c r="DC371" i="4"/>
  <c r="U393" i="4"/>
  <c r="U417" i="4"/>
  <c r="U421" i="4"/>
  <c r="U464" i="4"/>
  <c r="U470" i="4"/>
  <c r="V472" i="4"/>
  <c r="U491" i="4"/>
  <c r="U503" i="4"/>
  <c r="DC507" i="4"/>
  <c r="U509" i="4"/>
  <c r="DC511" i="4"/>
  <c r="DC515" i="4"/>
  <c r="U529" i="4"/>
  <c r="V536" i="4"/>
  <c r="U567" i="4"/>
  <c r="U573" i="4"/>
  <c r="U595" i="4"/>
  <c r="U634" i="4"/>
  <c r="U640" i="4"/>
  <c r="U10" i="4"/>
  <c r="DC10" i="4"/>
  <c r="V16" i="4"/>
  <c r="DC16" i="4"/>
  <c r="U26" i="4"/>
  <c r="DC26" i="4"/>
  <c r="V192" i="4"/>
  <c r="DC192" i="4"/>
  <c r="V9" i="4"/>
  <c r="DC9" i="4"/>
  <c r="U12" i="4"/>
  <c r="U14" i="4"/>
  <c r="DC14" i="4"/>
  <c r="V19" i="4"/>
  <c r="DC19" i="4"/>
  <c r="V20" i="4"/>
  <c r="DC20" i="4"/>
  <c r="U21" i="4"/>
  <c r="V25" i="4"/>
  <c r="DC25" i="4"/>
  <c r="U29" i="4"/>
  <c r="DC31" i="4"/>
  <c r="U32" i="4"/>
  <c r="V38" i="4"/>
  <c r="DC38" i="4"/>
  <c r="V39" i="4"/>
  <c r="V42" i="4"/>
  <c r="DC42" i="4"/>
  <c r="U43" i="4"/>
  <c r="DC43" i="4"/>
  <c r="V44" i="4"/>
  <c r="DC44" i="4"/>
  <c r="V45" i="4"/>
  <c r="DC45" i="4"/>
  <c r="U46" i="4"/>
  <c r="DC49" i="4"/>
  <c r="DC50" i="4"/>
  <c r="V51" i="4"/>
  <c r="DC54" i="4"/>
  <c r="DC55" i="4"/>
  <c r="V56" i="4"/>
  <c r="DC56" i="4"/>
  <c r="U57" i="4"/>
  <c r="DC57" i="4"/>
  <c r="V58" i="4"/>
  <c r="DC58" i="4"/>
  <c r="U59" i="4"/>
  <c r="DC59" i="4"/>
  <c r="V60" i="4"/>
  <c r="DC60" i="4"/>
  <c r="V61" i="4"/>
  <c r="DC61" i="4"/>
  <c r="U62" i="4"/>
  <c r="DC65" i="4"/>
  <c r="DC66" i="4"/>
  <c r="V67" i="4"/>
  <c r="V70" i="4"/>
  <c r="DC70" i="4"/>
  <c r="DC71" i="4"/>
  <c r="V72" i="4"/>
  <c r="DC72" i="4"/>
  <c r="U73" i="4"/>
  <c r="DC73" i="4"/>
  <c r="V74" i="4"/>
  <c r="DC74" i="4"/>
  <c r="DC75" i="4"/>
  <c r="V76" i="4"/>
  <c r="DC76" i="4"/>
  <c r="U77" i="4"/>
  <c r="DC77" i="4"/>
  <c r="DC78" i="4"/>
  <c r="DC79" i="4"/>
  <c r="V80" i="4"/>
  <c r="DC80" i="4"/>
  <c r="U81" i="4"/>
  <c r="DC81" i="4"/>
  <c r="V82" i="4"/>
  <c r="DC82" i="4"/>
  <c r="DC83" i="4"/>
  <c r="V84" i="4"/>
  <c r="DC84" i="4"/>
  <c r="U85" i="4"/>
  <c r="DC85" i="4"/>
  <c r="DC86" i="4"/>
  <c r="DC87" i="4"/>
  <c r="V88" i="4"/>
  <c r="DC88" i="4"/>
  <c r="U89" i="4"/>
  <c r="DC89" i="4"/>
  <c r="V90" i="4"/>
  <c r="DC90" i="4"/>
  <c r="DC91" i="4"/>
  <c r="V92" i="4"/>
  <c r="DC92" i="4"/>
  <c r="U93" i="4"/>
  <c r="DC93" i="4"/>
  <c r="DC94" i="4"/>
  <c r="DC95" i="4"/>
  <c r="V96" i="4"/>
  <c r="DC96" i="4"/>
  <c r="U97" i="4"/>
  <c r="DC97" i="4"/>
  <c r="DC98" i="4"/>
  <c r="DC99" i="4"/>
  <c r="V100" i="4"/>
  <c r="DC100" i="4"/>
  <c r="U101" i="4"/>
  <c r="DC101" i="4"/>
  <c r="DC102" i="4"/>
  <c r="DC103" i="4"/>
  <c r="V104" i="4"/>
  <c r="DC104" i="4"/>
  <c r="U105" i="4"/>
  <c r="DC105" i="4"/>
  <c r="DC106" i="4"/>
  <c r="U122" i="4"/>
  <c r="U128" i="4"/>
  <c r="V144" i="4"/>
  <c r="DC144" i="4"/>
  <c r="V152" i="4"/>
  <c r="DC152" i="4"/>
  <c r="V160" i="4"/>
  <c r="DC160" i="4"/>
  <c r="DC179" i="4"/>
  <c r="V179" i="4"/>
  <c r="V13" i="4"/>
  <c r="DC13" i="4"/>
  <c r="U16" i="4"/>
  <c r="U18" i="4"/>
  <c r="DC18" i="4"/>
  <c r="V23" i="4"/>
  <c r="DC23" i="4"/>
  <c r="V24" i="4"/>
  <c r="DC24" i="4"/>
  <c r="V30" i="4"/>
  <c r="DC30" i="4"/>
  <c r="V34" i="4"/>
  <c r="DC34" i="4"/>
  <c r="U35" i="4"/>
  <c r="DC35" i="4"/>
  <c r="V36" i="4"/>
  <c r="DC36" i="4"/>
  <c r="V37" i="4"/>
  <c r="DC37" i="4"/>
  <c r="U41" i="4"/>
  <c r="DC41" i="4"/>
  <c r="U53" i="4"/>
  <c r="DC53" i="4"/>
  <c r="U69" i="4"/>
  <c r="DC69" i="4"/>
  <c r="DC178" i="4"/>
  <c r="U178" i="4"/>
  <c r="V15" i="4"/>
  <c r="DC15" i="4"/>
  <c r="V21" i="4"/>
  <c r="DC21" i="4"/>
  <c r="V32" i="4"/>
  <c r="DC32" i="4"/>
  <c r="V180" i="4"/>
  <c r="DC180" i="4"/>
  <c r="U180" i="4"/>
  <c r="V11" i="4"/>
  <c r="DC11" i="4"/>
  <c r="V12" i="4"/>
  <c r="DC12" i="4"/>
  <c r="U13" i="4"/>
  <c r="U15" i="4"/>
  <c r="V17" i="4"/>
  <c r="DC17" i="4"/>
  <c r="U20" i="4"/>
  <c r="U22" i="4"/>
  <c r="DC22" i="4"/>
  <c r="U27" i="4"/>
  <c r="DC27" i="4"/>
  <c r="V28" i="4"/>
  <c r="DC28" i="4"/>
  <c r="V29" i="4"/>
  <c r="DC29" i="4"/>
  <c r="U30" i="4"/>
  <c r="U33" i="4"/>
  <c r="DC33" i="4"/>
  <c r="V40" i="4"/>
  <c r="DC40" i="4"/>
  <c r="U45" i="4"/>
  <c r="DC47" i="4"/>
  <c r="U48" i="4"/>
  <c r="V52" i="4"/>
  <c r="DC52" i="4"/>
  <c r="U61" i="4"/>
  <c r="DC63" i="4"/>
  <c r="U64" i="4"/>
  <c r="V68" i="4"/>
  <c r="DC68" i="4"/>
  <c r="U126" i="4"/>
  <c r="V181" i="4"/>
  <c r="DC181" i="4"/>
  <c r="V185" i="4"/>
  <c r="DC185" i="4"/>
  <c r="U194" i="4"/>
  <c r="V143" i="4"/>
  <c r="V151" i="4"/>
  <c r="V159" i="4"/>
  <c r="V167" i="4"/>
  <c r="V172" i="4"/>
  <c r="DC172" i="4"/>
  <c r="V173" i="4"/>
  <c r="DC173" i="4"/>
  <c r="U174" i="4"/>
  <c r="V177" i="4"/>
  <c r="DC177" i="4"/>
  <c r="V184" i="4"/>
  <c r="DC184" i="4"/>
  <c r="U192" i="4"/>
  <c r="V198" i="4"/>
  <c r="DC198" i="4"/>
  <c r="V199" i="4"/>
  <c r="V204" i="4"/>
  <c r="DC204" i="4"/>
  <c r="V205" i="4"/>
  <c r="DC205" i="4"/>
  <c r="U206" i="4"/>
  <c r="V210" i="4"/>
  <c r="DC210" i="4"/>
  <c r="V212" i="4"/>
  <c r="DC212" i="4"/>
  <c r="V213" i="4"/>
  <c r="DC213" i="4"/>
  <c r="U214" i="4"/>
  <c r="V217" i="4"/>
  <c r="DC217" i="4"/>
  <c r="V224" i="4"/>
  <c r="DC224" i="4"/>
  <c r="V229" i="4"/>
  <c r="DC229" i="4"/>
  <c r="V234" i="4"/>
  <c r="DC234" i="4"/>
  <c r="V235" i="4"/>
  <c r="DC235" i="4"/>
  <c r="U240" i="4"/>
  <c r="DC240" i="4"/>
  <c r="V245" i="4"/>
  <c r="DC245" i="4"/>
  <c r="V250" i="4"/>
  <c r="DC250" i="4"/>
  <c r="U256" i="4"/>
  <c r="DC256" i="4"/>
  <c r="V261" i="4"/>
  <c r="DC261" i="4"/>
  <c r="V262" i="4"/>
  <c r="DC262" i="4"/>
  <c r="U270" i="4"/>
  <c r="U272" i="4"/>
  <c r="DC272" i="4"/>
  <c r="V277" i="4"/>
  <c r="DC277" i="4"/>
  <c r="V278" i="4"/>
  <c r="DC278" i="4"/>
  <c r="U286" i="4"/>
  <c r="U288" i="4"/>
  <c r="DC288" i="4"/>
  <c r="V293" i="4"/>
  <c r="DC293" i="4"/>
  <c r="V294" i="4"/>
  <c r="DC294" i="4"/>
  <c r="V299" i="4"/>
  <c r="DC299" i="4"/>
  <c r="U302" i="4"/>
  <c r="U304" i="4"/>
  <c r="DC304" i="4"/>
  <c r="V305" i="4"/>
  <c r="DC305" i="4"/>
  <c r="V306" i="4"/>
  <c r="DC306" i="4"/>
  <c r="V317" i="4"/>
  <c r="DC317" i="4"/>
  <c r="V318" i="4"/>
  <c r="DC318" i="4"/>
  <c r="U322" i="4"/>
  <c r="U324" i="4"/>
  <c r="DC324" i="4"/>
  <c r="V345" i="4"/>
  <c r="DC345" i="4"/>
  <c r="V346" i="4"/>
  <c r="DC346" i="4"/>
  <c r="U347" i="4"/>
  <c r="U352" i="4"/>
  <c r="DC352" i="4"/>
  <c r="V359" i="4"/>
  <c r="DC359" i="4"/>
  <c r="V381" i="4"/>
  <c r="DC381" i="4"/>
  <c r="U381" i="4"/>
  <c r="V385" i="4"/>
  <c r="DC385" i="4"/>
  <c r="V386" i="4"/>
  <c r="DC386" i="4"/>
  <c r="U387" i="4"/>
  <c r="V391" i="4"/>
  <c r="DC391" i="4"/>
  <c r="V396" i="4"/>
  <c r="DC396" i="4"/>
  <c r="V400" i="4"/>
  <c r="DC400" i="4"/>
  <c r="V405" i="4"/>
  <c r="DC405" i="4"/>
  <c r="V406" i="4"/>
  <c r="DC406" i="4"/>
  <c r="U407" i="4"/>
  <c r="V411" i="4"/>
  <c r="DC411" i="4"/>
  <c r="V429" i="4"/>
  <c r="DC429" i="4"/>
  <c r="U429" i="4"/>
  <c r="V433" i="4"/>
  <c r="DC433" i="4"/>
  <c r="V434" i="4"/>
  <c r="DC434" i="4"/>
  <c r="U435" i="4"/>
  <c r="V439" i="4"/>
  <c r="DC439" i="4"/>
  <c r="V456" i="4"/>
  <c r="DC456" i="4"/>
  <c r="V478" i="4"/>
  <c r="DC478" i="4"/>
  <c r="U478" i="4"/>
  <c r="U496" i="4"/>
  <c r="DC496" i="4"/>
  <c r="V517" i="4"/>
  <c r="DC517" i="4"/>
  <c r="U517" i="4"/>
  <c r="DC107" i="4"/>
  <c r="DC108" i="4"/>
  <c r="U109" i="4"/>
  <c r="DC109" i="4"/>
  <c r="V110" i="4"/>
  <c r="DC110" i="4"/>
  <c r="DC111" i="4"/>
  <c r="V112" i="4"/>
  <c r="DC112" i="4"/>
  <c r="U113" i="4"/>
  <c r="DC113" i="4"/>
  <c r="V114" i="4"/>
  <c r="DC114" i="4"/>
  <c r="DC115" i="4"/>
  <c r="V116" i="4"/>
  <c r="DC116" i="4"/>
  <c r="U117" i="4"/>
  <c r="DC117" i="4"/>
  <c r="V118" i="4"/>
  <c r="DC118" i="4"/>
  <c r="DC119" i="4"/>
  <c r="V120" i="4"/>
  <c r="DC120" i="4"/>
  <c r="U121" i="4"/>
  <c r="DC121" i="4"/>
  <c r="DC122" i="4"/>
  <c r="DC123" i="4"/>
  <c r="V124" i="4"/>
  <c r="DC124" i="4"/>
  <c r="U125" i="4"/>
  <c r="DC125" i="4"/>
  <c r="V126" i="4"/>
  <c r="DC126" i="4"/>
  <c r="DC127" i="4"/>
  <c r="V128" i="4"/>
  <c r="DC128" i="4"/>
  <c r="U129" i="4"/>
  <c r="DC129" i="4"/>
  <c r="DC130" i="4"/>
  <c r="DC131" i="4"/>
  <c r="V132" i="4"/>
  <c r="DC132" i="4"/>
  <c r="U133" i="4"/>
  <c r="DC133" i="4"/>
  <c r="DC134" i="4"/>
  <c r="DC135" i="4"/>
  <c r="V136" i="4"/>
  <c r="DC136" i="4"/>
  <c r="U137" i="4"/>
  <c r="DC137" i="4"/>
  <c r="DC138" i="4"/>
  <c r="DC139" i="4"/>
  <c r="V140" i="4"/>
  <c r="DC140" i="4"/>
  <c r="V141" i="4"/>
  <c r="DC141" i="4"/>
  <c r="U142" i="4"/>
  <c r="U145" i="4"/>
  <c r="DC145" i="4"/>
  <c r="DC146" i="4"/>
  <c r="DC147" i="4"/>
  <c r="V148" i="4"/>
  <c r="DC148" i="4"/>
  <c r="V149" i="4"/>
  <c r="DC149" i="4"/>
  <c r="U150" i="4"/>
  <c r="U153" i="4"/>
  <c r="DC153" i="4"/>
  <c r="DC154" i="4"/>
  <c r="DC155" i="4"/>
  <c r="V156" i="4"/>
  <c r="DC156" i="4"/>
  <c r="V157" i="4"/>
  <c r="DC157" i="4"/>
  <c r="U158" i="4"/>
  <c r="U161" i="4"/>
  <c r="DC161" i="4"/>
  <c r="DC162" i="4"/>
  <c r="DC163" i="4"/>
  <c r="V164" i="4"/>
  <c r="DC164" i="4"/>
  <c r="V165" i="4"/>
  <c r="DC165" i="4"/>
  <c r="U166" i="4"/>
  <c r="V169" i="4"/>
  <c r="DC169" i="4"/>
  <c r="V176" i="4"/>
  <c r="DC176" i="4"/>
  <c r="DC183" i="4"/>
  <c r="U184" i="4"/>
  <c r="DC190" i="4"/>
  <c r="V191" i="4"/>
  <c r="DC194" i="4"/>
  <c r="DC195" i="4"/>
  <c r="V196" i="4"/>
  <c r="DC196" i="4"/>
  <c r="V197" i="4"/>
  <c r="DC197" i="4"/>
  <c r="U198" i="4"/>
  <c r="V201" i="4"/>
  <c r="DC201" i="4"/>
  <c r="V209" i="4"/>
  <c r="DC209" i="4"/>
  <c r="V216" i="4"/>
  <c r="DC216" i="4"/>
  <c r="DC223" i="4"/>
  <c r="U224" i="4"/>
  <c r="U228" i="4"/>
  <c r="DC228" i="4"/>
  <c r="V233" i="4"/>
  <c r="DC233" i="4"/>
  <c r="V238" i="4"/>
  <c r="DC238" i="4"/>
  <c r="V239" i="4"/>
  <c r="DC239" i="4"/>
  <c r="U244" i="4"/>
  <c r="DC244" i="4"/>
  <c r="V249" i="4"/>
  <c r="DC249" i="4"/>
  <c r="V254" i="4"/>
  <c r="DC254" i="4"/>
  <c r="DC255" i="4"/>
  <c r="U260" i="4"/>
  <c r="DC260" i="4"/>
  <c r="V265" i="4"/>
  <c r="DC265" i="4"/>
  <c r="V266" i="4"/>
  <c r="DC266" i="4"/>
  <c r="DC271" i="4"/>
  <c r="U274" i="4"/>
  <c r="U276" i="4"/>
  <c r="DC276" i="4"/>
  <c r="V281" i="4"/>
  <c r="DC281" i="4"/>
  <c r="V282" i="4"/>
  <c r="DC282" i="4"/>
  <c r="DC287" i="4"/>
  <c r="U290" i="4"/>
  <c r="U292" i="4"/>
  <c r="DC292" i="4"/>
  <c r="V297" i="4"/>
  <c r="DC297" i="4"/>
  <c r="V298" i="4"/>
  <c r="DC298" i="4"/>
  <c r="DC303" i="4"/>
  <c r="V309" i="4"/>
  <c r="DC309" i="4"/>
  <c r="V310" i="4"/>
  <c r="DC310" i="4"/>
  <c r="U314" i="4"/>
  <c r="U316" i="4"/>
  <c r="DC316" i="4"/>
  <c r="V323" i="4"/>
  <c r="DC323" i="4"/>
  <c r="U326" i="4"/>
  <c r="U328" i="4"/>
  <c r="DC328" i="4"/>
  <c r="V329" i="4"/>
  <c r="DC329" i="4"/>
  <c r="U330" i="4"/>
  <c r="DC330" i="4"/>
  <c r="V331" i="4"/>
  <c r="DC331" i="4"/>
  <c r="V332" i="4"/>
  <c r="DC332" i="4"/>
  <c r="U333" i="4"/>
  <c r="U336" i="4"/>
  <c r="DC336" i="4"/>
  <c r="V337" i="4"/>
  <c r="DC337" i="4"/>
  <c r="U338" i="4"/>
  <c r="DC338" i="4"/>
  <c r="V339" i="4"/>
  <c r="DC339" i="4"/>
  <c r="V340" i="4"/>
  <c r="DC340" i="4"/>
  <c r="U341" i="4"/>
  <c r="V344" i="4"/>
  <c r="DC344" i="4"/>
  <c r="V351" i="4"/>
  <c r="DC351" i="4"/>
  <c r="U356" i="4"/>
  <c r="DC356" i="4"/>
  <c r="V357" i="4"/>
  <c r="DC357" i="4"/>
  <c r="V358" i="4"/>
  <c r="DC358" i="4"/>
  <c r="U359" i="4"/>
  <c r="V362" i="4"/>
  <c r="DC362" i="4"/>
  <c r="U363" i="4"/>
  <c r="U368" i="4"/>
  <c r="DC368" i="4"/>
  <c r="V375" i="4"/>
  <c r="DC375" i="4"/>
  <c r="U380" i="4"/>
  <c r="DC380" i="4"/>
  <c r="V380" i="4"/>
  <c r="U384" i="4"/>
  <c r="DC384" i="4"/>
  <c r="V389" i="4"/>
  <c r="DC389" i="4"/>
  <c r="V390" i="4"/>
  <c r="DC390" i="4"/>
  <c r="U391" i="4"/>
  <c r="V395" i="4"/>
  <c r="DC395" i="4"/>
  <c r="V414" i="4"/>
  <c r="DC414" i="4"/>
  <c r="U415" i="4"/>
  <c r="V419" i="4"/>
  <c r="DC419" i="4"/>
  <c r="V424" i="4"/>
  <c r="DC424" i="4"/>
  <c r="U425" i="4"/>
  <c r="V428" i="4"/>
  <c r="DC428" i="4"/>
  <c r="V446" i="4"/>
  <c r="DC446" i="4"/>
  <c r="U447" i="4"/>
  <c r="V451" i="4"/>
  <c r="DC451" i="4"/>
  <c r="V473" i="4"/>
  <c r="DC473" i="4"/>
  <c r="U512" i="4"/>
  <c r="DC512" i="4"/>
  <c r="V168" i="4"/>
  <c r="DC168" i="4"/>
  <c r="DC175" i="4"/>
  <c r="U176" i="4"/>
  <c r="DC182" i="4"/>
  <c r="DC186" i="4"/>
  <c r="DC187" i="4"/>
  <c r="V188" i="4"/>
  <c r="DC188" i="4"/>
  <c r="V189" i="4"/>
  <c r="DC189" i="4"/>
  <c r="U190" i="4"/>
  <c r="V193" i="4"/>
  <c r="DC193" i="4"/>
  <c r="V200" i="4"/>
  <c r="DC200" i="4"/>
  <c r="DC207" i="4"/>
  <c r="V208" i="4"/>
  <c r="DC208" i="4"/>
  <c r="DC215" i="4"/>
  <c r="U216" i="4"/>
  <c r="U218" i="4"/>
  <c r="V219" i="4"/>
  <c r="DC222" i="4"/>
  <c r="V226" i="4"/>
  <c r="DC226" i="4"/>
  <c r="V227" i="4"/>
  <c r="DC227" i="4"/>
  <c r="U232" i="4"/>
  <c r="DC232" i="4"/>
  <c r="V237" i="4"/>
  <c r="DC237" i="4"/>
  <c r="V242" i="4"/>
  <c r="DC242" i="4"/>
  <c r="DC243" i="4"/>
  <c r="U248" i="4"/>
  <c r="DC248" i="4"/>
  <c r="V253" i="4"/>
  <c r="DC253" i="4"/>
  <c r="V258" i="4"/>
  <c r="DC258" i="4"/>
  <c r="DC259" i="4"/>
  <c r="U264" i="4"/>
  <c r="DC264" i="4"/>
  <c r="V269" i="4"/>
  <c r="DC269" i="4"/>
  <c r="V270" i="4"/>
  <c r="DC270" i="4"/>
  <c r="DC275" i="4"/>
  <c r="U280" i="4"/>
  <c r="DC280" i="4"/>
  <c r="V285" i="4"/>
  <c r="DC285" i="4"/>
  <c r="V286" i="4"/>
  <c r="DC286" i="4"/>
  <c r="DC291" i="4"/>
  <c r="U296" i="4"/>
  <c r="DC296" i="4"/>
  <c r="V301" i="4"/>
  <c r="DC301" i="4"/>
  <c r="V302" i="4"/>
  <c r="DC302" i="4"/>
  <c r="U308" i="4"/>
  <c r="DC308" i="4"/>
  <c r="V315" i="4"/>
  <c r="DC315" i="4"/>
  <c r="U320" i="4"/>
  <c r="DC320" i="4"/>
  <c r="V321" i="4"/>
  <c r="DC321" i="4"/>
  <c r="V322" i="4"/>
  <c r="DC322" i="4"/>
  <c r="DC327" i="4"/>
  <c r="V335" i="4"/>
  <c r="DC335" i="4"/>
  <c r="DC343" i="4"/>
  <c r="U348" i="4"/>
  <c r="DC348" i="4"/>
  <c r="V349" i="4"/>
  <c r="DC349" i="4"/>
  <c r="V350" i="4"/>
  <c r="DC350" i="4"/>
  <c r="U351" i="4"/>
  <c r="DC355" i="4"/>
  <c r="V361" i="4"/>
  <c r="DC361" i="4"/>
  <c r="U361" i="4"/>
  <c r="V367" i="4"/>
  <c r="DC367" i="4"/>
  <c r="U372" i="4"/>
  <c r="DC372" i="4"/>
  <c r="V373" i="4"/>
  <c r="DC373" i="4"/>
  <c r="V374" i="4"/>
  <c r="DC374" i="4"/>
  <c r="U375" i="4"/>
  <c r="DC379" i="4"/>
  <c r="V398" i="4"/>
  <c r="DC398" i="4"/>
  <c r="U399" i="4"/>
  <c r="V403" i="4"/>
  <c r="DC403" i="4"/>
  <c r="V408" i="4"/>
  <c r="DC408" i="4"/>
  <c r="V413" i="4"/>
  <c r="DC413" i="4"/>
  <c r="U413" i="4"/>
  <c r="V417" i="4"/>
  <c r="DC417" i="4"/>
  <c r="V418" i="4"/>
  <c r="DC418" i="4"/>
  <c r="U419" i="4"/>
  <c r="V423" i="4"/>
  <c r="DC423" i="4"/>
  <c r="V445" i="4"/>
  <c r="DC445" i="4"/>
  <c r="U445" i="4"/>
  <c r="V449" i="4"/>
  <c r="DC449" i="4"/>
  <c r="V450" i="4"/>
  <c r="DC450" i="4"/>
  <c r="V463" i="4"/>
  <c r="DC463" i="4"/>
  <c r="V468" i="4"/>
  <c r="DC468" i="4"/>
  <c r="U490" i="4"/>
  <c r="DC490" i="4"/>
  <c r="U502" i="4"/>
  <c r="DC502" i="4"/>
  <c r="V528" i="4"/>
  <c r="DC528" i="4"/>
  <c r="V220" i="4"/>
  <c r="DC220" i="4"/>
  <c r="V221" i="4"/>
  <c r="DC221" i="4"/>
  <c r="V225" i="4"/>
  <c r="DC225" i="4"/>
  <c r="V230" i="4"/>
  <c r="DC230" i="4"/>
  <c r="V231" i="4"/>
  <c r="DC231" i="4"/>
  <c r="U236" i="4"/>
  <c r="DC236" i="4"/>
  <c r="V241" i="4"/>
  <c r="DC241" i="4"/>
  <c r="V246" i="4"/>
  <c r="DC246" i="4"/>
  <c r="U252" i="4"/>
  <c r="DC252" i="4"/>
  <c r="V257" i="4"/>
  <c r="DC257" i="4"/>
  <c r="U268" i="4"/>
  <c r="DC268" i="4"/>
  <c r="V273" i="4"/>
  <c r="DC273" i="4"/>
  <c r="V274" i="4"/>
  <c r="DC274" i="4"/>
  <c r="U284" i="4"/>
  <c r="DC284" i="4"/>
  <c r="V289" i="4"/>
  <c r="DC289" i="4"/>
  <c r="V290" i="4"/>
  <c r="DC290" i="4"/>
  <c r="U300" i="4"/>
  <c r="DC300" i="4"/>
  <c r="V307" i="4"/>
  <c r="DC307" i="4"/>
  <c r="U312" i="4"/>
  <c r="DC312" i="4"/>
  <c r="V313" i="4"/>
  <c r="DC313" i="4"/>
  <c r="V314" i="4"/>
  <c r="DC314" i="4"/>
  <c r="V325" i="4"/>
  <c r="DC325" i="4"/>
  <c r="V326" i="4"/>
  <c r="DC326" i="4"/>
  <c r="V334" i="4"/>
  <c r="DC334" i="4"/>
  <c r="V342" i="4"/>
  <c r="DC342" i="4"/>
  <c r="V353" i="4"/>
  <c r="DC353" i="4"/>
  <c r="V354" i="4"/>
  <c r="DC354" i="4"/>
  <c r="U360" i="4"/>
  <c r="DC360" i="4"/>
  <c r="U364" i="4"/>
  <c r="DC364" i="4"/>
  <c r="V365" i="4"/>
  <c r="DC365" i="4"/>
  <c r="V366" i="4"/>
  <c r="DC366" i="4"/>
  <c r="V377" i="4"/>
  <c r="DC377" i="4"/>
  <c r="V378" i="4"/>
  <c r="DC378" i="4"/>
  <c r="V382" i="4"/>
  <c r="DC382" i="4"/>
  <c r="V392" i="4"/>
  <c r="DC392" i="4"/>
  <c r="V397" i="4"/>
  <c r="DC397" i="4"/>
  <c r="U397" i="4"/>
  <c r="V401" i="4"/>
  <c r="DC401" i="4"/>
  <c r="V402" i="4"/>
  <c r="DC402" i="4"/>
  <c r="V407" i="4"/>
  <c r="DC407" i="4"/>
  <c r="V412" i="4"/>
  <c r="DC412" i="4"/>
  <c r="V416" i="4"/>
  <c r="DC416" i="4"/>
  <c r="V421" i="4"/>
  <c r="DC421" i="4"/>
  <c r="V422" i="4"/>
  <c r="DC422" i="4"/>
  <c r="V430" i="4"/>
  <c r="DC430" i="4"/>
  <c r="V435" i="4"/>
  <c r="DC435" i="4"/>
  <c r="V440" i="4"/>
  <c r="DC440" i="4"/>
  <c r="V444" i="4"/>
  <c r="DC444" i="4"/>
  <c r="V461" i="4"/>
  <c r="DC461" i="4"/>
  <c r="U461" i="4"/>
  <c r="V479" i="4"/>
  <c r="DC479" i="4"/>
  <c r="V489" i="4"/>
  <c r="DC489" i="4"/>
  <c r="U489" i="4"/>
  <c r="V501" i="4"/>
  <c r="DC501" i="4"/>
  <c r="U501" i="4"/>
  <c r="U518" i="4"/>
  <c r="DC518" i="4"/>
  <c r="V523" i="4"/>
  <c r="DC523" i="4"/>
  <c r="V533" i="4"/>
  <c r="DC533" i="4"/>
  <c r="U534" i="4"/>
  <c r="DC534" i="4"/>
  <c r="V539" i="4"/>
  <c r="DC539" i="4"/>
  <c r="V544" i="4"/>
  <c r="DC544" i="4"/>
  <c r="V549" i="4"/>
  <c r="DC549" i="4"/>
  <c r="U550" i="4"/>
  <c r="DC550" i="4"/>
  <c r="V555" i="4"/>
  <c r="DC555" i="4"/>
  <c r="V560" i="4"/>
  <c r="DC560" i="4"/>
  <c r="V565" i="4"/>
  <c r="DC565" i="4"/>
  <c r="U566" i="4"/>
  <c r="DC566" i="4"/>
  <c r="V571" i="4"/>
  <c r="DC571" i="4"/>
  <c r="V576" i="4"/>
  <c r="DC576" i="4"/>
  <c r="V582" i="4"/>
  <c r="DC582" i="4"/>
  <c r="U583" i="4"/>
  <c r="DC583" i="4"/>
  <c r="V589" i="4"/>
  <c r="DC589" i="4"/>
  <c r="V594" i="4"/>
  <c r="DC594" i="4"/>
  <c r="V599" i="4"/>
  <c r="DC599" i="4"/>
  <c r="U600" i="4"/>
  <c r="DC600" i="4"/>
  <c r="V605" i="4"/>
  <c r="DC605" i="4"/>
  <c r="V610" i="4"/>
  <c r="DC610" i="4"/>
  <c r="V615" i="4"/>
  <c r="DC615" i="4"/>
  <c r="U616" i="4"/>
  <c r="DC616" i="4"/>
  <c r="V621" i="4"/>
  <c r="DC621" i="4"/>
  <c r="V626" i="4"/>
  <c r="DC626" i="4"/>
  <c r="V632" i="4"/>
  <c r="DC632" i="4"/>
  <c r="U633" i="4"/>
  <c r="DC633" i="4"/>
  <c r="V638" i="4"/>
  <c r="DC638" i="4"/>
  <c r="V643" i="4"/>
  <c r="DC643" i="4"/>
  <c r="V648" i="4"/>
  <c r="DC648" i="4"/>
  <c r="U649" i="4"/>
  <c r="DC649" i="4"/>
  <c r="V654" i="4"/>
  <c r="DC654" i="4"/>
  <c r="DC472" i="4"/>
  <c r="DC536" i="4"/>
  <c r="DC602" i="4"/>
  <c r="U451" i="4"/>
  <c r="V460" i="4"/>
  <c r="DC460" i="4"/>
  <c r="V466" i="4"/>
  <c r="DC466" i="4"/>
  <c r="V467" i="4"/>
  <c r="DC467" i="4"/>
  <c r="U468" i="4"/>
  <c r="V477" i="4"/>
  <c r="DC477" i="4"/>
  <c r="V482" i="4"/>
  <c r="DC482" i="4"/>
  <c r="V483" i="4"/>
  <c r="DC483" i="4"/>
  <c r="V484" i="4"/>
  <c r="V487" i="4"/>
  <c r="DC487" i="4"/>
  <c r="U500" i="4"/>
  <c r="DC500" i="4"/>
  <c r="V505" i="4"/>
  <c r="DC505" i="4"/>
  <c r="U507" i="4"/>
  <c r="U516" i="4"/>
  <c r="DC516" i="4"/>
  <c r="V521" i="4"/>
  <c r="DC521" i="4"/>
  <c r="U522" i="4"/>
  <c r="DC522" i="4"/>
  <c r="U523" i="4"/>
  <c r="V527" i="4"/>
  <c r="DC527" i="4"/>
  <c r="V532" i="4"/>
  <c r="DC532" i="4"/>
  <c r="V537" i="4"/>
  <c r="DC537" i="4"/>
  <c r="U538" i="4"/>
  <c r="DC538" i="4"/>
  <c r="U539" i="4"/>
  <c r="V543" i="4"/>
  <c r="DC543" i="4"/>
  <c r="V548" i="4"/>
  <c r="DC548" i="4"/>
  <c r="V553" i="4"/>
  <c r="DC553" i="4"/>
  <c r="U554" i="4"/>
  <c r="DC554" i="4"/>
  <c r="U555" i="4"/>
  <c r="V559" i="4"/>
  <c r="DC559" i="4"/>
  <c r="V564" i="4"/>
  <c r="DC564" i="4"/>
  <c r="V569" i="4"/>
  <c r="DC569" i="4"/>
  <c r="U570" i="4"/>
  <c r="DC570" i="4"/>
  <c r="U571" i="4"/>
  <c r="V575" i="4"/>
  <c r="DC575" i="4"/>
  <c r="V580" i="4"/>
  <c r="DC580" i="4"/>
  <c r="V587" i="4"/>
  <c r="DC587" i="4"/>
  <c r="U588" i="4"/>
  <c r="DC588" i="4"/>
  <c r="U589" i="4"/>
  <c r="V593" i="4"/>
  <c r="DC593" i="4"/>
  <c r="V598" i="4"/>
  <c r="DC598" i="4"/>
  <c r="V603" i="4"/>
  <c r="DC603" i="4"/>
  <c r="U604" i="4"/>
  <c r="DC604" i="4"/>
  <c r="U605" i="4"/>
  <c r="V609" i="4"/>
  <c r="DC609" i="4"/>
  <c r="V614" i="4"/>
  <c r="DC614" i="4"/>
  <c r="V619" i="4"/>
  <c r="DC619" i="4"/>
  <c r="U620" i="4"/>
  <c r="DC620" i="4"/>
  <c r="U621" i="4"/>
  <c r="V625" i="4"/>
  <c r="DC625" i="4"/>
  <c r="V631" i="4"/>
  <c r="DC631" i="4"/>
  <c r="V636" i="4"/>
  <c r="DC636" i="4"/>
  <c r="U637" i="4"/>
  <c r="DC637" i="4"/>
  <c r="U638" i="4"/>
  <c r="V642" i="4"/>
  <c r="DC642" i="4"/>
  <c r="V647" i="4"/>
  <c r="DC647" i="4"/>
  <c r="V652" i="4"/>
  <c r="DC652" i="4"/>
  <c r="U653" i="4"/>
  <c r="DC653" i="4"/>
  <c r="DC488" i="4"/>
  <c r="DC552" i="4"/>
  <c r="DC618" i="4"/>
  <c r="U423" i="4"/>
  <c r="V427" i="4"/>
  <c r="DC427" i="4"/>
  <c r="V432" i="4"/>
  <c r="DC432" i="4"/>
  <c r="V437" i="4"/>
  <c r="DC437" i="4"/>
  <c r="V438" i="4"/>
  <c r="DC438" i="4"/>
  <c r="U439" i="4"/>
  <c r="V443" i="4"/>
  <c r="DC443" i="4"/>
  <c r="V448" i="4"/>
  <c r="DC448" i="4"/>
  <c r="V453" i="4"/>
  <c r="DC453" i="4"/>
  <c r="V454" i="4"/>
  <c r="DC454" i="4"/>
  <c r="U455" i="4"/>
  <c r="V459" i="4"/>
  <c r="DC459" i="4"/>
  <c r="V465" i="4"/>
  <c r="DC465" i="4"/>
  <c r="V470" i="4"/>
  <c r="DC470" i="4"/>
  <c r="V471" i="4"/>
  <c r="DC471" i="4"/>
  <c r="U472" i="4"/>
  <c r="V476" i="4"/>
  <c r="DC476" i="4"/>
  <c r="V481" i="4"/>
  <c r="DC481" i="4"/>
  <c r="U486" i="4"/>
  <c r="DC486" i="4"/>
  <c r="V493" i="4"/>
  <c r="DC493" i="4"/>
  <c r="U494" i="4"/>
  <c r="DC494" i="4"/>
  <c r="U495" i="4"/>
  <c r="U504" i="4"/>
  <c r="V509" i="4"/>
  <c r="DC509" i="4"/>
  <c r="U510" i="4"/>
  <c r="DC510" i="4"/>
  <c r="U511" i="4"/>
  <c r="U520" i="4"/>
  <c r="V525" i="4"/>
  <c r="DC525" i="4"/>
  <c r="U526" i="4"/>
  <c r="DC526" i="4"/>
  <c r="U527" i="4"/>
  <c r="V531" i="4"/>
  <c r="DC531" i="4"/>
  <c r="V541" i="4"/>
  <c r="DC541" i="4"/>
  <c r="U542" i="4"/>
  <c r="DC542" i="4"/>
  <c r="U543" i="4"/>
  <c r="V547" i="4"/>
  <c r="DC547" i="4"/>
  <c r="V557" i="4"/>
  <c r="DC557" i="4"/>
  <c r="U558" i="4"/>
  <c r="DC558" i="4"/>
  <c r="U559" i="4"/>
  <c r="V563" i="4"/>
  <c r="DC563" i="4"/>
  <c r="V573" i="4"/>
  <c r="DC573" i="4"/>
  <c r="U574" i="4"/>
  <c r="DC574" i="4"/>
  <c r="U575" i="4"/>
  <c r="V579" i="4"/>
  <c r="DC579" i="4"/>
  <c r="V591" i="4"/>
  <c r="DC591" i="4"/>
  <c r="U592" i="4"/>
  <c r="DC592" i="4"/>
  <c r="U593" i="4"/>
  <c r="V597" i="4"/>
  <c r="DC597" i="4"/>
  <c r="V607" i="4"/>
  <c r="DC607" i="4"/>
  <c r="U608" i="4"/>
  <c r="DC608" i="4"/>
  <c r="U609" i="4"/>
  <c r="V613" i="4"/>
  <c r="DC613" i="4"/>
  <c r="V623" i="4"/>
  <c r="DC623" i="4"/>
  <c r="U624" i="4"/>
  <c r="DC624" i="4"/>
  <c r="U625" i="4"/>
  <c r="V629" i="4"/>
  <c r="DC629" i="4"/>
  <c r="V640" i="4"/>
  <c r="DC640" i="4"/>
  <c r="U641" i="4"/>
  <c r="DC641" i="4"/>
  <c r="U642" i="4"/>
  <c r="V646" i="4"/>
  <c r="DC646" i="4"/>
  <c r="V656" i="4"/>
  <c r="DC656" i="4"/>
  <c r="DC504" i="4"/>
  <c r="DC568" i="4"/>
  <c r="DC635" i="4"/>
  <c r="V363" i="4"/>
  <c r="DC363" i="4"/>
  <c r="V369" i="4"/>
  <c r="DC369" i="4"/>
  <c r="V370" i="4"/>
  <c r="DC370" i="4"/>
  <c r="U371" i="4"/>
  <c r="U376" i="4"/>
  <c r="DC376" i="4"/>
  <c r="V383" i="4"/>
  <c r="DC383" i="4"/>
  <c r="DC388" i="4"/>
  <c r="V393" i="4"/>
  <c r="DC393" i="4"/>
  <c r="V394" i="4"/>
  <c r="DC394" i="4"/>
  <c r="U395" i="4"/>
  <c r="V399" i="4"/>
  <c r="DC399" i="4"/>
  <c r="V404" i="4"/>
  <c r="DC404" i="4"/>
  <c r="V409" i="4"/>
  <c r="DC409" i="4"/>
  <c r="V410" i="4"/>
  <c r="DC410" i="4"/>
  <c r="U411" i="4"/>
  <c r="V415" i="4"/>
  <c r="DC415" i="4"/>
  <c r="V420" i="4"/>
  <c r="DC420" i="4"/>
  <c r="V425" i="4"/>
  <c r="DC425" i="4"/>
  <c r="V426" i="4"/>
  <c r="DC426" i="4"/>
  <c r="U427" i="4"/>
  <c r="V431" i="4"/>
  <c r="DC431" i="4"/>
  <c r="V436" i="4"/>
  <c r="DC436" i="4"/>
  <c r="V441" i="4"/>
  <c r="DC441" i="4"/>
  <c r="V442" i="4"/>
  <c r="DC442" i="4"/>
  <c r="U443" i="4"/>
  <c r="V447" i="4"/>
  <c r="DC447" i="4"/>
  <c r="V452" i="4"/>
  <c r="DC452" i="4"/>
  <c r="V457" i="4"/>
  <c r="DC457" i="4"/>
  <c r="V458" i="4"/>
  <c r="DC458" i="4"/>
  <c r="U459" i="4"/>
  <c r="V464" i="4"/>
  <c r="DC464" i="4"/>
  <c r="V469" i="4"/>
  <c r="DC469" i="4"/>
  <c r="V474" i="4"/>
  <c r="DC474" i="4"/>
  <c r="V475" i="4"/>
  <c r="DC475" i="4"/>
  <c r="U476" i="4"/>
  <c r="V480" i="4"/>
  <c r="DC480" i="4"/>
  <c r="V485" i="4"/>
  <c r="DC485" i="4"/>
  <c r="V491" i="4"/>
  <c r="DC491" i="4"/>
  <c r="U492" i="4"/>
  <c r="DC492" i="4"/>
  <c r="V497" i="4"/>
  <c r="DC497" i="4"/>
  <c r="DC498" i="4"/>
  <c r="U499" i="4"/>
  <c r="DC503" i="4"/>
  <c r="U508" i="4"/>
  <c r="DC508" i="4"/>
  <c r="V513" i="4"/>
  <c r="DC513" i="4"/>
  <c r="DC514" i="4"/>
  <c r="U515" i="4"/>
  <c r="DC519" i="4"/>
  <c r="V524" i="4"/>
  <c r="DC524" i="4"/>
  <c r="V529" i="4"/>
  <c r="DC529" i="4"/>
  <c r="U530" i="4"/>
  <c r="DC530" i="4"/>
  <c r="U531" i="4"/>
  <c r="U533" i="4"/>
  <c r="V535" i="4"/>
  <c r="DC535" i="4"/>
  <c r="V540" i="4"/>
  <c r="DC540" i="4"/>
  <c r="V545" i="4"/>
  <c r="DC545" i="4"/>
  <c r="U546" i="4"/>
  <c r="DC546" i="4"/>
  <c r="U547" i="4"/>
  <c r="U549" i="4"/>
  <c r="V551" i="4"/>
  <c r="DC551" i="4"/>
  <c r="V556" i="4"/>
  <c r="DC556" i="4"/>
  <c r="V561" i="4"/>
  <c r="DC561" i="4"/>
  <c r="U562" i="4"/>
  <c r="DC562" i="4"/>
  <c r="U563" i="4"/>
  <c r="U565" i="4"/>
  <c r="V567" i="4"/>
  <c r="DC567" i="4"/>
  <c r="V572" i="4"/>
  <c r="DC572" i="4"/>
  <c r="V577" i="4"/>
  <c r="DC577" i="4"/>
  <c r="U578" i="4"/>
  <c r="DC578" i="4"/>
  <c r="U579" i="4"/>
  <c r="U582" i="4"/>
  <c r="V584" i="4"/>
  <c r="DC584" i="4"/>
  <c r="V590" i="4"/>
  <c r="DC590" i="4"/>
  <c r="V595" i="4"/>
  <c r="DC595" i="4"/>
  <c r="U596" i="4"/>
  <c r="DC596" i="4"/>
  <c r="U597" i="4"/>
  <c r="U599" i="4"/>
  <c r="V601" i="4"/>
  <c r="DC601" i="4"/>
  <c r="V606" i="4"/>
  <c r="DC606" i="4"/>
  <c r="V611" i="4"/>
  <c r="DC611" i="4"/>
  <c r="U612" i="4"/>
  <c r="DC612" i="4"/>
  <c r="U613" i="4"/>
  <c r="U615" i="4"/>
  <c r="V617" i="4"/>
  <c r="DC617" i="4"/>
  <c r="V622" i="4"/>
  <c r="DC622" i="4"/>
  <c r="V627" i="4"/>
  <c r="DC627" i="4"/>
  <c r="U628" i="4"/>
  <c r="DC628" i="4"/>
  <c r="U629" i="4"/>
  <c r="U632" i="4"/>
  <c r="V634" i="4"/>
  <c r="DC634" i="4"/>
  <c r="V639" i="4"/>
  <c r="DC639" i="4"/>
  <c r="V644" i="4"/>
  <c r="DC644" i="4"/>
  <c r="U645" i="4"/>
  <c r="DC645" i="4"/>
  <c r="U646" i="4"/>
  <c r="U648" i="4"/>
  <c r="V650" i="4"/>
  <c r="DC650" i="4"/>
  <c r="V655" i="4"/>
  <c r="DC655" i="4"/>
  <c r="DC455" i="4"/>
  <c r="DC520" i="4"/>
  <c r="DC586" i="4"/>
  <c r="DC651" i="4"/>
  <c r="V26" i="4"/>
  <c r="V108" i="4"/>
  <c r="V10" i="4"/>
  <c r="V14" i="4"/>
  <c r="V18" i="4"/>
  <c r="V22" i="4"/>
  <c r="V33" i="4"/>
  <c r="V41" i="4"/>
  <c r="V53" i="4"/>
  <c r="V69" i="4"/>
  <c r="U31" i="4"/>
  <c r="U39" i="4"/>
  <c r="V48" i="4"/>
  <c r="U49" i="4"/>
  <c r="V50" i="4"/>
  <c r="U51" i="4"/>
  <c r="V64" i="4"/>
  <c r="U65" i="4"/>
  <c r="V66" i="4"/>
  <c r="U67" i="4"/>
  <c r="U75" i="4"/>
  <c r="U83" i="4"/>
  <c r="U91" i="4"/>
  <c r="V98" i="4"/>
  <c r="U99" i="4"/>
  <c r="V106" i="4"/>
  <c r="U107" i="4"/>
  <c r="U115" i="4"/>
  <c r="V122" i="4"/>
  <c r="U123" i="4"/>
  <c r="V130" i="4"/>
  <c r="U131" i="4"/>
  <c r="V138" i="4"/>
  <c r="U139" i="4"/>
  <c r="U141" i="4"/>
  <c r="V146" i="4"/>
  <c r="U147" i="4"/>
  <c r="U149" i="4"/>
  <c r="V154" i="4"/>
  <c r="U155" i="4"/>
  <c r="U157" i="4"/>
  <c r="V162" i="4"/>
  <c r="U163" i="4"/>
  <c r="U165" i="4"/>
  <c r="V170" i="4"/>
  <c r="U171" i="4"/>
  <c r="U173" i="4"/>
  <c r="V178" i="4"/>
  <c r="U179" i="4"/>
  <c r="U181" i="4"/>
  <c r="V186" i="4"/>
  <c r="U187" i="4"/>
  <c r="U189" i="4"/>
  <c r="V194" i="4"/>
  <c r="U195" i="4"/>
  <c r="U197" i="4"/>
  <c r="V202" i="4"/>
  <c r="U203" i="4"/>
  <c r="U205" i="4"/>
  <c r="U211" i="4"/>
  <c r="U213" i="4"/>
  <c r="V218" i="4"/>
  <c r="U219" i="4"/>
  <c r="U221" i="4"/>
  <c r="V243" i="4"/>
  <c r="V247" i="4"/>
  <c r="V251" i="4"/>
  <c r="V255" i="4"/>
  <c r="V259" i="4"/>
  <c r="V264" i="4"/>
  <c r="V267" i="4"/>
  <c r="V272" i="4"/>
  <c r="V275" i="4"/>
  <c r="V280" i="4"/>
  <c r="V283" i="4"/>
  <c r="V288" i="4"/>
  <c r="V291" i="4"/>
  <c r="V296" i="4"/>
  <c r="V46" i="4"/>
  <c r="U47" i="4"/>
  <c r="V54" i="4"/>
  <c r="U55" i="4"/>
  <c r="V62" i="4"/>
  <c r="U63" i="4"/>
  <c r="U71" i="4"/>
  <c r="V78" i="4"/>
  <c r="U79" i="4"/>
  <c r="V86" i="4"/>
  <c r="U87" i="4"/>
  <c r="V94" i="4"/>
  <c r="U95" i="4"/>
  <c r="V102" i="4"/>
  <c r="U103" i="4"/>
  <c r="U111" i="4"/>
  <c r="U119" i="4"/>
  <c r="U127" i="4"/>
  <c r="V134" i="4"/>
  <c r="U135" i="4"/>
  <c r="V142" i="4"/>
  <c r="U143" i="4"/>
  <c r="V150" i="4"/>
  <c r="U151" i="4"/>
  <c r="V158" i="4"/>
  <c r="U159" i="4"/>
  <c r="V166" i="4"/>
  <c r="U167" i="4"/>
  <c r="U169" i="4"/>
  <c r="V174" i="4"/>
  <c r="U175" i="4"/>
  <c r="U177" i="4"/>
  <c r="V182" i="4"/>
  <c r="U183" i="4"/>
  <c r="U185" i="4"/>
  <c r="V190" i="4"/>
  <c r="U191" i="4"/>
  <c r="U193" i="4"/>
  <c r="U199" i="4"/>
  <c r="U201" i="4"/>
  <c r="V206" i="4"/>
  <c r="U207" i="4"/>
  <c r="U209" i="4"/>
  <c r="V214" i="4"/>
  <c r="U215" i="4"/>
  <c r="U217" i="4"/>
  <c r="V222" i="4"/>
  <c r="U223" i="4"/>
  <c r="U225" i="4"/>
  <c r="V228" i="4"/>
  <c r="U229" i="4"/>
  <c r="V232" i="4"/>
  <c r="U233" i="4"/>
  <c r="V236" i="4"/>
  <c r="U237" i="4"/>
  <c r="V240" i="4"/>
  <c r="U241" i="4"/>
  <c r="V244" i="4"/>
  <c r="U245" i="4"/>
  <c r="V248" i="4"/>
  <c r="U249" i="4"/>
  <c r="V252" i="4"/>
  <c r="U253" i="4"/>
  <c r="V256" i="4"/>
  <c r="U257" i="4"/>
  <c r="V260" i="4"/>
  <c r="V263" i="4"/>
  <c r="V268" i="4"/>
  <c r="V271" i="4"/>
  <c r="V276" i="4"/>
  <c r="V279" i="4"/>
  <c r="V284" i="4"/>
  <c r="V287" i="4"/>
  <c r="V292" i="4"/>
  <c r="V295" i="4"/>
  <c r="V300" i="4"/>
  <c r="V303" i="4"/>
  <c r="V308" i="4"/>
  <c r="V311" i="4"/>
  <c r="V316" i="4"/>
  <c r="V319" i="4"/>
  <c r="V324" i="4"/>
  <c r="V327" i="4"/>
  <c r="V388" i="4"/>
  <c r="U388" i="4"/>
  <c r="U227" i="4"/>
  <c r="U231" i="4"/>
  <c r="U235" i="4"/>
  <c r="U239" i="4"/>
  <c r="U243" i="4"/>
  <c r="U247" i="4"/>
  <c r="U251" i="4"/>
  <c r="U255" i="4"/>
  <c r="U259" i="4"/>
  <c r="U263" i="4"/>
  <c r="U267" i="4"/>
  <c r="U271" i="4"/>
  <c r="U275" i="4"/>
  <c r="U279" i="4"/>
  <c r="U283" i="4"/>
  <c r="U287" i="4"/>
  <c r="U291" i="4"/>
  <c r="U295" i="4"/>
  <c r="U299" i="4"/>
  <c r="U303" i="4"/>
  <c r="U307" i="4"/>
  <c r="U311" i="4"/>
  <c r="U315" i="4"/>
  <c r="U319" i="4"/>
  <c r="U323" i="4"/>
  <c r="U327" i="4"/>
  <c r="U335" i="4"/>
  <c r="V347" i="4"/>
  <c r="V352" i="4"/>
  <c r="V355" i="4"/>
  <c r="V360" i="4"/>
  <c r="V368" i="4"/>
  <c r="V371" i="4"/>
  <c r="V376" i="4"/>
  <c r="V379" i="4"/>
  <c r="V384" i="4"/>
  <c r="V387" i="4"/>
  <c r="V333" i="4"/>
  <c r="U334" i="4"/>
  <c r="V341" i="4"/>
  <c r="U342" i="4"/>
  <c r="V343" i="4"/>
  <c r="U344" i="4"/>
  <c r="U392" i="4"/>
  <c r="U396" i="4"/>
  <c r="U400" i="4"/>
  <c r="U404" i="4"/>
  <c r="U408" i="4"/>
  <c r="U412" i="4"/>
  <c r="U416" i="4"/>
  <c r="U420" i="4"/>
  <c r="U424" i="4"/>
  <c r="U428" i="4"/>
  <c r="U432" i="4"/>
  <c r="U436" i="4"/>
  <c r="U440" i="4"/>
  <c r="U444" i="4"/>
  <c r="U448" i="4"/>
  <c r="U452" i="4"/>
  <c r="U456" i="4"/>
  <c r="U460" i="4"/>
  <c r="U465" i="4"/>
  <c r="U469" i="4"/>
  <c r="U473" i="4"/>
  <c r="U477" i="4"/>
  <c r="U481" i="4"/>
  <c r="U484" i="4"/>
  <c r="V486" i="4"/>
  <c r="V488" i="4"/>
  <c r="V490" i="4"/>
  <c r="V492" i="4"/>
  <c r="V495" i="4"/>
  <c r="V500" i="4"/>
  <c r="V503" i="4"/>
  <c r="V508" i="4"/>
  <c r="V511" i="4"/>
  <c r="V516" i="4"/>
  <c r="V519" i="4"/>
  <c r="U346" i="4"/>
  <c r="U350" i="4"/>
  <c r="U354" i="4"/>
  <c r="U358" i="4"/>
  <c r="U362" i="4"/>
  <c r="U366" i="4"/>
  <c r="U370" i="4"/>
  <c r="U374" i="4"/>
  <c r="U378" i="4"/>
  <c r="U382" i="4"/>
  <c r="U386" i="4"/>
  <c r="U390" i="4"/>
  <c r="U394" i="4"/>
  <c r="U398" i="4"/>
  <c r="U402" i="4"/>
  <c r="U406" i="4"/>
  <c r="U410" i="4"/>
  <c r="U414" i="4"/>
  <c r="U418" i="4"/>
  <c r="U422" i="4"/>
  <c r="U426" i="4"/>
  <c r="U430" i="4"/>
  <c r="U434" i="4"/>
  <c r="U438" i="4"/>
  <c r="U442" i="4"/>
  <c r="U446" i="4"/>
  <c r="U450" i="4"/>
  <c r="U454" i="4"/>
  <c r="U458" i="4"/>
  <c r="U463" i="4"/>
  <c r="U467" i="4"/>
  <c r="U471" i="4"/>
  <c r="U475" i="4"/>
  <c r="U479" i="4"/>
  <c r="U483" i="4"/>
  <c r="V496" i="4"/>
  <c r="V499" i="4"/>
  <c r="V504" i="4"/>
  <c r="V507" i="4"/>
  <c r="V512" i="4"/>
  <c r="V515" i="4"/>
  <c r="V520" i="4"/>
  <c r="U498" i="4"/>
  <c r="U506" i="4"/>
  <c r="U514" i="4"/>
  <c r="V494" i="4"/>
  <c r="V498" i="4"/>
  <c r="V502" i="4"/>
  <c r="V506" i="4"/>
  <c r="V510" i="4"/>
  <c r="V514" i="4"/>
  <c r="V518" i="4"/>
  <c r="V522" i="4"/>
  <c r="V526" i="4"/>
  <c r="V530" i="4"/>
  <c r="V534" i="4"/>
  <c r="V538" i="4"/>
  <c r="V542" i="4"/>
  <c r="V546" i="4"/>
  <c r="V550" i="4"/>
  <c r="V554" i="4"/>
  <c r="V558" i="4"/>
  <c r="V562" i="4"/>
  <c r="V566" i="4"/>
  <c r="V570" i="4"/>
  <c r="V574" i="4"/>
  <c r="V578" i="4"/>
  <c r="V583" i="4"/>
  <c r="V588" i="4"/>
  <c r="V592" i="4"/>
  <c r="V596" i="4"/>
  <c r="V600" i="4"/>
  <c r="V604" i="4"/>
  <c r="V608" i="4"/>
  <c r="V612" i="4"/>
  <c r="V616" i="4"/>
  <c r="V620" i="4"/>
  <c r="V624" i="4"/>
  <c r="V628" i="4"/>
  <c r="V633" i="4"/>
  <c r="V637" i="4"/>
  <c r="V641" i="4"/>
  <c r="V645" i="4"/>
  <c r="V649" i="4"/>
  <c r="V653" i="4"/>
  <c r="U654" i="4"/>
  <c r="U524" i="4"/>
  <c r="U528" i="4"/>
  <c r="U532" i="4"/>
  <c r="U536" i="4"/>
  <c r="U540" i="4"/>
  <c r="U544" i="4"/>
  <c r="U548" i="4"/>
  <c r="U552" i="4"/>
  <c r="U556" i="4"/>
  <c r="U560" i="4"/>
  <c r="U564" i="4"/>
  <c r="U568" i="4"/>
  <c r="U572" i="4"/>
  <c r="U576" i="4"/>
  <c r="U580" i="4"/>
  <c r="U586" i="4"/>
  <c r="U590" i="4"/>
  <c r="U594" i="4"/>
  <c r="U598" i="4"/>
  <c r="U602" i="4"/>
  <c r="U606" i="4"/>
  <c r="U610" i="4"/>
  <c r="U614" i="4"/>
  <c r="U618" i="4"/>
  <c r="U622" i="4"/>
  <c r="U626" i="4"/>
  <c r="U631" i="4"/>
  <c r="U635" i="4"/>
  <c r="U639" i="4"/>
  <c r="U643" i="4"/>
  <c r="U647" i="4"/>
  <c r="U651" i="4"/>
  <c r="U655" i="4"/>
  <c r="J245" i="11" l="1"/>
  <c r="J246" i="11"/>
  <c r="J244" i="11"/>
  <c r="J243" i="11"/>
  <c r="L231" i="11"/>
  <c r="L227" i="11"/>
  <c r="L57" i="11"/>
  <c r="L96" i="11"/>
  <c r="L150" i="11"/>
  <c r="L199" i="11"/>
  <c r="L170" i="11"/>
  <c r="L79" i="11"/>
  <c r="L194" i="11"/>
  <c r="L126" i="11"/>
  <c r="L191" i="11"/>
  <c r="L188" i="11"/>
  <c r="L127" i="11"/>
  <c r="L192" i="11"/>
  <c r="L101" i="11"/>
  <c r="L72" i="11"/>
  <c r="L105" i="11"/>
  <c r="L62" i="11"/>
  <c r="L234" i="11"/>
  <c r="L240" i="11"/>
  <c r="L183" i="11"/>
  <c r="L173" i="11"/>
  <c r="L190" i="11"/>
  <c r="L201" i="11"/>
  <c r="L120" i="11"/>
  <c r="L142" i="11"/>
  <c r="L160" i="11"/>
  <c r="L77" i="11"/>
  <c r="L78" i="11"/>
  <c r="L184" i="11"/>
  <c r="L229" i="11"/>
  <c r="L174" i="11"/>
  <c r="L63" i="11"/>
  <c r="L197" i="11"/>
  <c r="L146" i="11"/>
  <c r="L202" i="11"/>
  <c r="L93" i="11"/>
  <c r="L122" i="11"/>
  <c r="L60" i="11"/>
  <c r="L182" i="11"/>
  <c r="L208" i="11"/>
  <c r="L178" i="11"/>
  <c r="L181" i="11"/>
  <c r="L164" i="11"/>
  <c r="L176" i="11"/>
  <c r="L119" i="11"/>
  <c r="L141" i="11"/>
  <c r="L110" i="11"/>
  <c r="L212" i="11"/>
  <c r="L156" i="11"/>
  <c r="L196" i="11"/>
  <c r="L177" i="11"/>
  <c r="L116" i="11"/>
  <c r="L97" i="11"/>
  <c r="L159" i="11"/>
  <c r="L134" i="11"/>
  <c r="L216" i="11"/>
  <c r="L161" i="11"/>
  <c r="L118" i="11"/>
  <c r="L117" i="11"/>
  <c r="L185" i="11"/>
  <c r="L58" i="11"/>
  <c r="L84" i="11"/>
  <c r="L233" i="11"/>
  <c r="L200" i="11"/>
  <c r="L89" i="11"/>
  <c r="L81" i="11"/>
  <c r="L198" i="11"/>
  <c r="L151" i="11"/>
  <c r="L88" i="11"/>
  <c r="L112" i="11"/>
  <c r="L106" i="11"/>
  <c r="L175" i="11"/>
  <c r="L158" i="11"/>
  <c r="L154" i="11"/>
  <c r="L157" i="11"/>
  <c r="L187" i="11"/>
  <c r="L203" i="11"/>
  <c r="L115" i="11"/>
  <c r="L169" i="11"/>
  <c r="L167" i="11"/>
  <c r="L108" i="11"/>
  <c r="L103" i="11"/>
  <c r="L162" i="11"/>
  <c r="L138" i="11"/>
  <c r="L143" i="11"/>
  <c r="L87" i="11"/>
  <c r="L155" i="11"/>
  <c r="L132" i="11"/>
  <c r="L209" i="11"/>
  <c r="L113" i="11"/>
  <c r="L172" i="11"/>
  <c r="L210" i="11"/>
  <c r="L171" i="11"/>
  <c r="L104" i="11"/>
  <c r="L73" i="11"/>
  <c r="L133" i="11"/>
  <c r="L195" i="11"/>
  <c r="L95" i="11"/>
  <c r="L237" i="11"/>
  <c r="L52" i="11"/>
  <c r="L149" i="11"/>
  <c r="L16" i="11"/>
  <c r="L9" i="11"/>
  <c r="L223" i="11"/>
  <c r="L75" i="11"/>
  <c r="L225" i="11"/>
  <c r="L42" i="11"/>
  <c r="L23" i="11"/>
  <c r="L37" i="11"/>
  <c r="L3" i="11"/>
  <c r="L33" i="11"/>
  <c r="L66" i="11"/>
  <c r="L21" i="11"/>
  <c r="L219" i="11"/>
  <c r="L74" i="11"/>
  <c r="L15" i="11"/>
  <c r="L71" i="11"/>
  <c r="L218" i="11"/>
  <c r="L61" i="11"/>
  <c r="L221" i="11"/>
  <c r="L49" i="11"/>
  <c r="L53" i="11"/>
  <c r="L186" i="11"/>
  <c r="L50" i="11"/>
  <c r="L40" i="11"/>
  <c r="L54" i="11"/>
  <c r="L55" i="11"/>
  <c r="L46" i="11"/>
  <c r="L51" i="11"/>
  <c r="L32" i="11"/>
  <c r="L34" i="11"/>
  <c r="L168" i="11"/>
  <c r="L36" i="11"/>
  <c r="L31" i="11"/>
  <c r="L90" i="11"/>
  <c r="L83" i="11"/>
  <c r="L68" i="11"/>
  <c r="L41" i="11"/>
  <c r="L179" i="11"/>
  <c r="L2" i="11"/>
  <c r="L114" i="11"/>
  <c r="L166" i="11"/>
  <c r="L4" i="11"/>
  <c r="L18" i="11"/>
  <c r="L25" i="11"/>
  <c r="L20" i="11"/>
  <c r="L11" i="11"/>
  <c r="L64" i="11"/>
  <c r="L48" i="11"/>
  <c r="L82" i="11"/>
  <c r="L70" i="11"/>
  <c r="L10" i="11"/>
  <c r="L45" i="11"/>
  <c r="L6" i="11"/>
  <c r="L13" i="11"/>
  <c r="L224" i="11"/>
  <c r="L28" i="11"/>
  <c r="L232" i="11"/>
  <c r="L67" i="11"/>
  <c r="L12" i="11"/>
  <c r="L69" i="11"/>
  <c r="L29" i="11"/>
  <c r="L14" i="11"/>
  <c r="L207" i="11"/>
  <c r="L124" i="11"/>
  <c r="L17" i="11"/>
  <c r="L24" i="11"/>
  <c r="L59" i="11"/>
  <c r="L121" i="11"/>
  <c r="L19" i="11"/>
  <c r="J247" i="11"/>
  <c r="J248" i="11"/>
  <c r="L230" i="11"/>
  <c r="L99" i="11"/>
  <c r="L193" i="11"/>
  <c r="L228" i="11"/>
  <c r="L213" i="11"/>
  <c r="L102" i="11"/>
  <c r="L137" i="11"/>
  <c r="L107" i="11"/>
  <c r="L152" i="11"/>
  <c r="L65" i="11"/>
  <c r="L238" i="11"/>
  <c r="L206" i="11"/>
  <c r="L129" i="11"/>
  <c r="L204" i="11"/>
  <c r="L111" i="11"/>
  <c r="L163" i="11"/>
  <c r="L140" i="11"/>
  <c r="L98" i="11"/>
  <c r="L91" i="11"/>
  <c r="L153" i="11"/>
  <c r="L136" i="11"/>
  <c r="L128" i="11"/>
  <c r="L226" i="11"/>
  <c r="L125" i="11"/>
  <c r="L236" i="11"/>
  <c r="L94" i="11"/>
  <c r="L235" i="11"/>
  <c r="L180" i="11"/>
  <c r="L215" i="11"/>
  <c r="L86" i="11"/>
  <c r="L109" i="11"/>
  <c r="L139" i="11"/>
  <c r="L135" i="11"/>
  <c r="L214" i="11"/>
  <c r="L148" i="11"/>
  <c r="L85" i="11"/>
  <c r="L145" i="11"/>
  <c r="L189" i="11"/>
  <c r="L165" i="11"/>
  <c r="L123" i="11"/>
  <c r="L130" i="11"/>
  <c r="L76" i="11"/>
  <c r="L131" i="11"/>
  <c r="L205" i="11"/>
  <c r="L35" i="11"/>
  <c r="L38" i="11"/>
  <c r="L7" i="11"/>
  <c r="L220" i="11"/>
  <c r="L43" i="11"/>
  <c r="L30" i="11"/>
  <c r="L5" i="11"/>
  <c r="L22" i="11"/>
  <c r="L47" i="11"/>
  <c r="L26" i="11"/>
  <c r="L92" i="11"/>
  <c r="L144" i="11"/>
  <c r="L239" i="11"/>
  <c r="L222" i="11"/>
  <c r="L39" i="11"/>
  <c r="L100" i="11"/>
  <c r="L8" i="11"/>
  <c r="L80" i="11"/>
  <c r="L27" i="11"/>
  <c r="L56" i="11"/>
  <c r="L44" i="11"/>
  <c r="L211" i="11" l="1"/>
  <c r="L147" i="11"/>
  <c r="L241" i="11"/>
  <c r="F641" i="4"/>
  <c r="F626" i="4"/>
  <c r="F619" i="4"/>
  <c r="F613" i="4"/>
  <c r="F610" i="4"/>
  <c r="F603" i="4"/>
  <c r="F597" i="4"/>
  <c r="F577" i="4"/>
  <c r="F568" i="4"/>
  <c r="F552" i="4"/>
  <c r="F549" i="4"/>
  <c r="F543" i="4"/>
  <c r="F539" i="4"/>
  <c r="F537" i="4"/>
  <c r="F529" i="4"/>
  <c r="F504" i="4"/>
  <c r="F498" i="4"/>
  <c r="F497" i="4"/>
  <c r="F485" i="4"/>
  <c r="F482" i="4"/>
  <c r="F479" i="4"/>
  <c r="F476" i="4"/>
  <c r="F475" i="4"/>
  <c r="F474" i="4"/>
  <c r="F473" i="4"/>
  <c r="F472" i="4"/>
  <c r="F471" i="4"/>
  <c r="F470" i="4"/>
  <c r="F469" i="4"/>
  <c r="F461" i="4"/>
  <c r="F455" i="4"/>
  <c r="F452" i="4"/>
  <c r="F450" i="4"/>
  <c r="F449" i="4"/>
  <c r="F446" i="4"/>
  <c r="F444" i="4"/>
  <c r="F442" i="4"/>
  <c r="F441" i="4"/>
  <c r="F440" i="4"/>
  <c r="F439" i="4"/>
  <c r="F435" i="4"/>
  <c r="F433" i="4"/>
  <c r="F432" i="4"/>
  <c r="F430" i="4"/>
  <c r="F429" i="4"/>
  <c r="F428" i="4"/>
  <c r="F425" i="4"/>
  <c r="F423" i="4"/>
  <c r="F421" i="4"/>
  <c r="F418" i="4"/>
  <c r="F417" i="4"/>
  <c r="F414" i="4"/>
  <c r="F413" i="4"/>
  <c r="F412" i="4"/>
  <c r="F410" i="4"/>
  <c r="F408" i="4"/>
  <c r="F405" i="4"/>
  <c r="F401" i="4"/>
  <c r="F399" i="4"/>
  <c r="F398" i="4"/>
  <c r="F397" i="4"/>
  <c r="F396" i="4"/>
  <c r="F394" i="4"/>
  <c r="F393" i="4"/>
  <c r="F392" i="4"/>
  <c r="F390" i="4"/>
  <c r="F389" i="4"/>
  <c r="F387" i="4"/>
  <c r="F385" i="4"/>
  <c r="F384" i="4"/>
  <c r="F383" i="4"/>
  <c r="F382" i="4"/>
  <c r="F380" i="4"/>
  <c r="F379" i="4"/>
  <c r="F377" i="4"/>
  <c r="F375" i="4"/>
  <c r="F374" i="4"/>
  <c r="F371" i="4"/>
  <c r="F370" i="4"/>
  <c r="F369" i="4"/>
  <c r="F368" i="4"/>
  <c r="F367" i="4"/>
  <c r="F365" i="4"/>
  <c r="F363" i="4"/>
  <c r="F360" i="4"/>
  <c r="F359" i="4"/>
  <c r="F358" i="4"/>
  <c r="F357" i="4"/>
  <c r="F355" i="4"/>
  <c r="F352" i="4"/>
  <c r="F351" i="4"/>
  <c r="F350" i="4"/>
  <c r="F349" i="4"/>
  <c r="F348" i="4"/>
  <c r="F346" i="4"/>
  <c r="F343" i="4"/>
  <c r="F342" i="4"/>
  <c r="F341" i="4"/>
  <c r="F340" i="4"/>
  <c r="F338" i="4"/>
  <c r="F336" i="4"/>
  <c r="F335" i="4"/>
  <c r="F334" i="4"/>
  <c r="F332" i="4"/>
  <c r="F330" i="4"/>
  <c r="F328" i="4"/>
  <c r="F327" i="4"/>
  <c r="F326" i="4"/>
  <c r="F325" i="4"/>
  <c r="F322" i="4"/>
  <c r="F321" i="4"/>
  <c r="F319" i="4"/>
  <c r="F318" i="4"/>
  <c r="F317" i="4"/>
  <c r="F316" i="4"/>
  <c r="F315" i="4"/>
  <c r="F314" i="4"/>
  <c r="F313" i="4"/>
  <c r="F311" i="4"/>
  <c r="F307" i="4"/>
  <c r="F306" i="4"/>
  <c r="F305" i="4"/>
  <c r="F303" i="4"/>
  <c r="F301" i="4"/>
  <c r="F300" i="4"/>
  <c r="F299" i="4"/>
  <c r="F297" i="4"/>
  <c r="F294" i="4"/>
  <c r="F293" i="4"/>
  <c r="F292" i="4"/>
  <c r="F290" i="4"/>
  <c r="F288" i="4"/>
  <c r="F286" i="4"/>
  <c r="F285" i="4"/>
  <c r="F284" i="4"/>
  <c r="F280" i="4"/>
  <c r="F279" i="4"/>
  <c r="F277" i="4"/>
  <c r="F275" i="4"/>
  <c r="F274" i="4"/>
  <c r="F270" i="4"/>
  <c r="F269" i="4"/>
  <c r="F268" i="4"/>
  <c r="F266" i="4"/>
  <c r="F265" i="4"/>
  <c r="F264" i="4"/>
  <c r="F262" i="4"/>
  <c r="F258" i="4"/>
  <c r="F254" i="4"/>
  <c r="F253" i="4"/>
  <c r="F252" i="4"/>
  <c r="F250" i="4"/>
  <c r="F249" i="4"/>
  <c r="F248" i="4"/>
  <c r="F245" i="4"/>
  <c r="F243" i="4"/>
  <c r="F241" i="4"/>
  <c r="F239" i="4"/>
  <c r="F237" i="4"/>
  <c r="F236" i="4"/>
  <c r="F235" i="4"/>
  <c r="F234" i="4"/>
  <c r="F233" i="4"/>
  <c r="F231" i="4"/>
  <c r="F230" i="4"/>
  <c r="F229" i="4"/>
  <c r="F227" i="4"/>
  <c r="F225" i="4"/>
  <c r="F224" i="4"/>
  <c r="F221" i="4"/>
  <c r="F220" i="4"/>
  <c r="F219" i="4"/>
  <c r="F217" i="4"/>
  <c r="F215" i="4"/>
  <c r="F214" i="4"/>
  <c r="F212" i="4"/>
  <c r="F210" i="4"/>
  <c r="F209" i="4"/>
  <c r="F207" i="4"/>
  <c r="F206" i="4"/>
  <c r="F200" i="4"/>
  <c r="F198" i="4"/>
  <c r="F196" i="4"/>
  <c r="F194" i="4"/>
  <c r="F193" i="4"/>
  <c r="F191" i="4"/>
  <c r="F190" i="4"/>
  <c r="F187" i="4"/>
  <c r="F186" i="4"/>
  <c r="F183" i="4"/>
  <c r="F182" i="4"/>
  <c r="F181" i="4"/>
  <c r="F180" i="4"/>
  <c r="F179" i="4"/>
  <c r="F177" i="4"/>
  <c r="F174" i="4"/>
  <c r="F173" i="4"/>
  <c r="F169" i="4"/>
  <c r="F162" i="4"/>
  <c r="F161" i="4"/>
  <c r="F160" i="4"/>
  <c r="F155" i="4"/>
  <c r="F153" i="4"/>
  <c r="F152" i="4"/>
  <c r="F150" i="4"/>
  <c r="F149" i="4"/>
  <c r="F148" i="4"/>
  <c r="F147" i="4"/>
  <c r="F146" i="4"/>
  <c r="F143" i="4"/>
  <c r="F142" i="4"/>
  <c r="F140" i="4"/>
  <c r="F135" i="4"/>
  <c r="F133" i="4"/>
  <c r="F132" i="4"/>
  <c r="F129" i="4"/>
  <c r="F128" i="4"/>
  <c r="F126" i="4"/>
  <c r="F125" i="4"/>
  <c r="F123" i="4"/>
  <c r="F121" i="4"/>
  <c r="F120" i="4"/>
  <c r="F119" i="4"/>
  <c r="F117" i="4"/>
  <c r="F116" i="4"/>
  <c r="F115" i="4"/>
  <c r="F114" i="4"/>
  <c r="F112" i="4"/>
  <c r="F107" i="4"/>
  <c r="F106" i="4"/>
  <c r="F104" i="4"/>
  <c r="F103" i="4"/>
  <c r="F102" i="4"/>
  <c r="F101" i="4"/>
  <c r="F100" i="4"/>
  <c r="F97" i="4"/>
  <c r="F96" i="4"/>
  <c r="F95" i="4"/>
  <c r="F93" i="4"/>
  <c r="F91" i="4"/>
  <c r="F90" i="4"/>
  <c r="F88" i="4"/>
  <c r="F85" i="4"/>
  <c r="F83" i="4"/>
  <c r="F82" i="4"/>
  <c r="F81" i="4"/>
  <c r="F80" i="4"/>
  <c r="F74" i="4"/>
  <c r="F72" i="4"/>
  <c r="F70" i="4"/>
  <c r="F69" i="4"/>
  <c r="F66" i="4"/>
  <c r="F65" i="4"/>
  <c r="F64" i="4"/>
  <c r="F63" i="4"/>
  <c r="F62" i="4"/>
  <c r="F61" i="4"/>
  <c r="F59" i="4"/>
  <c r="F57" i="4"/>
  <c r="F56" i="4"/>
  <c r="F55" i="4"/>
  <c r="F53" i="4"/>
  <c r="F50" i="4"/>
  <c r="F47" i="4"/>
  <c r="F45" i="4"/>
  <c r="F42" i="4"/>
  <c r="F38" i="4"/>
  <c r="F32" i="4"/>
  <c r="F31" i="4"/>
  <c r="F30" i="4"/>
  <c r="F28" i="4"/>
  <c r="F27" i="4"/>
  <c r="F26" i="4"/>
  <c r="F25" i="4"/>
  <c r="F22" i="4"/>
  <c r="F21" i="4"/>
  <c r="F18" i="4"/>
  <c r="F17" i="4"/>
  <c r="F16" i="4"/>
  <c r="F15" i="4"/>
  <c r="F14" i="4"/>
  <c r="F13" i="4"/>
  <c r="F11" i="4"/>
  <c r="D347" i="11" l="1"/>
  <c r="E347" i="11" s="1"/>
  <c r="D346" i="11"/>
  <c r="E346" i="11" s="1"/>
  <c r="D345" i="11"/>
  <c r="E345" i="11" s="1"/>
  <c r="D344" i="11"/>
  <c r="E344" i="11" s="1"/>
  <c r="D343" i="11"/>
  <c r="E343" i="11" s="1"/>
  <c r="D342" i="11"/>
  <c r="E342" i="11" s="1"/>
  <c r="D341" i="11"/>
  <c r="E341" i="11" s="1"/>
  <c r="D340" i="11"/>
  <c r="E340" i="11" s="1"/>
  <c r="D339" i="11"/>
  <c r="E339" i="11" s="1"/>
  <c r="D338" i="11"/>
  <c r="E338" i="11" s="1"/>
  <c r="D337" i="11"/>
  <c r="E337" i="11" s="1"/>
  <c r="D336" i="11"/>
  <c r="E336" i="11" s="1"/>
  <c r="D335" i="11"/>
  <c r="E335" i="11" s="1"/>
  <c r="D334" i="11"/>
  <c r="E334" i="11" s="1"/>
  <c r="D333" i="11"/>
  <c r="E333" i="11" s="1"/>
  <c r="D332" i="11"/>
  <c r="E332" i="11" s="1"/>
  <c r="D331" i="11"/>
  <c r="E331" i="11" s="1"/>
  <c r="D330" i="11"/>
  <c r="E330" i="11" s="1"/>
  <c r="D329" i="11"/>
  <c r="E329" i="11" s="1"/>
  <c r="D328" i="11"/>
  <c r="E328" i="11" s="1"/>
  <c r="D327" i="11"/>
  <c r="E327" i="11" s="1"/>
  <c r="D326" i="11"/>
  <c r="E326" i="11" s="1"/>
  <c r="D325" i="11"/>
  <c r="E325" i="11" s="1"/>
  <c r="D324" i="11"/>
  <c r="E324" i="11" s="1"/>
  <c r="D323" i="11"/>
  <c r="E323" i="11" s="1"/>
  <c r="D322" i="11"/>
  <c r="E322" i="11" s="1"/>
  <c r="D321" i="11"/>
  <c r="E321" i="11" s="1"/>
  <c r="D320" i="11"/>
  <c r="E320" i="11" s="1"/>
  <c r="D319" i="11"/>
  <c r="E319" i="11" s="1"/>
  <c r="D318" i="11"/>
  <c r="E318" i="11" s="1"/>
  <c r="D317" i="11"/>
  <c r="E317" i="11" s="1"/>
  <c r="D316" i="11"/>
  <c r="E316" i="11" s="1"/>
  <c r="D315" i="11"/>
  <c r="E315" i="11" s="1"/>
  <c r="D314" i="11"/>
  <c r="E314" i="11" s="1"/>
  <c r="D313" i="11"/>
  <c r="E313" i="11" s="1"/>
  <c r="D312" i="11"/>
  <c r="E312" i="11" s="1"/>
  <c r="D311" i="11"/>
  <c r="E311" i="11" s="1"/>
  <c r="D310" i="11"/>
  <c r="E310" i="11" s="1"/>
  <c r="D309" i="11"/>
  <c r="E309" i="11" s="1"/>
  <c r="D308" i="11"/>
  <c r="E308" i="11" s="1"/>
  <c r="D307" i="11"/>
  <c r="E307" i="11" s="1"/>
  <c r="D306" i="11"/>
  <c r="E306" i="11" s="1"/>
  <c r="D305" i="11"/>
  <c r="E305" i="11" s="1"/>
  <c r="D304" i="11"/>
  <c r="E304" i="11" s="1"/>
  <c r="D303" i="11"/>
  <c r="E303" i="11" s="1"/>
  <c r="D302" i="11"/>
  <c r="E302" i="11" s="1"/>
  <c r="D301" i="11"/>
  <c r="E301" i="11" s="1"/>
  <c r="D300" i="11"/>
  <c r="E300" i="11" s="1"/>
  <c r="D299" i="11"/>
  <c r="E299" i="11" s="1"/>
  <c r="D298" i="11"/>
  <c r="E298" i="11" s="1"/>
  <c r="D297" i="11"/>
  <c r="E297" i="11" s="1"/>
  <c r="D296" i="11"/>
  <c r="E296" i="11" s="1"/>
  <c r="D295" i="11"/>
  <c r="E295" i="11" s="1"/>
  <c r="D294" i="11"/>
  <c r="E294" i="11" s="1"/>
  <c r="D293" i="11"/>
  <c r="E293" i="11" s="1"/>
  <c r="D292" i="11"/>
  <c r="E292" i="11" s="1"/>
  <c r="D291" i="11"/>
  <c r="E291" i="11" s="1"/>
  <c r="D290" i="11"/>
  <c r="E290" i="11" s="1"/>
  <c r="D289" i="11"/>
  <c r="E289" i="11" s="1"/>
  <c r="D288" i="11"/>
  <c r="E288" i="11" s="1"/>
  <c r="D287" i="11"/>
  <c r="E287" i="11" s="1"/>
  <c r="D286" i="11"/>
  <c r="E286" i="11" s="1"/>
  <c r="D285" i="11"/>
  <c r="E285" i="11" s="1"/>
  <c r="D284" i="11"/>
  <c r="E284" i="11" s="1"/>
  <c r="D283" i="11"/>
  <c r="E283" i="11" s="1"/>
  <c r="D282" i="11"/>
  <c r="E282" i="11" s="1"/>
  <c r="D281" i="11"/>
  <c r="E281" i="11" s="1"/>
  <c r="D280" i="11"/>
  <c r="E280" i="11" s="1"/>
  <c r="D279" i="11"/>
  <c r="E279" i="11" s="1"/>
  <c r="D278" i="11"/>
  <c r="E278" i="11" s="1"/>
  <c r="D277" i="11"/>
  <c r="E277" i="11" s="1"/>
  <c r="D276" i="11"/>
  <c r="E276" i="11" s="1"/>
  <c r="D275" i="11"/>
  <c r="E275" i="11" s="1"/>
  <c r="D274" i="11"/>
  <c r="E274" i="11" s="1"/>
  <c r="D273" i="11"/>
  <c r="E273" i="11" s="1"/>
  <c r="D272" i="11"/>
  <c r="E272" i="11" s="1"/>
  <c r="D271" i="11"/>
  <c r="E271" i="11" s="1"/>
  <c r="D270" i="11"/>
  <c r="E270" i="11" s="1"/>
  <c r="D269" i="11"/>
  <c r="E269" i="11" s="1"/>
  <c r="D268" i="11"/>
  <c r="E268" i="11" s="1"/>
  <c r="D267" i="11"/>
  <c r="E267" i="11" s="1"/>
  <c r="D266" i="11"/>
  <c r="E266" i="11" s="1"/>
  <c r="D265" i="11"/>
  <c r="E265" i="11" s="1"/>
  <c r="D264" i="11"/>
  <c r="E264" i="11" s="1"/>
  <c r="D263" i="11"/>
  <c r="E263" i="11" s="1"/>
  <c r="D262" i="11"/>
  <c r="E262" i="11" s="1"/>
  <c r="D261" i="11"/>
  <c r="E261" i="11" s="1"/>
  <c r="D260" i="11"/>
  <c r="E260" i="11" s="1"/>
  <c r="D259" i="11"/>
  <c r="E259" i="11" s="1"/>
  <c r="D258" i="11"/>
  <c r="E258" i="11" s="1"/>
  <c r="D257" i="11"/>
  <c r="E257" i="11" s="1"/>
  <c r="D256" i="11"/>
  <c r="E256" i="11" s="1"/>
  <c r="D255" i="11"/>
  <c r="E255" i="11" s="1"/>
  <c r="D254" i="11"/>
  <c r="E254" i="11" s="1"/>
  <c r="D253" i="11"/>
  <c r="E253" i="11" s="1"/>
  <c r="D252" i="11"/>
  <c r="E252" i="11" s="1"/>
  <c r="D251" i="11"/>
  <c r="E251" i="11" s="1"/>
  <c r="D250" i="11"/>
  <c r="E250" i="11" s="1"/>
  <c r="D249" i="11"/>
  <c r="E249" i="11" s="1"/>
  <c r="D248" i="11"/>
  <c r="E248" i="11" s="1"/>
  <c r="D247" i="11"/>
  <c r="E247" i="11" s="1"/>
  <c r="D246" i="11"/>
  <c r="E246" i="11" s="1"/>
  <c r="D245" i="11"/>
  <c r="E245" i="11" s="1"/>
  <c r="D244" i="11"/>
  <c r="E244" i="11" s="1"/>
  <c r="D243" i="11"/>
  <c r="E243" i="11" s="1"/>
  <c r="D242" i="11"/>
  <c r="E242" i="11" s="1"/>
  <c r="D241" i="11"/>
  <c r="E241" i="11" s="1"/>
  <c r="D240" i="11"/>
  <c r="E240" i="11" s="1"/>
  <c r="D239" i="11"/>
  <c r="E239" i="11" s="1"/>
  <c r="D238" i="11"/>
  <c r="E238" i="11" s="1"/>
  <c r="D237" i="11"/>
  <c r="E237" i="11" s="1"/>
  <c r="D236" i="11"/>
  <c r="E236" i="11" s="1"/>
  <c r="D235" i="11"/>
  <c r="E235" i="11" s="1"/>
  <c r="D234" i="11"/>
  <c r="E234" i="11" s="1"/>
  <c r="D233" i="11"/>
  <c r="E233" i="11" s="1"/>
  <c r="D232" i="11"/>
  <c r="E232" i="11" s="1"/>
  <c r="D231" i="11"/>
  <c r="E231" i="11" s="1"/>
  <c r="D230" i="11"/>
  <c r="E230" i="11" s="1"/>
  <c r="D229" i="11"/>
  <c r="E229" i="11" s="1"/>
  <c r="D228" i="11"/>
  <c r="E228" i="11" s="1"/>
  <c r="D227" i="11"/>
  <c r="E227" i="11" s="1"/>
  <c r="D226" i="11"/>
  <c r="E226" i="11" s="1"/>
  <c r="D225" i="11"/>
  <c r="E225" i="11" s="1"/>
  <c r="D224" i="11"/>
  <c r="E224" i="11" s="1"/>
  <c r="D223" i="11"/>
  <c r="E223" i="11" s="1"/>
  <c r="D222" i="11"/>
  <c r="E222" i="11" s="1"/>
  <c r="D221" i="11"/>
  <c r="E221" i="11" s="1"/>
  <c r="D220" i="11"/>
  <c r="E220" i="11" s="1"/>
  <c r="D219" i="11"/>
  <c r="E219" i="11" s="1"/>
  <c r="D218" i="11"/>
  <c r="E218" i="11" s="1"/>
  <c r="D217" i="11"/>
  <c r="E217" i="11" s="1"/>
  <c r="D216" i="11"/>
  <c r="E216" i="11" s="1"/>
  <c r="D215" i="11"/>
  <c r="E215" i="11" s="1"/>
  <c r="D214" i="11"/>
  <c r="E214" i="11" s="1"/>
  <c r="D213" i="11"/>
  <c r="E213" i="11" s="1"/>
  <c r="D212" i="11"/>
  <c r="E212" i="11" s="1"/>
  <c r="D211" i="11"/>
  <c r="E211" i="11" s="1"/>
  <c r="D210" i="11"/>
  <c r="E210" i="11" s="1"/>
  <c r="D209" i="11"/>
  <c r="E209" i="11" s="1"/>
  <c r="D208" i="11"/>
  <c r="E208" i="11" s="1"/>
  <c r="D207" i="11"/>
  <c r="E207" i="11" s="1"/>
  <c r="D206" i="11"/>
  <c r="E206" i="11" s="1"/>
  <c r="D205" i="11"/>
  <c r="E205" i="11" s="1"/>
  <c r="D204" i="11"/>
  <c r="E204" i="11" s="1"/>
  <c r="D203" i="11"/>
  <c r="E203" i="11" s="1"/>
  <c r="D202" i="11"/>
  <c r="E202" i="11" s="1"/>
  <c r="D201" i="11"/>
  <c r="E201" i="11" s="1"/>
  <c r="D200" i="11"/>
  <c r="E200" i="11" s="1"/>
  <c r="D199" i="11"/>
  <c r="E199" i="11" s="1"/>
  <c r="D198" i="11"/>
  <c r="E198" i="11" s="1"/>
  <c r="D197" i="11"/>
  <c r="E197" i="11" s="1"/>
  <c r="D196" i="11"/>
  <c r="E196" i="11" s="1"/>
  <c r="D195" i="11"/>
  <c r="E195" i="11" s="1"/>
  <c r="D194" i="11"/>
  <c r="E194" i="11" s="1"/>
  <c r="D193" i="11"/>
  <c r="E193" i="11" s="1"/>
  <c r="D192" i="11"/>
  <c r="E192" i="11" s="1"/>
  <c r="D191" i="11"/>
  <c r="E191" i="11" s="1"/>
  <c r="D190" i="11"/>
  <c r="E190" i="11" s="1"/>
  <c r="D189" i="11"/>
  <c r="E189" i="11" s="1"/>
  <c r="D188" i="11"/>
  <c r="E188" i="11" s="1"/>
  <c r="D187" i="11"/>
  <c r="E187" i="11" s="1"/>
  <c r="D186" i="11"/>
  <c r="E186" i="11" s="1"/>
  <c r="D185" i="11"/>
  <c r="E185" i="11" s="1"/>
  <c r="D184" i="11"/>
  <c r="E184" i="11" s="1"/>
  <c r="D183" i="11"/>
  <c r="E183" i="11" s="1"/>
  <c r="D182" i="11"/>
  <c r="E182" i="11" s="1"/>
  <c r="D181" i="11"/>
  <c r="E181" i="11" s="1"/>
  <c r="D180" i="11"/>
  <c r="E180" i="11" s="1"/>
  <c r="D179" i="11"/>
  <c r="E179" i="11" s="1"/>
  <c r="D178" i="11"/>
  <c r="E178" i="11" s="1"/>
  <c r="D177" i="11"/>
  <c r="E177" i="11" s="1"/>
  <c r="D176" i="11"/>
  <c r="E176" i="11" s="1"/>
  <c r="D175" i="11"/>
  <c r="E175" i="11" s="1"/>
  <c r="D174" i="11"/>
  <c r="E174" i="11" s="1"/>
  <c r="D173" i="11"/>
  <c r="E173" i="11" s="1"/>
  <c r="D172" i="11"/>
  <c r="E172" i="11" s="1"/>
  <c r="D171" i="11"/>
  <c r="E171" i="11" s="1"/>
  <c r="D170" i="11"/>
  <c r="E170" i="11" s="1"/>
  <c r="D169" i="11"/>
  <c r="E169" i="11" s="1"/>
  <c r="D168" i="11"/>
  <c r="E168" i="11" s="1"/>
  <c r="D167" i="11"/>
  <c r="E167" i="11" s="1"/>
  <c r="D166" i="11"/>
  <c r="E166" i="11" s="1"/>
  <c r="D165" i="11"/>
  <c r="E165" i="11" s="1"/>
  <c r="D164" i="11"/>
  <c r="E164" i="11" s="1"/>
  <c r="D163" i="11"/>
  <c r="E163" i="11" s="1"/>
  <c r="D162" i="11"/>
  <c r="E162" i="11" s="1"/>
  <c r="D161" i="11"/>
  <c r="E161" i="11" s="1"/>
  <c r="D160" i="11"/>
  <c r="E160" i="11" s="1"/>
  <c r="D159" i="11"/>
  <c r="E159" i="11" s="1"/>
  <c r="D158" i="11"/>
  <c r="E158" i="11" s="1"/>
  <c r="D157" i="11"/>
  <c r="E157" i="11" s="1"/>
  <c r="D156" i="11"/>
  <c r="E156" i="11" s="1"/>
  <c r="D155" i="11"/>
  <c r="E155" i="11" s="1"/>
  <c r="D154" i="11"/>
  <c r="E154" i="11" s="1"/>
  <c r="D153" i="11"/>
  <c r="E153" i="11" s="1"/>
  <c r="D152" i="11"/>
  <c r="E152" i="11" s="1"/>
  <c r="D151" i="11"/>
  <c r="E151" i="11" s="1"/>
  <c r="D150" i="11"/>
  <c r="E150" i="11" s="1"/>
  <c r="D149" i="11"/>
  <c r="E149" i="11" s="1"/>
  <c r="D148" i="11"/>
  <c r="E148" i="11" s="1"/>
  <c r="D147" i="11"/>
  <c r="E147" i="11" s="1"/>
  <c r="D146" i="11"/>
  <c r="E146" i="11" s="1"/>
  <c r="D145" i="11"/>
  <c r="E145" i="11" s="1"/>
  <c r="D144" i="11"/>
  <c r="E144" i="11" s="1"/>
  <c r="D143" i="11"/>
  <c r="E143" i="11" s="1"/>
  <c r="D142" i="11"/>
  <c r="E142" i="11" s="1"/>
  <c r="D141" i="11"/>
  <c r="E141" i="11" s="1"/>
  <c r="D140" i="11"/>
  <c r="E140" i="11" s="1"/>
  <c r="D139" i="11"/>
  <c r="E139" i="11" s="1"/>
  <c r="D138" i="11"/>
  <c r="E138" i="11" s="1"/>
  <c r="D137" i="11"/>
  <c r="E137" i="11" s="1"/>
  <c r="D136" i="11"/>
  <c r="E136" i="11" s="1"/>
  <c r="D135" i="11"/>
  <c r="E135" i="11" s="1"/>
  <c r="D134" i="11"/>
  <c r="E134" i="11" s="1"/>
  <c r="D133" i="11"/>
  <c r="E133" i="11" s="1"/>
  <c r="D132" i="11"/>
  <c r="E132" i="11" s="1"/>
  <c r="D131" i="11"/>
  <c r="E131" i="11" s="1"/>
  <c r="D130" i="11"/>
  <c r="E130" i="11" s="1"/>
  <c r="D129" i="11"/>
  <c r="E129" i="11" s="1"/>
  <c r="D128" i="11"/>
  <c r="E128" i="11" s="1"/>
  <c r="D127" i="11"/>
  <c r="E127" i="11" s="1"/>
  <c r="D126" i="11"/>
  <c r="E126" i="11" s="1"/>
  <c r="D125" i="11"/>
  <c r="E125" i="11" s="1"/>
  <c r="D124" i="11"/>
  <c r="E124" i="11" s="1"/>
  <c r="D123" i="11"/>
  <c r="E123" i="11" s="1"/>
  <c r="D122" i="11"/>
  <c r="E122" i="11" s="1"/>
  <c r="D121" i="11"/>
  <c r="E121" i="11" s="1"/>
  <c r="D120" i="11"/>
  <c r="E120" i="11" s="1"/>
  <c r="D119" i="11"/>
  <c r="E119" i="11" s="1"/>
  <c r="D118" i="11"/>
  <c r="E118" i="11" s="1"/>
  <c r="D117" i="11"/>
  <c r="E117" i="11" s="1"/>
  <c r="D116" i="11"/>
  <c r="E116" i="11" s="1"/>
  <c r="D115" i="11"/>
  <c r="E115" i="11" s="1"/>
  <c r="D114" i="11"/>
  <c r="E114" i="11" s="1"/>
  <c r="D113" i="11"/>
  <c r="E113" i="11" s="1"/>
  <c r="D112" i="11"/>
  <c r="E112" i="11" s="1"/>
  <c r="D111" i="11"/>
  <c r="E111" i="11" s="1"/>
  <c r="D110" i="11"/>
  <c r="E110" i="11" s="1"/>
  <c r="D109" i="11"/>
  <c r="E109" i="11" s="1"/>
  <c r="D108" i="11"/>
  <c r="E108" i="11" s="1"/>
  <c r="D107" i="11"/>
  <c r="E107" i="11" s="1"/>
  <c r="D106" i="11"/>
  <c r="E106" i="11" s="1"/>
  <c r="D105" i="11"/>
  <c r="E105" i="11" s="1"/>
  <c r="D104" i="11"/>
  <c r="E104" i="11" s="1"/>
  <c r="D103" i="11"/>
  <c r="E103" i="11" s="1"/>
  <c r="D102" i="11"/>
  <c r="E102" i="11" s="1"/>
  <c r="D101" i="11"/>
  <c r="E101" i="11" s="1"/>
  <c r="D100" i="11"/>
  <c r="E100" i="11" s="1"/>
  <c r="D99" i="11"/>
  <c r="E99" i="11" s="1"/>
  <c r="D98" i="11"/>
  <c r="E98" i="11" s="1"/>
  <c r="D97" i="11"/>
  <c r="E97" i="11" s="1"/>
  <c r="D96" i="11"/>
  <c r="E96" i="11" s="1"/>
  <c r="D95" i="11"/>
  <c r="E95" i="11" s="1"/>
  <c r="D94" i="11"/>
  <c r="E94" i="11" s="1"/>
  <c r="D93" i="11"/>
  <c r="E93" i="11" s="1"/>
  <c r="D92" i="11"/>
  <c r="E92" i="11" s="1"/>
  <c r="D91" i="11"/>
  <c r="E91" i="11" s="1"/>
  <c r="D90" i="11"/>
  <c r="E90" i="11" s="1"/>
  <c r="D89" i="11"/>
  <c r="E89" i="11" s="1"/>
  <c r="D88" i="11"/>
  <c r="E88" i="11" s="1"/>
  <c r="D87" i="11"/>
  <c r="E87" i="11" s="1"/>
  <c r="D86" i="11"/>
  <c r="E86" i="11" s="1"/>
  <c r="D85" i="11"/>
  <c r="E85" i="11" s="1"/>
  <c r="D84" i="11"/>
  <c r="E84" i="11" s="1"/>
  <c r="D83" i="11"/>
  <c r="E83" i="11" s="1"/>
  <c r="D82" i="11"/>
  <c r="E82" i="11" s="1"/>
  <c r="D81" i="11"/>
  <c r="E81" i="11" s="1"/>
  <c r="D80" i="11"/>
  <c r="E80" i="11" s="1"/>
  <c r="D79" i="11"/>
  <c r="E79" i="11" s="1"/>
  <c r="D78" i="11"/>
  <c r="E78" i="11" s="1"/>
  <c r="D77" i="11"/>
  <c r="E77" i="11" s="1"/>
  <c r="D76" i="11"/>
  <c r="E76" i="11" s="1"/>
  <c r="D75" i="11"/>
  <c r="E75" i="11" s="1"/>
  <c r="D74" i="11"/>
  <c r="E74" i="11" s="1"/>
  <c r="D73" i="11"/>
  <c r="E73" i="11" s="1"/>
  <c r="D72" i="11"/>
  <c r="E72" i="11" s="1"/>
  <c r="D71" i="11"/>
  <c r="E71" i="11" s="1"/>
  <c r="D70" i="11"/>
  <c r="E70" i="11" s="1"/>
  <c r="D69" i="11"/>
  <c r="E69" i="11" s="1"/>
  <c r="D68" i="11"/>
  <c r="E68" i="11" s="1"/>
  <c r="D67" i="11"/>
  <c r="E67" i="11" s="1"/>
  <c r="D66" i="11"/>
  <c r="E66" i="11" s="1"/>
  <c r="D65" i="11"/>
  <c r="E65" i="11" s="1"/>
  <c r="D64" i="11"/>
  <c r="E64" i="11" s="1"/>
  <c r="D63" i="11"/>
  <c r="E63" i="11" s="1"/>
  <c r="D62" i="11"/>
  <c r="E62" i="11" s="1"/>
  <c r="D61" i="11"/>
  <c r="E61" i="11" s="1"/>
  <c r="D60" i="11"/>
  <c r="E60" i="11" s="1"/>
  <c r="D59" i="11"/>
  <c r="E59" i="11" s="1"/>
  <c r="D58" i="11"/>
  <c r="E58" i="11" s="1"/>
  <c r="D57" i="11"/>
  <c r="E57" i="11" s="1"/>
  <c r="D56" i="11"/>
  <c r="E56" i="11" s="1"/>
  <c r="D55" i="11"/>
  <c r="E55" i="11" s="1"/>
  <c r="D54" i="11"/>
  <c r="E54" i="11" s="1"/>
  <c r="D53" i="11"/>
  <c r="E53" i="11" s="1"/>
  <c r="D52" i="11"/>
  <c r="E52" i="11" s="1"/>
  <c r="D51" i="11"/>
  <c r="E51" i="11" s="1"/>
  <c r="D50" i="11"/>
  <c r="E50" i="11" s="1"/>
  <c r="D49" i="11"/>
  <c r="E49" i="11" s="1"/>
  <c r="D48" i="11"/>
  <c r="E48" i="11" s="1"/>
  <c r="D47" i="11"/>
  <c r="E47" i="11" s="1"/>
  <c r="D46" i="11"/>
  <c r="E46" i="11" s="1"/>
  <c r="D45" i="11"/>
  <c r="E45" i="11" s="1"/>
  <c r="D44" i="11"/>
  <c r="E44" i="11" s="1"/>
  <c r="D43" i="11"/>
  <c r="E43" i="11" s="1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D5" i="11"/>
  <c r="E5" i="11" s="1"/>
  <c r="D4" i="11"/>
  <c r="E4" i="11" s="1"/>
  <c r="D3" i="11"/>
  <c r="E3" i="11" s="1"/>
  <c r="D2" i="11"/>
  <c r="E2" i="11" s="1"/>
  <c r="J8" i="4" l="1"/>
  <c r="CH8" i="4" l="1"/>
  <c r="P8" i="4"/>
  <c r="F8" i="4" s="1"/>
  <c r="E577" i="4" l="1"/>
  <c r="E552" i="4"/>
  <c r="E549" i="4"/>
  <c r="E539" i="4"/>
  <c r="E485" i="4"/>
  <c r="E479" i="4"/>
  <c r="E476" i="4"/>
  <c r="E475" i="4"/>
  <c r="E474" i="4"/>
  <c r="E473" i="4"/>
  <c r="E472" i="4"/>
  <c r="E471" i="4"/>
  <c r="E470" i="4"/>
  <c r="E469" i="4"/>
  <c r="E455" i="4"/>
  <c r="E452" i="4"/>
  <c r="E450" i="4"/>
  <c r="E449" i="4"/>
  <c r="E444" i="4"/>
  <c r="E442" i="4"/>
  <c r="E441" i="4"/>
  <c r="E440" i="4"/>
  <c r="E439" i="4"/>
  <c r="E435" i="4"/>
  <c r="E433" i="4"/>
  <c r="E432" i="4"/>
  <c r="E430" i="4"/>
  <c r="E429" i="4"/>
  <c r="E425" i="4"/>
  <c r="E423" i="4"/>
  <c r="E421" i="4"/>
  <c r="E418" i="4"/>
  <c r="E414" i="4"/>
  <c r="E413" i="4"/>
  <c r="E412" i="4"/>
  <c r="E410" i="4"/>
  <c r="E408" i="4"/>
  <c r="E405" i="4"/>
  <c r="E401" i="4"/>
  <c r="E399" i="4"/>
  <c r="E398" i="4"/>
  <c r="E397" i="4"/>
  <c r="E396" i="4"/>
  <c r="E394" i="4"/>
  <c r="E393" i="4"/>
  <c r="E392" i="4"/>
  <c r="E390" i="4"/>
  <c r="E389" i="4"/>
  <c r="E387" i="4"/>
  <c r="E385" i="4"/>
  <c r="E384" i="4"/>
  <c r="E383" i="4"/>
  <c r="E382" i="4"/>
  <c r="E380" i="4"/>
  <c r="E379" i="4"/>
  <c r="E377" i="4"/>
  <c r="E375" i="4"/>
  <c r="E374" i="4"/>
  <c r="E371" i="4"/>
  <c r="E370" i="4"/>
  <c r="E369" i="4"/>
  <c r="E368" i="4"/>
  <c r="E367" i="4"/>
  <c r="E365" i="4"/>
  <c r="E360" i="4"/>
  <c r="E359" i="4"/>
  <c r="E358" i="4"/>
  <c r="E357" i="4"/>
  <c r="E355" i="4"/>
  <c r="E352" i="4"/>
  <c r="E351" i="4"/>
  <c r="E350" i="4"/>
  <c r="E349" i="4"/>
  <c r="E348" i="4"/>
  <c r="E346" i="4"/>
  <c r="E343" i="4"/>
  <c r="E342" i="4"/>
  <c r="E341" i="4"/>
  <c r="E340" i="4"/>
  <c r="E338" i="4"/>
  <c r="E336" i="4"/>
  <c r="E335" i="4"/>
  <c r="E334" i="4"/>
  <c r="E332" i="4"/>
  <c r="E330" i="4"/>
  <c r="E328" i="4"/>
  <c r="E327" i="4"/>
  <c r="E326" i="4"/>
  <c r="E325" i="4"/>
  <c r="E322" i="4"/>
  <c r="E319" i="4"/>
  <c r="E318" i="4"/>
  <c r="E317" i="4"/>
  <c r="E316" i="4"/>
  <c r="E315" i="4"/>
  <c r="E314" i="4"/>
  <c r="E313" i="4"/>
  <c r="E311" i="4"/>
  <c r="E307" i="4"/>
  <c r="E306" i="4"/>
  <c r="E305" i="4"/>
  <c r="E303" i="4"/>
  <c r="E301" i="4"/>
  <c r="E300" i="4"/>
  <c r="E299" i="4"/>
  <c r="E297" i="4"/>
  <c r="E294" i="4"/>
  <c r="E293" i="4"/>
  <c r="E292" i="4"/>
  <c r="E290" i="4"/>
  <c r="E288" i="4"/>
  <c r="E286" i="4"/>
  <c r="E285" i="4"/>
  <c r="E284" i="4"/>
  <c r="E280" i="4"/>
  <c r="E279" i="4"/>
  <c r="E277" i="4"/>
  <c r="E275" i="4"/>
  <c r="E274" i="4"/>
  <c r="E270" i="4"/>
  <c r="E269" i="4"/>
  <c r="E268" i="4"/>
  <c r="E266" i="4"/>
  <c r="E265" i="4"/>
  <c r="E264" i="4"/>
  <c r="E258" i="4"/>
  <c r="E254" i="4"/>
  <c r="E253" i="4"/>
  <c r="E250" i="4"/>
  <c r="E249" i="4"/>
  <c r="E248" i="4"/>
  <c r="E245" i="4"/>
  <c r="E243" i="4"/>
  <c r="E241" i="4"/>
  <c r="E239" i="4"/>
  <c r="E237" i="4"/>
  <c r="E236" i="4"/>
  <c r="E235" i="4"/>
  <c r="E234" i="4"/>
  <c r="E233" i="4"/>
  <c r="E231" i="4"/>
  <c r="E230" i="4"/>
  <c r="E229" i="4"/>
  <c r="E227" i="4"/>
  <c r="E225" i="4"/>
  <c r="E224" i="4"/>
  <c r="E221" i="4"/>
  <c r="E220" i="4"/>
  <c r="E219" i="4"/>
  <c r="E217" i="4"/>
  <c r="E215" i="4"/>
  <c r="E214" i="4"/>
  <c r="E210" i="4"/>
  <c r="E207" i="4"/>
  <c r="E206" i="4"/>
  <c r="E200" i="4"/>
  <c r="E198" i="4"/>
  <c r="E196" i="4"/>
  <c r="E194" i="4"/>
  <c r="E193" i="4"/>
  <c r="E191" i="4"/>
  <c r="E190" i="4"/>
  <c r="E187" i="4"/>
  <c r="E186" i="4"/>
  <c r="E183" i="4"/>
  <c r="E182" i="4"/>
  <c r="E181" i="4"/>
  <c r="E180" i="4"/>
  <c r="E179" i="4"/>
  <c r="E177" i="4"/>
  <c r="E174" i="4"/>
  <c r="E173" i="4"/>
  <c r="E169" i="4"/>
  <c r="E162" i="4"/>
  <c r="E161" i="4"/>
  <c r="E160" i="4"/>
  <c r="E155" i="4"/>
  <c r="E153" i="4"/>
  <c r="E152" i="4"/>
  <c r="E150" i="4"/>
  <c r="E149" i="4"/>
  <c r="E148" i="4"/>
  <c r="E147" i="4"/>
  <c r="E146" i="4"/>
  <c r="E143" i="4"/>
  <c r="E142" i="4"/>
  <c r="E140" i="4"/>
  <c r="E135" i="4"/>
  <c r="E133" i="4"/>
  <c r="E132" i="4"/>
  <c r="E129" i="4"/>
  <c r="E128" i="4"/>
  <c r="E126" i="4"/>
  <c r="E125" i="4"/>
  <c r="E123" i="4"/>
  <c r="E121" i="4"/>
  <c r="E120" i="4"/>
  <c r="E117" i="4"/>
  <c r="E116" i="4"/>
  <c r="E115" i="4"/>
  <c r="E112" i="4"/>
  <c r="E107" i="4"/>
  <c r="E106" i="4"/>
  <c r="E104" i="4"/>
  <c r="E103" i="4"/>
  <c r="E102" i="4"/>
  <c r="E101" i="4"/>
  <c r="E100" i="4"/>
  <c r="E97" i="4"/>
  <c r="E96" i="4"/>
  <c r="E95" i="4"/>
  <c r="E93" i="4"/>
  <c r="E91" i="4"/>
  <c r="E90" i="4"/>
  <c r="E88" i="4"/>
  <c r="E85" i="4"/>
  <c r="E83" i="4"/>
  <c r="E82" i="4"/>
  <c r="E81" i="4"/>
  <c r="E80" i="4"/>
  <c r="E74" i="4"/>
  <c r="E72" i="4"/>
  <c r="E70" i="4"/>
  <c r="E69" i="4"/>
  <c r="E66" i="4"/>
  <c r="E65" i="4"/>
  <c r="E64" i="4"/>
  <c r="E63" i="4"/>
  <c r="E62" i="4"/>
  <c r="E61" i="4"/>
  <c r="E59" i="4"/>
  <c r="E57" i="4"/>
  <c r="E56" i="4"/>
  <c r="E55" i="4"/>
  <c r="E53" i="4"/>
  <c r="E50" i="4"/>
  <c r="E47" i="4"/>
  <c r="E45" i="4"/>
  <c r="E38" i="4"/>
  <c r="E32" i="4"/>
  <c r="E31" i="4"/>
  <c r="E30" i="4"/>
  <c r="E28" i="4"/>
  <c r="E27" i="4"/>
  <c r="E26" i="4"/>
  <c r="E25" i="4"/>
  <c r="E22" i="4"/>
  <c r="E21" i="4"/>
  <c r="E18" i="4"/>
  <c r="E17" i="4"/>
  <c r="E16" i="4"/>
  <c r="E15" i="4"/>
  <c r="E14" i="4"/>
  <c r="E11" i="4"/>
  <c r="E8" i="4"/>
  <c r="BW8" i="4" l="1"/>
  <c r="BX453" i="4"/>
  <c r="T8" i="4" l="1"/>
  <c r="E2" i="4" l="1"/>
  <c r="R8" i="4" l="1"/>
  <c r="S8" i="4"/>
  <c r="DC8" i="4" l="1"/>
  <c r="U8" i="4"/>
  <c r="V8" i="4"/>
  <c r="B4" i="9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<sst xmlns="http://schemas.openxmlformats.org/spreadsheetml/2006/main" count="45519" uniqueCount="7319">
  <si>
    <t>TIPO DE DOCUMENTO</t>
  </si>
  <si>
    <t>RC</t>
  </si>
  <si>
    <t>CC</t>
  </si>
  <si>
    <t>TI</t>
  </si>
  <si>
    <t>PEP</t>
  </si>
  <si>
    <t>SIN DOCUMENTO</t>
  </si>
  <si>
    <t>PASAPORTE</t>
  </si>
  <si>
    <t>PAIS</t>
  </si>
  <si>
    <t>COLOMBIA</t>
  </si>
  <si>
    <t>VENEZUELA</t>
  </si>
  <si>
    <t>PERU</t>
  </si>
  <si>
    <t>ECUADOR</t>
  </si>
  <si>
    <t>PANAMA</t>
  </si>
  <si>
    <t>BRASIL</t>
  </si>
  <si>
    <t>AMAZONAS</t>
  </si>
  <si>
    <t>ANTIOQUIA</t>
  </si>
  <si>
    <t>ARAUCA</t>
  </si>
  <si>
    <t>ATLÁNTICO</t>
  </si>
  <si>
    <t>BOLÍVAR</t>
  </si>
  <si>
    <t>BOYACÁ</t>
  </si>
  <si>
    <t>CALDAS</t>
  </si>
  <si>
    <t>CAQUETÁ</t>
  </si>
  <si>
    <t>CASANARE</t>
  </si>
  <si>
    <t>CAUCA</t>
  </si>
  <si>
    <t>CESAR</t>
  </si>
  <si>
    <t>CHOCÓ</t>
  </si>
  <si>
    <t>CUNDINAMARCA</t>
  </si>
  <si>
    <t>GUAINÍA</t>
  </si>
  <si>
    <t>GUAVIARE</t>
  </si>
  <si>
    <t>HUILA</t>
  </si>
  <si>
    <t>LA GUAJIRA</t>
  </si>
  <si>
    <t>MAGDALENA</t>
  </si>
  <si>
    <t>META</t>
  </si>
  <si>
    <t>NARIÑO</t>
  </si>
  <si>
    <t>PROVIDENCIA</t>
  </si>
  <si>
    <t>PUTUMAYO</t>
  </si>
  <si>
    <t>QUINDÍO</t>
  </si>
  <si>
    <t>RISARALDA</t>
  </si>
  <si>
    <t>SANTANDER</t>
  </si>
  <si>
    <t>SUCRE</t>
  </si>
  <si>
    <t>TOLIMA</t>
  </si>
  <si>
    <t>VALLE DEL CAUCA</t>
  </si>
  <si>
    <t>VAUPES</t>
  </si>
  <si>
    <t>VICHADA</t>
  </si>
  <si>
    <t>ESPECIALES</t>
  </si>
  <si>
    <t>EXTERIOR</t>
  </si>
  <si>
    <t>BARRANQUILLA</t>
  </si>
  <si>
    <t>LETICIA</t>
  </si>
  <si>
    <t>EL ENCANTO</t>
  </si>
  <si>
    <t>LA CHORRERA</t>
  </si>
  <si>
    <t>LA PEDRERA</t>
  </si>
  <si>
    <t>LA VICTORIA</t>
  </si>
  <si>
    <t>MIRITÍ-PARANÁ</t>
  </si>
  <si>
    <t>PUERTO ALEGRÍA</t>
  </si>
  <si>
    <t>PUERTO ARICA</t>
  </si>
  <si>
    <t xml:space="preserve">PUERTO </t>
  </si>
  <si>
    <t>TARAPACÁ</t>
  </si>
  <si>
    <t>MEDELLÍN</t>
  </si>
  <si>
    <t>YONDÓ</t>
  </si>
  <si>
    <t>CARTAGENA DE INDIAS</t>
  </si>
  <si>
    <t>EL CARMEN</t>
  </si>
  <si>
    <t>SAN ESTANISLAO</t>
  </si>
  <si>
    <t>TIQUISIO</t>
  </si>
  <si>
    <t>CUBARÁ</t>
  </si>
  <si>
    <t>TUNJA</t>
  </si>
  <si>
    <t>CACAHUAL</t>
  </si>
  <si>
    <t>LA GUADALUPE</t>
  </si>
  <si>
    <t>MAPIRIPANA</t>
  </si>
  <si>
    <t>MORICHAL NUEVO</t>
  </si>
  <si>
    <t>PANA PANA</t>
  </si>
  <si>
    <t>PUERTO COLOMBIA</t>
  </si>
  <si>
    <t>SAN FELIPE</t>
  </si>
  <si>
    <t>PUERTO CARREÑO</t>
  </si>
  <si>
    <t>VAUPÉS</t>
  </si>
  <si>
    <t>CARURÚ</t>
  </si>
  <si>
    <t xml:space="preserve">MITÚ </t>
  </si>
  <si>
    <t>TARAIRA</t>
  </si>
  <si>
    <t>PACOA</t>
  </si>
  <si>
    <t>PAPUNAUA</t>
  </si>
  <si>
    <t>YAVARATÉ</t>
  </si>
  <si>
    <t>BUENAVENTURA</t>
  </si>
  <si>
    <t>CALI</t>
  </si>
  <si>
    <t>CALIMA</t>
  </si>
  <si>
    <t>ARMERO</t>
  </si>
  <si>
    <t>ESPINAL</t>
  </si>
  <si>
    <t>IBAGUÉ</t>
  </si>
  <si>
    <t>COLOSÓ</t>
  </si>
  <si>
    <t>GALERAS</t>
  </si>
  <si>
    <t>SINCELEJO</t>
  </si>
  <si>
    <t>BUCARAMANGA</t>
  </si>
  <si>
    <t>CÚCUTA</t>
  </si>
  <si>
    <t>PROVIDENCIA Y SANTA CATALINA ISLAS</t>
  </si>
  <si>
    <t>SAN ANDRÉS</t>
  </si>
  <si>
    <t xml:space="preserve">PEREIRA </t>
  </si>
  <si>
    <t>ARMENIA</t>
  </si>
  <si>
    <t>MOCOA</t>
  </si>
  <si>
    <t>SAN MIGUEL</t>
  </si>
  <si>
    <t>VALLE DEL GUAMUEZ</t>
  </si>
  <si>
    <t>NORTE_DE_SANTANDER</t>
  </si>
  <si>
    <t>ARBOLEDA</t>
  </si>
  <si>
    <t xml:space="preserve">COLÓN </t>
  </si>
  <si>
    <t>CUASPUD</t>
  </si>
  <si>
    <t>LOS ANDES</t>
  </si>
  <si>
    <t>MALLAMA</t>
  </si>
  <si>
    <t>PASTO</t>
  </si>
  <si>
    <t>ROBERTO PAYÁN</t>
  </si>
  <si>
    <t>SANTA BÁRBARA</t>
  </si>
  <si>
    <t>SANTACRUZ</t>
  </si>
  <si>
    <t>VILLAVICENCIO</t>
  </si>
  <si>
    <t>ARIGUANÍ</t>
  </si>
  <si>
    <t>SANTA MARTA</t>
  </si>
  <si>
    <t>ZONA BANANERA</t>
  </si>
  <si>
    <t>RIOHACHA</t>
  </si>
  <si>
    <t>NEIVA</t>
  </si>
  <si>
    <t>ENTIDADES ESPECIALES</t>
  </si>
  <si>
    <t>VENECIA</t>
  </si>
  <si>
    <t>BOGOTÁ</t>
  </si>
  <si>
    <t>MANIZALES</t>
  </si>
  <si>
    <t>FLORENCIA</t>
  </si>
  <si>
    <t>YOPAL</t>
  </si>
  <si>
    <t>LÓPEZ DE MICAY</t>
  </si>
  <si>
    <t>PÁEZ</t>
  </si>
  <si>
    <t>PATÍA</t>
  </si>
  <si>
    <t>POPAYÁN</t>
  </si>
  <si>
    <t>PURACÉ</t>
  </si>
  <si>
    <t>SOTARÁ</t>
  </si>
  <si>
    <t>LA PAZ</t>
  </si>
  <si>
    <t>VALLEDUPAR</t>
  </si>
  <si>
    <t>GENERO</t>
  </si>
  <si>
    <t>MASCULINO</t>
  </si>
  <si>
    <t>FEMENINO</t>
  </si>
  <si>
    <t>LA_GUAJIRA</t>
  </si>
  <si>
    <t>VALLE_DEL_CAUCA</t>
  </si>
  <si>
    <t>AFROCOLOMBIANO</t>
  </si>
  <si>
    <t>INDIGENA</t>
  </si>
  <si>
    <t>NO SE AUTORECONOCE EN NINGUNO DE LOS ANTERIORES</t>
  </si>
  <si>
    <t>RAIZAL DEL ARCHIPIELAGO DE SAN ANDRES, PROVIDENCIA Y SANTA CATALINA</t>
  </si>
  <si>
    <t>SI/NO</t>
  </si>
  <si>
    <t>PAIS_RESIDENCIA</t>
  </si>
  <si>
    <t>ZONA_UBICACION</t>
  </si>
  <si>
    <t>CABECERA</t>
  </si>
  <si>
    <t>RESTO</t>
  </si>
  <si>
    <t>ESTRAT0</t>
  </si>
  <si>
    <t>LOCALIDAD</t>
  </si>
  <si>
    <t>BOSA</t>
  </si>
  <si>
    <t>CHAPINERO</t>
  </si>
  <si>
    <t>KENNEDY</t>
  </si>
  <si>
    <t>SUBA</t>
  </si>
  <si>
    <t>SUMAPAZ</t>
  </si>
  <si>
    <t>TEUSAQUILLO</t>
  </si>
  <si>
    <t>TUNJUELITO</t>
  </si>
  <si>
    <t>USME</t>
  </si>
  <si>
    <t>ANTONIO_NARIÑO</t>
  </si>
  <si>
    <t>BARRIOS_UNIDOS</t>
  </si>
  <si>
    <t>LA_CANDELARIA</t>
  </si>
  <si>
    <t>PUENTE_ARANDA</t>
  </si>
  <si>
    <t>RAFAEL_URIBE_URIBE</t>
  </si>
  <si>
    <t>SANTA_FE</t>
  </si>
  <si>
    <t>CIUDAD_BOLIVAR</t>
  </si>
  <si>
    <t>ENGATIVA</t>
  </si>
  <si>
    <t>FONTIBON</t>
  </si>
  <si>
    <t>LOS_MARTIRES</t>
  </si>
  <si>
    <t>SAN_CRISTOBAL</t>
  </si>
  <si>
    <t>USAQUEN</t>
  </si>
  <si>
    <r>
      <rPr>
        <sz val="6"/>
        <rFont val="Arial"/>
        <family val="2"/>
      </rPr>
      <t>CANAIMA</t>
    </r>
  </si>
  <si>
    <r>
      <rPr>
        <sz val="6"/>
        <rFont val="Arial"/>
        <family val="2"/>
      </rPr>
      <t>LA FLORESTA DE LA SABANA</t>
    </r>
  </si>
  <si>
    <r>
      <rPr>
        <sz val="6"/>
        <rFont val="Arial"/>
        <family val="2"/>
      </rPr>
      <t>TORCA</t>
    </r>
  </si>
  <si>
    <r>
      <rPr>
        <sz val="6"/>
        <rFont val="Arial"/>
        <family val="2"/>
      </rPr>
      <t>ALTO DE SERREZUELA</t>
    </r>
  </si>
  <si>
    <r>
      <rPr>
        <sz val="6"/>
        <rFont val="Arial"/>
        <family val="2"/>
      </rPr>
      <t>BALCONES DE VISTA HERMOSA</t>
    </r>
  </si>
  <si>
    <r>
      <rPr>
        <sz val="6"/>
        <rFont val="Arial"/>
        <family val="2"/>
      </rPr>
      <t>BALMORAL NORTE</t>
    </r>
  </si>
  <si>
    <r>
      <rPr>
        <sz val="6"/>
        <rFont val="Arial"/>
        <family val="2"/>
      </rPr>
      <t>BUENAVISTA</t>
    </r>
  </si>
  <si>
    <r>
      <rPr>
        <sz val="6"/>
        <rFont val="Arial"/>
        <family val="2"/>
      </rPr>
      <t>CHAPARRAL</t>
    </r>
  </si>
  <si>
    <r>
      <rPr>
        <sz val="6"/>
        <rFont val="Arial"/>
        <family val="2"/>
      </rPr>
      <t>EL CODITO</t>
    </r>
  </si>
  <si>
    <r>
      <rPr>
        <sz val="6"/>
        <rFont val="Arial"/>
        <family val="2"/>
      </rPr>
      <t>EL REFUGIO DE SAN ANTONIO</t>
    </r>
  </si>
  <si>
    <r>
      <rPr>
        <sz val="6"/>
        <rFont val="Arial"/>
        <family val="2"/>
      </rPr>
      <t>EL VERBENAL</t>
    </r>
  </si>
  <si>
    <r>
      <rPr>
        <sz val="6"/>
        <rFont val="Arial"/>
        <family val="2"/>
      </rPr>
      <t>HORIZONTES</t>
    </r>
  </si>
  <si>
    <r>
      <rPr>
        <sz val="6"/>
        <rFont val="Arial"/>
        <family val="2"/>
      </rPr>
      <t>LA ESTRELLITA</t>
    </r>
  </si>
  <si>
    <r>
      <rPr>
        <sz val="6"/>
        <rFont val="Arial"/>
        <family val="2"/>
      </rPr>
      <t>LA FRONTERA</t>
    </r>
  </si>
  <si>
    <r>
      <rPr>
        <sz val="6"/>
        <rFont val="Arial"/>
        <family val="2"/>
      </rPr>
      <t>LA LLANURITA</t>
    </r>
  </si>
  <si>
    <r>
      <rPr>
        <sz val="6"/>
        <rFont val="Arial"/>
        <family val="2"/>
      </rPr>
      <t>LOS CONSUELOS</t>
    </r>
  </si>
  <si>
    <r>
      <rPr>
        <sz val="6"/>
        <rFont val="Arial"/>
        <family val="2"/>
      </rPr>
      <t>MARANTA</t>
    </r>
  </si>
  <si>
    <r>
      <rPr>
        <sz val="6"/>
        <rFont val="Arial"/>
        <family val="2"/>
      </rPr>
      <t>MATURIN</t>
    </r>
  </si>
  <si>
    <r>
      <rPr>
        <sz val="6"/>
        <rFont val="Arial"/>
        <family val="2"/>
      </rPr>
      <t>MEDELLIN</t>
    </r>
  </si>
  <si>
    <r>
      <rPr>
        <sz val="6"/>
        <rFont val="Arial"/>
        <family val="2"/>
      </rPr>
      <t>MIRADOR DEL NORTE</t>
    </r>
  </si>
  <si>
    <r>
      <rPr>
        <sz val="6"/>
        <rFont val="Arial"/>
        <family val="2"/>
      </rPr>
      <t>NUEVO HORIZONTE</t>
    </r>
  </si>
  <si>
    <r>
      <rPr>
        <sz val="6"/>
        <rFont val="Arial"/>
        <family val="2"/>
      </rPr>
      <t>SAN ANTONIO NORTE</t>
    </r>
  </si>
  <si>
    <r>
      <rPr>
        <sz val="6"/>
        <rFont val="Arial"/>
        <family val="2"/>
      </rPr>
      <t>SANTA FELISA</t>
    </r>
  </si>
  <si>
    <r>
      <rPr>
        <sz val="6"/>
        <rFont val="Arial"/>
        <family val="2"/>
      </rPr>
      <t>SANTANDERSITO</t>
    </r>
  </si>
  <si>
    <r>
      <rPr>
        <sz val="6"/>
        <rFont val="Arial"/>
        <family val="2"/>
      </rPr>
      <t>TIBABITA</t>
    </r>
  </si>
  <si>
    <r>
      <rPr>
        <sz val="6"/>
        <rFont val="Arial"/>
        <family val="2"/>
      </rPr>
      <t>VIÑA DEL MAR</t>
    </r>
  </si>
  <si>
    <r>
      <rPr>
        <sz val="6"/>
        <rFont val="Arial"/>
        <family val="2"/>
      </rPr>
      <t>BOSQUE DE SAN ANTONIO</t>
    </r>
  </si>
  <si>
    <r>
      <rPr>
        <sz val="6"/>
        <rFont val="Arial"/>
        <family val="2"/>
      </rPr>
      <t>CONJUNTO CAMINO DEL PALMAR</t>
    </r>
  </si>
  <si>
    <r>
      <rPr>
        <sz val="6"/>
        <rFont val="Arial"/>
        <family val="2"/>
      </rPr>
      <t>EL PITE</t>
    </r>
  </si>
  <si>
    <r>
      <rPr>
        <sz val="6"/>
        <rFont val="Arial"/>
        <family val="2"/>
      </rPr>
      <t>EL REDIL</t>
    </r>
  </si>
  <si>
    <r>
      <rPr>
        <sz val="6"/>
        <rFont val="Arial"/>
        <family val="2"/>
      </rPr>
      <t>LA CITA</t>
    </r>
  </si>
  <si>
    <r>
      <rPr>
        <sz val="6"/>
        <rFont val="Arial"/>
        <family val="2"/>
      </rPr>
      <t>LA GRANJA NORTE</t>
    </r>
  </si>
  <si>
    <r>
      <rPr>
        <sz val="6"/>
        <rFont val="Arial"/>
        <family val="2"/>
      </rPr>
      <t>LA URIBE</t>
    </r>
  </si>
  <si>
    <r>
      <rPr>
        <sz val="6"/>
        <rFont val="Arial"/>
        <family val="2"/>
      </rPr>
      <t>LOS NARANJOS</t>
    </r>
  </si>
  <si>
    <r>
      <rPr>
        <sz val="6"/>
        <rFont val="Arial"/>
        <family val="2"/>
      </rPr>
      <t>SAN JUAN BOSCO</t>
    </r>
  </si>
  <si>
    <r>
      <rPr>
        <sz val="6"/>
        <rFont val="Arial"/>
        <family val="2"/>
      </rPr>
      <t>URBANIZACION LOS LAURELES</t>
    </r>
  </si>
  <si>
    <r>
      <rPr>
        <sz val="6"/>
        <rFont val="Arial"/>
        <family val="2"/>
      </rPr>
      <t>AINSUCA</t>
    </r>
  </si>
  <si>
    <r>
      <rPr>
        <sz val="6"/>
        <rFont val="Arial"/>
        <family val="2"/>
      </rPr>
      <t>ALTABLANCA</t>
    </r>
  </si>
  <si>
    <r>
      <rPr>
        <sz val="6"/>
        <rFont val="Arial"/>
        <family val="2"/>
      </rPr>
      <t>BARRANCAS</t>
    </r>
  </si>
  <si>
    <r>
      <rPr>
        <sz val="6"/>
        <rFont val="Arial"/>
        <family val="2"/>
      </rPr>
      <t>CALIFORNIA</t>
    </r>
  </si>
  <si>
    <r>
      <rPr>
        <sz val="6"/>
        <rFont val="Arial"/>
        <family val="2"/>
      </rPr>
      <t>CERRO NORTE</t>
    </r>
  </si>
  <si>
    <r>
      <rPr>
        <sz val="6"/>
        <rFont val="Arial"/>
        <family val="2"/>
      </rPr>
      <t>DANUBIO</t>
    </r>
  </si>
  <si>
    <r>
      <rPr>
        <sz val="6"/>
        <rFont val="Arial"/>
        <family val="2"/>
      </rPr>
      <t>DON BOSCO</t>
    </r>
  </si>
  <si>
    <r>
      <rPr>
        <sz val="6"/>
        <rFont val="Arial"/>
        <family val="2"/>
      </rPr>
      <t>LA PERLA ORIENTAL</t>
    </r>
  </si>
  <si>
    <r>
      <rPr>
        <sz val="6"/>
        <rFont val="Arial"/>
        <family val="2"/>
      </rPr>
      <t>LAS ARENERAS</t>
    </r>
  </si>
  <si>
    <r>
      <rPr>
        <sz val="6"/>
        <rFont val="Arial"/>
        <family val="2"/>
      </rPr>
      <t>MILAN (BARRANCAS)</t>
    </r>
  </si>
  <si>
    <r>
      <rPr>
        <sz val="6"/>
        <rFont val="Arial"/>
        <family val="2"/>
      </rPr>
      <t>SAN CRISTOBAL NORTE</t>
    </r>
  </si>
  <si>
    <r>
      <rPr>
        <sz val="6"/>
        <rFont val="Arial"/>
        <family val="2"/>
      </rPr>
      <t>SANTA CECILIA NORTE PARTE ALTA</t>
    </r>
  </si>
  <si>
    <r>
      <rPr>
        <sz val="6"/>
        <rFont val="Arial"/>
        <family val="2"/>
      </rPr>
      <t>SANTA CECILIA PARTE BAJA</t>
    </r>
  </si>
  <si>
    <r>
      <rPr>
        <sz val="6"/>
        <rFont val="Arial"/>
        <family val="2"/>
      </rPr>
      <t>SANTA TERESA</t>
    </r>
  </si>
  <si>
    <r>
      <rPr>
        <sz val="6"/>
        <rFont val="Arial"/>
        <family val="2"/>
      </rPr>
      <t>SORATAMA</t>
    </r>
  </si>
  <si>
    <r>
      <rPr>
        <sz val="6"/>
        <rFont val="Arial"/>
        <family val="2"/>
      </rPr>
      <t>TORCOROMA</t>
    </r>
  </si>
  <si>
    <r>
      <rPr>
        <sz val="6"/>
        <rFont val="Arial"/>
        <family val="2"/>
      </rPr>
      <t>VILLA NYDIA</t>
    </r>
  </si>
  <si>
    <r>
      <rPr>
        <sz val="6"/>
        <rFont val="Arial"/>
        <family val="2"/>
      </rPr>
      <t>VILLA OLIVA</t>
    </r>
  </si>
  <si>
    <r>
      <rPr>
        <sz val="6"/>
        <rFont val="Arial"/>
        <family val="2"/>
      </rPr>
      <t>EL TOBERIN</t>
    </r>
  </si>
  <si>
    <r>
      <rPr>
        <sz val="6"/>
        <rFont val="Arial"/>
        <family val="2"/>
      </rPr>
      <t>BABILONIA</t>
    </r>
  </si>
  <si>
    <r>
      <rPr>
        <sz val="6"/>
        <rFont val="Arial"/>
        <family val="2"/>
      </rPr>
      <t>DARDANELOS</t>
    </r>
  </si>
  <si>
    <r>
      <rPr>
        <sz val="6"/>
        <rFont val="Arial"/>
        <family val="2"/>
      </rPr>
      <t>ESTRELLA DEL NORTE</t>
    </r>
  </si>
  <si>
    <r>
      <rPr>
        <sz val="6"/>
        <rFont val="Arial"/>
        <family val="2"/>
      </rPr>
      <t>GUANOA</t>
    </r>
  </si>
  <si>
    <r>
      <rPr>
        <sz val="6"/>
        <rFont val="Arial"/>
        <family val="2"/>
      </rPr>
      <t>JARDIN NORTE</t>
    </r>
  </si>
  <si>
    <r>
      <rPr>
        <sz val="6"/>
        <rFont val="Arial"/>
        <family val="2"/>
      </rPr>
      <t>LA LIBERIA</t>
    </r>
  </si>
  <si>
    <r>
      <rPr>
        <sz val="6"/>
        <rFont val="Arial"/>
        <family val="2"/>
      </rPr>
      <t>LA PRADERA NORTE</t>
    </r>
  </si>
  <si>
    <r>
      <rPr>
        <sz val="6"/>
        <rFont val="Arial"/>
        <family val="2"/>
      </rPr>
      <t>LAS ORQUIDEAS</t>
    </r>
  </si>
  <si>
    <r>
      <rPr>
        <sz val="6"/>
        <rFont val="Arial"/>
        <family val="2"/>
      </rPr>
      <t>PANTANITO</t>
    </r>
  </si>
  <si>
    <r>
      <rPr>
        <sz val="6"/>
        <rFont val="Arial"/>
        <family val="2"/>
      </rPr>
      <t>SANTA MONICA</t>
    </r>
  </si>
  <si>
    <r>
      <rPr>
        <sz val="6"/>
        <rFont val="Arial"/>
        <family val="2"/>
      </rPr>
      <t>VILLA MAGDALA</t>
    </r>
  </si>
  <si>
    <r>
      <rPr>
        <sz val="6"/>
        <rFont val="Arial"/>
        <family val="2"/>
      </rPr>
      <t>VILLAS DE ARANJUEZ</t>
    </r>
  </si>
  <si>
    <r>
      <rPr>
        <sz val="6"/>
        <rFont val="Arial"/>
        <family val="2"/>
      </rPr>
      <t>VILLAS DEL MEDITERRANEO</t>
    </r>
  </si>
  <si>
    <r>
      <rPr>
        <sz val="6"/>
        <rFont val="Arial"/>
        <family val="2"/>
      </rPr>
      <t>ZARAGOZA</t>
    </r>
  </si>
  <si>
    <r>
      <rPr>
        <sz val="6"/>
        <rFont val="Arial"/>
        <family val="2"/>
      </rPr>
      <t>ACACIAS</t>
    </r>
  </si>
  <si>
    <r>
      <rPr>
        <sz val="6"/>
        <rFont val="Arial"/>
        <family val="2"/>
      </rPr>
      <t>ANTIGUA</t>
    </r>
  </si>
  <si>
    <r>
      <rPr>
        <sz val="6"/>
        <rFont val="Arial"/>
        <family val="2"/>
      </rPr>
      <t>BELMIRA</t>
    </r>
  </si>
  <si>
    <r>
      <rPr>
        <sz val="6"/>
        <rFont val="Arial"/>
        <family val="2"/>
      </rPr>
      <t>BOSQUE DE PIN</t>
    </r>
  </si>
  <si>
    <r>
      <rPr>
        <sz val="6"/>
        <rFont val="Arial"/>
        <family val="2"/>
      </rPr>
      <t>CAOBOS SALAZ</t>
    </r>
  </si>
  <si>
    <r>
      <rPr>
        <sz val="6"/>
        <rFont val="Arial"/>
        <family val="2"/>
      </rPr>
      <t>CAPRI</t>
    </r>
  </si>
  <si>
    <r>
      <rPr>
        <sz val="6"/>
        <rFont val="Arial"/>
        <family val="2"/>
      </rPr>
      <t>CEDRITOS</t>
    </r>
  </si>
  <si>
    <r>
      <rPr>
        <sz val="6"/>
        <rFont val="Arial"/>
        <family val="2"/>
      </rPr>
      <t>CEDRO BOLIVA</t>
    </r>
  </si>
  <si>
    <r>
      <rPr>
        <sz val="6"/>
        <rFont val="Arial"/>
        <family val="2"/>
      </rPr>
      <t>CEDRO GOLF</t>
    </r>
  </si>
  <si>
    <r>
      <rPr>
        <sz val="6"/>
        <rFont val="Arial"/>
        <family val="2"/>
      </rPr>
      <t>CEDRO MADEIR</t>
    </r>
  </si>
  <si>
    <r>
      <rPr>
        <sz val="6"/>
        <rFont val="Arial"/>
        <family val="2"/>
      </rPr>
      <t>CEDRO NARVA</t>
    </r>
  </si>
  <si>
    <r>
      <rPr>
        <sz val="6"/>
        <rFont val="Arial"/>
        <family val="2"/>
      </rPr>
      <t>CEDRO SALAZA</t>
    </r>
  </si>
  <si>
    <r>
      <rPr>
        <sz val="6"/>
        <rFont val="Arial"/>
        <family val="2"/>
      </rPr>
      <t>EL CONTADOR</t>
    </r>
  </si>
  <si>
    <r>
      <rPr>
        <sz val="6"/>
        <rFont val="Arial"/>
        <family val="2"/>
      </rPr>
      <t>EL RINCON DE</t>
    </r>
  </si>
  <si>
    <r>
      <rPr>
        <sz val="6"/>
        <rFont val="Arial"/>
        <family val="2"/>
      </rPr>
      <t>LA SONORA</t>
    </r>
  </si>
  <si>
    <r>
      <rPr>
        <sz val="6"/>
        <rFont val="Arial"/>
        <family val="2"/>
      </rPr>
      <t>LAS MARGARIT</t>
    </r>
  </si>
  <si>
    <r>
      <rPr>
        <sz val="6"/>
        <rFont val="Arial"/>
        <family val="2"/>
      </rPr>
      <t>LISBOA</t>
    </r>
  </si>
  <si>
    <r>
      <rPr>
        <sz val="6"/>
        <rFont val="Arial"/>
        <family val="2"/>
      </rPr>
      <t>LOS CEDROS</t>
    </r>
  </si>
  <si>
    <r>
      <rPr>
        <sz val="6"/>
        <rFont val="Arial"/>
        <family val="2"/>
      </rPr>
      <t>LOS CEDROS O</t>
    </r>
  </si>
  <si>
    <r>
      <rPr>
        <sz val="6"/>
        <rFont val="Arial"/>
        <family val="2"/>
      </rPr>
      <t>MONTEARROYO</t>
    </r>
  </si>
  <si>
    <r>
      <rPr>
        <sz val="6"/>
        <rFont val="Arial"/>
        <family val="2"/>
      </rPr>
      <t>NUEVA AUTOPI</t>
    </r>
  </si>
  <si>
    <r>
      <rPr>
        <sz val="6"/>
        <rFont val="Arial"/>
        <family val="2"/>
      </rPr>
      <t>NUEVO COUNT</t>
    </r>
  </si>
  <si>
    <r>
      <rPr>
        <sz val="6"/>
        <rFont val="Arial"/>
        <family val="2"/>
      </rPr>
      <t>SIERRAS DEL M</t>
    </r>
  </si>
  <si>
    <r>
      <rPr>
        <sz val="6"/>
        <rFont val="Arial"/>
        <family val="2"/>
      </rPr>
      <t>BELLA SUIZA</t>
    </r>
  </si>
  <si>
    <r>
      <rPr>
        <sz val="6"/>
        <rFont val="Arial"/>
        <family val="2"/>
      </rPr>
      <t>BELLAVISTA</t>
    </r>
  </si>
  <si>
    <r>
      <rPr>
        <sz val="6"/>
        <rFont val="Arial"/>
        <family val="2"/>
      </rPr>
      <t>BOSQUE MEDIN</t>
    </r>
  </si>
  <si>
    <r>
      <rPr>
        <sz val="6"/>
        <rFont val="Arial"/>
        <family val="2"/>
      </rPr>
      <t>EL PAÑUELITO</t>
    </r>
  </si>
  <si>
    <r>
      <rPr>
        <sz val="6"/>
        <rFont val="Arial"/>
        <family val="2"/>
      </rPr>
      <t>EL PEDREGAL</t>
    </r>
  </si>
  <si>
    <r>
      <rPr>
        <sz val="6"/>
        <rFont val="Arial"/>
        <family val="2"/>
      </rPr>
      <t>ESCUELA DE C</t>
    </r>
  </si>
  <si>
    <r>
      <rPr>
        <sz val="6"/>
        <rFont val="Arial"/>
        <family val="2"/>
      </rPr>
      <t>ESCUELA DE IN</t>
    </r>
  </si>
  <si>
    <r>
      <rPr>
        <sz val="6"/>
        <rFont val="Arial"/>
        <family val="2"/>
      </rPr>
      <t>FRANCISCO MIR</t>
    </r>
  </si>
  <si>
    <r>
      <rPr>
        <sz val="6"/>
        <rFont val="Arial"/>
        <family val="2"/>
      </rPr>
      <t>GINEBRA</t>
    </r>
  </si>
  <si>
    <r>
      <rPr>
        <sz val="6"/>
        <rFont val="Arial"/>
        <family val="2"/>
      </rPr>
      <t>LA ESPERANZA</t>
    </r>
  </si>
  <si>
    <r>
      <rPr>
        <sz val="6"/>
        <rFont val="Arial"/>
        <family val="2"/>
      </rPr>
      <t>LA GLORIETA</t>
    </r>
  </si>
  <si>
    <r>
      <rPr>
        <sz val="6"/>
        <rFont val="Arial"/>
        <family val="2"/>
      </rPr>
      <t>LAS DELICIAS D</t>
    </r>
  </si>
  <si>
    <r>
      <rPr>
        <sz val="6"/>
        <rFont val="Arial"/>
        <family val="2"/>
      </rPr>
      <t>SAGRADO COR</t>
    </r>
  </si>
  <si>
    <r>
      <rPr>
        <sz val="6"/>
        <rFont val="Arial"/>
        <family val="2"/>
      </rPr>
      <t>SAN GABRIEL</t>
    </r>
  </si>
  <si>
    <r>
      <rPr>
        <sz val="6"/>
        <rFont val="Arial"/>
        <family val="2"/>
      </rPr>
      <t>SANTA ANA</t>
    </r>
  </si>
  <si>
    <r>
      <rPr>
        <sz val="6"/>
        <rFont val="Arial"/>
        <family val="2"/>
      </rPr>
      <t>SANTA ANA OC</t>
    </r>
  </si>
  <si>
    <r>
      <rPr>
        <sz val="6"/>
        <rFont val="Arial"/>
        <family val="2"/>
      </rPr>
      <t>SANTA BARBAR</t>
    </r>
  </si>
  <si>
    <r>
      <rPr>
        <sz val="6"/>
        <rFont val="Arial"/>
        <family val="2"/>
      </rPr>
      <t>UNICERROS</t>
    </r>
  </si>
  <si>
    <r>
      <rPr>
        <sz val="6"/>
        <rFont val="Arial"/>
        <family val="2"/>
      </rPr>
      <t>USAQUEN</t>
    </r>
  </si>
  <si>
    <r>
      <rPr>
        <sz val="6"/>
        <rFont val="Arial"/>
        <family val="2"/>
      </rPr>
      <t>COUNTRY CLUB</t>
    </r>
  </si>
  <si>
    <r>
      <rPr>
        <sz val="6"/>
        <rFont val="Arial"/>
        <family val="2"/>
      </rPr>
      <t>LA CALLEJA</t>
    </r>
  </si>
  <si>
    <r>
      <rPr>
        <sz val="6"/>
        <rFont val="Arial"/>
        <family val="2"/>
      </rPr>
      <t>LA CAROLINA</t>
    </r>
  </si>
  <si>
    <r>
      <rPr>
        <sz val="6"/>
        <rFont val="Arial"/>
        <family val="2"/>
      </rPr>
      <t>LA CRISTALINA</t>
    </r>
  </si>
  <si>
    <r>
      <rPr>
        <sz val="6"/>
        <rFont val="Arial"/>
        <family val="2"/>
      </rPr>
      <t>PRADOS DEL C</t>
    </r>
  </si>
  <si>
    <r>
      <rPr>
        <sz val="6"/>
        <rFont val="Arial"/>
        <family val="2"/>
      </rPr>
      <t>RECODO DEL C</t>
    </r>
  </si>
  <si>
    <r>
      <rPr>
        <sz val="6"/>
        <rFont val="Arial"/>
        <family val="2"/>
      </rPr>
      <t>SANTA COLOMA</t>
    </r>
  </si>
  <si>
    <r>
      <rPr>
        <sz val="6"/>
        <rFont val="Arial"/>
        <family val="2"/>
      </rPr>
      <t>SOATAMA</t>
    </r>
  </si>
  <si>
    <r>
      <rPr>
        <sz val="6"/>
        <rFont val="Arial"/>
        <family val="2"/>
      </rPr>
      <t>TOLEDO</t>
    </r>
  </si>
  <si>
    <r>
      <rPr>
        <sz val="6"/>
        <rFont val="Arial"/>
        <family val="2"/>
      </rPr>
      <t>TORRES DEL C</t>
    </r>
  </si>
  <si>
    <r>
      <rPr>
        <sz val="6"/>
        <rFont val="Arial"/>
        <family val="2"/>
      </rPr>
      <t>VERGEL DEL C</t>
    </r>
  </si>
  <si>
    <r>
      <rPr>
        <sz val="6"/>
        <rFont val="Arial"/>
        <family val="2"/>
      </rPr>
      <t>CAMPO ALEGR</t>
    </r>
  </si>
  <si>
    <r>
      <rPr>
        <sz val="6"/>
        <rFont val="Arial"/>
        <family val="2"/>
      </rPr>
      <t>MOLINOS DEL N</t>
    </r>
  </si>
  <si>
    <r>
      <rPr>
        <sz val="6"/>
        <rFont val="Arial"/>
        <family val="2"/>
      </rPr>
      <t>MULTICENTRO</t>
    </r>
  </si>
  <si>
    <r>
      <rPr>
        <sz val="6"/>
        <rFont val="Arial"/>
        <family val="2"/>
      </rPr>
      <t>NAVARRA</t>
    </r>
  </si>
  <si>
    <r>
      <rPr>
        <sz val="6"/>
        <rFont val="Arial"/>
        <family val="2"/>
      </rPr>
      <t>RINCON DEL CH</t>
    </r>
  </si>
  <si>
    <r>
      <rPr>
        <sz val="6"/>
        <rFont val="Arial"/>
        <family val="2"/>
      </rPr>
      <t>SAN PATRICIO</t>
    </r>
  </si>
  <si>
    <r>
      <rPr>
        <sz val="6"/>
        <rFont val="Arial"/>
        <family val="2"/>
      </rPr>
      <t>SANTA BIBIANA</t>
    </r>
  </si>
  <si>
    <r>
      <rPr>
        <sz val="6"/>
        <rFont val="Arial"/>
        <family val="2"/>
      </rPr>
      <t>SANTA PAULA</t>
    </r>
  </si>
  <si>
    <r>
      <rPr>
        <sz val="8"/>
        <rFont val="Arial"/>
        <family val="2"/>
      </rPr>
      <t>CHICO RESERVADO</t>
    </r>
  </si>
  <si>
    <r>
      <rPr>
        <sz val="8"/>
        <rFont val="Arial"/>
        <family val="2"/>
      </rPr>
      <t>BELLAVISTA</t>
    </r>
  </si>
  <si>
    <r>
      <rPr>
        <sz val="8"/>
        <rFont val="Arial"/>
        <family val="2"/>
      </rPr>
      <t>CHICO ALTO</t>
    </r>
  </si>
  <si>
    <r>
      <rPr>
        <sz val="8"/>
        <rFont val="Arial"/>
        <family val="2"/>
      </rPr>
      <t>EL NOGAL</t>
    </r>
  </si>
  <si>
    <r>
      <rPr>
        <sz val="8"/>
        <rFont val="Arial"/>
        <family val="2"/>
      </rPr>
      <t>EL REFUGIO</t>
    </r>
  </si>
  <si>
    <r>
      <rPr>
        <sz val="8"/>
        <rFont val="Arial"/>
        <family val="2"/>
      </rPr>
      <t>LA CABRERA</t>
    </r>
  </si>
  <si>
    <r>
      <rPr>
        <sz val="8"/>
        <rFont val="Arial"/>
        <family val="2"/>
      </rPr>
      <t>LOS ROSALES</t>
    </r>
  </si>
  <si>
    <r>
      <rPr>
        <sz val="8"/>
        <rFont val="Arial"/>
        <family val="2"/>
      </rPr>
      <t>SEMINARIO</t>
    </r>
  </si>
  <si>
    <r>
      <rPr>
        <sz val="8"/>
        <rFont val="Arial"/>
        <family val="2"/>
      </rPr>
      <t>TOSCANA</t>
    </r>
  </si>
  <si>
    <r>
      <rPr>
        <sz val="8"/>
        <rFont val="Arial"/>
        <family val="2"/>
      </rPr>
      <t>LA ESPERANZA NORORIENTAL</t>
    </r>
  </si>
  <si>
    <r>
      <rPr>
        <sz val="8"/>
        <rFont val="Arial"/>
        <family val="2"/>
      </rPr>
      <t>LA SUREÑA</t>
    </r>
  </si>
  <si>
    <r>
      <rPr>
        <sz val="8"/>
        <rFont val="Arial"/>
        <family val="2"/>
      </rPr>
      <t>SAN ISIDRO</t>
    </r>
  </si>
  <si>
    <r>
      <rPr>
        <sz val="8"/>
        <rFont val="Arial"/>
        <family val="2"/>
      </rPr>
      <t>SAN LUIS ALTOS DEL CABO</t>
    </r>
  </si>
  <si>
    <r>
      <rPr>
        <sz val="8"/>
        <rFont val="Arial"/>
        <family val="2"/>
      </rPr>
      <t>BOSQUE CALDERON</t>
    </r>
  </si>
  <si>
    <r>
      <rPr>
        <sz val="8"/>
        <rFont val="Arial"/>
        <family val="2"/>
      </rPr>
      <t>BOSQUE CALDERON TEJADA</t>
    </r>
  </si>
  <si>
    <r>
      <rPr>
        <sz val="8"/>
        <rFont val="Arial"/>
        <family val="2"/>
      </rPr>
      <t>CHAPINERO ALTO</t>
    </r>
  </si>
  <si>
    <r>
      <rPr>
        <sz val="8"/>
        <rFont val="Arial"/>
        <family val="2"/>
      </rPr>
      <t>EL CASTILLO</t>
    </r>
  </si>
  <si>
    <r>
      <rPr>
        <sz val="8"/>
        <rFont val="Arial"/>
        <family val="2"/>
      </rPr>
      <t>EL PARAISO</t>
    </r>
  </si>
  <si>
    <r>
      <rPr>
        <sz val="8"/>
        <rFont val="Arial"/>
        <family val="2"/>
      </rPr>
      <t>EMAUS</t>
    </r>
  </si>
  <si>
    <r>
      <rPr>
        <sz val="8"/>
        <rFont val="Arial"/>
        <family val="2"/>
      </rPr>
      <t>GRANADA</t>
    </r>
  </si>
  <si>
    <r>
      <rPr>
        <sz val="8"/>
        <rFont val="Arial"/>
        <family val="2"/>
      </rPr>
      <t>INGEMAR</t>
    </r>
  </si>
  <si>
    <r>
      <rPr>
        <sz val="8"/>
        <rFont val="Arial"/>
        <family val="2"/>
      </rPr>
      <t>JUAN XXIII</t>
    </r>
  </si>
  <si>
    <r>
      <rPr>
        <sz val="8"/>
        <rFont val="Arial"/>
        <family val="2"/>
      </rPr>
      <t>LA SALLE</t>
    </r>
  </si>
  <si>
    <r>
      <rPr>
        <sz val="8"/>
        <rFont val="Arial"/>
        <family val="2"/>
      </rPr>
      <t>LAS ACACIAS</t>
    </r>
  </si>
  <si>
    <r>
      <rPr>
        <sz val="8"/>
        <rFont val="Arial"/>
        <family val="2"/>
      </rPr>
      <t>LOS OLIVOS</t>
    </r>
  </si>
  <si>
    <r>
      <rPr>
        <sz val="8"/>
        <rFont val="Arial"/>
        <family val="2"/>
      </rPr>
      <t>MARIA CRISTINA</t>
    </r>
  </si>
  <si>
    <r>
      <rPr>
        <sz val="8"/>
        <rFont val="Arial"/>
        <family val="2"/>
      </rPr>
      <t>MARISCAL SUCRE</t>
    </r>
  </si>
  <si>
    <r>
      <rPr>
        <sz val="8"/>
        <rFont val="Arial"/>
        <family val="2"/>
      </rPr>
      <t>NUEVA GRANADA</t>
    </r>
  </si>
  <si>
    <r>
      <rPr>
        <sz val="8"/>
        <rFont val="Arial"/>
        <family val="2"/>
      </rPr>
      <t>PALOMAR</t>
    </r>
  </si>
  <si>
    <r>
      <rPr>
        <sz val="8"/>
        <rFont val="Arial"/>
        <family val="2"/>
      </rPr>
      <t>PARDO RUBIO</t>
    </r>
  </si>
  <si>
    <r>
      <rPr>
        <sz val="8"/>
        <rFont val="Arial"/>
        <family val="2"/>
      </rPr>
      <t>SAN MARTIN DE PORRES</t>
    </r>
  </si>
  <si>
    <r>
      <rPr>
        <sz val="8"/>
        <rFont val="Arial"/>
        <family val="2"/>
      </rPr>
      <t>VILLA ANITA</t>
    </r>
  </si>
  <si>
    <r>
      <rPr>
        <sz val="8"/>
        <rFont val="Arial"/>
        <family val="2"/>
      </rPr>
      <t>VILLA DEL CERRO</t>
    </r>
  </si>
  <si>
    <r>
      <rPr>
        <sz val="8"/>
        <rFont val="Arial"/>
        <family val="2"/>
      </rPr>
      <t>ANTIGUO COUNTRY</t>
    </r>
  </si>
  <si>
    <r>
      <rPr>
        <sz val="8"/>
        <rFont val="Arial"/>
        <family val="2"/>
      </rPr>
      <t>CHICO NORTE</t>
    </r>
  </si>
  <si>
    <r>
      <rPr>
        <sz val="8"/>
        <rFont val="Arial"/>
        <family val="2"/>
      </rPr>
      <t>CHICO NORTE II</t>
    </r>
  </si>
  <si>
    <r>
      <rPr>
        <sz val="8"/>
        <rFont val="Arial"/>
        <family val="2"/>
      </rPr>
      <t>CHICO NORTE III</t>
    </r>
  </si>
  <si>
    <r>
      <rPr>
        <sz val="8"/>
        <rFont val="Arial"/>
        <family val="2"/>
      </rPr>
      <t>CHICO OCCIDENTAL</t>
    </r>
  </si>
  <si>
    <r>
      <rPr>
        <sz val="8"/>
        <rFont val="Arial"/>
        <family val="2"/>
      </rPr>
      <t>EL CHICO</t>
    </r>
  </si>
  <si>
    <r>
      <rPr>
        <sz val="8"/>
        <rFont val="Arial"/>
        <family val="2"/>
      </rPr>
      <t>EL RETIRO</t>
    </r>
  </si>
  <si>
    <r>
      <rPr>
        <sz val="8"/>
        <rFont val="Arial"/>
        <family val="2"/>
      </rPr>
      <t>ESPARTILLAL</t>
    </r>
  </si>
  <si>
    <r>
      <rPr>
        <sz val="8"/>
        <rFont val="Arial"/>
        <family val="2"/>
      </rPr>
      <t>LAGO GAITAN</t>
    </r>
  </si>
  <si>
    <r>
      <rPr>
        <sz val="8"/>
        <rFont val="Arial"/>
        <family val="2"/>
      </rPr>
      <t>PORCIUNCULA</t>
    </r>
  </si>
  <si>
    <r>
      <rPr>
        <sz val="8"/>
        <rFont val="Arial"/>
        <family val="2"/>
      </rPr>
      <t>QUINTA CAMACHO</t>
    </r>
  </si>
  <si>
    <r>
      <rPr>
        <sz val="8"/>
        <rFont val="Arial"/>
        <family val="2"/>
      </rPr>
      <t>CATALUÑA</t>
    </r>
  </si>
  <si>
    <r>
      <rPr>
        <sz val="8"/>
        <rFont val="Arial"/>
        <family val="2"/>
      </rPr>
      <t>CHAPINERO CENTRAL</t>
    </r>
  </si>
  <si>
    <r>
      <rPr>
        <sz val="8"/>
        <rFont val="Arial"/>
        <family val="2"/>
      </rPr>
      <t>CHAPINERO NORTE</t>
    </r>
  </si>
  <si>
    <r>
      <rPr>
        <sz val="8"/>
        <rFont val="Arial"/>
        <family val="2"/>
      </rPr>
      <t>MARLY</t>
    </r>
  </si>
  <si>
    <r>
      <rPr>
        <sz val="8"/>
        <rFont val="Arial"/>
        <family val="2"/>
      </rPr>
      <t>SUCRE</t>
    </r>
  </si>
  <si>
    <r>
      <rPr>
        <sz val="8"/>
        <rFont val="Arial"/>
        <family val="2"/>
      </rPr>
      <t>LA MERCED</t>
    </r>
  </si>
  <si>
    <r>
      <rPr>
        <sz val="8"/>
        <rFont val="Arial"/>
        <family val="2"/>
      </rPr>
      <t>PARQUE CENTRAL BAVARIA</t>
    </r>
  </si>
  <si>
    <r>
      <rPr>
        <sz val="8"/>
        <rFont val="Arial"/>
        <family val="2"/>
      </rPr>
      <t>SAGRADO CORAZON</t>
    </r>
  </si>
  <si>
    <r>
      <rPr>
        <sz val="8"/>
        <rFont val="Arial"/>
        <family val="2"/>
      </rPr>
      <t>SAN DIEGO</t>
    </r>
  </si>
  <si>
    <r>
      <rPr>
        <sz val="8"/>
        <rFont val="Arial"/>
        <family val="2"/>
      </rPr>
      <t>SAN MARTIN</t>
    </r>
  </si>
  <si>
    <r>
      <rPr>
        <sz val="8"/>
        <rFont val="Arial"/>
        <family val="2"/>
      </rPr>
      <t>TORRES DEL PARQUE</t>
    </r>
  </si>
  <si>
    <r>
      <rPr>
        <sz val="8"/>
        <rFont val="Arial"/>
        <family val="2"/>
      </rPr>
      <t>BOSQUE IZQUIERDO</t>
    </r>
  </si>
  <si>
    <r>
      <rPr>
        <sz val="8"/>
        <rFont val="Arial"/>
        <family val="2"/>
      </rPr>
      <t>GERMANIA</t>
    </r>
  </si>
  <si>
    <r>
      <rPr>
        <sz val="8"/>
        <rFont val="Arial"/>
        <family val="2"/>
      </rPr>
      <t>LA MACARENA</t>
    </r>
  </si>
  <si>
    <r>
      <rPr>
        <sz val="8"/>
        <rFont val="Arial"/>
        <family val="2"/>
      </rPr>
      <t>LA PAZ CENTRO</t>
    </r>
  </si>
  <si>
    <r>
      <rPr>
        <sz val="8"/>
        <rFont val="Arial"/>
        <family val="2"/>
      </rPr>
      <t>LA PERSEVERANCIA</t>
    </r>
  </si>
  <si>
    <r>
      <rPr>
        <sz val="8"/>
        <rFont val="Arial"/>
        <family val="2"/>
      </rPr>
      <t>LA ALAMEDA</t>
    </r>
  </si>
  <si>
    <r>
      <rPr>
        <sz val="8"/>
        <rFont val="Arial"/>
        <family val="2"/>
      </rPr>
      <t>LA CAPUCHINA</t>
    </r>
  </si>
  <si>
    <r>
      <rPr>
        <sz val="8"/>
        <rFont val="Arial"/>
        <family val="2"/>
      </rPr>
      <t>LA VERACRUZ</t>
    </r>
  </si>
  <si>
    <r>
      <rPr>
        <sz val="8"/>
        <rFont val="Arial"/>
        <family val="2"/>
      </rPr>
      <t>LAS NIEVES</t>
    </r>
  </si>
  <si>
    <r>
      <rPr>
        <sz val="8"/>
        <rFont val="Arial"/>
        <family val="2"/>
      </rPr>
      <t>SANTA INES</t>
    </r>
  </si>
  <si>
    <r>
      <rPr>
        <sz val="8"/>
        <rFont val="Arial"/>
        <family val="2"/>
      </rPr>
      <t>LAS CRUCES</t>
    </r>
  </si>
  <si>
    <r>
      <rPr>
        <sz val="8"/>
        <rFont val="Arial"/>
        <family val="2"/>
      </rPr>
      <t>SAN BERNARDO</t>
    </r>
  </si>
  <si>
    <r>
      <rPr>
        <sz val="8"/>
        <rFont val="Arial"/>
        <family val="2"/>
      </rPr>
      <t>ATANASIO GIRADOT</t>
    </r>
  </si>
  <si>
    <r>
      <rPr>
        <sz val="8"/>
        <rFont val="Arial"/>
        <family val="2"/>
      </rPr>
      <t>CARTAGENA</t>
    </r>
  </si>
  <si>
    <r>
      <rPr>
        <sz val="8"/>
        <rFont val="Arial"/>
        <family val="2"/>
      </rPr>
      <t>EGIPTO</t>
    </r>
  </si>
  <si>
    <r>
      <rPr>
        <sz val="8"/>
        <rFont val="Arial"/>
        <family val="2"/>
      </rPr>
      <t>EGIPTO ALTO (J.C. TURBAY)</t>
    </r>
  </si>
  <si>
    <r>
      <rPr>
        <sz val="8"/>
        <rFont val="Arial"/>
        <family val="2"/>
      </rPr>
      <t>EL BALCON</t>
    </r>
  </si>
  <si>
    <r>
      <rPr>
        <sz val="8"/>
        <rFont val="Arial"/>
        <family val="2"/>
      </rPr>
      <t>EL CONSUELO</t>
    </r>
  </si>
  <si>
    <r>
      <rPr>
        <sz val="8"/>
        <rFont val="Arial"/>
        <family val="2"/>
      </rPr>
      <t>EL DORADO</t>
    </r>
  </si>
  <si>
    <r>
      <rPr>
        <sz val="8"/>
        <rFont val="Arial"/>
        <family val="2"/>
      </rPr>
      <t>EL GUAVIO</t>
    </r>
  </si>
  <si>
    <r>
      <rPr>
        <sz val="8"/>
        <rFont val="Arial"/>
        <family val="2"/>
      </rPr>
      <t>EL MIRADOR</t>
    </r>
  </si>
  <si>
    <r>
      <rPr>
        <sz val="8"/>
        <rFont val="Arial"/>
        <family val="2"/>
      </rPr>
      <t>EL ROCIO</t>
    </r>
  </si>
  <si>
    <r>
      <rPr>
        <sz val="8"/>
        <rFont val="Arial"/>
        <family val="2"/>
      </rPr>
      <t>EL TRIUNFO</t>
    </r>
  </si>
  <si>
    <r>
      <rPr>
        <sz val="8"/>
        <rFont val="Arial"/>
        <family val="2"/>
      </rPr>
      <t>FABRICA DE LOZA</t>
    </r>
  </si>
  <si>
    <r>
      <rPr>
        <sz val="8"/>
        <rFont val="Arial"/>
        <family val="2"/>
      </rPr>
      <t>GRAN COLOMBIA</t>
    </r>
  </si>
  <si>
    <r>
      <rPr>
        <sz val="8"/>
        <rFont val="Arial"/>
        <family val="2"/>
      </rPr>
      <t>LA PEÑA</t>
    </r>
  </si>
  <si>
    <r>
      <rPr>
        <sz val="8"/>
        <rFont val="Arial"/>
        <family val="2"/>
      </rPr>
      <t>LOS LACHES</t>
    </r>
  </si>
  <si>
    <r>
      <rPr>
        <sz val="8"/>
        <rFont val="Arial"/>
        <family val="2"/>
      </rPr>
      <t>LOURDES</t>
    </r>
  </si>
  <si>
    <r>
      <rPr>
        <sz val="8"/>
        <rFont val="Arial"/>
        <family val="2"/>
      </rPr>
      <t>RAMIREZ</t>
    </r>
  </si>
  <si>
    <r>
      <rPr>
        <sz val="8"/>
        <rFont val="Arial"/>
        <family val="2"/>
      </rPr>
      <t>SAN DIONISIO</t>
    </r>
  </si>
  <si>
    <r>
      <rPr>
        <sz val="8"/>
        <rFont val="Arial"/>
        <family val="2"/>
      </rPr>
      <t>SANTA ROSA DE LIMA</t>
    </r>
  </si>
  <si>
    <r>
      <rPr>
        <sz val="8"/>
        <rFont val="Arial"/>
        <family val="2"/>
      </rPr>
      <t>VITELMA</t>
    </r>
  </si>
  <si>
    <r>
      <rPr>
        <sz val="5"/>
        <rFont val="Arial"/>
        <family val="2"/>
      </rPr>
      <t>AGUAS CLARAS</t>
    </r>
  </si>
  <si>
    <r>
      <rPr>
        <sz val="5"/>
        <rFont val="Arial"/>
        <family val="2"/>
      </rPr>
      <t>ALTOS DEL ZIPA</t>
    </r>
  </si>
  <si>
    <r>
      <rPr>
        <sz val="5"/>
        <rFont val="Arial"/>
        <family val="2"/>
      </rPr>
      <t>AMAPOLAS</t>
    </r>
  </si>
  <si>
    <r>
      <rPr>
        <sz val="5"/>
        <rFont val="Arial"/>
        <family val="2"/>
      </rPr>
      <t>AMAPOLAS II</t>
    </r>
  </si>
  <si>
    <r>
      <rPr>
        <sz val="5"/>
        <rFont val="Arial"/>
        <family val="2"/>
      </rPr>
      <t>BALCON DE LA CASTAÑA</t>
    </r>
  </si>
  <si>
    <r>
      <rPr>
        <sz val="5"/>
        <rFont val="Arial"/>
        <family val="2"/>
      </rPr>
      <t>BELLA VISTA SECTOR LUCERO</t>
    </r>
  </si>
  <si>
    <r>
      <rPr>
        <sz val="5"/>
        <rFont val="Arial"/>
        <family val="2"/>
      </rPr>
      <t>BELLAVISTA PARTE BAJA</t>
    </r>
  </si>
  <si>
    <r>
      <rPr>
        <sz val="5"/>
        <rFont val="Arial"/>
        <family val="2"/>
      </rPr>
      <t>BELLAVISTA SUR</t>
    </r>
  </si>
  <si>
    <r>
      <rPr>
        <sz val="5"/>
        <rFont val="Arial"/>
        <family val="2"/>
      </rPr>
      <t>BOSQUE DE LOS ALPES</t>
    </r>
  </si>
  <si>
    <r>
      <rPr>
        <sz val="5"/>
        <rFont val="Arial"/>
        <family val="2"/>
      </rPr>
      <t>BUENAVISTA SURORIENTAL</t>
    </r>
  </si>
  <si>
    <r>
      <rPr>
        <sz val="5"/>
        <rFont val="Arial"/>
        <family val="2"/>
      </rPr>
      <t>CAMINO VIEJO SAN CRISTOBAL</t>
    </r>
  </si>
  <si>
    <r>
      <rPr>
        <sz val="5"/>
        <rFont val="Arial"/>
        <family val="2"/>
      </rPr>
      <t>CERROS DE SAN VICENTE</t>
    </r>
  </si>
  <si>
    <r>
      <rPr>
        <sz val="5"/>
        <rFont val="Arial"/>
        <family val="2"/>
      </rPr>
      <t>CIUDAD DE LONDRES</t>
    </r>
  </si>
  <si>
    <r>
      <rPr>
        <sz val="5"/>
        <rFont val="Arial"/>
        <family val="2"/>
      </rPr>
      <t>CORINTO</t>
    </r>
  </si>
  <si>
    <r>
      <rPr>
        <sz val="5"/>
        <rFont val="Arial"/>
        <family val="2"/>
      </rPr>
      <t>EL BALCON DE LA CASTAÑA</t>
    </r>
  </si>
  <si>
    <r>
      <rPr>
        <sz val="5"/>
        <rFont val="Arial"/>
        <family val="2"/>
      </rPr>
      <t>EL FUTURO</t>
    </r>
  </si>
  <si>
    <r>
      <rPr>
        <sz val="5"/>
        <rFont val="Arial"/>
        <family val="2"/>
      </rPr>
      <t>EL RAMAJAL</t>
    </r>
  </si>
  <si>
    <r>
      <rPr>
        <sz val="5"/>
        <rFont val="Arial"/>
        <family val="2"/>
      </rPr>
      <t>EL RAMAJAL (SAN PEDRO)</t>
    </r>
  </si>
  <si>
    <r>
      <rPr>
        <sz val="5"/>
        <rFont val="Arial"/>
        <family val="2"/>
      </rPr>
      <t>GRAN COLOMBIA (MOLINOS DE ORIENTE)</t>
    </r>
  </si>
  <si>
    <r>
      <rPr>
        <sz val="5"/>
        <rFont val="Arial"/>
        <family val="2"/>
      </rPr>
      <t>HORACIO ORJUELA</t>
    </r>
  </si>
  <si>
    <r>
      <rPr>
        <sz val="5"/>
        <rFont val="Arial"/>
        <family val="2"/>
      </rPr>
      <t>LA CASTAÑA</t>
    </r>
  </si>
  <si>
    <r>
      <rPr>
        <sz val="5"/>
        <rFont val="Arial"/>
        <family val="2"/>
      </rPr>
      <t>LA CECILIA</t>
    </r>
  </si>
  <si>
    <r>
      <rPr>
        <sz val="5"/>
        <rFont val="Arial"/>
        <family val="2"/>
      </rPr>
      <t>LA GRAN COLOMBIA</t>
    </r>
  </si>
  <si>
    <r>
      <rPr>
        <sz val="5"/>
        <rFont val="Arial"/>
        <family val="2"/>
      </rPr>
      <t>LA HERRADURA</t>
    </r>
  </si>
  <si>
    <r>
      <rPr>
        <sz val="5"/>
        <rFont val="Arial"/>
        <family val="2"/>
      </rPr>
      <t>LA JOYITA CENTRO ( BELLO HORIZONTE)</t>
    </r>
  </si>
  <si>
    <r>
      <rPr>
        <sz val="5"/>
        <rFont val="Arial"/>
        <family val="2"/>
      </rPr>
      <t>LA PLAYA</t>
    </r>
  </si>
  <si>
    <r>
      <rPr>
        <sz val="5"/>
        <rFont val="Arial"/>
        <family val="2"/>
      </rPr>
      <t>LA ROCA</t>
    </r>
  </si>
  <si>
    <r>
      <rPr>
        <sz val="5"/>
        <rFont val="Arial"/>
        <family val="2"/>
      </rPr>
      <t>LA SAGRADA FAMILIA</t>
    </r>
  </si>
  <si>
    <r>
      <rPr>
        <sz val="5"/>
        <rFont val="Arial"/>
        <family val="2"/>
      </rPr>
      <t>LAS ACACIAS</t>
    </r>
  </si>
  <si>
    <r>
      <rPr>
        <sz val="5"/>
        <rFont val="Arial"/>
        <family val="2"/>
      </rPr>
      <t>LAS MERCEDES</t>
    </r>
  </si>
  <si>
    <r>
      <rPr>
        <sz val="5"/>
        <rFont val="Arial"/>
        <family val="2"/>
      </rPr>
      <t>LAURELES SUR ORIENTAL II SECTOR</t>
    </r>
  </si>
  <si>
    <r>
      <rPr>
        <sz val="5"/>
        <rFont val="Arial"/>
        <family val="2"/>
      </rPr>
      <t>LOS ALPES</t>
    </r>
  </si>
  <si>
    <r>
      <rPr>
        <sz val="5"/>
        <rFont val="Arial"/>
        <family val="2"/>
      </rPr>
      <t>LOS ALPES FUTURO</t>
    </r>
  </si>
  <si>
    <r>
      <rPr>
        <sz val="5"/>
        <rFont val="Arial"/>
        <family val="2"/>
      </rPr>
      <t>LOS ARRAYANES SECTOR SANTA INES</t>
    </r>
  </si>
  <si>
    <r>
      <rPr>
        <sz val="5"/>
        <rFont val="Arial"/>
        <family val="2"/>
      </rPr>
      <t>LOS LAURELES SUR ORIENTAL I SEC.</t>
    </r>
  </si>
  <si>
    <r>
      <rPr>
        <sz val="5"/>
        <rFont val="Arial"/>
        <family val="2"/>
      </rPr>
      <t>MACARENA LOS ALPES</t>
    </r>
  </si>
  <si>
    <r>
      <rPr>
        <sz val="5"/>
        <rFont val="Arial"/>
        <family val="2"/>
      </rPr>
      <t>MANANTIAL</t>
    </r>
  </si>
  <si>
    <r>
      <rPr>
        <sz val="5"/>
        <rFont val="Arial"/>
        <family val="2"/>
      </rPr>
      <t>MANILA</t>
    </r>
  </si>
  <si>
    <r>
      <rPr>
        <sz val="5"/>
        <rFont val="Arial"/>
        <family val="2"/>
      </rPr>
      <t>MIRAFLORES</t>
    </r>
  </si>
  <si>
    <r>
      <rPr>
        <sz val="5"/>
        <rFont val="Arial"/>
        <family val="2"/>
      </rPr>
      <t>MOLINOS DE ORIENTE</t>
    </r>
  </si>
  <si>
    <r>
      <rPr>
        <sz val="5"/>
        <rFont val="Arial"/>
        <family val="2"/>
      </rPr>
      <t>MONTECARLO</t>
    </r>
  </si>
  <si>
    <r>
      <rPr>
        <sz val="5"/>
        <rFont val="Arial"/>
        <family val="2"/>
      </rPr>
      <t>NUEVA ESPAÑA</t>
    </r>
  </si>
  <si>
    <r>
      <rPr>
        <sz val="5"/>
        <rFont val="Arial"/>
        <family val="2"/>
      </rPr>
      <t>NUEVA ESPAÑA PARTE ALTA</t>
    </r>
  </si>
  <si>
    <r>
      <rPr>
        <sz val="5"/>
        <rFont val="Arial"/>
        <family val="2"/>
      </rPr>
      <t>RAMAJAL</t>
    </r>
  </si>
  <si>
    <r>
      <rPr>
        <sz val="5"/>
        <rFont val="Arial"/>
        <family val="2"/>
      </rPr>
      <t>RINCON DE LA VICTRIA-B/VISTA</t>
    </r>
  </si>
  <si>
    <r>
      <rPr>
        <sz val="5"/>
        <rFont val="Arial"/>
        <family val="2"/>
      </rPr>
      <t>SAGRADA FAMILIA</t>
    </r>
  </si>
  <si>
    <r>
      <rPr>
        <sz val="5"/>
        <rFont val="Arial"/>
        <family val="2"/>
      </rPr>
      <t>SAN BLAS</t>
    </r>
  </si>
  <si>
    <r>
      <rPr>
        <sz val="5"/>
        <rFont val="Arial"/>
        <family val="2"/>
      </rPr>
      <t>SAN BLAS (PARCELAS)</t>
    </r>
  </si>
  <si>
    <r>
      <rPr>
        <sz val="5"/>
        <rFont val="Arial"/>
        <family val="2"/>
      </rPr>
      <t>SAN BLAS II SECTOR</t>
    </r>
  </si>
  <si>
    <r>
      <rPr>
        <sz val="5"/>
        <rFont val="Arial"/>
        <family val="2"/>
      </rPr>
      <t>SAN CRISTOBAL ALTO</t>
    </r>
  </si>
  <si>
    <r>
      <rPr>
        <sz val="5"/>
        <rFont val="Arial"/>
        <family val="2"/>
      </rPr>
      <t>SAN CRISTOBAL VIEJO</t>
    </r>
  </si>
  <si>
    <r>
      <rPr>
        <sz val="5"/>
        <rFont val="Arial"/>
        <family val="2"/>
      </rPr>
      <t>SAN PEDRO</t>
    </r>
  </si>
  <si>
    <r>
      <rPr>
        <sz val="5"/>
        <rFont val="Arial"/>
        <family val="2"/>
      </rPr>
      <t>SAN VICENTE</t>
    </r>
  </si>
  <si>
    <r>
      <rPr>
        <sz val="5"/>
        <rFont val="Arial"/>
        <family val="2"/>
      </rPr>
      <t>SAN VICENTE ALTO</t>
    </r>
  </si>
  <si>
    <r>
      <rPr>
        <sz val="5"/>
        <rFont val="Arial"/>
        <family val="2"/>
      </rPr>
      <t>SAN VICENTE BAJO</t>
    </r>
  </si>
  <si>
    <r>
      <rPr>
        <sz val="5"/>
        <rFont val="Arial"/>
        <family val="2"/>
      </rPr>
      <t>SAN VICENTE SUR ORIENTE</t>
    </r>
  </si>
  <si>
    <r>
      <rPr>
        <sz val="5"/>
        <rFont val="Arial"/>
        <family val="2"/>
      </rPr>
      <t>SANTA INES</t>
    </r>
  </si>
  <si>
    <r>
      <rPr>
        <sz val="5"/>
        <rFont val="Arial"/>
        <family val="2"/>
      </rPr>
      <t>SANTA INES SUR</t>
    </r>
  </si>
  <si>
    <r>
      <rPr>
        <sz val="5"/>
        <rFont val="Arial"/>
        <family val="2"/>
      </rPr>
      <t>TERRAZAS DE ORIENTE</t>
    </r>
  </si>
  <si>
    <r>
      <rPr>
        <sz val="5"/>
        <rFont val="Arial"/>
        <family val="2"/>
      </rPr>
      <t>TRIANGULO</t>
    </r>
  </si>
  <si>
    <r>
      <rPr>
        <sz val="5"/>
        <rFont val="Arial"/>
        <family val="2"/>
      </rPr>
      <t>TRIANGULO ALTO</t>
    </r>
  </si>
  <si>
    <r>
      <rPr>
        <sz val="5"/>
        <rFont val="Arial"/>
        <family val="2"/>
      </rPr>
      <t>TRIANGULO BAJO</t>
    </r>
  </si>
  <si>
    <r>
      <rPr>
        <sz val="5"/>
        <rFont val="Arial"/>
        <family val="2"/>
      </rPr>
      <t>VEREDA ALTOS DE SAN BLAS</t>
    </r>
  </si>
  <si>
    <r>
      <rPr>
        <sz val="5"/>
        <rFont val="Arial"/>
        <family val="2"/>
      </rPr>
      <t>VITELMA</t>
    </r>
  </si>
  <si>
    <r>
      <rPr>
        <sz val="5"/>
        <rFont val="Arial"/>
        <family val="2"/>
      </rPr>
      <t>GOLCONDA</t>
    </r>
  </si>
  <si>
    <r>
      <rPr>
        <sz val="5"/>
        <rFont val="Arial"/>
        <family val="2"/>
      </rPr>
      <t>PRIMERO DE MAYO</t>
    </r>
  </si>
  <si>
    <r>
      <rPr>
        <sz val="5"/>
        <rFont val="Arial"/>
        <family val="2"/>
      </rPr>
      <t>BUENOS AIRES</t>
    </r>
  </si>
  <si>
    <r>
      <rPr>
        <sz val="5"/>
        <rFont val="Arial"/>
        <family val="2"/>
      </rPr>
      <t>CALVO SUR</t>
    </r>
  </si>
  <si>
    <r>
      <rPr>
        <sz val="5"/>
        <rFont val="Arial"/>
        <family val="2"/>
      </rPr>
      <t>CAMINO VIEJO DE SAN CRISTOBAL</t>
    </r>
  </si>
  <si>
    <r>
      <rPr>
        <sz val="5"/>
        <rFont val="Arial"/>
        <family val="2"/>
      </rPr>
      <t>LA MARIA</t>
    </r>
  </si>
  <si>
    <r>
      <rPr>
        <sz val="5"/>
        <rFont val="Arial"/>
        <family val="2"/>
      </rPr>
      <t>LAS BRISAS</t>
    </r>
  </si>
  <si>
    <r>
      <rPr>
        <sz val="5"/>
        <rFont val="Arial"/>
        <family val="2"/>
      </rPr>
      <t>LOS DOS LEONES</t>
    </r>
  </si>
  <si>
    <r>
      <rPr>
        <sz val="5"/>
        <rFont val="Arial"/>
        <family val="2"/>
      </rPr>
      <t>MODELO SUR</t>
    </r>
  </si>
  <si>
    <r>
      <rPr>
        <sz val="5"/>
        <rFont val="Arial"/>
        <family val="2"/>
      </rPr>
      <t>NARIÑO SUR</t>
    </r>
  </si>
  <si>
    <r>
      <rPr>
        <sz val="5"/>
        <rFont val="Arial"/>
        <family val="2"/>
      </rPr>
      <t>QUINTA RAMOS</t>
    </r>
  </si>
  <si>
    <r>
      <rPr>
        <sz val="5"/>
        <rFont val="Arial"/>
        <family val="2"/>
      </rPr>
      <t>REP. DE VENEZUELA</t>
    </r>
  </si>
  <si>
    <r>
      <rPr>
        <sz val="5"/>
        <rFont val="Arial"/>
        <family val="2"/>
      </rPr>
      <t>SAN CRISTOBAL SUR</t>
    </r>
  </si>
  <si>
    <r>
      <rPr>
        <sz val="5"/>
        <rFont val="Arial"/>
        <family val="2"/>
      </rPr>
      <t>SAN JAVIER</t>
    </r>
  </si>
  <si>
    <r>
      <rPr>
        <sz val="5"/>
        <rFont val="Arial"/>
        <family val="2"/>
      </rPr>
      <t>SANTA ANA</t>
    </r>
  </si>
  <si>
    <r>
      <rPr>
        <sz val="5"/>
        <rFont val="Arial"/>
        <family val="2"/>
      </rPr>
      <t>SANTA ANA SUR</t>
    </r>
  </si>
  <si>
    <r>
      <rPr>
        <sz val="5"/>
        <rFont val="Arial"/>
        <family val="2"/>
      </rPr>
      <t>SOSIEGO</t>
    </r>
  </si>
  <si>
    <r>
      <rPr>
        <sz val="5"/>
        <rFont val="Arial"/>
        <family val="2"/>
      </rPr>
      <t>VELODROMO</t>
    </r>
  </si>
  <si>
    <r>
      <rPr>
        <sz val="5"/>
        <rFont val="Arial"/>
        <family val="2"/>
      </rPr>
      <t>VILLA ALBANIA</t>
    </r>
  </si>
  <si>
    <r>
      <rPr>
        <sz val="5"/>
        <rFont val="Arial"/>
        <family val="2"/>
      </rPr>
      <t>VILLA JAVIER</t>
    </r>
  </si>
  <si>
    <r>
      <rPr>
        <sz val="5"/>
        <rFont val="Arial"/>
        <family val="2"/>
      </rPr>
      <t>ATENAS</t>
    </r>
  </si>
  <si>
    <r>
      <rPr>
        <sz val="5"/>
        <rFont val="Arial"/>
        <family val="2"/>
      </rPr>
      <t>20 DE JULIO</t>
    </r>
  </si>
  <si>
    <r>
      <rPr>
        <sz val="5"/>
        <rFont val="Arial"/>
        <family val="2"/>
      </rPr>
      <t>ATENAS I</t>
    </r>
  </si>
  <si>
    <r>
      <rPr>
        <sz val="5"/>
        <rFont val="Arial"/>
        <family val="2"/>
      </rPr>
      <t>AYACUCHO</t>
    </r>
  </si>
  <si>
    <r>
      <rPr>
        <sz val="5"/>
        <rFont val="Arial"/>
        <family val="2"/>
      </rPr>
      <t>BARCELONA</t>
    </r>
  </si>
  <si>
    <r>
      <rPr>
        <sz val="5"/>
        <rFont val="Arial"/>
        <family val="2"/>
      </rPr>
      <t>BARCELONA SUR</t>
    </r>
  </si>
  <si>
    <r>
      <rPr>
        <sz val="5"/>
        <rFont val="Arial"/>
        <family val="2"/>
      </rPr>
      <t>BARCELONA SUR ORIENTAL</t>
    </r>
  </si>
  <si>
    <r>
      <rPr>
        <sz val="5"/>
        <rFont val="Arial"/>
        <family val="2"/>
      </rPr>
      <t>BELLO HORIZONTE</t>
    </r>
  </si>
  <si>
    <r>
      <rPr>
        <sz val="5"/>
        <rFont val="Arial"/>
        <family val="2"/>
      </rPr>
      <t>BELLO HORIZONTE III SECTOR</t>
    </r>
  </si>
  <si>
    <r>
      <rPr>
        <sz val="5"/>
        <rFont val="Arial"/>
        <family val="2"/>
      </rPr>
      <t>CORDOBA</t>
    </r>
  </si>
  <si>
    <r>
      <rPr>
        <sz val="5"/>
        <rFont val="Arial"/>
        <family val="2"/>
      </rPr>
      <t>EL ANGULO</t>
    </r>
  </si>
  <si>
    <r>
      <rPr>
        <sz val="5"/>
        <rFont val="Arial"/>
        <family val="2"/>
      </rPr>
      <t>EL ENCANTO</t>
    </r>
  </si>
  <si>
    <r>
      <rPr>
        <sz val="5"/>
        <rFont val="Arial"/>
        <family val="2"/>
      </rPr>
      <t>GRANADA SUR</t>
    </r>
  </si>
  <si>
    <r>
      <rPr>
        <sz val="5"/>
        <rFont val="Arial"/>
        <family val="2"/>
      </rPr>
      <t>GRANADA SUR III SECTOR</t>
    </r>
  </si>
  <si>
    <r>
      <rPr>
        <sz val="5"/>
        <rFont val="Arial"/>
        <family val="2"/>
      </rPr>
      <t>LA JOYITA</t>
    </r>
  </si>
  <si>
    <r>
      <rPr>
        <sz val="5"/>
        <rFont val="Arial"/>
        <family val="2"/>
      </rPr>
      <t>LA SERAFINA</t>
    </r>
  </si>
  <si>
    <r>
      <rPr>
        <sz val="5"/>
        <rFont val="Arial"/>
        <family val="2"/>
      </rPr>
      <t>LAS LOMAS</t>
    </r>
  </si>
  <si>
    <r>
      <rPr>
        <sz val="5"/>
        <rFont val="Arial"/>
        <family val="2"/>
      </rPr>
      <t>MANAGUA</t>
    </r>
  </si>
  <si>
    <r>
      <rPr>
        <sz val="5"/>
        <rFont val="Arial"/>
        <family val="2"/>
      </rPr>
      <t>MONTEBELLO</t>
    </r>
  </si>
  <si>
    <r>
      <rPr>
        <sz val="5"/>
        <rFont val="Arial"/>
        <family val="2"/>
      </rPr>
      <t>SAN ISIDRO</t>
    </r>
  </si>
  <si>
    <r>
      <rPr>
        <sz val="5"/>
        <rFont val="Arial"/>
        <family val="2"/>
      </rPr>
      <t>SAN ISIDRO I Y II</t>
    </r>
  </si>
  <si>
    <r>
      <rPr>
        <sz val="5"/>
        <rFont val="Arial"/>
        <family val="2"/>
      </rPr>
      <t>SAN ISIDRO SUR</t>
    </r>
  </si>
  <si>
    <r>
      <rPr>
        <sz val="5"/>
        <rFont val="Arial"/>
        <family val="2"/>
      </rPr>
      <t>SAN LUIS</t>
    </r>
  </si>
  <si>
    <r>
      <rPr>
        <sz val="5"/>
        <rFont val="Arial"/>
        <family val="2"/>
      </rPr>
      <t>SUR AMERICA</t>
    </r>
  </si>
  <si>
    <r>
      <rPr>
        <sz val="5"/>
        <rFont val="Arial"/>
        <family val="2"/>
      </rPr>
      <t>VILLA DE LOS ALPES</t>
    </r>
  </si>
  <si>
    <r>
      <rPr>
        <sz val="5"/>
        <rFont val="Arial"/>
        <family val="2"/>
      </rPr>
      <t>VILLA DE LOS ALPES I</t>
    </r>
  </si>
  <si>
    <r>
      <rPr>
        <sz val="5"/>
        <rFont val="Arial"/>
        <family val="2"/>
      </rPr>
      <t>VILLA NATALY 20 DE JULIO</t>
    </r>
  </si>
  <si>
    <r>
      <rPr>
        <sz val="5"/>
        <rFont val="Arial"/>
        <family val="2"/>
      </rPr>
      <t>ALTAMIRA</t>
    </r>
  </si>
  <si>
    <r>
      <rPr>
        <sz val="5"/>
        <rFont val="Arial"/>
        <family val="2"/>
      </rPr>
      <t>ALTAMIRA CHIQUITA</t>
    </r>
  </si>
  <si>
    <r>
      <rPr>
        <sz val="5"/>
        <rFont val="Arial"/>
        <family val="2"/>
      </rPr>
      <t>ALTOS DEL POBLADO</t>
    </r>
  </si>
  <si>
    <r>
      <rPr>
        <sz val="5"/>
        <rFont val="Arial"/>
        <family val="2"/>
      </rPr>
      <t>ALTOS DEL VIRREY</t>
    </r>
  </si>
  <si>
    <r>
      <rPr>
        <sz val="5"/>
        <rFont val="Arial"/>
        <family val="2"/>
      </rPr>
      <t>ALTOS DEL ZUQUE</t>
    </r>
  </si>
  <si>
    <r>
      <rPr>
        <sz val="5"/>
        <rFont val="Arial"/>
        <family val="2"/>
      </rPr>
      <t>BELLAVISTA PARTE ALTA</t>
    </r>
  </si>
  <si>
    <r>
      <rPr>
        <sz val="5"/>
        <rFont val="Arial"/>
        <family val="2"/>
      </rPr>
      <t>BELLAVISTA SUR ORIENTAL</t>
    </r>
  </si>
  <si>
    <r>
      <rPr>
        <sz val="5"/>
        <rFont val="Arial"/>
        <family val="2"/>
      </rPr>
      <t>CIUDADELA SANTA ROSA</t>
    </r>
  </si>
  <si>
    <r>
      <rPr>
        <sz val="5"/>
        <rFont val="Arial"/>
        <family val="2"/>
      </rPr>
      <t>EL QUINDIO</t>
    </r>
  </si>
  <si>
    <r>
      <rPr>
        <sz val="5"/>
        <rFont val="Arial"/>
        <family val="2"/>
      </rPr>
      <t>EL RECODO-REPUBLICA DE CANADA</t>
    </r>
  </si>
  <si>
    <r>
      <rPr>
        <sz val="5"/>
        <rFont val="Arial"/>
        <family val="2"/>
      </rPr>
      <t>EL RODEO</t>
    </r>
  </si>
  <si>
    <r>
      <rPr>
        <sz val="5"/>
        <rFont val="Arial"/>
        <family val="2"/>
      </rPr>
      <t>LA COLMENA</t>
    </r>
  </si>
  <si>
    <r>
      <rPr>
        <sz val="5"/>
        <rFont val="Arial"/>
        <family val="2"/>
      </rPr>
      <t>LA GLORIA</t>
    </r>
  </si>
  <si>
    <r>
      <rPr>
        <sz val="5"/>
        <rFont val="Arial"/>
        <family val="2"/>
      </rPr>
      <t>LA GLORIA BAJA</t>
    </r>
  </si>
  <si>
    <r>
      <rPr>
        <sz val="5"/>
        <rFont val="Arial"/>
        <family val="2"/>
      </rPr>
      <t>LA GLORIA MZ 11</t>
    </r>
  </si>
  <si>
    <r>
      <rPr>
        <sz val="5"/>
        <rFont val="Arial"/>
        <family val="2"/>
      </rPr>
      <t>LA GLORIA OCCIDENTAL</t>
    </r>
  </si>
  <si>
    <r>
      <rPr>
        <sz val="5"/>
        <rFont val="Arial"/>
        <family val="2"/>
      </rPr>
      <t>LA GLORIA ORIENTAL</t>
    </r>
  </si>
  <si>
    <r>
      <rPr>
        <sz val="5"/>
        <rFont val="Arial"/>
        <family val="2"/>
      </rPr>
      <t>LA GLORIA SAN MIGUEL</t>
    </r>
  </si>
  <si>
    <r>
      <rPr>
        <sz val="5"/>
        <rFont val="Arial"/>
        <family val="2"/>
      </rPr>
      <t>LA GROVANA</t>
    </r>
  </si>
  <si>
    <r>
      <rPr>
        <sz val="5"/>
        <rFont val="Arial"/>
        <family val="2"/>
      </rPr>
      <t>LA VICTORIA</t>
    </r>
  </si>
  <si>
    <r>
      <rPr>
        <sz val="5"/>
        <rFont val="Arial"/>
        <family val="2"/>
      </rPr>
      <t>LA VICTORIA II SECTOR</t>
    </r>
  </si>
  <si>
    <r>
      <rPr>
        <sz val="5"/>
        <rFont val="Arial"/>
        <family val="2"/>
      </rPr>
      <t>LA VICTORIA III SECTOR</t>
    </r>
  </si>
  <si>
    <r>
      <rPr>
        <sz val="5"/>
        <rFont val="Arial"/>
        <family val="2"/>
      </rPr>
      <t>LAS GAVIOTAS</t>
    </r>
  </si>
  <si>
    <r>
      <rPr>
        <sz val="5"/>
        <rFont val="Arial"/>
        <family val="2"/>
      </rPr>
      <t>LAS GUACAMAYAS</t>
    </r>
  </si>
  <si>
    <r>
      <rPr>
        <sz val="5"/>
        <rFont val="Arial"/>
        <family val="2"/>
      </rPr>
      <t>LAS GUACAMAYAS I, II Y III</t>
    </r>
  </si>
  <si>
    <r>
      <rPr>
        <sz val="5"/>
        <rFont val="Arial"/>
        <family val="2"/>
      </rPr>
      <t>LOS PUENTES</t>
    </r>
  </si>
  <si>
    <r>
      <rPr>
        <sz val="5"/>
        <rFont val="Arial"/>
        <family val="2"/>
      </rPr>
      <t>MALVINAS</t>
    </r>
  </si>
  <si>
    <r>
      <rPr>
        <sz val="5"/>
        <rFont val="Arial"/>
        <family val="2"/>
      </rPr>
      <t>MORALVA</t>
    </r>
  </si>
  <si>
    <r>
      <rPr>
        <sz val="5"/>
        <rFont val="Arial"/>
        <family val="2"/>
      </rPr>
      <t>PANORAMA (ANTES ALTAMIRA)</t>
    </r>
  </si>
  <si>
    <r>
      <rPr>
        <sz val="5"/>
        <rFont val="Arial"/>
        <family val="2"/>
      </rPr>
      <t>PASEITO III</t>
    </r>
  </si>
  <si>
    <r>
      <rPr>
        <sz val="5"/>
        <rFont val="Arial"/>
        <family val="2"/>
      </rPr>
      <t>PUENTE COLORADO</t>
    </r>
  </si>
  <si>
    <r>
      <rPr>
        <sz val="5"/>
        <rFont val="Arial"/>
        <family val="2"/>
      </rPr>
      <t>QUINDIO</t>
    </r>
  </si>
  <si>
    <r>
      <rPr>
        <sz val="5"/>
        <rFont val="Arial"/>
        <family val="2"/>
      </rPr>
      <t>QUINDIO I Y II</t>
    </r>
  </si>
  <si>
    <r>
      <rPr>
        <sz val="5"/>
        <rFont val="Arial"/>
        <family val="2"/>
      </rPr>
      <t>QUINDIO II</t>
    </r>
  </si>
  <si>
    <r>
      <rPr>
        <sz val="5"/>
        <rFont val="Arial"/>
        <family val="2"/>
      </rPr>
      <t>SAN JOSE</t>
    </r>
  </si>
  <si>
    <r>
      <rPr>
        <sz val="5"/>
        <rFont val="Arial"/>
        <family val="2"/>
      </rPr>
      <t>SAN JOSE ORIENTAL</t>
    </r>
  </si>
  <si>
    <r>
      <rPr>
        <sz val="5"/>
        <rFont val="Arial"/>
        <family val="2"/>
      </rPr>
      <t>SAN JOSE SUR ORIENTAL</t>
    </r>
  </si>
  <si>
    <r>
      <rPr>
        <sz val="5"/>
        <rFont val="Arial"/>
        <family val="2"/>
      </rPr>
      <t>SAN MARTIN DE LOBA I Y II</t>
    </r>
  </si>
  <si>
    <r>
      <rPr>
        <sz val="5"/>
        <rFont val="Arial"/>
        <family val="2"/>
      </rPr>
      <t>SAN MARTIN SUR</t>
    </r>
  </si>
  <si>
    <r>
      <rPr>
        <sz val="5"/>
        <rFont val="Arial"/>
        <family val="2"/>
      </rPr>
      <t>ANTIOQUIA</t>
    </r>
  </si>
  <si>
    <r>
      <rPr>
        <sz val="5"/>
        <rFont val="Arial"/>
        <family val="2"/>
      </rPr>
      <t>CANADA LA GUIRA</t>
    </r>
  </si>
  <si>
    <r>
      <rPr>
        <sz val="5"/>
        <rFont val="Arial"/>
        <family val="2"/>
      </rPr>
      <t>CANADA LA GUIRA II SECTOR</t>
    </r>
  </si>
  <si>
    <r>
      <rPr>
        <sz val="5"/>
        <rFont val="Arial"/>
        <family val="2"/>
      </rPr>
      <t>CANADA-SAN LUIS</t>
    </r>
  </si>
  <si>
    <r>
      <rPr>
        <sz val="5"/>
        <rFont val="Arial"/>
        <family val="2"/>
      </rPr>
      <t>CHIGUAZA</t>
    </r>
  </si>
  <si>
    <r>
      <rPr>
        <sz val="5"/>
        <rFont val="Arial"/>
        <family val="2"/>
      </rPr>
      <t>EL PARAISO</t>
    </r>
  </si>
  <si>
    <r>
      <rPr>
        <sz val="5"/>
        <rFont val="Arial"/>
        <family val="2"/>
      </rPr>
      <t>EL PINAR O REP. DEL CANADA II S.</t>
    </r>
  </si>
  <si>
    <r>
      <rPr>
        <sz val="5"/>
        <rFont val="Arial"/>
        <family val="2"/>
      </rPr>
      <t>EL TRIUNFO</t>
    </r>
  </si>
  <si>
    <r>
      <rPr>
        <sz val="5"/>
        <rFont val="Arial"/>
        <family val="2"/>
      </rPr>
      <t>JUAN REY (LA PAZ)</t>
    </r>
  </si>
  <si>
    <r>
      <rPr>
        <sz val="5"/>
        <rFont val="Arial"/>
        <family val="2"/>
      </rPr>
      <t>LA BELLEZA</t>
    </r>
  </si>
  <si>
    <r>
      <rPr>
        <sz val="5"/>
        <rFont val="Arial"/>
        <family val="2"/>
      </rPr>
      <t>LA NUEVA GLORIA</t>
    </r>
  </si>
  <si>
    <r>
      <rPr>
        <sz val="5"/>
        <rFont val="Arial"/>
        <family val="2"/>
      </rPr>
      <t>LA NUEVA GLORIA II SECTOR</t>
    </r>
  </si>
  <si>
    <r>
      <rPr>
        <sz val="5"/>
        <rFont val="Arial"/>
        <family val="2"/>
      </rPr>
      <t>LA PENINSULA</t>
    </r>
  </si>
  <si>
    <r>
      <rPr>
        <sz val="5"/>
        <rFont val="Arial"/>
        <family val="2"/>
      </rPr>
      <t>LA SIERRA</t>
    </r>
  </si>
  <si>
    <r>
      <rPr>
        <sz val="5"/>
        <rFont val="Arial"/>
        <family val="2"/>
      </rPr>
      <t>LAS GAVIOTAS*</t>
    </r>
  </si>
  <si>
    <r>
      <rPr>
        <sz val="5"/>
        <rFont val="Arial"/>
        <family val="2"/>
      </rPr>
      <t>LOS LIBERTADORES</t>
    </r>
  </si>
  <si>
    <r>
      <rPr>
        <sz val="5"/>
        <rFont val="Arial"/>
        <family val="2"/>
      </rPr>
      <t>LOS LIBERTADORES S. EL TESORO</t>
    </r>
  </si>
  <si>
    <r>
      <rPr>
        <sz val="5"/>
        <rFont val="Arial"/>
        <family val="2"/>
      </rPr>
      <t>LOS LIBERTADORES S. LA COLINA</t>
    </r>
  </si>
  <si>
    <r>
      <rPr>
        <sz val="5"/>
        <rFont val="Arial"/>
        <family val="2"/>
      </rPr>
      <t>LOS LIBERTADORES S.SAN IGNACIO</t>
    </r>
  </si>
  <si>
    <r>
      <rPr>
        <sz val="5"/>
        <rFont val="Arial"/>
        <family val="2"/>
      </rPr>
      <t>LOS LIBERTADORES S.SAN ISIDRO</t>
    </r>
  </si>
  <si>
    <r>
      <rPr>
        <sz val="5"/>
        <rFont val="Arial"/>
        <family val="2"/>
      </rPr>
      <t>LOS LIBERTADORES S.SAN JOSE</t>
    </r>
  </si>
  <si>
    <r>
      <rPr>
        <sz val="5"/>
        <rFont val="Arial"/>
        <family val="2"/>
      </rPr>
      <t>LOS LIBERTADORES S.SAN LUIS</t>
    </r>
  </si>
  <si>
    <r>
      <rPr>
        <sz val="5"/>
        <rFont val="Arial"/>
        <family val="2"/>
      </rPr>
      <t>LOS LIBERTADORES S.SAN MIGUEL</t>
    </r>
  </si>
  <si>
    <r>
      <rPr>
        <sz val="5"/>
        <rFont val="Arial"/>
        <family val="2"/>
      </rPr>
      <t>LOS LIBERTADORES, BQUE DIAMANT, TRIANGULO</t>
    </r>
  </si>
  <si>
    <r>
      <rPr>
        <sz val="5"/>
        <rFont val="Arial"/>
        <family val="2"/>
      </rPr>
      <t>LOS PINARES</t>
    </r>
  </si>
  <si>
    <r>
      <rPr>
        <sz val="5"/>
        <rFont val="Arial"/>
        <family val="2"/>
      </rPr>
      <t>LOS PINOS</t>
    </r>
  </si>
  <si>
    <r>
      <rPr>
        <sz val="5"/>
        <rFont val="Arial"/>
        <family val="2"/>
      </rPr>
      <t>NUEVA DELLY</t>
    </r>
  </si>
  <si>
    <r>
      <rPr>
        <sz val="5"/>
        <rFont val="Arial"/>
        <family val="2"/>
      </rPr>
      <t>NUEVA GLORIA</t>
    </r>
  </si>
  <si>
    <r>
      <rPr>
        <sz val="5"/>
        <rFont val="Arial"/>
        <family val="2"/>
      </rPr>
      <t>NUEVA ROMA</t>
    </r>
  </si>
  <si>
    <r>
      <rPr>
        <sz val="5"/>
        <rFont val="Arial"/>
        <family val="2"/>
      </rPr>
      <t>NUEVAS MALVINAS O EL TRIUNFO</t>
    </r>
  </si>
  <si>
    <r>
      <rPr>
        <sz val="5"/>
        <rFont val="Arial"/>
        <family val="2"/>
      </rPr>
      <t>REPUBLICA DEL CANADA</t>
    </r>
  </si>
  <si>
    <r>
      <rPr>
        <sz val="5"/>
        <rFont val="Arial"/>
        <family val="2"/>
      </rPr>
      <t>REPUBLICA DEL CANADA-EL PINAR</t>
    </r>
  </si>
  <si>
    <r>
      <rPr>
        <sz val="5"/>
        <rFont val="Arial"/>
        <family val="2"/>
      </rPr>
      <t>SAN JACINTO</t>
    </r>
  </si>
  <si>
    <r>
      <rPr>
        <sz val="5"/>
        <rFont val="Arial"/>
        <family val="2"/>
      </rPr>
      <t>SAN MANUEL</t>
    </r>
  </si>
  <si>
    <r>
      <rPr>
        <sz val="5"/>
        <rFont val="Arial"/>
        <family val="2"/>
      </rPr>
      <t>SAN RAFAEL SUR ORIENTAL</t>
    </r>
  </si>
  <si>
    <r>
      <rPr>
        <sz val="5"/>
        <rFont val="Arial"/>
        <family val="2"/>
      </rPr>
      <t>SAN RAFAEL USME</t>
    </r>
  </si>
  <si>
    <r>
      <rPr>
        <sz val="5"/>
        <rFont val="Arial"/>
        <family val="2"/>
      </rPr>
      <t>SANTA RITA I, II Y III</t>
    </r>
  </si>
  <si>
    <r>
      <rPr>
        <sz val="5"/>
        <rFont val="Arial"/>
        <family val="2"/>
      </rPr>
      <t>SANTA RITA SUR ORIENTAL</t>
    </r>
  </si>
  <si>
    <r>
      <rPr>
        <sz val="5"/>
        <rFont val="Arial"/>
        <family val="2"/>
      </rPr>
      <t>VALPARAISO</t>
    </r>
  </si>
  <si>
    <r>
      <rPr>
        <sz val="5"/>
        <rFont val="Arial"/>
        <family val="2"/>
      </rPr>
      <t>VILLA ANGELICA CANADA LA GUIRA</t>
    </r>
  </si>
  <si>
    <r>
      <rPr>
        <sz val="5"/>
        <rFont val="Arial"/>
        <family val="2"/>
      </rPr>
      <t>VILLA AURORA</t>
    </r>
  </si>
  <si>
    <r>
      <rPr>
        <sz val="5"/>
        <rFont val="Arial"/>
        <family val="2"/>
      </rPr>
      <t>VILLA DEL CERRO</t>
    </r>
  </si>
  <si>
    <r>
      <rPr>
        <sz val="5"/>
        <rFont val="Arial"/>
        <family val="2"/>
      </rPr>
      <t>VILLABELL</t>
    </r>
  </si>
  <si>
    <r>
      <rPr>
        <sz val="5"/>
        <rFont val="Arial"/>
        <family val="2"/>
      </rPr>
      <t>YOMASA</t>
    </r>
  </si>
  <si>
    <r>
      <rPr>
        <sz val="5"/>
        <rFont val="Arial"/>
        <family val="2"/>
      </rPr>
      <t>VILLA ANGELICA</t>
    </r>
  </si>
  <si>
    <r>
      <rPr>
        <sz val="5"/>
        <rFont val="Arial"/>
        <family val="2"/>
      </rPr>
      <t>EL PARAISO SUR ORIENTAL I SEC.</t>
    </r>
  </si>
  <si>
    <r>
      <rPr>
        <sz val="5"/>
        <rFont val="Arial"/>
        <family val="2"/>
      </rPr>
      <t>JUAN REY I Y II</t>
    </r>
  </si>
  <si>
    <r>
      <rPr>
        <sz val="5"/>
        <rFont val="Arial"/>
        <family val="2"/>
      </rPr>
      <t>VILLA BEGONIA</t>
    </r>
  </si>
  <si>
    <r>
      <rPr>
        <sz val="4.5"/>
        <rFont val="Arial"/>
        <family val="2"/>
      </rPr>
      <t>BUENOS AIRES</t>
    </r>
  </si>
  <si>
    <r>
      <rPr>
        <sz val="4.5"/>
        <rFont val="Arial"/>
        <family val="2"/>
      </rPr>
      <t>COSTA RICA</t>
    </r>
  </si>
  <si>
    <r>
      <rPr>
        <sz val="4.5"/>
        <rFont val="Arial"/>
        <family val="2"/>
      </rPr>
      <t>DOÑA LILIANA</t>
    </r>
  </si>
  <si>
    <r>
      <rPr>
        <sz val="4.5"/>
        <rFont val="Arial"/>
        <family val="2"/>
      </rPr>
      <t>EL BOSQUE KM. 11</t>
    </r>
  </si>
  <si>
    <r>
      <rPr>
        <sz val="4.5"/>
        <rFont val="Arial"/>
        <family val="2"/>
      </rPr>
      <t>JUAN JOSE RONDON</t>
    </r>
  </si>
  <si>
    <r>
      <rPr>
        <sz val="4.5"/>
        <rFont val="Arial"/>
        <family val="2"/>
      </rPr>
      <t>JUAN JOSE RONDON II SECTOR</t>
    </r>
  </si>
  <si>
    <r>
      <rPr>
        <sz val="4.5"/>
        <rFont val="Arial"/>
        <family val="2"/>
      </rPr>
      <t>JUAN REY SUR</t>
    </r>
  </si>
  <si>
    <r>
      <rPr>
        <sz val="4.5"/>
        <rFont val="Arial"/>
        <family val="2"/>
      </rPr>
      <t>LA CABAÑA</t>
    </r>
  </si>
  <si>
    <r>
      <rPr>
        <sz val="4.5"/>
        <rFont val="Arial"/>
        <family val="2"/>
      </rPr>
      <t>LA ESPERANZA</t>
    </r>
  </si>
  <si>
    <r>
      <rPr>
        <sz val="4.5"/>
        <rFont val="Arial"/>
        <family val="2"/>
      </rPr>
      <t>LA FLORA PARCELACION SAN PEDRO</t>
    </r>
  </si>
  <si>
    <r>
      <rPr>
        <sz val="4.5"/>
        <rFont val="Arial"/>
        <family val="2"/>
      </rPr>
      <t>LAS VIOLETAS</t>
    </r>
  </si>
  <si>
    <r>
      <rPr>
        <sz val="4.5"/>
        <rFont val="Arial"/>
        <family val="2"/>
      </rPr>
      <t>LOS ARRAYANES</t>
    </r>
  </si>
  <si>
    <r>
      <rPr>
        <sz val="4.5"/>
        <rFont val="Arial"/>
        <family val="2"/>
      </rPr>
      <t>LOS SOCHES</t>
    </r>
  </si>
  <si>
    <r>
      <rPr>
        <sz val="4.5"/>
        <rFont val="Arial"/>
        <family val="2"/>
      </rPr>
      <t>PARCELACION SAN PEDRO</t>
    </r>
  </si>
  <si>
    <r>
      <rPr>
        <sz val="4.5"/>
        <rFont val="Arial"/>
        <family val="2"/>
      </rPr>
      <t>TIHUAQUE</t>
    </r>
  </si>
  <si>
    <r>
      <rPr>
        <sz val="4.5"/>
        <rFont val="Arial"/>
        <family val="2"/>
      </rPr>
      <t>UNION</t>
    </r>
  </si>
  <si>
    <r>
      <rPr>
        <sz val="4.5"/>
        <rFont val="Arial"/>
        <family val="2"/>
      </rPr>
      <t>VILLA DIANA</t>
    </r>
  </si>
  <si>
    <r>
      <rPr>
        <sz val="4.5"/>
        <rFont val="Arial"/>
        <family val="2"/>
      </rPr>
      <t>VILLA ROSITA</t>
    </r>
  </si>
  <si>
    <r>
      <rPr>
        <sz val="4.5"/>
        <rFont val="Arial"/>
        <family val="2"/>
      </rPr>
      <t>ALASKA</t>
    </r>
  </si>
  <si>
    <r>
      <rPr>
        <sz val="4.5"/>
        <rFont val="Arial"/>
        <family val="2"/>
      </rPr>
      <t>ARRAYANES</t>
    </r>
  </si>
  <si>
    <r>
      <rPr>
        <sz val="4.5"/>
        <rFont val="Arial"/>
        <family val="2"/>
      </rPr>
      <t>DANUBIO AZUL</t>
    </r>
  </si>
  <si>
    <r>
      <rPr>
        <sz val="4.5"/>
        <rFont val="Arial"/>
        <family val="2"/>
      </rPr>
      <t>DAZA SECTOR II</t>
    </r>
  </si>
  <si>
    <r>
      <rPr>
        <sz val="4.5"/>
        <rFont val="Arial"/>
        <family val="2"/>
      </rPr>
      <t>DUITAMA</t>
    </r>
  </si>
  <si>
    <r>
      <rPr>
        <sz val="4.5"/>
        <rFont val="Arial"/>
        <family val="2"/>
      </rPr>
      <t>EL PORVENIR</t>
    </r>
  </si>
  <si>
    <r>
      <rPr>
        <sz val="4.5"/>
        <rFont val="Arial"/>
        <family val="2"/>
      </rPr>
      <t>EL PORVENIR II SECTOR</t>
    </r>
  </si>
  <si>
    <r>
      <rPr>
        <sz val="4.5"/>
        <rFont val="Arial"/>
        <family val="2"/>
      </rPr>
      <t>FISCALA II LA FORTUNA</t>
    </r>
  </si>
  <si>
    <r>
      <rPr>
        <sz val="4.5"/>
        <rFont val="Arial"/>
        <family val="2"/>
      </rPr>
      <t>LA FISCALA LOS TRES LAURELES</t>
    </r>
  </si>
  <si>
    <r>
      <rPr>
        <sz val="4.5"/>
        <rFont val="Arial"/>
        <family val="2"/>
      </rPr>
      <t>LA FISCALA LOTE 16</t>
    </r>
  </si>
  <si>
    <r>
      <rPr>
        <sz val="4.5"/>
        <rFont val="Arial"/>
        <family val="2"/>
      </rPr>
      <t>LA FISCALA LOTE 16A</t>
    </r>
  </si>
  <si>
    <r>
      <rPr>
        <sz val="4.5"/>
        <rFont val="Arial"/>
        <family val="2"/>
      </rPr>
      <t>LA FISCALA SECTOR DAZA</t>
    </r>
  </si>
  <si>
    <r>
      <rPr>
        <sz val="4.5"/>
        <rFont val="Arial"/>
        <family val="2"/>
      </rPr>
      <t>LA FISCALA SECTOR NORTE</t>
    </r>
  </si>
  <si>
    <r>
      <rPr>
        <sz val="4.5"/>
        <rFont val="Arial"/>
        <family val="2"/>
      </rPr>
      <t>LA FISCALA SECTOR RODRIGUEZ</t>
    </r>
  </si>
  <si>
    <r>
      <rPr>
        <sz val="4.5"/>
        <rFont val="Arial"/>
        <family val="2"/>
      </rPr>
      <t>LA MORENA I</t>
    </r>
  </si>
  <si>
    <r>
      <rPr>
        <sz val="4.5"/>
        <rFont val="Arial"/>
        <family val="2"/>
      </rPr>
      <t>LA MORENA II</t>
    </r>
  </si>
  <si>
    <r>
      <rPr>
        <sz val="4.5"/>
        <rFont val="Arial"/>
        <family val="2"/>
      </rPr>
      <t>LA MORENA II (SECTOR VILLA SANDRA)</t>
    </r>
  </si>
  <si>
    <r>
      <rPr>
        <sz val="4.5"/>
        <rFont val="Arial"/>
        <family val="2"/>
      </rPr>
      <t>MORENA II SECTOR VILLA SANDRA</t>
    </r>
  </si>
  <si>
    <r>
      <rPr>
        <sz val="4.5"/>
        <rFont val="Arial"/>
        <family val="2"/>
      </rPr>
      <t>NUEVA ESPERANZA</t>
    </r>
  </si>
  <si>
    <r>
      <rPr>
        <sz val="4.5"/>
        <rFont val="Arial"/>
        <family val="2"/>
      </rPr>
      <t>SAN MARTIN</t>
    </r>
  </si>
  <si>
    <r>
      <rPr>
        <sz val="4.5"/>
        <rFont val="Arial"/>
        <family val="2"/>
      </rPr>
      <t>VILLA NEIZA</t>
    </r>
  </si>
  <si>
    <r>
      <rPr>
        <sz val="4.5"/>
        <rFont val="Arial"/>
        <family val="2"/>
      </rPr>
      <t>PICOTA SUR</t>
    </r>
  </si>
  <si>
    <r>
      <rPr>
        <sz val="4.5"/>
        <rFont val="Arial"/>
        <family val="2"/>
      </rPr>
      <t>PORVENIR</t>
    </r>
  </si>
  <si>
    <r>
      <rPr>
        <sz val="4.5"/>
        <rFont val="Arial"/>
        <family val="2"/>
      </rPr>
      <t>ALMIRANTE PADILLA</t>
    </r>
  </si>
  <si>
    <r>
      <rPr>
        <sz val="4.5"/>
        <rFont val="Arial"/>
        <family val="2"/>
      </rPr>
      <t>ALTOS DEL PINO</t>
    </r>
  </si>
  <si>
    <r>
      <rPr>
        <sz val="4.5"/>
        <rFont val="Arial"/>
        <family val="2"/>
      </rPr>
      <t>ARIZONA</t>
    </r>
  </si>
  <si>
    <r>
      <rPr>
        <sz val="4.5"/>
        <rFont val="Arial"/>
        <family val="2"/>
      </rPr>
      <t>BARRANQUILLITA</t>
    </r>
  </si>
  <si>
    <r>
      <rPr>
        <sz val="4.5"/>
        <rFont val="Arial"/>
        <family val="2"/>
      </rPr>
      <t>BENJAMIN URIBE</t>
    </r>
  </si>
  <si>
    <r>
      <rPr>
        <sz val="4.5"/>
        <rFont val="Arial"/>
        <family val="2"/>
      </rPr>
      <t>BETANIA</t>
    </r>
  </si>
  <si>
    <r>
      <rPr>
        <sz val="4.5"/>
        <rFont val="Arial"/>
        <family val="2"/>
      </rPr>
      <t>BETANIA II</t>
    </r>
  </si>
  <si>
    <r>
      <rPr>
        <sz val="4.5"/>
        <rFont val="Arial"/>
        <family val="2"/>
      </rPr>
      <t>BULEVAR DEL SUR</t>
    </r>
  </si>
  <si>
    <r>
      <rPr>
        <sz val="4.5"/>
        <rFont val="Arial"/>
        <family val="2"/>
      </rPr>
      <t>CASA LOMA II</t>
    </r>
  </si>
  <si>
    <r>
      <rPr>
        <sz val="4.5"/>
        <rFont val="Arial"/>
        <family val="2"/>
      </rPr>
      <t>CASA REY</t>
    </r>
  </si>
  <si>
    <r>
      <rPr>
        <sz val="4.5"/>
        <rFont val="Arial"/>
        <family val="2"/>
      </rPr>
      <t>CASALOMA</t>
    </r>
  </si>
  <si>
    <r>
      <rPr>
        <sz val="4.5"/>
        <rFont val="Arial"/>
        <family val="2"/>
      </rPr>
      <t>COMPOSTELA I</t>
    </r>
  </si>
  <si>
    <r>
      <rPr>
        <sz val="4.5"/>
        <rFont val="Arial"/>
        <family val="2"/>
      </rPr>
      <t>COMPOSTELA II</t>
    </r>
  </si>
  <si>
    <r>
      <rPr>
        <sz val="4.5"/>
        <rFont val="Arial"/>
        <family val="2"/>
      </rPr>
      <t>COMPOSTELA III</t>
    </r>
  </si>
  <si>
    <r>
      <rPr>
        <sz val="4.5"/>
        <rFont val="Arial"/>
        <family val="2"/>
      </rPr>
      <t>EL BOSQUE</t>
    </r>
  </si>
  <si>
    <r>
      <rPr>
        <sz val="4.5"/>
        <rFont val="Arial"/>
        <family val="2"/>
      </rPr>
      <t>EL CORTIJO</t>
    </r>
  </si>
  <si>
    <r>
      <rPr>
        <sz val="4.5"/>
        <rFont val="Arial"/>
        <family val="2"/>
      </rPr>
      <t>EL CURUBO</t>
    </r>
  </si>
  <si>
    <r>
      <rPr>
        <sz val="4.5"/>
        <rFont val="Arial"/>
        <family val="2"/>
      </rPr>
      <t>EL JORDAN</t>
    </r>
  </si>
  <si>
    <r>
      <rPr>
        <sz val="4.5"/>
        <rFont val="Arial"/>
        <family val="2"/>
      </rPr>
      <t>EL NEVADO</t>
    </r>
  </si>
  <si>
    <r>
      <rPr>
        <sz val="4.5"/>
        <rFont val="Arial"/>
        <family val="2"/>
      </rPr>
      <t>EL PEDREGAL</t>
    </r>
  </si>
  <si>
    <r>
      <rPr>
        <sz val="4.5"/>
        <rFont val="Arial"/>
        <family val="2"/>
      </rPr>
      <t>EL RECUERDO SUR</t>
    </r>
  </si>
  <si>
    <r>
      <rPr>
        <sz val="4.5"/>
        <rFont val="Arial"/>
        <family val="2"/>
      </rPr>
      <t>EL REFUGIO</t>
    </r>
  </si>
  <si>
    <r>
      <rPr>
        <sz val="4.5"/>
        <rFont val="Arial"/>
        <family val="2"/>
      </rPr>
      <t>EL REFUGIO SECTOR SANTA LIBRADA</t>
    </r>
  </si>
  <si>
    <r>
      <rPr>
        <sz val="4.5"/>
        <rFont val="Arial"/>
        <family val="2"/>
      </rPr>
      <t>EL ROSAL-MIRADOR</t>
    </r>
  </si>
  <si>
    <r>
      <rPr>
        <sz val="4.5"/>
        <rFont val="Arial"/>
        <family val="2"/>
      </rPr>
      <t>EL RUBI II SECTOR</t>
    </r>
  </si>
  <si>
    <r>
      <rPr>
        <sz val="4.5"/>
        <rFont val="Arial"/>
        <family val="2"/>
      </rPr>
      <t>GRAN YOMASA I</t>
    </r>
  </si>
  <si>
    <r>
      <rPr>
        <sz val="4.5"/>
        <rFont val="Arial"/>
        <family val="2"/>
      </rPr>
      <t>GRAN YOMASA II SECTOR</t>
    </r>
  </si>
  <si>
    <r>
      <rPr>
        <sz val="4.5"/>
        <rFont val="Arial"/>
        <family val="2"/>
      </rPr>
      <t>LA ANDREA</t>
    </r>
  </si>
  <si>
    <r>
      <rPr>
        <sz val="4.5"/>
        <rFont val="Arial"/>
        <family val="2"/>
      </rPr>
      <t>LA AURORA</t>
    </r>
  </si>
  <si>
    <r>
      <rPr>
        <sz val="4.5"/>
        <rFont val="Arial"/>
        <family val="2"/>
      </rPr>
      <t>LA FORTALEZA</t>
    </r>
  </si>
  <si>
    <r>
      <rPr>
        <sz val="4.5"/>
        <rFont val="Arial"/>
        <family val="2"/>
      </rPr>
      <t>LA REGADERA KM. 11</t>
    </r>
  </si>
  <si>
    <r>
      <rPr>
        <sz val="4.5"/>
        <rFont val="Arial"/>
        <family val="2"/>
      </rPr>
      <t>LA REGADERA SUR</t>
    </r>
  </si>
  <si>
    <r>
      <rPr>
        <sz val="4.5"/>
        <rFont val="Arial"/>
        <family val="2"/>
      </rPr>
      <t>LAS GRANJAS DE SAN PEDRO (SANTA LIBRADA)</t>
    </r>
  </si>
  <si>
    <r>
      <rPr>
        <sz val="4.5"/>
        <rFont val="Arial"/>
        <family val="2"/>
      </rPr>
      <t>LAS VIVIENDAS</t>
    </r>
  </si>
  <si>
    <r>
      <rPr>
        <sz val="4.5"/>
        <rFont val="Arial"/>
        <family val="2"/>
      </rPr>
      <t>LOS TEJARES SUR II SECTOR</t>
    </r>
  </si>
  <si>
    <r>
      <rPr>
        <sz val="4.5"/>
        <rFont val="Arial"/>
        <family val="2"/>
      </rPr>
      <t>NUEVO SAN ANDRES DE LOS ALTOS</t>
    </r>
  </si>
  <si>
    <r>
      <rPr>
        <sz val="4.5"/>
        <rFont val="Arial"/>
        <family val="2"/>
      </rPr>
      <t>OLIVARES</t>
    </r>
  </si>
  <si>
    <r>
      <rPr>
        <sz val="4.5"/>
        <rFont val="Arial"/>
        <family val="2"/>
      </rPr>
      <t>SALAZAR SALAZAR</t>
    </r>
  </si>
  <si>
    <r>
      <rPr>
        <sz val="4.5"/>
        <rFont val="Arial"/>
        <family val="2"/>
      </rPr>
      <t>SAN ANDRES ALTO</t>
    </r>
  </si>
  <si>
    <r>
      <rPr>
        <sz val="4.5"/>
        <rFont val="Arial"/>
        <family val="2"/>
      </rPr>
      <t>SAN FELIPE</t>
    </r>
  </si>
  <si>
    <r>
      <rPr>
        <sz val="4.5"/>
        <rFont val="Arial"/>
        <family val="2"/>
      </rPr>
      <t>SAN ISIDRO SUR</t>
    </r>
  </si>
  <si>
    <r>
      <rPr>
        <sz val="4.5"/>
        <rFont val="Arial"/>
        <family val="2"/>
      </rPr>
      <t>SAN JUAN BAUTISTA</t>
    </r>
  </si>
  <si>
    <r>
      <rPr>
        <sz val="4.5"/>
        <rFont val="Arial"/>
        <family val="2"/>
      </rPr>
      <t>SAN JUAN I SECTOR</t>
    </r>
  </si>
  <si>
    <r>
      <rPr>
        <sz val="4.5"/>
        <rFont val="Arial"/>
        <family val="2"/>
      </rPr>
      <t>SAN JUAN II SECTOR</t>
    </r>
  </si>
  <si>
    <r>
      <rPr>
        <sz val="4.5"/>
        <rFont val="Arial"/>
        <family val="2"/>
      </rPr>
      <t>SAN JUAN II Y III SECTOR</t>
    </r>
  </si>
  <si>
    <r>
      <rPr>
        <sz val="4.5"/>
        <rFont val="Arial"/>
        <family val="2"/>
      </rPr>
      <t>SAN LIBRADA LOS TEJARES</t>
    </r>
  </si>
  <si>
    <r>
      <rPr>
        <sz val="4.5"/>
        <rFont val="Arial"/>
        <family val="2"/>
      </rPr>
      <t>SAN LUIS</t>
    </r>
  </si>
  <si>
    <r>
      <rPr>
        <sz val="4.5"/>
        <rFont val="Arial"/>
        <family val="2"/>
      </rPr>
      <t>SAN PABLO</t>
    </r>
  </si>
  <si>
    <r>
      <rPr>
        <sz val="4.5"/>
        <rFont val="Arial"/>
        <family val="2"/>
      </rPr>
      <t>SANTA LIBRADA</t>
    </r>
  </si>
  <si>
    <r>
      <rPr>
        <sz val="4.5"/>
        <rFont val="Arial"/>
        <family val="2"/>
      </rPr>
      <t>SANTA LIBRADA LA ESPERANZA</t>
    </r>
  </si>
  <si>
    <r>
      <rPr>
        <sz val="4.5"/>
        <rFont val="Arial"/>
        <family val="2"/>
      </rPr>
      <t>SANTA LIBRADA LA SUREÑA</t>
    </r>
  </si>
  <si>
    <r>
      <rPr>
        <sz val="4.5"/>
        <rFont val="Arial"/>
        <family val="2"/>
      </rPr>
      <t>SANTA LIBRADA LOS TEJARES (GRAN YOMASA)</t>
    </r>
  </si>
  <si>
    <r>
      <rPr>
        <sz val="4.5"/>
        <rFont val="Arial"/>
        <family val="2"/>
      </rPr>
      <t>SANTA LIBRADA NORTE</t>
    </r>
  </si>
  <si>
    <r>
      <rPr>
        <sz val="4.5"/>
        <rFont val="Arial"/>
        <family val="2"/>
      </rPr>
      <t>SANTA LIBRADA S. SAN BERNARDINO</t>
    </r>
  </si>
  <si>
    <r>
      <rPr>
        <sz val="4.5"/>
        <rFont val="Arial"/>
        <family val="2"/>
      </rPr>
      <t>SANTA LIBRADA S. SAN FRANCISCO</t>
    </r>
  </si>
  <si>
    <r>
      <rPr>
        <sz val="4.5"/>
        <rFont val="Arial"/>
        <family val="2"/>
      </rPr>
      <t>SANTA LIBRADA SALAZAR SALAZAR</t>
    </r>
  </si>
  <si>
    <r>
      <rPr>
        <sz val="4.5"/>
        <rFont val="Arial"/>
        <family val="2"/>
      </rPr>
      <t>SANTA LIBRADA SECTOR LA PEÑA</t>
    </r>
  </si>
  <si>
    <r>
      <rPr>
        <sz val="4.5"/>
        <rFont val="Arial"/>
        <family val="2"/>
      </rPr>
      <t>SANTA MARTA II SECTOR</t>
    </r>
  </si>
  <si>
    <r>
      <rPr>
        <sz val="4.5"/>
        <rFont val="Arial"/>
        <family val="2"/>
      </rPr>
      <t>SANTA MARTHA</t>
    </r>
  </si>
  <si>
    <r>
      <rPr>
        <sz val="4.5"/>
        <rFont val="Arial"/>
        <family val="2"/>
      </rPr>
      <t>SANTA MARTHA II</t>
    </r>
  </si>
  <si>
    <r>
      <rPr>
        <sz val="4.5"/>
        <rFont val="Arial"/>
        <family val="2"/>
      </rPr>
      <t>SIERRA MORENA</t>
    </r>
  </si>
  <si>
    <r>
      <rPr>
        <sz val="4.5"/>
        <rFont val="Arial"/>
        <family val="2"/>
      </rPr>
      <t>TENERIFE II SECTOR</t>
    </r>
  </si>
  <si>
    <r>
      <rPr>
        <sz val="4.5"/>
        <rFont val="Arial"/>
        <family val="2"/>
      </rPr>
      <t>URB. COSTA RICA BARRIO SAN ANDRES DE LOS ALTOS</t>
    </r>
  </si>
  <si>
    <r>
      <rPr>
        <sz val="4.5"/>
        <rFont val="Arial"/>
        <family val="2"/>
      </rPr>
      <t>URBANIZACION BRASILIA II SECTOR</t>
    </r>
  </si>
  <si>
    <r>
      <rPr>
        <sz val="4.5"/>
        <rFont val="Arial"/>
        <family val="2"/>
      </rPr>
      <t>URBANIZACION BRASILIA SUR</t>
    </r>
  </si>
  <si>
    <r>
      <rPr>
        <sz val="4.5"/>
        <rFont val="Arial"/>
        <family val="2"/>
      </rPr>
      <t>URBANIZACION CARTAGENA</t>
    </r>
  </si>
  <si>
    <r>
      <rPr>
        <sz val="4.5"/>
        <rFont val="Arial"/>
        <family val="2"/>
      </rPr>
      <t>URBANIZACION LA ANDREA</t>
    </r>
  </si>
  <si>
    <r>
      <rPr>
        <sz val="4.5"/>
        <rFont val="Arial"/>
        <family val="2"/>
      </rPr>
      <t>URBANIZACION LA AURORA II ETAPA</t>
    </r>
  </si>
  <si>
    <r>
      <rPr>
        <sz val="4.5"/>
        <rFont val="Arial"/>
        <family val="2"/>
      </rPr>
      <t>URBANIZACION MIRAVALLE</t>
    </r>
  </si>
  <si>
    <r>
      <rPr>
        <sz val="4.5"/>
        <rFont val="Arial"/>
        <family val="2"/>
      </rPr>
      <t>URBANIZACION TEQUENDAMA</t>
    </r>
  </si>
  <si>
    <r>
      <rPr>
        <sz val="4.5"/>
        <rFont val="Arial"/>
        <family val="2"/>
      </rPr>
      <t>VIANEY</t>
    </r>
  </si>
  <si>
    <r>
      <rPr>
        <sz val="4.5"/>
        <rFont val="Arial"/>
        <family val="2"/>
      </rPr>
      <t>VILLA ALEJANDRIA</t>
    </r>
  </si>
  <si>
    <r>
      <rPr>
        <sz val="4.5"/>
        <rFont val="Arial"/>
        <family val="2"/>
      </rPr>
      <t>VILLA NELLY</t>
    </r>
  </si>
  <si>
    <r>
      <rPr>
        <sz val="4.5"/>
        <rFont val="Arial"/>
        <family val="2"/>
      </rPr>
      <t>VILLAS DE SANTA ISABEL-P.ENTRE NUBES</t>
    </r>
  </si>
  <si>
    <r>
      <rPr>
        <sz val="4.5"/>
        <rFont val="Arial"/>
        <family val="2"/>
      </rPr>
      <t>VILLAS DEL EDEN</t>
    </r>
  </si>
  <si>
    <r>
      <rPr>
        <sz val="4.5"/>
        <rFont val="Arial"/>
        <family val="2"/>
      </rPr>
      <t>YOMASITA</t>
    </r>
  </si>
  <si>
    <r>
      <rPr>
        <sz val="4.5"/>
        <rFont val="Arial"/>
        <family val="2"/>
      </rPr>
      <t>ALFONSO LOPEZ SECTOR CHARALA</t>
    </r>
  </si>
  <si>
    <r>
      <rPr>
        <sz val="4.5"/>
        <rFont val="Arial"/>
        <family val="2"/>
      </rPr>
      <t>ANTONIO JOSE DE SUCRE</t>
    </r>
  </si>
  <si>
    <r>
      <rPr>
        <sz val="4.5"/>
        <rFont val="Arial"/>
        <family val="2"/>
      </rPr>
      <t>ANTONIO JOSE DE SUCRE I</t>
    </r>
  </si>
  <si>
    <r>
      <rPr>
        <sz val="4.5"/>
        <rFont val="Arial"/>
        <family val="2"/>
      </rPr>
      <t>ANTONIO JOSE DE SUCRE II</t>
    </r>
  </si>
  <si>
    <r>
      <rPr>
        <sz val="4.5"/>
        <rFont val="Arial"/>
        <family val="2"/>
      </rPr>
      <t>ANTONIO JOSE DE SUCRE III</t>
    </r>
  </si>
  <si>
    <r>
      <rPr>
        <sz val="4.5"/>
        <rFont val="Arial"/>
        <family val="2"/>
      </rPr>
      <t>BELLAVISTA ALTA</t>
    </r>
  </si>
  <si>
    <r>
      <rPr>
        <sz val="4.5"/>
        <rFont val="Arial"/>
        <family val="2"/>
      </rPr>
      <t>BELLAVISTA II SECTOR</t>
    </r>
  </si>
  <si>
    <r>
      <rPr>
        <sz val="4.5"/>
        <rFont val="Arial"/>
        <family val="2"/>
      </rPr>
      <t>BOSQUE EL LIMONAR</t>
    </r>
  </si>
  <si>
    <r>
      <rPr>
        <sz val="4.5"/>
        <rFont val="Arial"/>
        <family val="2"/>
      </rPr>
      <t>BOSQUE EL LIMONAR II SECTOR</t>
    </r>
  </si>
  <si>
    <r>
      <rPr>
        <sz val="4.5"/>
        <rFont val="Arial"/>
        <family val="2"/>
      </rPr>
      <t>BRAZUELOS</t>
    </r>
  </si>
  <si>
    <r>
      <rPr>
        <sz val="4.5"/>
        <rFont val="Arial"/>
        <family val="2"/>
      </rPr>
      <t>BRAZUELOS OCCIDENTAL*</t>
    </r>
  </si>
  <si>
    <r>
      <rPr>
        <sz val="4.5"/>
        <rFont val="Arial"/>
        <family val="2"/>
      </rPr>
      <t>BRAZUELOS SECTOR EL PARAISO</t>
    </r>
  </si>
  <si>
    <r>
      <rPr>
        <sz val="4.5"/>
        <rFont val="Arial"/>
        <family val="2"/>
      </rPr>
      <t>BRAZUELOS SECTOR LA ESMERALDA</t>
    </r>
  </si>
  <si>
    <r>
      <rPr>
        <sz val="4.5"/>
        <rFont val="Arial"/>
        <family val="2"/>
      </rPr>
      <t>CENTRO EDUCATIVO SAN JOSE</t>
    </r>
  </si>
  <si>
    <r>
      <rPr>
        <sz val="4.5"/>
        <rFont val="Arial"/>
        <family val="2"/>
      </rPr>
      <t>CHAPINERITO</t>
    </r>
  </si>
  <si>
    <r>
      <rPr>
        <sz val="4.5"/>
        <rFont val="Arial"/>
        <family val="2"/>
      </rPr>
      <t>CHICO SUR</t>
    </r>
  </si>
  <si>
    <r>
      <rPr>
        <sz val="4.5"/>
        <rFont val="Arial"/>
        <family val="2"/>
      </rPr>
      <t>CHICO SUR II SECTOR</t>
    </r>
  </si>
  <si>
    <r>
      <rPr>
        <sz val="4.5"/>
        <rFont val="Arial"/>
        <family val="2"/>
      </rPr>
      <t>CIUDADELA CANTA RANA I, II, III SECTOR</t>
    </r>
  </si>
  <si>
    <r>
      <rPr>
        <sz val="4.5"/>
        <rFont val="Arial"/>
        <family val="2"/>
      </rPr>
      <t>COMUNEROS</t>
    </r>
  </si>
  <si>
    <r>
      <rPr>
        <sz val="4.5"/>
        <rFont val="Arial"/>
        <family val="2"/>
      </rPr>
      <t>EL BRILLANTE</t>
    </r>
  </si>
  <si>
    <r>
      <rPr>
        <sz val="4.5"/>
        <rFont val="Arial"/>
        <family val="2"/>
      </rPr>
      <t>EL ESPINO</t>
    </r>
  </si>
  <si>
    <r>
      <rPr>
        <sz val="4.5"/>
        <rFont val="Arial"/>
        <family val="2"/>
      </rPr>
      <t>EL MORTIÑO</t>
    </r>
  </si>
  <si>
    <r>
      <rPr>
        <sz val="4.5"/>
        <rFont val="Arial"/>
        <family val="2"/>
      </rPr>
      <t>EL RUBI</t>
    </r>
  </si>
  <si>
    <r>
      <rPr>
        <sz val="4.5"/>
        <rFont val="Arial"/>
        <family val="2"/>
      </rPr>
      <t>EL TUNO</t>
    </r>
  </si>
  <si>
    <r>
      <rPr>
        <sz val="4.5"/>
        <rFont val="Arial"/>
        <family val="2"/>
      </rPr>
      <t>EL UVAL</t>
    </r>
  </si>
  <si>
    <r>
      <rPr>
        <sz val="4.5"/>
        <rFont val="Arial"/>
        <family val="2"/>
      </rPr>
      <t>EL VIRREY ULTIMA ETAPA</t>
    </r>
  </si>
  <si>
    <r>
      <rPr>
        <sz val="4.5"/>
        <rFont val="Arial"/>
        <family val="2"/>
      </rPr>
      <t>FINCA LA ESPERANZA</t>
    </r>
  </si>
  <si>
    <r>
      <rPr>
        <sz val="4.5"/>
        <rFont val="Arial"/>
        <family val="2"/>
      </rPr>
      <t>LA ESMERALDA EL RECUERDO</t>
    </r>
  </si>
  <si>
    <r>
      <rPr>
        <sz val="4.5"/>
        <rFont val="Arial"/>
        <family val="2"/>
      </rPr>
      <t>LA ESPERANZA KM. 10</t>
    </r>
  </si>
  <si>
    <r>
      <rPr>
        <sz val="4.5"/>
        <rFont val="Arial"/>
        <family val="2"/>
      </rPr>
      <t>LAS BRISAS</t>
    </r>
  </si>
  <si>
    <r>
      <rPr>
        <sz val="4.5"/>
        <rFont val="Arial"/>
        <family val="2"/>
      </rPr>
      <t>LAS FLORES</t>
    </r>
  </si>
  <si>
    <r>
      <rPr>
        <sz val="4.5"/>
        <rFont val="Arial"/>
        <family val="2"/>
      </rPr>
      <t>LAS MERCEDES</t>
    </r>
  </si>
  <si>
    <r>
      <rPr>
        <sz val="4.5"/>
        <rFont val="Arial"/>
        <family val="2"/>
      </rPr>
      <t>LORENZO ALCANTUZ I SECTOR</t>
    </r>
  </si>
  <si>
    <r>
      <rPr>
        <sz val="4.5"/>
        <rFont val="Arial"/>
        <family val="2"/>
      </rPr>
      <t>LORENZO ALCANTUZ II SECTOR</t>
    </r>
  </si>
  <si>
    <r>
      <rPr>
        <sz val="4.5"/>
        <rFont val="Arial"/>
        <family val="2"/>
      </rPr>
      <t>LOS ALTOS DEL BRAZUELO</t>
    </r>
  </si>
  <si>
    <r>
      <rPr>
        <sz val="4.5"/>
        <rFont val="Arial"/>
        <family val="2"/>
      </rPr>
      <t>MARICHUELA III SECTOR (CAFAM II S.)</t>
    </r>
  </si>
  <si>
    <r>
      <rPr>
        <sz val="4.5"/>
        <rFont val="Arial"/>
        <family val="2"/>
      </rPr>
      <t>MONTEBLANCO</t>
    </r>
  </si>
  <si>
    <r>
      <rPr>
        <sz val="4.5"/>
        <rFont val="Arial"/>
        <family val="2"/>
      </rPr>
      <t>MONTEVIDEO</t>
    </r>
  </si>
  <si>
    <r>
      <rPr>
        <sz val="4.5"/>
        <rFont val="Arial"/>
        <family val="2"/>
      </rPr>
      <t>NUEVO SAN LUIS</t>
    </r>
  </si>
  <si>
    <r>
      <rPr>
        <sz val="4.5"/>
        <rFont val="Arial"/>
        <family val="2"/>
      </rPr>
      <t>SAN JOAQUIN EL UVAL</t>
    </r>
  </si>
  <si>
    <r>
      <rPr>
        <sz val="4.5"/>
        <rFont val="Arial"/>
        <family val="2"/>
      </rPr>
      <t>SECTOR GRANJAS DE SAN PEDRO</t>
    </r>
  </si>
  <si>
    <r>
      <rPr>
        <sz val="4.5"/>
        <rFont val="Arial"/>
        <family val="2"/>
      </rPr>
      <t>TENERIFE</t>
    </r>
  </si>
  <si>
    <r>
      <rPr>
        <sz val="4.5"/>
        <rFont val="Arial"/>
        <family val="2"/>
      </rPr>
      <t>URBANIZACION CHUNIZA I</t>
    </r>
  </si>
  <si>
    <r>
      <rPr>
        <sz val="4.5"/>
        <rFont val="Arial"/>
        <family val="2"/>
      </rPr>
      <t>URBANIZACION JARON MONTE RUBIO</t>
    </r>
  </si>
  <si>
    <r>
      <rPr>
        <sz val="4.5"/>
        <rFont val="Arial"/>
        <family val="2"/>
      </rPr>
      <t>URBANIZACION LIBANO</t>
    </r>
  </si>
  <si>
    <r>
      <rPr>
        <sz val="4.5"/>
        <rFont val="Arial"/>
        <family val="2"/>
      </rPr>
      <t>URBANIZACION MARICHUELA</t>
    </r>
  </si>
  <si>
    <r>
      <rPr>
        <sz val="4.5"/>
        <rFont val="Arial"/>
        <family val="2"/>
      </rPr>
      <t>USMINIA</t>
    </r>
  </si>
  <si>
    <r>
      <rPr>
        <sz val="4.5"/>
        <rFont val="Arial"/>
        <family val="2"/>
      </rPr>
      <t>VILLA ALEMANIA</t>
    </r>
  </si>
  <si>
    <r>
      <rPr>
        <sz val="4.5"/>
        <rFont val="Arial"/>
        <family val="2"/>
      </rPr>
      <t>VILLA ALEMANIA II SECTOR</t>
    </r>
  </si>
  <si>
    <r>
      <rPr>
        <sz val="4.5"/>
        <rFont val="Arial"/>
        <family val="2"/>
      </rPr>
      <t>VILLA ANITA SUR</t>
    </r>
  </si>
  <si>
    <r>
      <rPr>
        <sz val="4.5"/>
        <rFont val="Arial"/>
        <family val="2"/>
      </rPr>
      <t>VILLA ISRAEL</t>
    </r>
  </si>
  <si>
    <r>
      <rPr>
        <sz val="4.5"/>
        <rFont val="Arial"/>
        <family val="2"/>
      </rPr>
      <t>VILLA ISRAEL II</t>
    </r>
  </si>
  <si>
    <r>
      <rPr>
        <sz val="4.5"/>
        <rFont val="Arial"/>
        <family val="2"/>
      </rPr>
      <t>ALFONSO LOPEZ SECTOR BUENOS AIRES</t>
    </r>
  </si>
  <si>
    <r>
      <rPr>
        <sz val="4.5"/>
        <rFont val="Arial"/>
        <family val="2"/>
      </rPr>
      <t>ALFONSO LOPEZ SECTOR EL PROGRESO</t>
    </r>
  </si>
  <si>
    <r>
      <rPr>
        <sz val="4.5"/>
        <rFont val="Arial"/>
        <family val="2"/>
      </rPr>
      <t>BRISAS DEL LLANO</t>
    </r>
  </si>
  <si>
    <r>
      <rPr>
        <sz val="4.5"/>
        <rFont val="Arial"/>
        <family val="2"/>
      </rPr>
      <t>EL NUEVO PORTAL</t>
    </r>
  </si>
  <si>
    <r>
      <rPr>
        <sz val="4.5"/>
        <rFont val="Arial"/>
        <family val="2"/>
      </rPr>
      <t>EL PARAISO</t>
    </r>
  </si>
  <si>
    <r>
      <rPr>
        <sz val="4.5"/>
        <rFont val="Arial"/>
        <family val="2"/>
      </rPr>
      <t>EL PORTAL DEL DIVINO</t>
    </r>
  </si>
  <si>
    <r>
      <rPr>
        <sz val="4.5"/>
        <rFont val="Arial"/>
        <family val="2"/>
      </rPr>
      <t>EL PORTAL II ETAPA</t>
    </r>
  </si>
  <si>
    <r>
      <rPr>
        <sz val="4.5"/>
        <rFont val="Arial"/>
        <family val="2"/>
      </rPr>
      <t>EL PROGRESO USME</t>
    </r>
  </si>
  <si>
    <r>
      <rPr>
        <sz val="4.5"/>
        <rFont val="Arial"/>
        <family val="2"/>
      </rPr>
      <t>EL REFUGIO I Y II</t>
    </r>
  </si>
  <si>
    <r>
      <rPr>
        <sz val="4.5"/>
        <rFont val="Arial"/>
        <family val="2"/>
      </rPr>
      <t>EL TRIANGULO</t>
    </r>
  </si>
  <si>
    <r>
      <rPr>
        <sz val="4.5"/>
        <rFont val="Arial"/>
        <family val="2"/>
      </rPr>
      <t>EL UVAL II SECTOR</t>
    </r>
  </si>
  <si>
    <r>
      <rPr>
        <sz val="4.5"/>
        <rFont val="Arial"/>
        <family val="2"/>
      </rPr>
      <t>LA HUERTA</t>
    </r>
  </si>
  <si>
    <r>
      <rPr>
        <sz val="4.5"/>
        <rFont val="Arial"/>
        <family val="2"/>
      </rPr>
      <t>LA ORQUIDEA USME</t>
    </r>
  </si>
  <si>
    <r>
      <rPr>
        <sz val="4.5"/>
        <rFont val="Arial"/>
        <family val="2"/>
      </rPr>
      <t>LA REFORMA</t>
    </r>
  </si>
  <si>
    <r>
      <rPr>
        <sz val="4.5"/>
        <rFont val="Arial"/>
        <family val="2"/>
      </rPr>
      <t>NUEVO PORVENIR (59)</t>
    </r>
  </si>
  <si>
    <r>
      <rPr>
        <sz val="4.5"/>
        <rFont val="Arial"/>
        <family val="2"/>
      </rPr>
      <t>NUEVO PROGRESO-EL PROGRESO II SECTOR</t>
    </r>
  </si>
  <si>
    <r>
      <rPr>
        <sz val="4.5"/>
        <rFont val="Arial"/>
        <family val="2"/>
      </rPr>
      <t>PORTAL DE LA VEGA</t>
    </r>
  </si>
  <si>
    <r>
      <rPr>
        <sz val="4.5"/>
        <rFont val="Arial"/>
        <family val="2"/>
      </rPr>
      <t>PORTAL DE ORIENTE</t>
    </r>
  </si>
  <si>
    <r>
      <rPr>
        <sz val="4.5"/>
        <rFont val="Arial"/>
        <family val="2"/>
      </rPr>
      <t>PORTAL DEL DIVINO</t>
    </r>
  </si>
  <si>
    <r>
      <rPr>
        <sz val="4.5"/>
        <rFont val="Arial"/>
        <family val="2"/>
      </rPr>
      <t>PUERTA AL LLANO</t>
    </r>
  </si>
  <si>
    <r>
      <rPr>
        <sz val="4.5"/>
        <rFont val="Arial"/>
        <family val="2"/>
      </rPr>
      <t>PUERTA AL LLANO II</t>
    </r>
  </si>
  <si>
    <r>
      <rPr>
        <sz val="4.5"/>
        <rFont val="Arial"/>
        <family val="2"/>
      </rPr>
      <t>REFUGIO I</t>
    </r>
  </si>
  <si>
    <r>
      <rPr>
        <sz val="4.5"/>
        <rFont val="Arial"/>
        <family val="2"/>
      </rPr>
      <t>VILLA HERMOSA</t>
    </r>
  </si>
  <si>
    <r>
      <rPr>
        <sz val="4.5"/>
        <rFont val="Arial"/>
        <family val="2"/>
      </rPr>
      <t>BOLONIA</t>
    </r>
  </si>
  <si>
    <r>
      <rPr>
        <sz val="4.5"/>
        <rFont val="Arial"/>
        <family val="2"/>
      </rPr>
      <t>EL BOSQUE CENTRAL</t>
    </r>
  </si>
  <si>
    <r>
      <rPr>
        <sz val="4.5"/>
        <rFont val="Arial"/>
        <family val="2"/>
      </rPr>
      <t>EL NUEVO PORTAL II</t>
    </r>
  </si>
  <si>
    <r>
      <rPr>
        <sz val="4.5"/>
        <rFont val="Arial"/>
        <family val="2"/>
      </rPr>
      <t>EL REFUGIO I</t>
    </r>
  </si>
  <si>
    <r>
      <rPr>
        <sz val="4.5"/>
        <rFont val="Arial"/>
        <family val="2"/>
      </rPr>
      <t>LA ESPERANZA SUR</t>
    </r>
  </si>
  <si>
    <r>
      <rPr>
        <sz val="4.5"/>
        <rFont val="Arial"/>
        <family val="2"/>
      </rPr>
      <t>LOS OLIVARES</t>
    </r>
  </si>
  <si>
    <r>
      <rPr>
        <sz val="4.5"/>
        <rFont val="Arial"/>
        <family val="2"/>
      </rPr>
      <t>PEPINITOS</t>
    </r>
  </si>
  <si>
    <r>
      <rPr>
        <sz val="4.5"/>
        <rFont val="Arial"/>
        <family val="2"/>
      </rPr>
      <t>TOCAIMITA ORIENTAL</t>
    </r>
  </si>
  <si>
    <r>
      <rPr>
        <sz val="4.5"/>
        <rFont val="Arial"/>
        <family val="2"/>
      </rPr>
      <t>TOCAIMITA SUR</t>
    </r>
  </si>
  <si>
    <r>
      <rPr>
        <sz val="4.5"/>
        <rFont val="Arial"/>
        <family val="2"/>
      </rPr>
      <t>CIUDADELA EL OASIS</t>
    </r>
  </si>
  <si>
    <r>
      <rPr>
        <sz val="4.5"/>
        <rFont val="Arial"/>
        <family val="2"/>
      </rPr>
      <t>CENTRO USME</t>
    </r>
  </si>
  <si>
    <r>
      <rPr>
        <sz val="4.5"/>
        <rFont val="Arial"/>
        <family val="2"/>
      </rPr>
      <t>EL BOSQUE KM 11</t>
    </r>
  </si>
  <si>
    <r>
      <rPr>
        <sz val="4.5"/>
        <rFont val="Arial"/>
        <family val="2"/>
      </rPr>
      <t>EL OASIS</t>
    </r>
  </si>
  <si>
    <r>
      <rPr>
        <sz val="4.5"/>
        <rFont val="Arial"/>
        <family val="2"/>
      </rPr>
      <t>EL PEDREGAL LA LIRA</t>
    </r>
  </si>
  <si>
    <r>
      <rPr>
        <sz val="4.5"/>
        <rFont val="Arial"/>
        <family val="2"/>
      </rPr>
      <t>EL SALTEADOR</t>
    </r>
  </si>
  <si>
    <r>
      <rPr>
        <sz val="4.5"/>
        <rFont val="Arial"/>
        <family val="2"/>
      </rPr>
      <t>LA MARIA</t>
    </r>
  </si>
  <si>
    <r>
      <rPr>
        <sz val="8"/>
        <rFont val="Arial"/>
        <family val="2"/>
      </rPr>
      <t>CONDADO DE SANTA LUCIA</t>
    </r>
  </si>
  <si>
    <r>
      <rPr>
        <sz val="8"/>
        <rFont val="Arial"/>
        <family val="2"/>
      </rPr>
      <t>CONJUNTO RESIDENCIAL NUEVO MUZU</t>
    </r>
  </si>
  <si>
    <r>
      <rPr>
        <sz val="8"/>
        <rFont val="Arial"/>
        <family val="2"/>
      </rPr>
      <t>EL CARMEN</t>
    </r>
  </si>
  <si>
    <r>
      <rPr>
        <sz val="8"/>
        <rFont val="Arial"/>
        <family val="2"/>
      </rPr>
      <t>ESCUELA DE POLICIA GENERAL SANTANDER</t>
    </r>
  </si>
  <si>
    <r>
      <rPr>
        <sz val="8"/>
        <rFont val="Arial"/>
        <family val="2"/>
      </rPr>
      <t>FATIMA</t>
    </r>
  </si>
  <si>
    <r>
      <rPr>
        <sz val="8"/>
        <rFont val="Arial"/>
        <family val="2"/>
      </rPr>
      <t>ISLA DEL SOL</t>
    </r>
  </si>
  <si>
    <r>
      <rPr>
        <sz val="8"/>
        <rFont val="Arial"/>
        <family val="2"/>
      </rPr>
      <t>LAGUNETA</t>
    </r>
  </si>
  <si>
    <r>
      <rPr>
        <sz val="8"/>
        <rFont val="Arial"/>
        <family val="2"/>
      </rPr>
      <t>NUEVO MUZU</t>
    </r>
  </si>
  <si>
    <r>
      <rPr>
        <sz val="8"/>
        <rFont val="Tahoma"/>
        <family val="2"/>
      </rPr>
      <t>ONTARIO</t>
    </r>
  </si>
  <si>
    <r>
      <rPr>
        <sz val="8"/>
        <rFont val="Arial"/>
        <family val="2"/>
      </rPr>
      <t>PARQUE METROPOLITANO EL TUNAL</t>
    </r>
  </si>
  <si>
    <r>
      <rPr>
        <sz val="8"/>
        <rFont val="Arial"/>
        <family val="2"/>
      </rPr>
      <t>PARQUE REAL I,II</t>
    </r>
  </si>
  <si>
    <r>
      <rPr>
        <sz val="8"/>
        <rFont val="Arial"/>
        <family val="2"/>
      </rPr>
      <t>RINCON DE MUZU</t>
    </r>
  </si>
  <si>
    <r>
      <rPr>
        <sz val="8"/>
        <rFont val="Arial"/>
        <family val="2"/>
      </rPr>
      <t>RINCON DE NUEVO MUZU</t>
    </r>
  </si>
  <si>
    <r>
      <rPr>
        <sz val="8"/>
        <rFont val="Arial"/>
        <family val="2"/>
      </rPr>
      <t>RINCON DE VENECIA</t>
    </r>
  </si>
  <si>
    <r>
      <rPr>
        <sz val="8"/>
        <rFont val="Arial"/>
        <family val="2"/>
      </rPr>
      <t>SAMORE</t>
    </r>
  </si>
  <si>
    <r>
      <rPr>
        <sz val="8"/>
        <rFont val="Tahoma"/>
        <family val="2"/>
      </rPr>
      <t>SAN VICENTE</t>
    </r>
  </si>
  <si>
    <r>
      <rPr>
        <sz val="8"/>
        <rFont val="Arial"/>
        <family val="2"/>
      </rPr>
      <t>SAN VICENTE DE FERRER</t>
    </r>
  </si>
  <si>
    <r>
      <rPr>
        <sz val="8"/>
        <rFont val="Tahoma"/>
        <family val="2"/>
      </rPr>
      <t>SANTA LUCIA</t>
    </r>
  </si>
  <si>
    <r>
      <rPr>
        <sz val="8"/>
        <rFont val="Arial"/>
        <family val="2"/>
      </rPr>
      <t>TEJAR DE ONTARIO</t>
    </r>
  </si>
  <si>
    <r>
      <rPr>
        <sz val="8"/>
        <rFont val="Arial"/>
        <family val="2"/>
      </rPr>
      <t>CIUDAD TUNAL</t>
    </r>
  </si>
  <si>
    <r>
      <rPr>
        <sz val="8"/>
        <rFont val="Arial"/>
        <family val="2"/>
      </rPr>
      <t>VENECIA</t>
    </r>
  </si>
  <si>
    <r>
      <rPr>
        <sz val="8"/>
        <rFont val="Arial"/>
        <family val="2"/>
      </rPr>
      <t>VENECIA OCCIDENTAL</t>
    </r>
  </si>
  <si>
    <r>
      <rPr>
        <sz val="8"/>
        <rFont val="Arial"/>
        <family val="2"/>
      </rPr>
      <t>VILLA XIMENA</t>
    </r>
  </si>
  <si>
    <r>
      <rPr>
        <sz val="8"/>
        <rFont val="Arial"/>
        <family val="2"/>
      </rPr>
      <t>ABRAHAM LINCON</t>
    </r>
  </si>
  <si>
    <r>
      <rPr>
        <sz val="8"/>
        <rFont val="Arial"/>
        <family val="2"/>
      </rPr>
      <t>SAN BENITO</t>
    </r>
  </si>
  <si>
    <r>
      <rPr>
        <sz val="8"/>
        <rFont val="Arial"/>
        <family val="2"/>
      </rPr>
      <t>SAN CARLOS</t>
    </r>
  </si>
  <si>
    <r>
      <rPr>
        <sz val="8"/>
        <rFont val="Arial"/>
        <family val="2"/>
      </rPr>
      <t>TUNALITO</t>
    </r>
  </si>
  <si>
    <r>
      <rPr>
        <sz val="8"/>
        <rFont val="Arial"/>
        <family val="2"/>
      </rPr>
      <t>TUNJUELITO</t>
    </r>
  </si>
  <si>
    <r>
      <rPr>
        <sz val="4.5"/>
        <rFont val="Arial"/>
        <family val="2"/>
      </rPr>
      <t>JARDINES DEL APOGEO</t>
    </r>
  </si>
  <si>
    <r>
      <rPr>
        <sz val="4.5"/>
        <rFont val="Arial"/>
        <family val="2"/>
      </rPr>
      <t>EL MOTORISTA</t>
    </r>
  </si>
  <si>
    <r>
      <rPr>
        <sz val="4.5"/>
        <rFont val="Arial"/>
        <family val="2"/>
      </rPr>
      <t>INDUSTRIAL</t>
    </r>
  </si>
  <si>
    <r>
      <rPr>
        <sz val="4.5"/>
        <rFont val="Arial"/>
        <family val="2"/>
      </rPr>
      <t>LA ILUSION</t>
    </r>
  </si>
  <si>
    <r>
      <rPr>
        <sz val="4.5"/>
        <rFont val="Arial"/>
        <family val="2"/>
      </rPr>
      <t>NUEVO CHILE</t>
    </r>
  </si>
  <si>
    <r>
      <rPr>
        <sz val="4.5"/>
        <rFont val="Arial"/>
        <family val="2"/>
      </rPr>
      <t>OLARTE</t>
    </r>
  </si>
  <si>
    <r>
      <rPr>
        <sz val="4.5"/>
        <rFont val="Arial"/>
        <family val="2"/>
      </rPr>
      <t>VILLAS DEL RIO</t>
    </r>
  </si>
  <si>
    <r>
      <rPr>
        <sz val="4.5"/>
        <rFont val="Arial"/>
        <family val="2"/>
      </rPr>
      <t>AMARUC</t>
    </r>
  </si>
  <si>
    <r>
      <rPr>
        <sz val="4.5"/>
        <rFont val="Arial"/>
        <family val="2"/>
      </rPr>
      <t>BERLIN</t>
    </r>
  </si>
  <si>
    <r>
      <rPr>
        <sz val="4.5"/>
        <rFont val="Arial"/>
        <family val="2"/>
      </rPr>
      <t>BERLIN DE BOSA LA LIBERTAD III</t>
    </r>
  </si>
  <si>
    <r>
      <rPr>
        <sz val="4.5"/>
        <rFont val="Arial"/>
        <family val="2"/>
      </rPr>
      <t>BOSA NOVA</t>
    </r>
  </si>
  <si>
    <r>
      <rPr>
        <sz val="4.5"/>
        <rFont val="Arial"/>
        <family val="2"/>
      </rPr>
      <t>BOSA NOVA II SECTOR</t>
    </r>
  </si>
  <si>
    <r>
      <rPr>
        <sz val="4.5"/>
        <rFont val="Arial"/>
        <family val="2"/>
      </rPr>
      <t>BOSALINDA (HILDEBRANDO OLARTE)</t>
    </r>
  </si>
  <si>
    <r>
      <rPr>
        <sz val="4.5"/>
        <rFont val="Arial"/>
        <family val="2"/>
      </rPr>
      <t>BRASIL II SECTOR</t>
    </r>
  </si>
  <si>
    <r>
      <rPr>
        <sz val="4.5"/>
        <rFont val="Arial"/>
        <family val="2"/>
      </rPr>
      <t>BRASIL II SEGUNDA ETAPA</t>
    </r>
  </si>
  <si>
    <r>
      <rPr>
        <sz val="4.5"/>
        <rFont val="Arial"/>
        <family val="2"/>
      </rPr>
      <t>BRASIL LOPEZ Y PIÑEROS</t>
    </r>
  </si>
  <si>
    <r>
      <rPr>
        <sz val="4.5"/>
        <rFont val="Arial"/>
        <family val="2"/>
      </rPr>
      <t>BRASIL MATERAS ACACIAS S.JORGE</t>
    </r>
  </si>
  <si>
    <r>
      <rPr>
        <sz val="4.5"/>
        <rFont val="Arial"/>
        <family val="2"/>
      </rPr>
      <t>BRASIL SECTOR BARRETO</t>
    </r>
  </si>
  <si>
    <r>
      <rPr>
        <sz val="4.5"/>
        <rFont val="Arial"/>
        <family val="2"/>
      </rPr>
      <t>BRASIL SECTOR PORTAL Y CASTILLO</t>
    </r>
  </si>
  <si>
    <r>
      <rPr>
        <sz val="4.5"/>
        <rFont val="Arial"/>
        <family val="2"/>
      </rPr>
      <t>BRASILIA I SECTOR</t>
    </r>
  </si>
  <si>
    <r>
      <rPr>
        <sz val="4.5"/>
        <rFont val="Arial"/>
        <family val="2"/>
      </rPr>
      <t>CAMPO HERMOSO</t>
    </r>
  </si>
  <si>
    <r>
      <rPr>
        <sz val="4.5"/>
        <rFont val="Arial"/>
        <family val="2"/>
      </rPr>
      <t>CASA NUEVA</t>
    </r>
  </si>
  <si>
    <r>
      <rPr>
        <sz val="4.5"/>
        <rFont val="Arial"/>
        <family val="2"/>
      </rPr>
      <t>CHIICALA</t>
    </r>
  </si>
  <si>
    <r>
      <rPr>
        <sz val="4.5"/>
        <rFont val="Arial"/>
        <family val="2"/>
      </rPr>
      <t>CIUDADELA LA LIBERTAD II</t>
    </r>
  </si>
  <si>
    <r>
      <rPr>
        <sz val="4.5"/>
        <rFont val="Arial"/>
        <family val="2"/>
      </rPr>
      <t>DANUBIO</t>
    </r>
  </si>
  <si>
    <r>
      <rPr>
        <sz val="4.5"/>
        <rFont val="Arial"/>
        <family val="2"/>
      </rPr>
      <t>DANUBIO AZUL I</t>
    </r>
  </si>
  <si>
    <r>
      <rPr>
        <sz val="4.5"/>
        <rFont val="Arial"/>
        <family val="2"/>
      </rPr>
      <t>DANUBIO II</t>
    </r>
  </si>
  <si>
    <r>
      <rPr>
        <sz val="4.5"/>
        <rFont val="Arial"/>
        <family val="2"/>
      </rPr>
      <t>DANUBIO III</t>
    </r>
  </si>
  <si>
    <r>
      <rPr>
        <sz val="4.5"/>
        <rFont val="Arial"/>
        <family val="2"/>
      </rPr>
      <t>DIAMANTE SUR</t>
    </r>
  </si>
  <si>
    <r>
      <rPr>
        <sz val="4.5"/>
        <rFont val="Arial"/>
        <family val="2"/>
      </rPr>
      <t>DIVINO NIÑO</t>
    </r>
  </si>
  <si>
    <r>
      <rPr>
        <sz val="4.5"/>
        <rFont val="Arial"/>
        <family val="2"/>
      </rPr>
      <t>EL BOSQUE DE BOSA</t>
    </r>
  </si>
  <si>
    <r>
      <rPr>
        <sz val="4.5"/>
        <rFont val="Arial"/>
        <family val="2"/>
      </rPr>
      <t>EL CAUCE</t>
    </r>
  </si>
  <si>
    <r>
      <rPr>
        <sz val="4.5"/>
        <rFont val="Arial"/>
        <family val="2"/>
      </rPr>
      <t>EL DIAMANTE</t>
    </r>
  </si>
  <si>
    <r>
      <rPr>
        <sz val="4.5"/>
        <rFont val="Arial"/>
        <family val="2"/>
      </rPr>
      <t>EL JAZMIN SECTOR EL TRIANGULO</t>
    </r>
  </si>
  <si>
    <r>
      <rPr>
        <sz val="4.5"/>
        <rFont val="Arial"/>
        <family val="2"/>
      </rPr>
      <t>EL LIBERTADOR</t>
    </r>
  </si>
  <si>
    <r>
      <rPr>
        <sz val="4.5"/>
        <rFont val="Arial"/>
        <family val="2"/>
      </rPr>
      <t>EL LIBERTADOR II</t>
    </r>
  </si>
  <si>
    <r>
      <rPr>
        <sz val="4.5"/>
        <rFont val="Arial"/>
        <family val="2"/>
      </rPr>
      <t>EL PARADERO</t>
    </r>
  </si>
  <si>
    <r>
      <rPr>
        <sz val="4.5"/>
        <rFont val="Arial"/>
        <family val="2"/>
      </rPr>
      <t>EL PORTAL DE LA LIBERTAD</t>
    </r>
  </si>
  <si>
    <r>
      <rPr>
        <sz val="4.5"/>
        <rFont val="Arial"/>
        <family val="2"/>
      </rPr>
      <t>EL PORTAL I y II SECTOR</t>
    </r>
  </si>
  <si>
    <r>
      <rPr>
        <sz val="4.5"/>
        <rFont val="Arial"/>
        <family val="2"/>
      </rPr>
      <t>EL PORVENIR III</t>
    </r>
  </si>
  <si>
    <r>
      <rPr>
        <sz val="4.5"/>
        <rFont val="Arial"/>
        <family val="2"/>
      </rPr>
      <t>EL PORVENIR SECTOR BRASIL</t>
    </r>
  </si>
  <si>
    <r>
      <rPr>
        <sz val="4.5"/>
        <rFont val="Arial"/>
        <family val="2"/>
      </rPr>
      <t>EL PROGRESO II SECTOR</t>
    </r>
  </si>
  <si>
    <r>
      <rPr>
        <sz val="4.5"/>
        <rFont val="Arial"/>
        <family val="2"/>
      </rPr>
      <t>EL RECUERDO 4 A , 5, 6, 7</t>
    </r>
  </si>
  <si>
    <r>
      <rPr>
        <sz val="4.5"/>
        <rFont val="Arial"/>
        <family val="2"/>
      </rPr>
      <t>EL RECUERDO II</t>
    </r>
  </si>
  <si>
    <r>
      <rPr>
        <sz val="4.5"/>
        <rFont val="Arial"/>
        <family val="2"/>
      </rPr>
      <t>EL RECUERDO SAN BERNARDINO</t>
    </r>
  </si>
  <si>
    <r>
      <rPr>
        <sz val="4.5"/>
        <rFont val="Arial"/>
        <family val="2"/>
      </rPr>
      <t>EL RINCON DE BOSA</t>
    </r>
  </si>
  <si>
    <r>
      <rPr>
        <sz val="4.5"/>
        <rFont val="Arial"/>
        <family val="2"/>
      </rPr>
      <t>EL RODEO</t>
    </r>
  </si>
  <si>
    <r>
      <rPr>
        <sz val="4.5"/>
        <rFont val="Arial"/>
        <family val="2"/>
      </rPr>
      <t>EL SAUCE</t>
    </r>
  </si>
  <si>
    <r>
      <rPr>
        <sz val="4.5"/>
        <rFont val="Arial"/>
        <family val="2"/>
      </rPr>
      <t>ESCOCIA IX</t>
    </r>
  </si>
  <si>
    <r>
      <rPr>
        <sz val="4.5"/>
        <rFont val="Arial"/>
        <family val="2"/>
      </rPr>
      <t>ESCOCIA V</t>
    </r>
  </si>
  <si>
    <r>
      <rPr>
        <sz val="4.5"/>
        <rFont val="Arial"/>
        <family val="2"/>
      </rPr>
      <t>ESCOCIA VI SECTORES I, II, III</t>
    </r>
  </si>
  <si>
    <r>
      <rPr>
        <sz val="4.5"/>
        <rFont val="Arial"/>
        <family val="2"/>
      </rPr>
      <t>ESCOCIA VII</t>
    </r>
  </si>
  <si>
    <r>
      <rPr>
        <sz val="4.5"/>
        <rFont val="Arial"/>
        <family val="2"/>
      </rPr>
      <t>HOLANDA</t>
    </r>
  </si>
  <si>
    <r>
      <rPr>
        <sz val="4.5"/>
        <rFont val="Arial"/>
        <family val="2"/>
      </rPr>
      <t>HOLANDA I SECTOR</t>
    </r>
  </si>
  <si>
    <r>
      <rPr>
        <sz val="4.5"/>
        <rFont val="Arial"/>
        <family val="2"/>
      </rPr>
      <t>HOLANDA II SECTOR</t>
    </r>
  </si>
  <si>
    <r>
      <rPr>
        <sz val="4.5"/>
        <rFont val="Arial"/>
        <family val="2"/>
      </rPr>
      <t>HOLANDA III SECTOR</t>
    </r>
  </si>
  <si>
    <r>
      <rPr>
        <sz val="4.5"/>
        <rFont val="Arial"/>
        <family val="2"/>
      </rPr>
      <t>HOLANDA SECTOR CAMINITO</t>
    </r>
  </si>
  <si>
    <r>
      <rPr>
        <sz val="4.5"/>
        <rFont val="Arial"/>
        <family val="2"/>
      </rPr>
      <t>HORTELANOS DE ESCOCIA</t>
    </r>
  </si>
  <si>
    <r>
      <rPr>
        <sz val="4.5"/>
        <rFont val="Arial"/>
        <family val="2"/>
      </rPr>
      <t>JORGE URIBE BOTERO</t>
    </r>
  </si>
  <si>
    <r>
      <rPr>
        <sz val="4.5"/>
        <rFont val="Arial"/>
        <family val="2"/>
      </rPr>
      <t>LA CONCEPCION</t>
    </r>
  </si>
  <si>
    <r>
      <rPr>
        <sz val="4.5"/>
        <rFont val="Arial"/>
        <family val="2"/>
      </rPr>
      <t>LA CONCEPCION II SECTOR</t>
    </r>
  </si>
  <si>
    <r>
      <rPr>
        <sz val="4.5"/>
        <rFont val="Arial"/>
        <family val="2"/>
      </rPr>
      <t>LA DULCINEA</t>
    </r>
  </si>
  <si>
    <r>
      <rPr>
        <sz val="4.5"/>
        <rFont val="Arial"/>
        <family val="2"/>
      </rPr>
      <t>LA ESMERALDA</t>
    </r>
  </si>
  <si>
    <r>
      <rPr>
        <sz val="4.5"/>
        <rFont val="Arial"/>
        <family val="2"/>
      </rPr>
      <t>LA ESPERANZA I</t>
    </r>
  </si>
  <si>
    <r>
      <rPr>
        <sz val="4.5"/>
        <rFont val="Arial"/>
        <family val="2"/>
      </rPr>
      <t>LA ESPERANZA II SECTOR</t>
    </r>
  </si>
  <si>
    <r>
      <rPr>
        <sz val="4.5"/>
        <rFont val="Arial"/>
        <family val="2"/>
      </rPr>
      <t>LA ESTANZUELA</t>
    </r>
  </si>
  <si>
    <r>
      <rPr>
        <sz val="4.5"/>
        <rFont val="Arial"/>
        <family val="2"/>
      </rPr>
      <t>LA ESTANZUELA II</t>
    </r>
  </si>
  <si>
    <r>
      <rPr>
        <sz val="4.5"/>
        <rFont val="Arial"/>
        <family val="2"/>
      </rPr>
      <t>LA FLORIDA IV SECTOR</t>
    </r>
  </si>
  <si>
    <r>
      <rPr>
        <sz val="4.5"/>
        <rFont val="Arial"/>
        <family val="2"/>
      </rPr>
      <t>LA FONTANA DE BOSA LA LIBERTAD</t>
    </r>
  </si>
  <si>
    <r>
      <rPr>
        <sz val="4.5"/>
        <rFont val="Arial"/>
        <family val="2"/>
      </rPr>
      <t>LA INDEPENDENCIA</t>
    </r>
  </si>
  <si>
    <r>
      <rPr>
        <sz val="4.5"/>
        <rFont val="Arial"/>
        <family val="2"/>
      </rPr>
      <t>LA INDEPENDENCIA II SECTOR</t>
    </r>
  </si>
  <si>
    <r>
      <rPr>
        <sz val="4.5"/>
        <rFont val="Arial"/>
        <family val="2"/>
      </rPr>
      <t>LA LIBERTAD</t>
    </r>
  </si>
  <si>
    <r>
      <rPr>
        <sz val="4.5"/>
        <rFont val="Arial"/>
        <family val="2"/>
      </rPr>
      <t>LA LIBERTAD II</t>
    </r>
  </si>
  <si>
    <r>
      <rPr>
        <sz val="4.5"/>
        <rFont val="Arial"/>
        <family val="2"/>
      </rPr>
      <t>LA LIBERTAD III</t>
    </r>
  </si>
  <si>
    <r>
      <rPr>
        <sz val="4.5"/>
        <rFont val="Arial"/>
        <family val="2"/>
      </rPr>
      <t>LA LIBERTAD IV</t>
    </r>
  </si>
  <si>
    <r>
      <rPr>
        <sz val="4.5"/>
        <rFont val="Arial"/>
        <family val="2"/>
      </rPr>
      <t>LA LIBERTAD SECTOR MAGNOLIA</t>
    </r>
  </si>
  <si>
    <r>
      <rPr>
        <sz val="4.5"/>
        <rFont val="Arial"/>
        <family val="2"/>
      </rPr>
      <t>LA MAGNOLIA II</t>
    </r>
  </si>
  <si>
    <r>
      <rPr>
        <sz val="4.5"/>
        <rFont val="Arial"/>
        <family val="2"/>
      </rPr>
      <t>LA PALMA</t>
    </r>
  </si>
  <si>
    <r>
      <rPr>
        <sz val="4.5"/>
        <rFont val="Arial"/>
        <family val="2"/>
      </rPr>
      <t>LA PAZ</t>
    </r>
  </si>
  <si>
    <r>
      <rPr>
        <sz val="4.5"/>
        <rFont val="Arial"/>
        <family val="2"/>
      </rPr>
      <t>LA PAZ II SECTOR</t>
    </r>
  </si>
  <si>
    <r>
      <rPr>
        <sz val="4.5"/>
        <rFont val="Arial"/>
        <family val="2"/>
      </rPr>
      <t>LA PAZ III</t>
    </r>
  </si>
  <si>
    <r>
      <rPr>
        <sz val="4.5"/>
        <rFont val="Arial"/>
        <family val="2"/>
      </rPr>
      <t>LA PAZ SAN IGNACIO LAS VEGAS</t>
    </r>
  </si>
  <si>
    <r>
      <rPr>
        <sz val="4.5"/>
        <rFont val="Arial"/>
        <family val="2"/>
      </rPr>
      <t>LA PAZ SAN IGNACIO SEC LA ESPERANZA</t>
    </r>
  </si>
  <si>
    <r>
      <rPr>
        <sz val="4.5"/>
        <rFont val="Arial"/>
        <family val="2"/>
      </rPr>
      <t>LA PORTADA</t>
    </r>
  </si>
  <si>
    <r>
      <rPr>
        <sz val="4.5"/>
        <rFont val="Arial"/>
        <family val="2"/>
      </rPr>
      <t>LA PORTADA II</t>
    </r>
  </si>
  <si>
    <r>
      <rPr>
        <sz val="4.5"/>
        <rFont val="Arial"/>
        <family val="2"/>
      </rPr>
      <t>LA PORTADA III SECTOR</t>
    </r>
  </si>
  <si>
    <r>
      <rPr>
        <sz val="4.5"/>
        <rFont val="Arial"/>
        <family val="2"/>
      </rPr>
      <t>LA PORTADITA</t>
    </r>
  </si>
  <si>
    <r>
      <rPr>
        <sz val="4.5"/>
        <rFont val="Arial"/>
        <family val="2"/>
      </rPr>
      <t>LA VEGUITA</t>
    </r>
  </si>
  <si>
    <r>
      <rPr>
        <sz val="4.5"/>
        <rFont val="Arial"/>
        <family val="2"/>
      </rPr>
      <t>LA VEGUITA II</t>
    </r>
  </si>
  <si>
    <r>
      <rPr>
        <sz val="4.5"/>
        <rFont val="Arial"/>
        <family val="2"/>
      </rPr>
      <t>LA VEGUITA IV SECTOR</t>
    </r>
  </si>
  <si>
    <r>
      <rPr>
        <sz val="4.5"/>
        <rFont val="Arial"/>
        <family val="2"/>
      </rPr>
      <t>LAS MARGARITAS III</t>
    </r>
  </si>
  <si>
    <r>
      <rPr>
        <sz val="4.5"/>
        <rFont val="Arial"/>
        <family val="2"/>
      </rPr>
      <t>LAS MARGARITAS SECT I y II</t>
    </r>
  </si>
  <si>
    <r>
      <rPr>
        <sz val="4.5"/>
        <rFont val="Arial"/>
        <family val="2"/>
      </rPr>
      <t>LAS VEGAS</t>
    </r>
  </si>
  <si>
    <r>
      <rPr>
        <sz val="4.5"/>
        <rFont val="Arial"/>
        <family val="2"/>
      </rPr>
      <t>LOS HEROES</t>
    </r>
  </si>
  <si>
    <r>
      <rPr>
        <sz val="4.5"/>
        <rFont val="Arial"/>
        <family val="2"/>
      </rPr>
      <t>LOS OCALES</t>
    </r>
  </si>
  <si>
    <r>
      <rPr>
        <sz val="4.5"/>
        <rFont val="Arial"/>
        <family val="2"/>
      </rPr>
      <t>LOS SAUCES</t>
    </r>
  </si>
  <si>
    <r>
      <rPr>
        <sz val="4.5"/>
        <rFont val="Arial"/>
        <family val="2"/>
      </rPr>
      <t>LOS SAUCES SECTOR CEDRO</t>
    </r>
  </si>
  <si>
    <r>
      <rPr>
        <sz val="4.5"/>
        <rFont val="Arial"/>
        <family val="2"/>
      </rPr>
      <t>MIAMI</t>
    </r>
  </si>
  <si>
    <r>
      <rPr>
        <sz val="4.5"/>
        <rFont val="Arial"/>
        <family val="2"/>
      </rPr>
      <t>NEW JERSEY</t>
    </r>
  </si>
  <si>
    <r>
      <rPr>
        <sz val="4.5"/>
        <rFont val="Arial"/>
        <family val="2"/>
      </rPr>
      <t>NTA SRA DE LA PAZ - LA ESPERANZA</t>
    </r>
  </si>
  <si>
    <r>
      <rPr>
        <sz val="4.5"/>
        <rFont val="Arial"/>
        <family val="2"/>
      </rPr>
      <t>NTRA. SEÑORA DE LA PAZ IV SEC.</t>
    </r>
  </si>
  <si>
    <r>
      <rPr>
        <sz val="4.5"/>
        <rFont val="Arial"/>
        <family val="2"/>
      </rPr>
      <t>NTRA.SRA. DE LA PAZA VILLA ESMERALDA</t>
    </r>
  </si>
  <si>
    <r>
      <rPr>
        <sz val="4.5"/>
        <rFont val="Arial"/>
        <family val="2"/>
      </rPr>
      <t>NUESTRA SEÑORA DE LA PAZ y OTROS</t>
    </r>
  </si>
  <si>
    <r>
      <rPr>
        <sz val="4.5"/>
        <rFont val="Arial"/>
        <family val="2"/>
      </rPr>
      <t>NUEVA ESCOCIA</t>
    </r>
  </si>
  <si>
    <r>
      <rPr>
        <sz val="4.5"/>
        <rFont val="Arial"/>
        <family val="2"/>
      </rPr>
      <t>PORVENIR LA CONCEPCION</t>
    </r>
  </si>
  <si>
    <r>
      <rPr>
        <sz val="4.5"/>
        <rFont val="Arial"/>
        <family val="2"/>
      </rPr>
      <t>PORVENIR PAR.33</t>
    </r>
  </si>
  <si>
    <r>
      <rPr>
        <sz val="4.5"/>
        <rFont val="Arial"/>
        <family val="2"/>
      </rPr>
      <t>PORVENIR PARC.17A Y 17B</t>
    </r>
  </si>
  <si>
    <r>
      <rPr>
        <sz val="4.5"/>
        <rFont val="Arial"/>
        <family val="2"/>
      </rPr>
      <t>POTRERITOS</t>
    </r>
  </si>
  <si>
    <r>
      <rPr>
        <sz val="4.5"/>
        <rFont val="Arial"/>
        <family val="2"/>
      </rPr>
      <t>SAN ANTONIO</t>
    </r>
  </si>
  <si>
    <r>
      <rPr>
        <sz val="4.5"/>
        <rFont val="Arial"/>
        <family val="2"/>
      </rPr>
      <t>SAN ANTONIO DE BOSA</t>
    </r>
  </si>
  <si>
    <r>
      <rPr>
        <sz val="4.5"/>
        <rFont val="Arial"/>
        <family val="2"/>
      </rPr>
      <t>SAN ANTONIO DE ESCOCIA</t>
    </r>
  </si>
  <si>
    <r>
      <rPr>
        <sz val="4.5"/>
        <rFont val="Arial"/>
        <family val="2"/>
      </rPr>
      <t>SAN ANTONIO DE ESCOCIA II</t>
    </r>
  </si>
  <si>
    <r>
      <rPr>
        <sz val="4.5"/>
        <rFont val="Arial"/>
        <family val="2"/>
      </rPr>
      <t>SAN BERNARDINO</t>
    </r>
  </si>
  <si>
    <r>
      <rPr>
        <sz val="4.5"/>
        <rFont val="Arial"/>
        <family val="2"/>
      </rPr>
      <t>SAN BERNARDINO SECTOR II</t>
    </r>
  </si>
  <si>
    <r>
      <rPr>
        <sz val="4.5"/>
        <rFont val="Arial"/>
        <family val="2"/>
      </rPr>
      <t>SAN BERNARDINO SECTOR PROTRERITO</t>
    </r>
  </si>
  <si>
    <r>
      <rPr>
        <sz val="4.5"/>
        <rFont val="Arial"/>
        <family val="2"/>
      </rPr>
      <t>SAN BERNARDINO SECTOR VILLA EMMA</t>
    </r>
  </si>
  <si>
    <r>
      <rPr>
        <sz val="4.5"/>
        <rFont val="Arial"/>
        <family val="2"/>
      </rPr>
      <t>SAN DIEGO LA PAZ IV SECTOR</t>
    </r>
  </si>
  <si>
    <r>
      <rPr>
        <sz val="4.5"/>
        <rFont val="Arial"/>
        <family val="2"/>
      </rPr>
      <t>SAN FERNANDO N.S. DE LA PAZ</t>
    </r>
  </si>
  <si>
    <r>
      <rPr>
        <sz val="4.5"/>
        <rFont val="Arial"/>
        <family val="2"/>
      </rPr>
      <t>SAN JAVIER</t>
    </r>
  </si>
  <si>
    <r>
      <rPr>
        <sz val="4.5"/>
        <rFont val="Arial"/>
        <family val="2"/>
      </rPr>
      <t>SAN JOAQUIN</t>
    </r>
  </si>
  <si>
    <r>
      <rPr>
        <sz val="4.5"/>
        <rFont val="Arial"/>
        <family val="2"/>
      </rPr>
      <t>SAN JORGE</t>
    </r>
  </si>
  <si>
    <r>
      <rPr>
        <sz val="4.5"/>
        <rFont val="Arial"/>
        <family val="2"/>
      </rPr>
      <t>SAN JORGE II</t>
    </r>
  </si>
  <si>
    <r>
      <rPr>
        <sz val="4.5"/>
        <rFont val="Arial"/>
        <family val="2"/>
      </rPr>
      <t>SAN JUANITO</t>
    </r>
  </si>
  <si>
    <r>
      <rPr>
        <sz val="4.5"/>
        <rFont val="Arial"/>
        <family val="2"/>
      </rPr>
      <t>SAN LUIS II</t>
    </r>
  </si>
  <si>
    <r>
      <rPr>
        <sz val="4.5"/>
        <rFont val="Arial"/>
        <family val="2"/>
      </rPr>
      <t>SAN PEDRO</t>
    </r>
  </si>
  <si>
    <r>
      <rPr>
        <sz val="4.5"/>
        <rFont val="Arial"/>
        <family val="2"/>
      </rPr>
      <t>SAN PEDRO II</t>
    </r>
  </si>
  <si>
    <r>
      <rPr>
        <sz val="4.5"/>
        <rFont val="Arial"/>
        <family val="2"/>
      </rPr>
      <t>SAN PEDRO II SECTOR A</t>
    </r>
  </si>
  <si>
    <r>
      <rPr>
        <sz val="4.5"/>
        <rFont val="Arial"/>
        <family val="2"/>
      </rPr>
      <t>SAN PEDRO SECTOR "C"</t>
    </r>
  </si>
  <si>
    <r>
      <rPr>
        <sz val="4.5"/>
        <rFont val="Arial"/>
        <family val="2"/>
      </rPr>
      <t>SANTA INES</t>
    </r>
  </si>
  <si>
    <r>
      <rPr>
        <sz val="4.5"/>
        <rFont val="Arial"/>
        <family val="2"/>
      </rPr>
      <t>SAUCES II</t>
    </r>
  </si>
  <si>
    <r>
      <rPr>
        <sz val="4.5"/>
        <rFont val="Arial"/>
        <family val="2"/>
      </rPr>
      <t>SIRACUZA</t>
    </r>
  </si>
  <si>
    <r>
      <rPr>
        <sz val="4.5"/>
        <rFont val="Arial"/>
        <family val="2"/>
      </rPr>
      <t>SIRACUZA II</t>
    </r>
  </si>
  <si>
    <r>
      <rPr>
        <sz val="4.5"/>
        <rFont val="Arial"/>
        <family val="2"/>
      </rPr>
      <t>TOKIO</t>
    </r>
  </si>
  <si>
    <r>
      <rPr>
        <sz val="4.5"/>
        <rFont val="Arial"/>
        <family val="2"/>
      </rPr>
      <t>VEGAS DE SANTANA</t>
    </r>
  </si>
  <si>
    <r>
      <rPr>
        <sz val="4.5"/>
        <rFont val="Arial"/>
        <family val="2"/>
      </rPr>
      <t>VEREDA EL PORVENIR SECTOR BRASIL</t>
    </r>
  </si>
  <si>
    <r>
      <rPr>
        <sz val="4.5"/>
        <rFont val="Arial"/>
        <family val="2"/>
      </rPr>
      <t>VILLA CAROLINA</t>
    </r>
  </si>
  <si>
    <r>
      <rPr>
        <sz val="4.5"/>
        <rFont val="Arial"/>
        <family val="2"/>
      </rPr>
      <t>VILLA CLEMENCIA</t>
    </r>
  </si>
  <si>
    <r>
      <rPr>
        <sz val="4.5"/>
        <rFont val="Arial"/>
        <family val="2"/>
      </rPr>
      <t>VILLA CLEMENCIA SECTOR TIERRA GRATA</t>
    </r>
  </si>
  <si>
    <r>
      <rPr>
        <sz val="4.5"/>
        <rFont val="Arial"/>
        <family val="2"/>
      </rPr>
      <t>VILLA COLOMBIA</t>
    </r>
  </si>
  <si>
    <r>
      <rPr>
        <sz val="4.5"/>
        <rFont val="Arial"/>
        <family val="2"/>
      </rPr>
      <t>VILLA COLOMBIA II</t>
    </r>
  </si>
  <si>
    <r>
      <rPr>
        <sz val="4.5"/>
        <rFont val="Arial"/>
        <family val="2"/>
      </rPr>
      <t>VILLA DE LOS COMUNEROS</t>
    </r>
  </si>
  <si>
    <r>
      <rPr>
        <sz val="4.5"/>
        <rFont val="Arial"/>
        <family val="2"/>
      </rPr>
      <t>VILLA DE SUAITA</t>
    </r>
  </si>
  <si>
    <r>
      <rPr>
        <sz val="4.5"/>
        <rFont val="Arial"/>
        <family val="2"/>
      </rPr>
      <t>VILLA MAGDA</t>
    </r>
  </si>
  <si>
    <r>
      <rPr>
        <sz val="4.5"/>
        <rFont val="Arial"/>
        <family val="2"/>
      </rPr>
      <t>VILLA MAGNOLIA</t>
    </r>
  </si>
  <si>
    <r>
      <rPr>
        <sz val="4.5"/>
        <rFont val="Arial"/>
        <family val="2"/>
      </rPr>
      <t>VILLA NATALIA</t>
    </r>
  </si>
  <si>
    <r>
      <rPr>
        <sz val="4.5"/>
        <rFont val="Arial"/>
        <family val="2"/>
      </rPr>
      <t>VILLA NOHORA</t>
    </r>
  </si>
  <si>
    <r>
      <rPr>
        <sz val="4.5"/>
        <rFont val="Arial"/>
        <family val="2"/>
      </rPr>
      <t>VILLA NOHORA II</t>
    </r>
  </si>
  <si>
    <r>
      <rPr>
        <sz val="4.5"/>
        <rFont val="Arial"/>
        <family val="2"/>
      </rPr>
      <t>VILLA NOHORA III</t>
    </r>
  </si>
  <si>
    <r>
      <rPr>
        <sz val="4.5"/>
        <rFont val="Arial"/>
        <family val="2"/>
      </rPr>
      <t>VILLA SONIA I</t>
    </r>
  </si>
  <si>
    <r>
      <rPr>
        <sz val="4.5"/>
        <rFont val="Arial"/>
        <family val="2"/>
      </rPr>
      <t>VILLA SONIA II</t>
    </r>
  </si>
  <si>
    <r>
      <rPr>
        <sz val="4.5"/>
        <rFont val="Arial"/>
        <family val="2"/>
      </rPr>
      <t>VILLAS DEL PROGRESO</t>
    </r>
  </si>
  <si>
    <r>
      <rPr>
        <sz val="4.5"/>
        <rFont val="Arial"/>
        <family val="2"/>
      </rPr>
      <t>VILLAS DEL VELERO</t>
    </r>
  </si>
  <si>
    <r>
      <rPr>
        <sz val="4.5"/>
        <rFont val="Arial"/>
        <family val="2"/>
      </rPr>
      <t>ANDALUCIA</t>
    </r>
  </si>
  <si>
    <r>
      <rPr>
        <sz val="4.5"/>
        <rFont val="Arial"/>
        <family val="2"/>
      </rPr>
      <t>ANDALUCIA II</t>
    </r>
  </si>
  <si>
    <r>
      <rPr>
        <sz val="4.5"/>
        <rFont val="Arial"/>
        <family val="2"/>
      </rPr>
      <t>ANTONIA SANTOS</t>
    </r>
  </si>
  <si>
    <r>
      <rPr>
        <sz val="4.5"/>
        <rFont val="Arial"/>
        <family val="2"/>
      </rPr>
      <t>ARGELIA</t>
    </r>
  </si>
  <si>
    <r>
      <rPr>
        <sz val="4.5"/>
        <rFont val="Arial"/>
        <family val="2"/>
      </rPr>
      <t>ARGELIA II</t>
    </r>
  </si>
  <si>
    <r>
      <rPr>
        <sz val="4.5"/>
        <rFont val="Arial"/>
        <family val="2"/>
      </rPr>
      <t>BOSA</t>
    </r>
  </si>
  <si>
    <r>
      <rPr>
        <sz val="4.5"/>
        <rFont val="Arial"/>
        <family val="2"/>
      </rPr>
      <t>BOSQUES DE MERYLAND</t>
    </r>
  </si>
  <si>
    <r>
      <rPr>
        <sz val="4.5"/>
        <rFont val="Arial"/>
        <family val="2"/>
      </rPr>
      <t>BRASILIA LA ESTACION</t>
    </r>
  </si>
  <si>
    <r>
      <rPr>
        <sz val="4.5"/>
        <rFont val="Arial"/>
        <family val="2"/>
      </rPr>
      <t>CARLOS ALBAN HOLGUIN NUEVA GRANADA</t>
    </r>
  </si>
  <si>
    <r>
      <rPr>
        <sz val="4.5"/>
        <rFont val="Arial"/>
        <family val="2"/>
      </rPr>
      <t>CARLOS ALBAN SECTOR ISRAELITA</t>
    </r>
  </si>
  <si>
    <r>
      <rPr>
        <sz val="4.5"/>
        <rFont val="Arial"/>
        <family val="2"/>
      </rPr>
      <t>CARLOS ALBAN SECTOR MIRAFLORES</t>
    </r>
  </si>
  <si>
    <r>
      <rPr>
        <sz val="4.5"/>
        <rFont val="Arial"/>
        <family val="2"/>
      </rPr>
      <t>CARLOS GALBÁN</t>
    </r>
  </si>
  <si>
    <r>
      <rPr>
        <sz val="4.5"/>
        <rFont val="Arial"/>
        <family val="2"/>
      </rPr>
      <t>CHARLES DE GAULLE</t>
    </r>
  </si>
  <si>
    <r>
      <rPr>
        <sz val="4.5"/>
        <rFont val="Arial"/>
        <family val="2"/>
      </rPr>
      <t>CHARLES DE GAULLE II</t>
    </r>
  </si>
  <si>
    <r>
      <rPr>
        <sz val="4.5"/>
        <rFont val="Arial"/>
        <family val="2"/>
      </rPr>
      <t>CLARETIANO</t>
    </r>
  </si>
  <si>
    <r>
      <rPr>
        <sz val="4.5"/>
        <rFont val="Arial"/>
        <family val="2"/>
      </rPr>
      <t>EL JARDIN</t>
    </r>
  </si>
  <si>
    <r>
      <rPr>
        <sz val="4.5"/>
        <rFont val="Arial"/>
        <family val="2"/>
      </rPr>
      <t>EL JARDÍN SAN EUGENIO</t>
    </r>
  </si>
  <si>
    <r>
      <rPr>
        <sz val="4.5"/>
        <rFont val="Arial"/>
        <family val="2"/>
      </rPr>
      <t>EL LLANITO</t>
    </r>
  </si>
  <si>
    <r>
      <rPr>
        <sz val="4.5"/>
        <rFont val="Arial"/>
        <family val="2"/>
      </rPr>
      <t>EL LLANO (SECTOR GUZMAN)</t>
    </r>
  </si>
  <si>
    <r>
      <rPr>
        <sz val="4.5"/>
        <rFont val="Arial"/>
        <family val="2"/>
      </rPr>
      <t>EL LLANO MZ A</t>
    </r>
  </si>
  <si>
    <r>
      <rPr>
        <sz val="4.5"/>
        <rFont val="Arial"/>
        <family val="2"/>
      </rPr>
      <t>EL LLANO SECTOR FANDINO</t>
    </r>
  </si>
  <si>
    <r>
      <rPr>
        <sz val="4.5"/>
        <rFont val="Arial"/>
        <family val="2"/>
      </rPr>
      <t>EL PALMAR</t>
    </r>
  </si>
  <si>
    <r>
      <rPr>
        <sz val="4.5"/>
        <rFont val="Arial"/>
        <family val="2"/>
      </rPr>
      <t>EL PORTAL DE BOSA</t>
    </r>
  </si>
  <si>
    <r>
      <rPr>
        <sz val="4.5"/>
        <rFont val="Arial"/>
        <family val="2"/>
      </rPr>
      <t>EL PROGRESO</t>
    </r>
  </si>
  <si>
    <r>
      <rPr>
        <sz val="4.5"/>
        <rFont val="Arial"/>
        <family val="2"/>
      </rPr>
      <t>EL RETAZO</t>
    </r>
  </si>
  <si>
    <r>
      <rPr>
        <sz val="4.5"/>
        <rFont val="Arial"/>
        <family val="2"/>
      </rPr>
      <t>EL TOCHE</t>
    </r>
  </si>
  <si>
    <r>
      <rPr>
        <sz val="4.5"/>
        <rFont val="Arial"/>
        <family val="2"/>
      </rPr>
      <t>EL TRIANGULO SECTOR MATERAS</t>
    </r>
  </si>
  <si>
    <r>
      <rPr>
        <sz val="4.5"/>
        <rFont val="Arial"/>
        <family val="2"/>
      </rPr>
      <t>GETSEMANI</t>
    </r>
  </si>
  <si>
    <r>
      <rPr>
        <sz val="4.5"/>
        <rFont val="Arial"/>
        <family val="2"/>
      </rPr>
      <t>GRANCOLOMBIANO I</t>
    </r>
  </si>
  <si>
    <r>
      <rPr>
        <sz val="4.5"/>
        <rFont val="Arial"/>
        <family val="2"/>
      </rPr>
      <t>GRANCOLOMBIANO II LAURES MZ L3,M,N,P,Q</t>
    </r>
  </si>
  <si>
    <r>
      <rPr>
        <sz val="4.5"/>
        <rFont val="Arial"/>
        <family val="2"/>
      </rPr>
      <t>GRANCOLOMBIANO II SECTOR</t>
    </r>
  </si>
  <si>
    <r>
      <rPr>
        <sz val="4.5"/>
        <rFont val="Arial"/>
        <family val="2"/>
      </rPr>
      <t>GUALOCHE</t>
    </r>
  </si>
  <si>
    <r>
      <rPr>
        <sz val="4.5"/>
        <rFont val="Arial"/>
        <family val="2"/>
      </rPr>
      <t>HERMANOS BARRAGAN</t>
    </r>
  </si>
  <si>
    <r>
      <rPr>
        <sz val="4.5"/>
        <rFont val="Arial"/>
        <family val="2"/>
      </rPr>
      <t>HUMBERTO VALENCIA</t>
    </r>
  </si>
  <si>
    <r>
      <rPr>
        <sz val="4.5"/>
        <rFont val="Arial"/>
        <family val="2"/>
      </rPr>
      <t>HUMBERTO VALENCIA II</t>
    </r>
  </si>
  <si>
    <r>
      <rPr>
        <sz val="4.5"/>
        <rFont val="Arial"/>
        <family val="2"/>
      </rPr>
      <t>ISLANDIA</t>
    </r>
  </si>
  <si>
    <r>
      <rPr>
        <sz val="4.5"/>
        <rFont val="Arial"/>
        <family val="2"/>
      </rPr>
      <t>ISLANDIA II</t>
    </r>
  </si>
  <si>
    <r>
      <rPr>
        <sz val="4.5"/>
        <rFont val="Arial"/>
        <family val="2"/>
      </rPr>
      <t>ISLANDIA III</t>
    </r>
  </si>
  <si>
    <r>
      <rPr>
        <sz val="4.5"/>
        <rFont val="Arial"/>
        <family val="2"/>
      </rPr>
      <t>ISLANDIA IV</t>
    </r>
  </si>
  <si>
    <r>
      <rPr>
        <sz val="4.5"/>
        <rFont val="Arial"/>
        <family val="2"/>
      </rPr>
      <t>ISRAELITA</t>
    </r>
  </si>
  <si>
    <r>
      <rPr>
        <sz val="4.5"/>
        <rFont val="Arial"/>
        <family val="2"/>
      </rPr>
      <t>JIMENEZ DE QUESADA</t>
    </r>
  </si>
  <si>
    <r>
      <rPr>
        <sz val="4.5"/>
        <rFont val="Arial"/>
        <family val="2"/>
      </rPr>
      <t>JIMENEZ DE QUESADA II SECTOR</t>
    </r>
  </si>
  <si>
    <r>
      <rPr>
        <sz val="4.5"/>
        <rFont val="Arial"/>
        <family val="2"/>
      </rPr>
      <t>JOSE ANTONIO GALAN</t>
    </r>
  </si>
  <si>
    <r>
      <rPr>
        <sz val="4.5"/>
        <rFont val="Arial"/>
        <family val="2"/>
      </rPr>
      <t>JOSE MARIA CARBONEL I Y II SECTOR</t>
    </r>
  </si>
  <si>
    <r>
      <rPr>
        <sz val="4.5"/>
        <rFont val="Arial"/>
        <family val="2"/>
      </rPr>
      <t>LA AMISTAD</t>
    </r>
  </si>
  <si>
    <r>
      <rPr>
        <sz val="4.5"/>
        <rFont val="Arial"/>
        <family val="2"/>
      </rPr>
      <t>LA AZUCENA</t>
    </r>
  </si>
  <si>
    <r>
      <rPr>
        <sz val="4.5"/>
        <rFont val="Arial"/>
        <family val="2"/>
      </rPr>
      <t>LA AZUCENA MZ.A</t>
    </r>
  </si>
  <si>
    <r>
      <rPr>
        <sz val="4.5"/>
        <rFont val="Arial"/>
        <family val="2"/>
      </rPr>
      <t>LA AZUCENA MZ.B</t>
    </r>
  </si>
  <si>
    <r>
      <rPr>
        <sz val="4.5"/>
        <rFont val="Arial"/>
        <family val="2"/>
      </rPr>
      <t>LA AZUCENA SECTOR EL TRIANGULO</t>
    </r>
  </si>
  <si>
    <r>
      <rPr>
        <sz val="4.5"/>
        <rFont val="Arial"/>
        <family val="2"/>
      </rPr>
      <t>LA CRUZ DE TERREROS</t>
    </r>
  </si>
  <si>
    <r>
      <rPr>
        <sz val="4.5"/>
        <rFont val="Arial"/>
        <family val="2"/>
      </rPr>
      <t>LA ELE II SECTOR LOS LAURELES</t>
    </r>
  </si>
  <si>
    <r>
      <rPr>
        <sz val="4.5"/>
        <rFont val="Arial"/>
        <family val="2"/>
      </rPr>
      <t>LA ESPERANZA DE TIBANICA</t>
    </r>
  </si>
  <si>
    <r>
      <rPr>
        <sz val="4.5"/>
        <rFont val="Arial"/>
        <family val="2"/>
      </rPr>
      <t>LA ESTACION</t>
    </r>
  </si>
  <si>
    <r>
      <rPr>
        <sz val="4.5"/>
        <rFont val="Arial"/>
        <family val="2"/>
      </rPr>
      <t>LA ESTACION ARENERAS</t>
    </r>
  </si>
  <si>
    <r>
      <rPr>
        <sz val="4.5"/>
        <rFont val="Arial"/>
        <family val="2"/>
      </rPr>
      <t>LA ESTACION DISTRITAL FCA RAIZ</t>
    </r>
  </si>
  <si>
    <r>
      <rPr>
        <sz val="4.5"/>
        <rFont val="Arial"/>
        <family val="2"/>
      </rPr>
      <t>LA PALESTINA I</t>
    </r>
  </si>
  <si>
    <r>
      <rPr>
        <sz val="4.5"/>
        <rFont val="Arial"/>
        <family val="2"/>
      </rPr>
      <t>LA PRIMAVERA</t>
    </r>
  </si>
  <si>
    <r>
      <rPr>
        <sz val="4.5"/>
        <rFont val="Arial"/>
        <family val="2"/>
      </rPr>
      <t>LA RIVIERA II</t>
    </r>
  </si>
  <si>
    <r>
      <rPr>
        <sz val="4.5"/>
        <rFont val="Arial"/>
        <family val="2"/>
      </rPr>
      <t>LA SULTANA</t>
    </r>
  </si>
  <si>
    <r>
      <rPr>
        <sz val="4.5"/>
        <rFont val="Arial"/>
        <family val="2"/>
      </rPr>
      <t>LAS MARGARITAS</t>
    </r>
  </si>
  <si>
    <r>
      <rPr>
        <sz val="4.5"/>
        <rFont val="Arial"/>
        <family val="2"/>
      </rPr>
      <t>LAS SOLTANAS</t>
    </r>
  </si>
  <si>
    <r>
      <rPr>
        <sz val="4.5"/>
        <rFont val="Arial"/>
        <family val="2"/>
      </rPr>
      <t>LAURELES III</t>
    </r>
  </si>
  <si>
    <r>
      <rPr>
        <sz val="4.5"/>
        <rFont val="Arial"/>
        <family val="2"/>
      </rPr>
      <t>LAURELES LA ESTACION</t>
    </r>
  </si>
  <si>
    <r>
      <rPr>
        <sz val="4.5"/>
        <rFont val="Arial"/>
        <family val="2"/>
      </rPr>
      <t>LLANO ORIENTAL</t>
    </r>
  </si>
  <si>
    <r>
      <rPr>
        <sz val="4.5"/>
        <rFont val="Arial"/>
        <family val="2"/>
      </rPr>
      <t>LLANOS DE BOSA</t>
    </r>
  </si>
  <si>
    <r>
      <rPr>
        <sz val="4.5"/>
        <rFont val="Arial"/>
        <family val="2"/>
      </rPr>
      <t>MANZANARES</t>
    </r>
  </si>
  <si>
    <r>
      <rPr>
        <sz val="4.5"/>
        <rFont val="Arial"/>
        <family val="2"/>
      </rPr>
      <t>MIRAFLORES II SECTOR</t>
    </r>
  </si>
  <si>
    <r>
      <rPr>
        <sz val="4.5"/>
        <rFont val="Arial"/>
        <family val="2"/>
      </rPr>
      <t>MITRANI</t>
    </r>
  </si>
  <si>
    <r>
      <rPr>
        <sz val="4.5"/>
        <rFont val="Arial"/>
        <family val="2"/>
      </rPr>
      <t>NARANJOS EL RETAZO</t>
    </r>
  </si>
  <si>
    <r>
      <rPr>
        <sz val="4.5"/>
        <rFont val="Arial"/>
        <family val="2"/>
      </rPr>
      <t>NICOLAS ESCOBAR</t>
    </r>
  </si>
  <si>
    <r>
      <rPr>
        <sz val="4.5"/>
        <rFont val="Arial"/>
        <family val="2"/>
      </rPr>
      <t>NUEVA GRANADA</t>
    </r>
  </si>
  <si>
    <r>
      <rPr>
        <sz val="4.5"/>
        <rFont val="Arial"/>
        <family val="2"/>
      </rPr>
      <t>NUEVA GRANADA II SEC.(Tiboli)</t>
    </r>
  </si>
  <si>
    <r>
      <rPr>
        <sz val="4.5"/>
        <rFont val="Arial"/>
        <family val="2"/>
      </rPr>
      <t>NUEVA GRANADA II SECTOR</t>
    </r>
  </si>
  <si>
    <r>
      <rPr>
        <sz val="4.5"/>
        <rFont val="Arial"/>
        <family val="2"/>
      </rPr>
      <t>NUEVA GRANADA V SECTOR</t>
    </r>
  </si>
  <si>
    <r>
      <rPr>
        <sz val="4.5"/>
        <rFont val="Arial"/>
        <family val="2"/>
      </rPr>
      <t>PABLO VI</t>
    </r>
  </si>
  <si>
    <r>
      <rPr>
        <sz val="4.5"/>
        <rFont val="Arial"/>
        <family val="2"/>
      </rPr>
      <t>PALESTINA</t>
    </r>
  </si>
  <si>
    <r>
      <rPr>
        <sz val="4.5"/>
        <rFont val="Arial"/>
        <family val="2"/>
      </rPr>
      <t>PASO ANCHO</t>
    </r>
  </si>
  <si>
    <r>
      <rPr>
        <sz val="4.5"/>
        <rFont val="Arial"/>
        <family val="2"/>
      </rPr>
      <t>PIAMONTE I ETAPA</t>
    </r>
  </si>
  <si>
    <r>
      <rPr>
        <sz val="4.5"/>
        <rFont val="Arial"/>
        <family val="2"/>
      </rPr>
      <t>PRIMAVERA SUR</t>
    </r>
  </si>
  <si>
    <r>
      <rPr>
        <sz val="4.5"/>
        <rFont val="Arial"/>
        <family val="2"/>
      </rPr>
      <t>PROVIDENCIA</t>
    </r>
  </si>
  <si>
    <r>
      <rPr>
        <sz val="4.5"/>
        <rFont val="Arial"/>
        <family val="2"/>
      </rPr>
      <t>SAN EUGENIO</t>
    </r>
  </si>
  <si>
    <r>
      <rPr>
        <sz val="4.5"/>
        <rFont val="Arial"/>
        <family val="2"/>
      </rPr>
      <t>SAN EUGENIO II</t>
    </r>
  </si>
  <si>
    <r>
      <rPr>
        <sz val="4.5"/>
        <rFont val="Arial"/>
        <family val="2"/>
      </rPr>
      <t>SAN JOSÉ LOS NARANJOS</t>
    </r>
  </si>
  <si>
    <r>
      <rPr>
        <sz val="4.5"/>
        <rFont val="Arial"/>
        <family val="2"/>
      </rPr>
      <t>SAN JUDAS (B.LA ESTACION)</t>
    </r>
  </si>
  <si>
    <r>
      <rPr>
        <sz val="4.5"/>
        <rFont val="Arial"/>
        <family val="2"/>
      </rPr>
      <t>SAN PABLO I SECTOR</t>
    </r>
  </si>
  <si>
    <r>
      <rPr>
        <sz val="4.5"/>
        <rFont val="Arial"/>
        <family val="2"/>
      </rPr>
      <t>SAN PABLO II SECTOR</t>
    </r>
  </si>
  <si>
    <r>
      <rPr>
        <sz val="4.5"/>
        <rFont val="Arial"/>
        <family val="2"/>
      </rPr>
      <t>SANTA LUCIA</t>
    </r>
  </si>
  <si>
    <r>
      <rPr>
        <sz val="4.5"/>
        <rFont val="Arial"/>
        <family val="2"/>
      </rPr>
      <t>SUB STA LUCIA</t>
    </r>
  </si>
  <si>
    <r>
      <rPr>
        <sz val="4.5"/>
        <rFont val="Arial"/>
        <family val="2"/>
      </rPr>
      <t>SUB TRIANGULO LAS MATERAS</t>
    </r>
  </si>
  <si>
    <r>
      <rPr>
        <sz val="4.5"/>
        <rFont val="Arial"/>
        <family val="2"/>
      </rPr>
      <t>SUB URB. CLARETIANA</t>
    </r>
  </si>
  <si>
    <r>
      <rPr>
        <sz val="4.5"/>
        <rFont val="Arial"/>
        <family val="2"/>
      </rPr>
      <t>TIERRA GRATIS</t>
    </r>
  </si>
  <si>
    <r>
      <rPr>
        <sz val="4.5"/>
        <rFont val="Arial"/>
        <family val="2"/>
      </rPr>
      <t>URB ACUARELA I Y II</t>
    </r>
  </si>
  <si>
    <r>
      <rPr>
        <sz val="4.5"/>
        <rFont val="Arial"/>
        <family val="2"/>
      </rPr>
      <t>URB. TANQUE DE BOSA</t>
    </r>
  </si>
  <si>
    <r>
      <rPr>
        <sz val="4.5"/>
        <rFont val="Arial"/>
        <family val="2"/>
      </rPr>
      <t>VERD. SECTOR SAN JOSÉ</t>
    </r>
  </si>
  <si>
    <r>
      <rPr>
        <sz val="4.5"/>
        <rFont val="Arial"/>
        <family val="2"/>
      </rPr>
      <t>VILLA ANAY</t>
    </r>
  </si>
  <si>
    <r>
      <rPr>
        <sz val="4.5"/>
        <rFont val="Arial"/>
        <family val="2"/>
      </rPr>
      <t>VILLA ANNI (BOSA NARANJOS)</t>
    </r>
  </si>
  <si>
    <r>
      <rPr>
        <sz val="4.5"/>
        <rFont val="Arial"/>
        <family val="2"/>
      </rPr>
      <t>VILLA BOSA</t>
    </r>
  </si>
  <si>
    <r>
      <rPr>
        <sz val="4.5"/>
        <rFont val="Arial"/>
        <family val="2"/>
      </rPr>
      <t>XOCHIMILCO</t>
    </r>
  </si>
  <si>
    <r>
      <rPr>
        <sz val="4.5"/>
        <rFont val="Arial"/>
        <family val="2"/>
      </rPr>
      <t>CALDAS</t>
    </r>
  </si>
  <si>
    <r>
      <rPr>
        <sz val="4.5"/>
        <rFont val="Arial"/>
        <family val="2"/>
      </rPr>
      <t>ANTONIO NARIÑO</t>
    </r>
  </si>
  <si>
    <r>
      <rPr>
        <sz val="4.5"/>
        <rFont val="Arial"/>
        <family val="2"/>
      </rPr>
      <t>CAÑAVERALEJO</t>
    </r>
  </si>
  <si>
    <r>
      <rPr>
        <sz val="4.5"/>
        <rFont val="Arial"/>
        <family val="2"/>
      </rPr>
      <t>EL ANHELO</t>
    </r>
  </si>
  <si>
    <r>
      <rPr>
        <sz val="4.5"/>
        <rFont val="Arial"/>
        <family val="2"/>
      </rPr>
      <t>EL CORZO</t>
    </r>
  </si>
  <si>
    <r>
      <rPr>
        <sz val="4.5"/>
        <rFont val="Arial"/>
        <family val="2"/>
      </rPr>
      <t>EL PORVENIR PARCELA 23</t>
    </r>
  </si>
  <si>
    <r>
      <rPr>
        <sz val="4.5"/>
        <rFont val="Arial"/>
        <family val="2"/>
      </rPr>
      <t>EL PORVENIR SAN LUIS</t>
    </r>
  </si>
  <si>
    <r>
      <rPr>
        <sz val="4.5"/>
        <rFont val="Arial"/>
        <family val="2"/>
      </rPr>
      <t>EL PORVENIR SECTOR INDUCAS</t>
    </r>
  </si>
  <si>
    <r>
      <rPr>
        <sz val="4.5"/>
        <rFont val="Arial"/>
        <family val="2"/>
      </rPr>
      <t>EL RECUERDO</t>
    </r>
  </si>
  <si>
    <r>
      <rPr>
        <sz val="4.5"/>
        <rFont val="Arial"/>
        <family val="2"/>
      </rPr>
      <t>EL RECUERDO DE SANTA FE</t>
    </r>
  </si>
  <si>
    <r>
      <rPr>
        <sz val="4.5"/>
        <rFont val="Arial"/>
        <family val="2"/>
      </rPr>
      <t>EL REGALO</t>
    </r>
  </si>
  <si>
    <r>
      <rPr>
        <sz val="4.5"/>
        <rFont val="Arial"/>
        <family val="2"/>
      </rPr>
      <t>EL REGALO II</t>
    </r>
  </si>
  <si>
    <r>
      <rPr>
        <sz val="4.5"/>
        <rFont val="Arial"/>
        <family val="2"/>
      </rPr>
      <t>LA ARBOLEDA</t>
    </r>
  </si>
  <si>
    <r>
      <rPr>
        <sz val="4.5"/>
        <rFont val="Arial"/>
        <family val="2"/>
      </rPr>
      <t>LA GRANJITA</t>
    </r>
  </si>
  <si>
    <r>
      <rPr>
        <sz val="4.5"/>
        <rFont val="Arial"/>
        <family val="2"/>
      </rPr>
      <t>LA SUERTE</t>
    </r>
  </si>
  <si>
    <r>
      <rPr>
        <sz val="4.5"/>
        <rFont val="Arial"/>
        <family val="2"/>
      </rPr>
      <t>LA UNION</t>
    </r>
  </si>
  <si>
    <r>
      <rPr>
        <sz val="4.5"/>
        <rFont val="Arial"/>
        <family val="2"/>
      </rPr>
      <t>LOS CENTAUROS</t>
    </r>
  </si>
  <si>
    <r>
      <rPr>
        <sz val="4.5"/>
        <rFont val="Arial"/>
        <family val="2"/>
      </rPr>
      <t>OSORIO X</t>
    </r>
  </si>
  <si>
    <r>
      <rPr>
        <sz val="4.5"/>
        <rFont val="Arial"/>
        <family val="2"/>
      </rPr>
      <t>OSORIO XIII</t>
    </r>
  </si>
  <si>
    <r>
      <rPr>
        <sz val="4.5"/>
        <rFont val="Arial"/>
        <family val="2"/>
      </rPr>
      <t>PARCELA EL PORVENIR</t>
    </r>
  </si>
  <si>
    <r>
      <rPr>
        <sz val="4.5"/>
        <rFont val="Arial"/>
        <family val="2"/>
      </rPr>
      <t>SAN BERNARDINO II</t>
    </r>
  </si>
  <si>
    <r>
      <rPr>
        <sz val="4.5"/>
        <rFont val="Arial"/>
        <family val="2"/>
      </rPr>
      <t>SAN MIGUEL</t>
    </r>
  </si>
  <si>
    <r>
      <rPr>
        <sz val="4.5"/>
        <rFont val="Arial"/>
        <family val="2"/>
      </rPr>
      <t>SANTA BARBARA</t>
    </r>
  </si>
  <si>
    <r>
      <rPr>
        <sz val="4.5"/>
        <rFont val="Arial"/>
        <family val="2"/>
      </rPr>
      <t>SANTA FE</t>
    </r>
  </si>
  <si>
    <r>
      <rPr>
        <sz val="4.5"/>
        <rFont val="Arial"/>
        <family val="2"/>
      </rPr>
      <t>SANTA FE I y II</t>
    </r>
  </si>
  <si>
    <r>
      <rPr>
        <sz val="4.5"/>
        <rFont val="Arial"/>
        <family val="2"/>
      </rPr>
      <t>SANTA FE III SECTOR</t>
    </r>
  </si>
  <si>
    <r>
      <rPr>
        <sz val="4.5"/>
        <rFont val="Arial"/>
        <family val="2"/>
      </rPr>
      <t>SANTA ISABEL</t>
    </r>
  </si>
  <si>
    <r>
      <rPr>
        <sz val="4.5"/>
        <rFont val="Arial"/>
        <family val="2"/>
      </rPr>
      <t>SANTAFE DE BOSA</t>
    </r>
  </si>
  <si>
    <r>
      <rPr>
        <sz val="4.5"/>
        <rFont val="Arial"/>
        <family val="2"/>
      </rPr>
      <t>URBANIZACION CALDAS</t>
    </r>
  </si>
  <si>
    <r>
      <rPr>
        <sz val="4.5"/>
        <rFont val="Arial"/>
        <family val="2"/>
      </rPr>
      <t>VILLA ALEGRE</t>
    </r>
  </si>
  <si>
    <r>
      <rPr>
        <sz val="4.5"/>
        <rFont val="Arial"/>
        <family val="2"/>
      </rPr>
      <t>VILLA ALEGRIA</t>
    </r>
  </si>
  <si>
    <r>
      <rPr>
        <sz val="4.5"/>
        <rFont val="Arial"/>
        <family val="2"/>
      </rPr>
      <t>VILLA ESMERALDA</t>
    </r>
  </si>
  <si>
    <r>
      <rPr>
        <sz val="4.5"/>
        <rFont val="Arial"/>
        <family val="2"/>
      </rPr>
      <t>VILLA KAREN</t>
    </r>
  </si>
  <si>
    <r>
      <rPr>
        <sz val="4.5"/>
        <rFont val="Arial"/>
        <family val="2"/>
      </rPr>
      <t>EL MATORRAL</t>
    </r>
  </si>
  <si>
    <r>
      <rPr>
        <sz val="4.5"/>
        <rFont val="Arial"/>
        <family val="2"/>
      </rPr>
      <t>EL MATORRAL DE SAN BERNARDINO</t>
    </r>
  </si>
  <si>
    <r>
      <rPr>
        <sz val="4.5"/>
        <rFont val="Arial"/>
        <family val="2"/>
      </rPr>
      <t>EL TRIUNFO</t>
    </r>
  </si>
  <si>
    <r>
      <rPr>
        <sz val="4.5"/>
        <rFont val="Arial"/>
        <family val="2"/>
      </rPr>
      <t>EL TRIUNFO DE SAN BERNARDINO</t>
    </r>
  </si>
  <si>
    <r>
      <rPr>
        <sz val="4.5"/>
        <rFont val="Arial"/>
        <family val="2"/>
      </rPr>
      <t>LA VEGA DE SAN BERNARDINO BAJO</t>
    </r>
  </si>
  <si>
    <r>
      <rPr>
        <sz val="4.5"/>
        <rFont val="Arial"/>
        <family val="2"/>
      </rPr>
      <t>SAN BERNARDINO SECTOR POTRERITO</t>
    </r>
  </si>
  <si>
    <r>
      <rPr>
        <sz val="4.5"/>
        <rFont val="Arial"/>
        <family val="2"/>
      </rPr>
      <t>SAN BERNARDINO XIX</t>
    </r>
  </si>
  <si>
    <r>
      <rPr>
        <sz val="4.5"/>
        <rFont val="Arial"/>
        <family val="2"/>
      </rPr>
      <t>SAN BERNARDINO XVI</t>
    </r>
  </si>
  <si>
    <r>
      <rPr>
        <sz val="4.5"/>
        <rFont val="Arial"/>
        <family val="2"/>
      </rPr>
      <t>SAN BERNARDINO XVII</t>
    </r>
  </si>
  <si>
    <r>
      <rPr>
        <sz val="4.5"/>
        <rFont val="Arial"/>
        <family val="2"/>
      </rPr>
      <t>SAN BERNARDINO XVIII</t>
    </r>
  </si>
  <si>
    <r>
      <rPr>
        <sz val="4.5"/>
        <rFont val="Arial"/>
        <family val="2"/>
      </rPr>
      <t>SAN BERNARDINO XXII</t>
    </r>
  </si>
  <si>
    <r>
      <rPr>
        <sz val="4.5"/>
        <rFont val="Arial"/>
        <family val="2"/>
      </rPr>
      <t>SAN BERNARDINO XXV</t>
    </r>
  </si>
  <si>
    <r>
      <rPr>
        <sz val="5"/>
        <rFont val="Arial"/>
        <family val="2"/>
      </rPr>
      <t>AGRUPACION PIO X</t>
    </r>
  </si>
  <si>
    <r>
      <rPr>
        <sz val="5"/>
        <rFont val="Arial"/>
        <family val="2"/>
      </rPr>
      <t>AGRUPACION MULTIFAMILIAR VILLA EMILIA</t>
    </r>
  </si>
  <si>
    <r>
      <rPr>
        <sz val="5"/>
        <rFont val="Arial"/>
        <family val="2"/>
      </rPr>
      <t>ALFEREZ REAL</t>
    </r>
  </si>
  <si>
    <r>
      <rPr>
        <sz val="5"/>
        <rFont val="Arial"/>
        <family val="2"/>
      </rPr>
      <t>AMERICAS CENTRAL</t>
    </r>
  </si>
  <si>
    <r>
      <rPr>
        <sz val="5"/>
        <rFont val="Arial"/>
        <family val="2"/>
      </rPr>
      <t>AMERICAS OCCIDENTAL I, II Y III ETAPA</t>
    </r>
  </si>
  <si>
    <r>
      <rPr>
        <sz val="5"/>
        <rFont val="Arial"/>
        <family val="2"/>
      </rPr>
      <t>ANTIGUO HIPODROMO DE TECHO II ETAPA</t>
    </r>
  </si>
  <si>
    <r>
      <rPr>
        <sz val="5"/>
        <rFont val="Arial"/>
        <family val="2"/>
      </rPr>
      <t>CARVAJAL II SECTOR</t>
    </r>
  </si>
  <si>
    <r>
      <rPr>
        <sz val="5"/>
        <rFont val="Arial"/>
        <family val="2"/>
      </rPr>
      <t>CENTROAMERICAS</t>
    </r>
  </si>
  <si>
    <r>
      <rPr>
        <sz val="5"/>
        <rFont val="Arial"/>
        <family val="2"/>
      </rPr>
      <t>CIUDAD KENNEDY</t>
    </r>
  </si>
  <si>
    <r>
      <rPr>
        <sz val="5"/>
        <rFont val="Arial"/>
        <family val="2"/>
      </rPr>
      <t>CONJUNTO RES. EL RINCON DE MANDALAY</t>
    </r>
  </si>
  <si>
    <r>
      <rPr>
        <sz val="5"/>
        <rFont val="Arial"/>
        <family val="2"/>
      </rPr>
      <t>FLORESTA SUR</t>
    </r>
  </si>
  <si>
    <r>
      <rPr>
        <sz val="5"/>
        <rFont val="Arial"/>
        <family val="2"/>
      </rPr>
      <t>FUNDADORES</t>
    </r>
  </si>
  <si>
    <r>
      <rPr>
        <sz val="5"/>
        <rFont val="Arial"/>
        <family val="2"/>
      </rPr>
      <t>GLORIETA DE LAS AMERICAS</t>
    </r>
  </si>
  <si>
    <r>
      <rPr>
        <sz val="5"/>
        <rFont val="Arial"/>
        <family val="2"/>
      </rPr>
      <t>HIPOTECHO</t>
    </r>
  </si>
  <si>
    <r>
      <rPr>
        <sz val="5"/>
        <rFont val="Arial"/>
        <family val="2"/>
      </rPr>
      <t>IGUALDAD I SECTOR</t>
    </r>
  </si>
  <si>
    <r>
      <rPr>
        <sz val="5"/>
        <rFont val="Arial"/>
        <family val="2"/>
      </rPr>
      <t>IGUALDAD II SECTOR</t>
    </r>
  </si>
  <si>
    <r>
      <rPr>
        <sz val="5"/>
        <rFont val="Arial"/>
        <family val="2"/>
      </rPr>
      <t>LA FLORESTA</t>
    </r>
  </si>
  <si>
    <r>
      <rPr>
        <sz val="5"/>
        <rFont val="Arial"/>
        <family val="2"/>
      </rPr>
      <t>LA IGUALDAD</t>
    </r>
  </si>
  <si>
    <r>
      <rPr>
        <sz val="5"/>
        <rFont val="Arial"/>
        <family val="2"/>
      </rPr>
      <t>LA LLANURA</t>
    </r>
  </si>
  <si>
    <r>
      <rPr>
        <sz val="5"/>
        <rFont val="Arial"/>
        <family val="2"/>
      </rPr>
      <t>LA LLANURA MANZANA P</t>
    </r>
  </si>
  <si>
    <r>
      <rPr>
        <sz val="5"/>
        <rFont val="Arial"/>
        <family val="2"/>
      </rPr>
      <t>LAS AMERICAS</t>
    </r>
  </si>
  <si>
    <r>
      <rPr>
        <sz val="5"/>
        <rFont val="Arial"/>
        <family val="2"/>
      </rPr>
      <t>LAS AMERICAS SECTOR GALAN</t>
    </r>
  </si>
  <si>
    <r>
      <rPr>
        <sz val="5"/>
        <rFont val="Arial"/>
        <family val="2"/>
      </rPr>
      <t>LOS SAUCES</t>
    </r>
  </si>
  <si>
    <r>
      <rPr>
        <sz val="5"/>
        <rFont val="Arial"/>
        <family val="2"/>
      </rPr>
      <t>MANDALAY ETAPA A SECTOR II</t>
    </r>
  </si>
  <si>
    <r>
      <rPr>
        <sz val="5"/>
        <rFont val="Arial"/>
        <family val="2"/>
      </rPr>
      <t>MANDALAY I SECTOR</t>
    </r>
  </si>
  <si>
    <r>
      <rPr>
        <sz val="5"/>
        <rFont val="Arial"/>
        <family val="2"/>
      </rPr>
      <t>MARSELLA III SECTOR</t>
    </r>
  </si>
  <si>
    <r>
      <rPr>
        <sz val="5"/>
        <rFont val="Arial"/>
        <family val="2"/>
      </rPr>
      <t>MULTIFAMILIARES VILLA ADRIANA MZ. H</t>
    </r>
  </si>
  <si>
    <r>
      <rPr>
        <sz val="5"/>
        <rFont val="Arial"/>
        <family val="2"/>
      </rPr>
      <t>NUEVA MARSELLA I, II Y III SECTOR</t>
    </r>
  </si>
  <si>
    <r>
      <rPr>
        <sz val="5"/>
        <rFont val="Arial"/>
        <family val="2"/>
      </rPr>
      <t>PROVIVIENDA ORIENTAL</t>
    </r>
  </si>
  <si>
    <r>
      <rPr>
        <sz val="5"/>
        <rFont val="Arial"/>
        <family val="2"/>
      </rPr>
      <t>SANTA ROSA DE CARVAJAL</t>
    </r>
  </si>
  <si>
    <r>
      <rPr>
        <sz val="5"/>
        <rFont val="Arial"/>
        <family val="2"/>
      </rPr>
      <t>URB. LOS LAURELES (SAUCES-ROBLES)</t>
    </r>
  </si>
  <si>
    <r>
      <rPr>
        <sz val="5"/>
        <rFont val="Arial"/>
        <family val="2"/>
      </rPr>
      <t>VILLA ADRIANA</t>
    </r>
  </si>
  <si>
    <r>
      <rPr>
        <sz val="5"/>
        <rFont val="Arial"/>
        <family val="2"/>
      </rPr>
      <t>VILLA CLAUDIA</t>
    </r>
  </si>
  <si>
    <r>
      <rPr>
        <sz val="5"/>
        <rFont val="Arial"/>
        <family val="2"/>
      </rPr>
      <t>AGRUPACION DE VIVIENDA TALAVERA (TALAVERA DE LA REINA)</t>
    </r>
  </si>
  <si>
    <r>
      <rPr>
        <sz val="5"/>
        <rFont val="Arial"/>
        <family val="2"/>
      </rPr>
      <t>ALQ. DE LA FRAGUA SECT. EL PARAISO</t>
    </r>
  </si>
  <si>
    <r>
      <rPr>
        <sz val="5"/>
        <rFont val="Arial"/>
        <family val="2"/>
      </rPr>
      <t>ALQUERIAS DE LA FRAGUA</t>
    </r>
  </si>
  <si>
    <r>
      <rPr>
        <sz val="5"/>
        <rFont val="Arial"/>
        <family val="2"/>
      </rPr>
      <t>ALQUERIAS DE LA FRAGUA VILLA NUEVA</t>
    </r>
  </si>
  <si>
    <r>
      <rPr>
        <sz val="5"/>
        <rFont val="Arial"/>
        <family val="2"/>
      </rPr>
      <t>ALQUERIAS de la FRAGUA, SEC. SANTA YOLANDA</t>
    </r>
  </si>
  <si>
    <r>
      <rPr>
        <sz val="5"/>
        <rFont val="Arial"/>
        <family val="2"/>
      </rPr>
      <t>BOMBAY</t>
    </r>
  </si>
  <si>
    <r>
      <rPr>
        <sz val="5"/>
        <rFont val="Arial"/>
        <family val="2"/>
      </rPr>
      <t>CARIMAGUA I SECTOR</t>
    </r>
  </si>
  <si>
    <r>
      <rPr>
        <sz val="5"/>
        <rFont val="Arial"/>
        <family val="2"/>
      </rPr>
      <t>CARVAJAL</t>
    </r>
  </si>
  <si>
    <r>
      <rPr>
        <sz val="5"/>
        <rFont val="Arial"/>
        <family val="2"/>
      </rPr>
      <t>CARVAJAL OSORIO</t>
    </r>
  </si>
  <si>
    <r>
      <rPr>
        <sz val="5"/>
        <rFont val="Arial"/>
        <family val="2"/>
      </rPr>
      <t>CARVAJAL TECHO I SECTOR</t>
    </r>
  </si>
  <si>
    <r>
      <rPr>
        <sz val="5"/>
        <rFont val="Arial"/>
        <family val="2"/>
      </rPr>
      <t>CONDADO EL REY</t>
    </r>
  </si>
  <si>
    <r>
      <rPr>
        <sz val="5"/>
        <rFont val="Arial"/>
        <family val="2"/>
      </rPr>
      <t>DELICIAS</t>
    </r>
  </si>
  <si>
    <r>
      <rPr>
        <sz val="5"/>
        <rFont val="Arial"/>
        <family val="2"/>
      </rPr>
      <t>DESARROLLO NUEVA YORK</t>
    </r>
  </si>
  <si>
    <r>
      <rPr>
        <sz val="5"/>
        <rFont val="Arial"/>
        <family val="2"/>
      </rPr>
      <t>EL PENCIL</t>
    </r>
  </si>
  <si>
    <r>
      <rPr>
        <sz val="5"/>
        <rFont val="Arial"/>
        <family val="2"/>
      </rPr>
      <t>EL PROGRESO I Y II SECTOR</t>
    </r>
  </si>
  <si>
    <r>
      <rPr>
        <sz val="5"/>
        <rFont val="Arial"/>
        <family val="2"/>
      </rPr>
      <t>EL TRIANGULO</t>
    </r>
  </si>
  <si>
    <r>
      <rPr>
        <sz val="5"/>
        <rFont val="Arial"/>
        <family val="2"/>
      </rPr>
      <t>FLORALIA I Y II SECTOR</t>
    </r>
  </si>
  <si>
    <r>
      <rPr>
        <sz val="5"/>
        <rFont val="Arial"/>
        <family val="2"/>
      </rPr>
      <t>GERONA</t>
    </r>
  </si>
  <si>
    <r>
      <rPr>
        <sz val="5"/>
        <rFont val="Arial"/>
        <family val="2"/>
      </rPr>
      <t>GUADALUPE</t>
    </r>
  </si>
  <si>
    <r>
      <rPr>
        <sz val="5"/>
        <rFont val="Arial"/>
        <family val="2"/>
      </rPr>
      <t>LA CAMPIÑA</t>
    </r>
  </si>
  <si>
    <r>
      <rPr>
        <sz val="5"/>
        <rFont val="Arial"/>
        <family val="2"/>
      </rPr>
      <t>LA CHUCUA</t>
    </r>
  </si>
  <si>
    <r>
      <rPr>
        <sz val="5"/>
        <rFont val="Arial"/>
        <family val="2"/>
      </rPr>
      <t>LAS TORRES</t>
    </r>
  </si>
  <si>
    <r>
      <rPr>
        <sz val="5"/>
        <rFont val="Arial"/>
        <family val="2"/>
      </rPr>
      <t>LOS CRISTALES</t>
    </r>
  </si>
  <si>
    <r>
      <rPr>
        <sz val="5"/>
        <rFont val="Arial"/>
        <family val="2"/>
      </rPr>
      <t>LUCERNA</t>
    </r>
  </si>
  <si>
    <r>
      <rPr>
        <sz val="5"/>
        <rFont val="Arial"/>
        <family val="2"/>
      </rPr>
      <t>MILENTA II Y III SECTOR</t>
    </r>
  </si>
  <si>
    <r>
      <rPr>
        <sz val="5"/>
        <rFont val="Arial"/>
        <family val="2"/>
      </rPr>
      <t>MULTIFAMILIAR CARIMAGUA</t>
    </r>
  </si>
  <si>
    <r>
      <rPr>
        <sz val="5"/>
        <rFont val="Arial"/>
        <family val="2"/>
      </rPr>
      <t>NUEVA YORK</t>
    </r>
  </si>
  <si>
    <r>
      <rPr>
        <sz val="5"/>
        <rFont val="Arial"/>
        <family val="2"/>
      </rPr>
      <t>PROVIVIENDA</t>
    </r>
  </si>
  <si>
    <r>
      <rPr>
        <sz val="5"/>
        <rFont val="Arial"/>
        <family val="2"/>
      </rPr>
      <t>PROVIVIENDA OCCIDENTAL</t>
    </r>
  </si>
  <si>
    <r>
      <rPr>
        <sz val="5"/>
        <rFont val="Arial"/>
        <family val="2"/>
      </rPr>
      <t>SALVADOR ALLENDE</t>
    </r>
  </si>
  <si>
    <r>
      <rPr>
        <sz val="5"/>
        <rFont val="Arial"/>
        <family val="2"/>
      </rPr>
      <t>SAN ANDRES</t>
    </r>
  </si>
  <si>
    <r>
      <rPr>
        <sz val="5"/>
        <rFont val="Arial"/>
        <family val="2"/>
      </rPr>
      <t>SAN ANDRES II SECTOR</t>
    </r>
  </si>
  <si>
    <r>
      <rPr>
        <sz val="5"/>
        <rFont val="Arial"/>
        <family val="2"/>
      </rPr>
      <t>SUPER MANZANA 6A</t>
    </r>
  </si>
  <si>
    <r>
      <rPr>
        <sz val="5"/>
        <rFont val="Arial"/>
        <family val="2"/>
      </rPr>
      <t>TAYRONA COMERCIAL</t>
    </r>
  </si>
  <si>
    <r>
      <rPr>
        <sz val="5"/>
        <rFont val="Arial"/>
        <family val="2"/>
      </rPr>
      <t>URB. NUEVA DELICIAS</t>
    </r>
  </si>
  <si>
    <r>
      <rPr>
        <sz val="5"/>
        <rFont val="Arial"/>
        <family val="2"/>
      </rPr>
      <t>URB. RENANIA (ANTES LA CHUCUA)</t>
    </r>
  </si>
  <si>
    <r>
      <rPr>
        <sz val="5"/>
        <rFont val="Arial"/>
        <family val="2"/>
      </rPr>
      <t>URBANIZACION CARVAJAL</t>
    </r>
  </si>
  <si>
    <r>
      <rPr>
        <sz val="5"/>
        <rFont val="Arial"/>
        <family val="2"/>
      </rPr>
      <t>URBANIZACION LAS DELICIAS</t>
    </r>
  </si>
  <si>
    <r>
      <rPr>
        <sz val="5"/>
        <rFont val="Arial"/>
        <family val="2"/>
      </rPr>
      <t>VALENCIA LA CHUCUA</t>
    </r>
  </si>
  <si>
    <r>
      <rPr>
        <sz val="5"/>
        <rFont val="Arial"/>
        <family val="2"/>
      </rPr>
      <t>VILLA NUEVA</t>
    </r>
  </si>
  <si>
    <r>
      <rPr>
        <sz val="5"/>
        <rFont val="Arial"/>
        <family val="2"/>
      </rPr>
      <t>ALOHA SECTOR NORTE</t>
    </r>
  </si>
  <si>
    <r>
      <rPr>
        <sz val="5"/>
        <rFont val="Arial"/>
        <family val="2"/>
      </rPr>
      <t>AGRUPACION DE VIVIENDA PIO XII</t>
    </r>
  </si>
  <si>
    <r>
      <rPr>
        <sz val="5"/>
        <rFont val="Arial"/>
        <family val="2"/>
      </rPr>
      <t>ANDALUCIA</t>
    </r>
  </si>
  <si>
    <r>
      <rPr>
        <sz val="5"/>
        <rFont val="Arial"/>
        <family val="2"/>
      </rPr>
      <t>ANDALUCIA II SECTOR</t>
    </r>
  </si>
  <si>
    <r>
      <rPr>
        <sz val="5"/>
        <rFont val="Arial"/>
        <family val="2"/>
      </rPr>
      <t>BAVARIA TECHO II SECTOR ,I Y II ETAPA</t>
    </r>
  </si>
  <si>
    <r>
      <rPr>
        <sz val="5"/>
        <rFont val="Arial"/>
        <family val="2"/>
      </rPr>
      <t>BOSQUES DE CASTILLA</t>
    </r>
  </si>
  <si>
    <r>
      <rPr>
        <sz val="5"/>
        <rFont val="Arial"/>
        <family val="2"/>
      </rPr>
      <t>CIUDAD DON BOSCO</t>
    </r>
  </si>
  <si>
    <r>
      <rPr>
        <sz val="5"/>
        <rFont val="Arial"/>
        <family val="2"/>
      </rPr>
      <t>CIUDAD FAVIDI</t>
    </r>
  </si>
  <si>
    <r>
      <rPr>
        <sz val="5"/>
        <rFont val="Arial"/>
        <family val="2"/>
      </rPr>
      <t>CIUDAD TECHO 1</t>
    </r>
  </si>
  <si>
    <r>
      <rPr>
        <sz val="5"/>
        <rFont val="Arial"/>
        <family val="2"/>
      </rPr>
      <t>EL CASTILLO</t>
    </r>
  </si>
  <si>
    <r>
      <rPr>
        <sz val="5"/>
        <rFont val="Arial"/>
        <family val="2"/>
      </rPr>
      <t>EL CONDADO DE LA PAZ</t>
    </r>
  </si>
  <si>
    <r>
      <rPr>
        <sz val="5"/>
        <rFont val="Arial"/>
        <family val="2"/>
      </rPr>
      <t>EL PORTAL DE LAS AMERICAS</t>
    </r>
  </si>
  <si>
    <r>
      <rPr>
        <sz val="5"/>
        <rFont val="Arial"/>
        <family val="2"/>
      </rPr>
      <t>EL RINCON DE CASTILLA</t>
    </r>
  </si>
  <si>
    <r>
      <rPr>
        <sz val="5"/>
        <rFont val="Arial"/>
        <family val="2"/>
      </rPr>
      <t>EL RINCON DE LOS ANGELES</t>
    </r>
  </si>
  <si>
    <r>
      <rPr>
        <sz val="5"/>
        <rFont val="Arial"/>
        <family val="2"/>
      </rPr>
      <t>EL TINTAL</t>
    </r>
  </si>
  <si>
    <r>
      <rPr>
        <sz val="5"/>
        <rFont val="Arial"/>
        <family val="2"/>
      </rPr>
      <t>EL VERGEL</t>
    </r>
  </si>
  <si>
    <r>
      <rPr>
        <sz val="5"/>
        <rFont val="Arial"/>
        <family val="2"/>
      </rPr>
      <t>EL VERGEL LOTE 4</t>
    </r>
  </si>
  <si>
    <r>
      <rPr>
        <sz val="5"/>
        <rFont val="Arial"/>
        <family val="2"/>
      </rPr>
      <t>EL VERGEL OCCIDENTAL</t>
    </r>
  </si>
  <si>
    <r>
      <rPr>
        <sz val="5"/>
        <rFont val="Arial"/>
        <family val="2"/>
      </rPr>
      <t>LAGOS DE CASTILLA</t>
    </r>
  </si>
  <si>
    <r>
      <rPr>
        <sz val="5"/>
        <rFont val="Arial"/>
        <family val="2"/>
      </rPr>
      <t>LAS DOS AVENIDAS I ETAPA</t>
    </r>
  </si>
  <si>
    <r>
      <rPr>
        <sz val="5"/>
        <rFont val="Arial"/>
        <family val="2"/>
      </rPr>
      <t>LAS DOS AVENIDAS II ETAPA</t>
    </r>
  </si>
  <si>
    <r>
      <rPr>
        <sz val="5"/>
        <rFont val="Arial"/>
        <family val="2"/>
      </rPr>
      <t>MONTERREY</t>
    </r>
  </si>
  <si>
    <r>
      <rPr>
        <sz val="5"/>
        <rFont val="Arial"/>
        <family val="2"/>
      </rPr>
      <t>MULTIFAMILIARES EL FERROL</t>
    </r>
  </si>
  <si>
    <r>
      <rPr>
        <sz val="5"/>
        <rFont val="Arial"/>
        <family val="2"/>
      </rPr>
      <t>NUESTRA SEÑORA DE LA PAZ</t>
    </r>
  </si>
  <si>
    <r>
      <rPr>
        <sz val="5"/>
        <rFont val="Arial"/>
        <family val="2"/>
      </rPr>
      <t>OSORIO</t>
    </r>
  </si>
  <si>
    <r>
      <rPr>
        <sz val="5"/>
        <rFont val="Arial"/>
        <family val="2"/>
      </rPr>
      <t>OVIEDO</t>
    </r>
  </si>
  <si>
    <r>
      <rPr>
        <sz val="5"/>
        <rFont val="Arial"/>
        <family val="2"/>
      </rPr>
      <t>PIO XII</t>
    </r>
  </si>
  <si>
    <r>
      <rPr>
        <sz val="5"/>
        <rFont val="Arial"/>
        <family val="2"/>
      </rPr>
      <t>SAN JOSE OCCIDENTAL</t>
    </r>
  </si>
  <si>
    <r>
      <rPr>
        <sz val="5"/>
        <rFont val="Arial"/>
        <family val="2"/>
      </rPr>
      <t>SAN JUAN DEL CASTILLO</t>
    </r>
  </si>
  <si>
    <r>
      <rPr>
        <sz val="5"/>
        <rFont val="Arial"/>
        <family val="2"/>
      </rPr>
      <t>SANTA CATALINA SECTOR I Y II</t>
    </r>
  </si>
  <si>
    <r>
      <rPr>
        <sz val="5"/>
        <rFont val="Arial"/>
        <family val="2"/>
      </rPr>
      <t>SANTA CECILIA</t>
    </r>
  </si>
  <si>
    <r>
      <rPr>
        <sz val="5"/>
        <rFont val="Arial"/>
        <family val="2"/>
      </rPr>
      <t>URB. CASTILLA</t>
    </r>
  </si>
  <si>
    <r>
      <rPr>
        <sz val="5"/>
        <rFont val="Arial"/>
        <family val="2"/>
      </rPr>
      <t>URB. CASTILLA LOS MADRILES</t>
    </r>
  </si>
  <si>
    <r>
      <rPr>
        <sz val="5"/>
        <rFont val="Arial"/>
        <family val="2"/>
      </rPr>
      <t>URBANIZACION BAVARIA</t>
    </r>
  </si>
  <si>
    <r>
      <rPr>
        <sz val="5"/>
        <rFont val="Arial"/>
        <family val="2"/>
      </rPr>
      <t>URBANIZACION CASTILLA LA NUEVA</t>
    </r>
  </si>
  <si>
    <r>
      <rPr>
        <sz val="5"/>
        <rFont val="Arial"/>
        <family val="2"/>
      </rPr>
      <t>URBANIZACION CASTILLA LOS MANDRILES</t>
    </r>
  </si>
  <si>
    <r>
      <rPr>
        <sz val="5"/>
        <rFont val="Arial"/>
        <family val="2"/>
      </rPr>
      <t>URBANIZACION CASTILLA REAL</t>
    </r>
  </si>
  <si>
    <r>
      <rPr>
        <sz val="5"/>
        <rFont val="Arial"/>
        <family val="2"/>
      </rPr>
      <t>SANTA PAZ-SANTA ELVIRA</t>
    </r>
  </si>
  <si>
    <r>
      <rPr>
        <sz val="5"/>
        <rFont val="Arial"/>
        <family val="2"/>
      </rPr>
      <t>VEREDA EL TINTAL</t>
    </r>
  </si>
  <si>
    <r>
      <rPr>
        <sz val="5"/>
        <rFont val="Arial"/>
        <family val="2"/>
      </rPr>
      <t>URBANIZACION UNIR UNO (PREDIO CALANDAIMA)</t>
    </r>
  </si>
  <si>
    <r>
      <rPr>
        <sz val="5"/>
        <rFont val="Arial"/>
        <family val="2"/>
      </rPr>
      <t>CALANDAIMA</t>
    </r>
  </si>
  <si>
    <r>
      <rPr>
        <sz val="5"/>
        <rFont val="Arial"/>
        <family val="2"/>
      </rPr>
      <t>CONJUNTO RESIDENCIAL PRADOS DE CASTILLA I, II Y</t>
    </r>
  </si>
  <si>
    <r>
      <rPr>
        <sz val="5"/>
        <rFont val="Arial"/>
        <family val="2"/>
      </rPr>
      <t>GALAN</t>
    </r>
  </si>
  <si>
    <r>
      <rPr>
        <sz val="5"/>
        <rFont val="Arial"/>
        <family val="2"/>
      </rPr>
      <t>SANTA FE DEL TINTAL</t>
    </r>
  </si>
  <si>
    <r>
      <rPr>
        <sz val="5"/>
        <rFont val="Arial"/>
        <family val="2"/>
      </rPr>
      <t>TINTALA</t>
    </r>
  </si>
  <si>
    <r>
      <rPr>
        <sz val="5"/>
        <rFont val="Arial"/>
        <family val="2"/>
      </rPr>
      <t>AMPARO CAÑIZARES</t>
    </r>
  </si>
  <si>
    <r>
      <rPr>
        <sz val="5"/>
        <rFont val="Arial"/>
        <family val="2"/>
      </rPr>
      <t>CHUCUA DE LA VACA</t>
    </r>
  </si>
  <si>
    <r>
      <rPr>
        <sz val="5"/>
        <rFont val="Arial"/>
        <family val="2"/>
      </rPr>
      <t>EL AMPARO</t>
    </r>
  </si>
  <si>
    <r>
      <rPr>
        <sz val="5"/>
        <rFont val="Arial"/>
        <family val="2"/>
      </rPr>
      <t>EL LLANITO</t>
    </r>
  </si>
  <si>
    <r>
      <rPr>
        <sz val="5"/>
        <rFont val="Arial"/>
        <family val="2"/>
      </rPr>
      <t>EL OLIVO</t>
    </r>
  </si>
  <si>
    <r>
      <rPr>
        <sz val="5"/>
        <rFont val="Arial"/>
        <family val="2"/>
      </rPr>
      <t>EL PORTAL DE PATIO BONITO</t>
    </r>
  </si>
  <si>
    <r>
      <rPr>
        <sz val="5"/>
        <rFont val="Arial"/>
        <family val="2"/>
      </rPr>
      <t>EL SAUCEDAL</t>
    </r>
  </si>
  <si>
    <r>
      <rPr>
        <sz val="5"/>
        <rFont val="Arial"/>
        <family val="2"/>
      </rPr>
      <t>LA CONCORDIA</t>
    </r>
  </si>
  <si>
    <r>
      <rPr>
        <sz val="5"/>
        <rFont val="Arial"/>
        <family val="2"/>
      </rPr>
      <t>LA ESPERANZA</t>
    </r>
  </si>
  <si>
    <r>
      <rPr>
        <sz val="5"/>
        <rFont val="Arial"/>
        <family val="2"/>
      </rPr>
      <t>LLANO GRANDE</t>
    </r>
  </si>
  <si>
    <r>
      <rPr>
        <sz val="5"/>
        <rFont val="Arial"/>
        <family val="2"/>
      </rPr>
      <t>MARIA PAZ</t>
    </r>
  </si>
  <si>
    <r>
      <rPr>
        <sz val="5"/>
        <rFont val="Arial"/>
        <family val="2"/>
      </rPr>
      <t>PINAR DEL RIO</t>
    </r>
  </si>
  <si>
    <r>
      <rPr>
        <sz val="5"/>
        <rFont val="Arial"/>
        <family val="2"/>
      </rPr>
      <t>PINAR DEL RIO II</t>
    </r>
  </si>
  <si>
    <r>
      <rPr>
        <sz val="5"/>
        <rFont val="Arial"/>
        <family val="2"/>
      </rPr>
      <t>SAN CARLOS</t>
    </r>
  </si>
  <si>
    <r>
      <rPr>
        <sz val="5"/>
        <rFont val="Arial"/>
        <family val="2"/>
      </rPr>
      <t>VILLA DE LA LOMA</t>
    </r>
  </si>
  <si>
    <r>
      <rPr>
        <sz val="5"/>
        <rFont val="Arial"/>
        <family val="2"/>
      </rPr>
      <t>VILLA DE LA LOMA II SECTOR MZ.31 y 32</t>
    </r>
  </si>
  <si>
    <r>
      <rPr>
        <sz val="5"/>
        <rFont val="Arial"/>
        <family val="2"/>
      </rPr>
      <t>VILLA DE LA TORRE</t>
    </r>
  </si>
  <si>
    <r>
      <rPr>
        <sz val="5"/>
        <rFont val="Arial"/>
        <family val="2"/>
      </rPr>
      <t>VILLA EMILIA, AMPARO II SECTOR</t>
    </r>
  </si>
  <si>
    <r>
      <rPr>
        <sz val="5"/>
        <rFont val="Arial"/>
        <family val="2"/>
      </rPr>
      <t>VILLA NELLY</t>
    </r>
  </si>
  <si>
    <r>
      <rPr>
        <sz val="5"/>
        <rFont val="Arial"/>
        <family val="2"/>
      </rPr>
      <t>VILLA NELLY - LOS ALISOS</t>
    </r>
  </si>
  <si>
    <r>
      <rPr>
        <sz val="5"/>
        <rFont val="Arial"/>
        <family val="2"/>
      </rPr>
      <t>VISTA HERMOSA (PORTAL PATIO BONITO)</t>
    </r>
  </si>
  <si>
    <r>
      <rPr>
        <sz val="5"/>
        <rFont val="Arial"/>
        <family val="2"/>
      </rPr>
      <t>ALFONSO LOPEZ MICHELSEN</t>
    </r>
  </si>
  <si>
    <r>
      <rPr>
        <sz val="5"/>
        <rFont val="Arial"/>
        <family val="2"/>
      </rPr>
      <t>BRITALITA</t>
    </r>
  </si>
  <si>
    <r>
      <rPr>
        <sz val="5"/>
        <rFont val="Arial"/>
        <family val="2"/>
      </rPr>
      <t>CALARCA</t>
    </r>
  </si>
  <si>
    <r>
      <rPr>
        <sz val="5"/>
        <rFont val="Arial"/>
        <family val="2"/>
      </rPr>
      <t>CALARCA II</t>
    </r>
  </si>
  <si>
    <r>
      <rPr>
        <sz val="5"/>
        <rFont val="Arial"/>
        <family val="2"/>
      </rPr>
      <t>CASA BLANCA SUR</t>
    </r>
  </si>
  <si>
    <r>
      <rPr>
        <sz val="5"/>
        <rFont val="Arial"/>
        <family val="2"/>
      </rPr>
      <t>CLASS</t>
    </r>
  </si>
  <si>
    <r>
      <rPr>
        <sz val="5"/>
        <rFont val="Arial"/>
        <family val="2"/>
      </rPr>
      <t>EL ALMENAR</t>
    </r>
  </si>
  <si>
    <r>
      <rPr>
        <sz val="5"/>
        <rFont val="Arial"/>
        <family val="2"/>
      </rPr>
      <t>EL CARMELO</t>
    </r>
  </si>
  <si>
    <r>
      <rPr>
        <sz val="5"/>
        <rFont val="Arial"/>
        <family val="2"/>
      </rPr>
      <t>GRAN BRITALIA</t>
    </r>
  </si>
  <si>
    <r>
      <rPr>
        <sz val="5"/>
        <rFont val="Arial"/>
        <family val="2"/>
      </rPr>
      <t>PASTRANITA I SECTOR</t>
    </r>
  </si>
  <si>
    <r>
      <rPr>
        <sz val="5"/>
        <rFont val="Arial"/>
        <family val="2"/>
      </rPr>
      <t>SANTA MARIA DE KENNEDY</t>
    </r>
  </si>
  <si>
    <r>
      <rPr>
        <sz val="5"/>
        <rFont val="Arial"/>
        <family val="2"/>
      </rPr>
      <t>VEGAS DE SANTA ANA</t>
    </r>
  </si>
  <si>
    <r>
      <rPr>
        <sz val="5"/>
        <rFont val="Arial"/>
        <family val="2"/>
      </rPr>
      <t>VILLA ANDREA</t>
    </r>
  </si>
  <si>
    <r>
      <rPr>
        <sz val="5"/>
        <rFont val="Arial"/>
        <family val="2"/>
      </rPr>
      <t>VILLA ANITA</t>
    </r>
  </si>
  <si>
    <r>
      <rPr>
        <sz val="5"/>
        <rFont val="Arial"/>
        <family val="2"/>
      </rPr>
      <t>VILLA CLEMENCIA SECTOR VILLA GRATA</t>
    </r>
  </si>
  <si>
    <r>
      <rPr>
        <sz val="5"/>
        <rFont val="Arial"/>
        <family val="2"/>
      </rPr>
      <t>VILLA ZARZAMORA</t>
    </r>
  </si>
  <si>
    <r>
      <rPr>
        <sz val="5"/>
        <rFont val="Arial"/>
        <family val="2"/>
      </rPr>
      <t>VILLAS DE KENNEDY</t>
    </r>
  </si>
  <si>
    <r>
      <rPr>
        <sz val="5"/>
        <rFont val="Arial"/>
        <family val="2"/>
      </rPr>
      <t>ALTAMAR</t>
    </r>
  </si>
  <si>
    <r>
      <rPr>
        <sz val="5"/>
        <rFont val="Arial"/>
        <family val="2"/>
      </rPr>
      <t>AVENIDA CUNDINAMARCA</t>
    </r>
  </si>
  <si>
    <r>
      <rPr>
        <sz val="5"/>
        <rFont val="Arial"/>
        <family val="2"/>
      </rPr>
      <t>BARRANQUILLITA</t>
    </r>
  </si>
  <si>
    <r>
      <rPr>
        <sz val="5"/>
        <rFont val="Arial"/>
        <family val="2"/>
      </rPr>
      <t>BELLAVISTA</t>
    </r>
  </si>
  <si>
    <r>
      <rPr>
        <sz val="5"/>
        <rFont val="Arial"/>
        <family val="2"/>
      </rPr>
      <t>CAMPO HERMOSO</t>
    </r>
  </si>
  <si>
    <r>
      <rPr>
        <sz val="5"/>
        <rFont val="Arial"/>
        <family val="2"/>
      </rPr>
      <t>CIUDAD DE CALI</t>
    </r>
  </si>
  <si>
    <r>
      <rPr>
        <sz val="5"/>
        <rFont val="Arial"/>
        <family val="2"/>
      </rPr>
      <t>CIUDAD GALAN</t>
    </r>
  </si>
  <si>
    <r>
      <rPr>
        <sz val="5"/>
        <rFont val="Arial"/>
        <family val="2"/>
      </rPr>
      <t>CIUDAD GRANADA</t>
    </r>
  </si>
  <si>
    <r>
      <rPr>
        <sz val="5"/>
        <rFont val="Arial"/>
        <family val="2"/>
      </rPr>
      <t>DINDALITO</t>
    </r>
  </si>
  <si>
    <r>
      <rPr>
        <sz val="5"/>
        <rFont val="Arial"/>
        <family val="2"/>
      </rPr>
      <t>EL PATIO III SECTOR</t>
    </r>
  </si>
  <si>
    <r>
      <rPr>
        <sz val="5"/>
        <rFont val="Arial"/>
        <family val="2"/>
      </rPr>
      <t>EL ROSARIO</t>
    </r>
  </si>
  <si>
    <r>
      <rPr>
        <sz val="5"/>
        <rFont val="Arial"/>
        <family val="2"/>
      </rPr>
      <t>EL ROSARIO III</t>
    </r>
  </si>
  <si>
    <r>
      <rPr>
        <sz val="5"/>
        <rFont val="Arial"/>
        <family val="2"/>
      </rPr>
      <t>HORIZONTE OCCIDENTE</t>
    </r>
  </si>
  <si>
    <r>
      <rPr>
        <sz val="5"/>
        <rFont val="Arial"/>
        <family val="2"/>
      </rPr>
      <t>JAZMIN OCCIDENTAL</t>
    </r>
  </si>
  <si>
    <r>
      <rPr>
        <sz val="5"/>
        <rFont val="Arial"/>
        <family val="2"/>
      </rPr>
      <t>LA RIVERA</t>
    </r>
  </si>
  <si>
    <r>
      <rPr>
        <sz val="5"/>
        <rFont val="Arial"/>
        <family val="2"/>
      </rPr>
      <t>LA RIVERA II SECTOR</t>
    </r>
  </si>
  <si>
    <r>
      <rPr>
        <sz val="5"/>
        <rFont val="Arial"/>
        <family val="2"/>
      </rPr>
      <t>LAS PALMERAS</t>
    </r>
  </si>
  <si>
    <r>
      <rPr>
        <sz val="5"/>
        <rFont val="Arial"/>
        <family val="2"/>
      </rPr>
      <t>LAS PALMITAS</t>
    </r>
  </si>
  <si>
    <r>
      <rPr>
        <sz val="5"/>
        <rFont val="Arial"/>
        <family val="2"/>
      </rPr>
      <t>LAS VEGAS</t>
    </r>
  </si>
  <si>
    <r>
      <rPr>
        <sz val="5"/>
        <rFont val="Arial"/>
        <family val="2"/>
      </rPr>
      <t>LOS ALMENDROS</t>
    </r>
  </si>
  <si>
    <r>
      <rPr>
        <sz val="5"/>
        <rFont val="Arial"/>
        <family val="2"/>
      </rPr>
      <t>NUEVA ESPERANZA</t>
    </r>
  </si>
  <si>
    <r>
      <rPr>
        <sz val="5"/>
        <rFont val="Arial"/>
        <family val="2"/>
      </rPr>
      <t>PARQUES DEL TINTAL (CAMPO ALEGRE LONDOÑO)</t>
    </r>
  </si>
  <si>
    <r>
      <rPr>
        <sz val="5"/>
        <rFont val="Arial"/>
        <family val="2"/>
      </rPr>
      <t>PATIO BONITO I</t>
    </r>
  </si>
  <si>
    <r>
      <rPr>
        <sz val="5"/>
        <rFont val="Arial"/>
        <family val="2"/>
      </rPr>
      <t>PATIO BONITO II SECTOR</t>
    </r>
  </si>
  <si>
    <r>
      <rPr>
        <sz val="5"/>
        <rFont val="Arial"/>
        <family val="2"/>
      </rPr>
      <t>PUENTE LA VEGA</t>
    </r>
  </si>
  <si>
    <r>
      <rPr>
        <sz val="5"/>
        <rFont val="Arial"/>
        <family val="2"/>
      </rPr>
      <t>SAN DIONISIO</t>
    </r>
  </si>
  <si>
    <r>
      <rPr>
        <sz val="5"/>
        <rFont val="Arial"/>
        <family val="2"/>
      </rPr>
      <t>SAN MARINO</t>
    </r>
  </si>
  <si>
    <r>
      <rPr>
        <sz val="5"/>
        <rFont val="Arial"/>
        <family val="2"/>
      </rPr>
      <t>SANTA MONICA</t>
    </r>
  </si>
  <si>
    <r>
      <rPr>
        <sz val="5"/>
        <rFont val="Arial"/>
        <family val="2"/>
      </rPr>
      <t>SECTOR II ALTAMAR</t>
    </r>
  </si>
  <si>
    <r>
      <rPr>
        <sz val="5"/>
        <rFont val="Arial"/>
        <family val="2"/>
      </rPr>
      <t>SUMAPAZ</t>
    </r>
  </si>
  <si>
    <r>
      <rPr>
        <sz val="5"/>
        <rFont val="Arial"/>
        <family val="2"/>
      </rPr>
      <t>TAYRONA</t>
    </r>
  </si>
  <si>
    <r>
      <rPr>
        <sz val="5"/>
        <rFont val="Arial"/>
        <family val="2"/>
      </rPr>
      <t>TINTALITO</t>
    </r>
  </si>
  <si>
    <r>
      <rPr>
        <sz val="5"/>
        <rFont val="Arial"/>
        <family val="2"/>
      </rPr>
      <t>TINTALITO II</t>
    </r>
  </si>
  <si>
    <r>
      <rPr>
        <sz val="5"/>
        <rFont val="Arial"/>
        <family val="2"/>
      </rPr>
      <t>TOCAREMA</t>
    </r>
  </si>
  <si>
    <r>
      <rPr>
        <sz val="5"/>
        <rFont val="Arial"/>
        <family val="2"/>
      </rPr>
      <t>URBANIZACION DINDALITO I ETAPA</t>
    </r>
  </si>
  <si>
    <r>
      <rPr>
        <sz val="5"/>
        <rFont val="Arial"/>
        <family val="2"/>
      </rPr>
      <t>VILLA ALEXANDRA</t>
    </r>
  </si>
  <si>
    <r>
      <rPr>
        <sz val="5"/>
        <rFont val="Arial"/>
        <family val="2"/>
      </rPr>
      <t>VILLA ANDRES</t>
    </r>
  </si>
  <si>
    <r>
      <rPr>
        <sz val="5"/>
        <rFont val="Arial"/>
        <family val="2"/>
      </rPr>
      <t>VILLA HERMOSA</t>
    </r>
  </si>
  <si>
    <r>
      <rPr>
        <sz val="5"/>
        <rFont val="Arial"/>
        <family val="2"/>
      </rPr>
      <t>VILLA MENDOZA</t>
    </r>
  </si>
  <si>
    <r>
      <rPr>
        <sz val="5"/>
        <rFont val="Arial"/>
        <family val="2"/>
      </rPr>
      <t>LAS MARGARITAS</t>
    </r>
  </si>
  <si>
    <r>
      <rPr>
        <sz val="5"/>
        <rFont val="Arial"/>
        <family val="2"/>
      </rPr>
      <t>OSORIO XI</t>
    </r>
  </si>
  <si>
    <r>
      <rPr>
        <sz val="5"/>
        <rFont val="Arial"/>
        <family val="2"/>
      </rPr>
      <t>OSORIO XII</t>
    </r>
  </si>
  <si>
    <r>
      <rPr>
        <sz val="5"/>
        <rFont val="Arial"/>
        <family val="2"/>
      </rPr>
      <t>ALOHA</t>
    </r>
  </si>
  <si>
    <r>
      <rPr>
        <sz val="5"/>
        <rFont val="Arial"/>
        <family val="2"/>
      </rPr>
      <t>ALSACIA</t>
    </r>
  </si>
  <si>
    <t>URBANIZACION CASTILLA RESERVADO</t>
  </si>
  <si>
    <t>URBANIZACION CATANIA</t>
  </si>
  <si>
    <t>URBANIZACION CATANIA CASTILLA</t>
  </si>
  <si>
    <t>URBANIZACION PIO XII</t>
  </si>
  <si>
    <t>VALLADOLID</t>
  </si>
  <si>
    <t>VILLA ALSACIA</t>
  </si>
  <si>
    <t>VILLA CASTILLA</t>
  </si>
  <si>
    <t>VILLA GALANTE</t>
  </si>
  <si>
    <t>VILLA LILIANA</t>
  </si>
  <si>
    <t>VILLA MARIANA</t>
  </si>
  <si>
    <t>VISION DE COLOMBIA</t>
  </si>
  <si>
    <t>ABRAHAM LINCOLN</t>
  </si>
  <si>
    <t>AGRUP. FRANCISCO JOSE DE CALDAS.</t>
  </si>
  <si>
    <t>AGRUPACION DE VIVIENDA EL PARAISO</t>
  </si>
  <si>
    <t>CASA BLANCA I ETAPA</t>
  </si>
  <si>
    <t>CASA BLANCA II ETAPA</t>
  </si>
  <si>
    <t>CENTRO CIVICO CIUDAD KENNEDY</t>
  </si>
  <si>
    <t>CIUDAD KENNEDY CENTRAL</t>
  </si>
  <si>
    <t>CIUDAD KENNEDY NORTE</t>
  </si>
  <si>
    <t>CIUDAD KENNEDY OCCIDENTAL</t>
  </si>
  <si>
    <t>CIUDAD KENNEDY ORIENTAL</t>
  </si>
  <si>
    <t>CIUDAD KENNEDY SUPER MZ. 10</t>
  </si>
  <si>
    <t>CIUDAD KENNEDY SUPER MZ. 13</t>
  </si>
  <si>
    <t>CIUDAD KENNEDY SUR</t>
  </si>
  <si>
    <t>CONJUNTO RESIDENCIA MANUEL MEJIA</t>
  </si>
  <si>
    <t>EL DESCANSO</t>
  </si>
  <si>
    <t>KENNEDY NORTE SUPER MZ.11</t>
  </si>
  <si>
    <t>KENNEDY OCCIDENTAL MZ. 14</t>
  </si>
  <si>
    <t>KENNEDY OCCIDENTAL MZ.15</t>
  </si>
  <si>
    <t>KENNEDY ORIENTAL SUPER MZ. 3</t>
  </si>
  <si>
    <t>KENNEDY ORIENTAL SUPER MZ. 6</t>
  </si>
  <si>
    <t>KENNEDY ORIENTAL SUPER MZ.2</t>
  </si>
  <si>
    <t>KENNEDY ORIENTAL SUPER MZ.5</t>
  </si>
  <si>
    <t>KENNEDY SUPERMANZANA I</t>
  </si>
  <si>
    <t>LA GIRALDILLA</t>
  </si>
  <si>
    <t>LA GIRALDILLA II</t>
  </si>
  <si>
    <t>MIRAFLORES KENNEDY</t>
  </si>
  <si>
    <t>MULTIFAMILIAR TECHO</t>
  </si>
  <si>
    <t>NUEVO KENNEDY</t>
  </si>
  <si>
    <t>NVO. KENNEDY EL DESCANSO</t>
  </si>
  <si>
    <t>ONASIS</t>
  </si>
  <si>
    <t>PASTRANA</t>
  </si>
  <si>
    <t>SUPERMANZANA 16</t>
  </si>
  <si>
    <t>SUPERMANZANA 9B</t>
  </si>
  <si>
    <t>TECHO</t>
  </si>
  <si>
    <t>UNIDAD RESIDENCIAL AYACUCHO 2 S.MZ</t>
  </si>
  <si>
    <t>URB. KENNEDY SUPER MZ.8</t>
  </si>
  <si>
    <t>URB. MANDALAY ETAPA C ZONA 73</t>
  </si>
  <si>
    <t>URBANIZACION ARBOLETE CASABLANCA</t>
  </si>
  <si>
    <t>URBANIZACION BANDERAS</t>
  </si>
  <si>
    <t>URBANIZACION EXPERIMENTAL KENNEDY</t>
  </si>
  <si>
    <t>URBANIZACION SINAI</t>
  </si>
  <si>
    <t>ACIP</t>
  </si>
  <si>
    <t>ALAMEDA DE TIMIZA</t>
  </si>
  <si>
    <t>ALFONSO MONTAÑA</t>
  </si>
  <si>
    <t>BERLIN</t>
  </si>
  <si>
    <t>BOITA</t>
  </si>
  <si>
    <t>BOITA I SECTOR</t>
  </si>
  <si>
    <t>BOITA II SECTOR</t>
  </si>
  <si>
    <t>CASA LOMA</t>
  </si>
  <si>
    <t>CATALINA</t>
  </si>
  <si>
    <t>CATALINA II</t>
  </si>
  <si>
    <t>EL COMITÉ</t>
  </si>
  <si>
    <t>EL JORDAN</t>
  </si>
  <si>
    <t>EL JORDAN II Y III</t>
  </si>
  <si>
    <t>EL PALENQUE</t>
  </si>
  <si>
    <t>EL PORVENIR II SECTOR</t>
  </si>
  <si>
    <t>EL PORVENIR MZ. A</t>
  </si>
  <si>
    <t>EL RUBI</t>
  </si>
  <si>
    <t>JACQUELINE</t>
  </si>
  <si>
    <t>JUAN PABLO I</t>
  </si>
  <si>
    <t>LA CECILIA</t>
  </si>
  <si>
    <t>LA UNIDAD</t>
  </si>
  <si>
    <t>LAGO TIMIZA I Y II ETAPA</t>
  </si>
  <si>
    <t>LAS LUCES</t>
  </si>
  <si>
    <t>MORABIA II</t>
  </si>
  <si>
    <t>NUEVA TIMIZA</t>
  </si>
  <si>
    <t>NUEVO TIMIZA</t>
  </si>
  <si>
    <t>ONASSIS</t>
  </si>
  <si>
    <t>PASTRANITA II SECTOR</t>
  </si>
  <si>
    <t>PERPETUO SOCORRO</t>
  </si>
  <si>
    <t>PERPETUO SOCORRO II</t>
  </si>
  <si>
    <t>PRADOS DE KENNEDY</t>
  </si>
  <si>
    <t>RENANIA URAPANES</t>
  </si>
  <si>
    <t>ROMA</t>
  </si>
  <si>
    <t>ROMA II (URB. BERTHA HERNANDEZ DE OSPINA)</t>
  </si>
  <si>
    <t>SAGRADO CORAZON</t>
  </si>
  <si>
    <t>SAN MARTIN DE PORRES</t>
  </si>
  <si>
    <t>SANTA CATALINA</t>
  </si>
  <si>
    <t>TIMIZA</t>
  </si>
  <si>
    <t>TONOLI</t>
  </si>
  <si>
    <t>TUNDAMA</t>
  </si>
  <si>
    <t>URB. BERTHA HERNANDEZ DE OSPINA</t>
  </si>
  <si>
    <t>URB. CATALINA</t>
  </si>
  <si>
    <t>URBANIZACION EL PARQUE</t>
  </si>
  <si>
    <t>URBANIZACION SANTA LUISA</t>
  </si>
  <si>
    <t>VASCONIA II</t>
  </si>
  <si>
    <t>VILLA DE LOS SAUCES</t>
  </si>
  <si>
    <t>VILLA RICA</t>
  </si>
  <si>
    <t>ATICOS DE LAS AMERICAS</t>
  </si>
  <si>
    <t>COOPERATIVA DE SUBOFICIALES</t>
  </si>
  <si>
    <t>LOS PINOS DE MARSELLA</t>
  </si>
  <si>
    <t>LUCITANIA</t>
  </si>
  <si>
    <t>MARSELLA</t>
  </si>
  <si>
    <t>MARSELLA SECTOR NORTE I Y II ETAPA</t>
  </si>
  <si>
    <t>MULTIFAMILIARES LA PAZ EL FERROL</t>
  </si>
  <si>
    <t>UNIDAD OVIEDO</t>
  </si>
  <si>
    <r>
      <rPr>
        <sz val="5.5"/>
        <rFont val="Arial"/>
        <family val="2"/>
      </rPr>
      <t>ARABIA</t>
    </r>
  </si>
  <si>
    <r>
      <rPr>
        <sz val="5.5"/>
        <rFont val="Arial"/>
        <family val="2"/>
      </rPr>
      <t>ATAHUALPA</t>
    </r>
  </si>
  <si>
    <r>
      <rPr>
        <sz val="5.5"/>
        <rFont val="Arial"/>
        <family val="2"/>
      </rPr>
      <t>BAHIA SOLANO</t>
    </r>
  </si>
  <si>
    <r>
      <rPr>
        <sz val="5.5"/>
        <rFont val="Arial"/>
        <family val="2"/>
      </rPr>
      <t>BATAVIA</t>
    </r>
  </si>
  <si>
    <r>
      <rPr>
        <sz val="5.5"/>
        <rFont val="Arial"/>
        <family val="2"/>
      </rPr>
      <t>BELEN</t>
    </r>
  </si>
  <si>
    <r>
      <rPr>
        <sz val="5.5"/>
        <rFont val="Arial"/>
        <family val="2"/>
      </rPr>
      <t>BETANIA</t>
    </r>
  </si>
  <si>
    <r>
      <rPr>
        <sz val="5.5"/>
        <rFont val="Arial"/>
        <family val="2"/>
      </rPr>
      <t>CENTENARIO</t>
    </r>
  </si>
  <si>
    <r>
      <rPr>
        <sz val="5.5"/>
        <rFont val="Arial"/>
        <family val="2"/>
      </rPr>
      <t>COFRADIA</t>
    </r>
  </si>
  <si>
    <r>
      <rPr>
        <sz val="5.5"/>
        <rFont val="Arial"/>
        <family val="2"/>
      </rPr>
      <t>EL CARMEN</t>
    </r>
  </si>
  <si>
    <r>
      <rPr>
        <sz val="5.5"/>
        <rFont val="Arial"/>
        <family val="2"/>
      </rPr>
      <t>EL CUCO</t>
    </r>
  </si>
  <si>
    <r>
      <rPr>
        <sz val="5.5"/>
        <rFont val="Arial"/>
        <family val="2"/>
      </rPr>
      <t>EL CUCO (LA ESTANCIA)</t>
    </r>
  </si>
  <si>
    <r>
      <rPr>
        <sz val="5.5"/>
        <rFont val="Arial"/>
        <family val="2"/>
      </rPr>
      <t>EL GUADUAL</t>
    </r>
  </si>
  <si>
    <r>
      <rPr>
        <sz val="5.5"/>
        <rFont val="Arial"/>
        <family val="2"/>
      </rPr>
      <t>EL JORDAN</t>
    </r>
  </si>
  <si>
    <r>
      <rPr>
        <sz val="5.5"/>
        <rFont val="Arial"/>
        <family val="2"/>
      </rPr>
      <t>EL PEDREGAL</t>
    </r>
  </si>
  <si>
    <r>
      <rPr>
        <sz val="5.5"/>
        <rFont val="Arial"/>
        <family val="2"/>
      </rPr>
      <t>EL RUBI</t>
    </r>
  </si>
  <si>
    <r>
      <rPr>
        <sz val="5.5"/>
        <rFont val="Arial"/>
        <family val="2"/>
      </rPr>
      <t>EL TAPETE</t>
    </r>
  </si>
  <si>
    <r>
      <rPr>
        <sz val="5.5"/>
        <rFont val="Arial"/>
        <family val="2"/>
      </rPr>
      <t>FERROCAJA</t>
    </r>
  </si>
  <si>
    <r>
      <rPr>
        <sz val="5.5"/>
        <rFont val="Arial"/>
        <family val="2"/>
      </rPr>
      <t>FLANDES</t>
    </r>
  </si>
  <si>
    <r>
      <rPr>
        <sz val="5.5"/>
        <rFont val="Arial"/>
        <family val="2"/>
      </rPr>
      <t>FONTIBON CENTRO</t>
    </r>
  </si>
  <si>
    <r>
      <rPr>
        <sz val="5.5"/>
        <rFont val="Arial"/>
        <family val="2"/>
      </rPr>
      <t>LA CABANA</t>
    </r>
  </si>
  <si>
    <r>
      <rPr>
        <sz val="5.5"/>
        <rFont val="Arial"/>
        <family val="2"/>
      </rPr>
      <t>LA GIRALDA</t>
    </r>
  </si>
  <si>
    <r>
      <rPr>
        <sz val="5.5"/>
        <rFont val="Arial"/>
        <family val="2"/>
      </rPr>
      <t>LA LAGUNA</t>
    </r>
  </si>
  <si>
    <r>
      <rPr>
        <sz val="5.5"/>
        <rFont val="Arial"/>
        <family val="2"/>
      </rPr>
      <t>LAS FLORES</t>
    </r>
  </si>
  <si>
    <r>
      <rPr>
        <sz val="5.5"/>
        <rFont val="Arial"/>
        <family val="2"/>
      </rPr>
      <t>PALESTINA</t>
    </r>
  </si>
  <si>
    <r>
      <rPr>
        <sz val="5.5"/>
        <rFont val="Arial"/>
        <family val="2"/>
      </rPr>
      <t>RINCON SANTO</t>
    </r>
  </si>
  <si>
    <r>
      <rPr>
        <sz val="5.5"/>
        <rFont val="Arial"/>
        <family val="2"/>
      </rPr>
      <t>SALAMANCA</t>
    </r>
  </si>
  <si>
    <r>
      <rPr>
        <sz val="5.5"/>
        <rFont val="Arial"/>
        <family val="2"/>
      </rPr>
      <t>SAN PEDRO LOS ROBLES</t>
    </r>
  </si>
  <si>
    <r>
      <rPr>
        <sz val="5.5"/>
        <rFont val="Arial"/>
        <family val="2"/>
      </rPr>
      <t>TORCOROMA</t>
    </r>
  </si>
  <si>
    <r>
      <rPr>
        <sz val="5.5"/>
        <rFont val="Arial"/>
        <family val="2"/>
      </rPr>
      <t>UNIDAD RESIDENCIAL MONTECARLO</t>
    </r>
  </si>
  <si>
    <r>
      <rPr>
        <sz val="5.5"/>
        <rFont val="Arial"/>
        <family val="2"/>
      </rPr>
      <t>VALLE VERDE</t>
    </r>
  </si>
  <si>
    <r>
      <rPr>
        <sz val="5.5"/>
        <rFont val="Arial"/>
        <family val="2"/>
      </rPr>
      <t>VERACRUZ</t>
    </r>
  </si>
  <si>
    <r>
      <rPr>
        <sz val="5.5"/>
        <rFont val="Arial"/>
        <family val="2"/>
      </rPr>
      <t>VERSALLES</t>
    </r>
  </si>
  <si>
    <r>
      <rPr>
        <sz val="5.5"/>
        <rFont val="Arial"/>
        <family val="2"/>
      </rPr>
      <t>VILLA BEATRIZ</t>
    </r>
  </si>
  <si>
    <r>
      <rPr>
        <sz val="5.5"/>
        <rFont val="Arial"/>
        <family val="2"/>
      </rPr>
      <t>VILLA CARMENZA</t>
    </r>
  </si>
  <si>
    <r>
      <rPr>
        <sz val="5.5"/>
        <rFont val="Arial"/>
        <family val="2"/>
      </rPr>
      <t>VILLEMAR</t>
    </r>
  </si>
  <si>
    <r>
      <rPr>
        <sz val="5.5"/>
        <rFont val="Arial"/>
        <family val="2"/>
      </rPr>
      <t>AMBALEMA</t>
    </r>
  </si>
  <si>
    <r>
      <rPr>
        <sz val="5.5"/>
        <rFont val="Arial"/>
        <family val="2"/>
      </rPr>
      <t>BOHIOS</t>
    </r>
  </si>
  <si>
    <r>
      <rPr>
        <sz val="5.5"/>
        <rFont val="Arial"/>
        <family val="2"/>
      </rPr>
      <t>EL PORTAL</t>
    </r>
  </si>
  <si>
    <r>
      <rPr>
        <sz val="5.5"/>
        <rFont val="Arial"/>
        <family val="2"/>
      </rPr>
      <t>EL REFUGIO</t>
    </r>
  </si>
  <si>
    <r>
      <rPr>
        <sz val="5.5"/>
        <rFont val="Arial"/>
        <family val="2"/>
      </rPr>
      <t>EL TRIANGULO</t>
    </r>
  </si>
  <si>
    <r>
      <rPr>
        <sz val="5.5"/>
        <rFont val="Arial"/>
        <family val="2"/>
      </rPr>
      <t>FLORENCIA</t>
    </r>
  </si>
  <si>
    <r>
      <rPr>
        <sz val="5.5"/>
        <rFont val="Arial"/>
        <family val="2"/>
      </rPr>
      <t>JERICO</t>
    </r>
  </si>
  <si>
    <r>
      <rPr>
        <sz val="5.5"/>
        <rFont val="Arial"/>
        <family val="2"/>
      </rPr>
      <t>LA ALDEA</t>
    </r>
  </si>
  <si>
    <r>
      <rPr>
        <sz val="5.5"/>
        <rFont val="Arial"/>
        <family val="2"/>
      </rPr>
      <t>LA ESTACION</t>
    </r>
  </si>
  <si>
    <r>
      <rPr>
        <sz val="5.5"/>
        <rFont val="Arial"/>
        <family val="2"/>
      </rPr>
      <t>LA PERLA</t>
    </r>
  </si>
  <si>
    <r>
      <rPr>
        <sz val="5.5"/>
        <rFont val="Arial"/>
        <family val="2"/>
      </rPr>
      <t>LA ZELFITA</t>
    </r>
  </si>
  <si>
    <r>
      <rPr>
        <sz val="5.5"/>
        <rFont val="Arial"/>
        <family val="2"/>
      </rPr>
      <t>LAS BRISAS</t>
    </r>
  </si>
  <si>
    <r>
      <rPr>
        <sz val="5.5"/>
        <rFont val="Arial"/>
        <family val="2"/>
      </rPr>
      <t>PRADOS DE LA ALAMEDA</t>
    </r>
  </si>
  <si>
    <r>
      <rPr>
        <sz val="5.5"/>
        <rFont val="Arial"/>
        <family val="2"/>
      </rPr>
      <t>PUENTE GRANDE</t>
    </r>
  </si>
  <si>
    <r>
      <rPr>
        <sz val="5.5"/>
        <rFont val="Arial"/>
        <family val="2"/>
      </rPr>
      <t>SAN PABLO</t>
    </r>
  </si>
  <si>
    <r>
      <rPr>
        <sz val="5.5"/>
        <rFont val="Arial"/>
        <family val="2"/>
      </rPr>
      <t>SELVA DORADA</t>
    </r>
  </si>
  <si>
    <r>
      <rPr>
        <sz val="5.5"/>
        <rFont val="Arial"/>
        <family val="2"/>
      </rPr>
      <t>VILLA LILIANA</t>
    </r>
  </si>
  <si>
    <r>
      <rPr>
        <sz val="5.5"/>
        <rFont val="Arial"/>
        <family val="2"/>
      </rPr>
      <t>MORAVIA</t>
    </r>
  </si>
  <si>
    <r>
      <rPr>
        <sz val="5.5"/>
        <rFont val="Arial"/>
        <family val="2"/>
      </rPr>
      <t>KAZANDRA</t>
    </r>
  </si>
  <si>
    <r>
      <rPr>
        <sz val="5.5"/>
        <rFont val="Arial"/>
        <family val="2"/>
      </rPr>
      <t>CARLOS LLERAS</t>
    </r>
  </si>
  <si>
    <r>
      <rPr>
        <sz val="5.5"/>
        <rFont val="Arial"/>
        <family val="2"/>
      </rPr>
      <t>LA ESPERANZA NORTE</t>
    </r>
  </si>
  <si>
    <r>
      <rPr>
        <sz val="5.5"/>
        <rFont val="Arial"/>
        <family val="2"/>
      </rPr>
      <t>SALITRE NOR - OCCIDENTAL</t>
    </r>
  </si>
  <si>
    <r>
      <rPr>
        <sz val="5.5"/>
        <rFont val="Arial"/>
        <family val="2"/>
      </rPr>
      <t>SAUSALITO</t>
    </r>
  </si>
  <si>
    <r>
      <rPr>
        <sz val="5.5"/>
        <rFont val="Arial"/>
        <family val="2"/>
      </rPr>
      <t>EL FRANCO</t>
    </r>
  </si>
  <si>
    <r>
      <rPr>
        <sz val="5.5"/>
        <rFont val="Arial"/>
        <family val="2"/>
      </rPr>
      <t>GRANJAS DE TECHO</t>
    </r>
  </si>
  <si>
    <r>
      <rPr>
        <sz val="5.5"/>
        <rFont val="Arial"/>
        <family val="2"/>
      </rPr>
      <t>MONTEVIDEO</t>
    </r>
  </si>
  <si>
    <r>
      <rPr>
        <sz val="5.5"/>
        <rFont val="Arial"/>
        <family val="2"/>
      </rPr>
      <t>PARAISO BAVARIA</t>
    </r>
  </si>
  <si>
    <r>
      <rPr>
        <sz val="5.5"/>
        <rFont val="Arial"/>
        <family val="2"/>
      </rPr>
      <t>VISION SEMINDUSTRIAL</t>
    </r>
  </si>
  <si>
    <r>
      <rPr>
        <sz val="5.5"/>
        <rFont val="Arial"/>
        <family val="2"/>
      </rPr>
      <t>BOSQUE DE MODELIA</t>
    </r>
  </si>
  <si>
    <r>
      <rPr>
        <sz val="5.5"/>
        <rFont val="Arial"/>
        <family val="2"/>
      </rPr>
      <t>BALEARES</t>
    </r>
  </si>
  <si>
    <r>
      <rPr>
        <sz val="5.5"/>
        <rFont val="Arial"/>
        <family val="2"/>
      </rPr>
      <t>CAPELLANIA</t>
    </r>
  </si>
  <si>
    <r>
      <rPr>
        <sz val="5.5"/>
        <rFont val="Arial"/>
        <family val="2"/>
      </rPr>
      <t>EL RINCON DE MODELIA</t>
    </r>
  </si>
  <si>
    <r>
      <rPr>
        <sz val="5.5"/>
        <rFont val="Arial"/>
        <family val="2"/>
      </rPr>
      <t>FUENTES DEL DORADO</t>
    </r>
  </si>
  <si>
    <r>
      <rPr>
        <sz val="5.5"/>
        <rFont val="Arial"/>
        <family val="2"/>
      </rPr>
      <t>LA ESPERANZA</t>
    </r>
  </si>
  <si>
    <r>
      <rPr>
        <sz val="5.5"/>
        <rFont val="Arial"/>
        <family val="2"/>
      </rPr>
      <t>MALLORCA</t>
    </r>
  </si>
  <si>
    <r>
      <rPr>
        <sz val="5.5"/>
        <rFont val="Arial"/>
        <family val="2"/>
      </rPr>
      <t>MODELIA</t>
    </r>
  </si>
  <si>
    <r>
      <rPr>
        <sz val="5.5"/>
        <rFont val="Arial"/>
        <family val="2"/>
      </rPr>
      <t>MODELIA OCCIDENTAL</t>
    </r>
  </si>
  <si>
    <r>
      <rPr>
        <sz val="5.5"/>
        <rFont val="Arial"/>
        <family val="2"/>
      </rPr>
      <t>SANTA CECILIA</t>
    </r>
  </si>
  <si>
    <r>
      <rPr>
        <sz val="5.5"/>
        <rFont val="Arial"/>
        <family val="2"/>
      </rPr>
      <t>TARRAGONA</t>
    </r>
  </si>
  <si>
    <r>
      <rPr>
        <sz val="5.5"/>
        <rFont val="Arial"/>
        <family val="2"/>
      </rPr>
      <t>EL JARDIN</t>
    </r>
  </si>
  <si>
    <r>
      <rPr>
        <sz val="5.5"/>
        <rFont val="Arial"/>
        <family val="2"/>
      </rPr>
      <t>LA ROSITA</t>
    </r>
  </si>
  <si>
    <r>
      <rPr>
        <sz val="5.5"/>
        <rFont val="Arial"/>
        <family val="2"/>
      </rPr>
      <t>PUERTA DE TEJA</t>
    </r>
  </si>
  <si>
    <r>
      <rPr>
        <sz val="5.5"/>
        <rFont val="Arial"/>
        <family val="2"/>
      </rPr>
      <t>SAN JOSE</t>
    </r>
  </si>
  <si>
    <r>
      <rPr>
        <sz val="5.5"/>
        <rFont val="Arial"/>
        <family val="2"/>
      </rPr>
      <t>EL BOGOTANO</t>
    </r>
  </si>
  <si>
    <r>
      <rPr>
        <sz val="5"/>
        <rFont val="Arial"/>
        <family val="2"/>
      </rPr>
      <t>ACAPULCO</t>
    </r>
  </si>
  <si>
    <r>
      <rPr>
        <sz val="5"/>
        <rFont val="Arial"/>
        <family val="2"/>
      </rPr>
      <t>BELLAVISTA OCCIDENTAL</t>
    </r>
  </si>
  <si>
    <r>
      <rPr>
        <sz val="5"/>
        <rFont val="Arial"/>
        <family val="2"/>
      </rPr>
      <t>BONANZA</t>
    </r>
  </si>
  <si>
    <r>
      <rPr>
        <sz val="5"/>
        <rFont val="Arial"/>
        <family val="2"/>
      </rPr>
      <t>BOSQUE POPULAR</t>
    </r>
  </si>
  <si>
    <r>
      <rPr>
        <sz val="5"/>
        <rFont val="Arial"/>
        <family val="2"/>
      </rPr>
      <t>CATALUÑA</t>
    </r>
  </si>
  <si>
    <r>
      <rPr>
        <sz val="5"/>
        <rFont val="Arial"/>
        <family val="2"/>
      </rPr>
      <t>CIUDAD DE HONDA</t>
    </r>
  </si>
  <si>
    <r>
      <rPr>
        <sz val="5"/>
        <rFont val="Arial"/>
        <family val="2"/>
      </rPr>
      <t>EL DORADO SAN JOAQUIN</t>
    </r>
  </si>
  <si>
    <r>
      <rPr>
        <sz val="5"/>
        <rFont val="Arial"/>
        <family val="2"/>
      </rPr>
      <t>EL GUALI</t>
    </r>
  </si>
  <si>
    <r>
      <rPr>
        <sz val="5"/>
        <rFont val="Arial"/>
        <family val="2"/>
      </rPr>
      <t>EL LAUREL</t>
    </r>
  </si>
  <si>
    <r>
      <rPr>
        <sz val="5"/>
        <rFont val="Arial"/>
        <family val="2"/>
      </rPr>
      <t>EL PASEO</t>
    </r>
  </si>
  <si>
    <r>
      <rPr>
        <sz val="5"/>
        <rFont val="Arial"/>
        <family val="2"/>
      </rPr>
      <t>ESTRADA</t>
    </r>
  </si>
  <si>
    <r>
      <rPr>
        <sz val="5"/>
        <rFont val="Arial"/>
        <family val="2"/>
      </rPr>
      <t>LA CABAÑA</t>
    </r>
  </si>
  <si>
    <r>
      <rPr>
        <sz val="5"/>
        <rFont val="Arial"/>
        <family val="2"/>
      </rPr>
      <t>LA ESTRADITA</t>
    </r>
  </si>
  <si>
    <r>
      <rPr>
        <sz val="5"/>
        <rFont val="Arial"/>
        <family val="2"/>
      </rPr>
      <t>LA EUROPA</t>
    </r>
  </si>
  <si>
    <r>
      <rPr>
        <sz val="5"/>
        <rFont val="Arial"/>
        <family val="2"/>
      </rPr>
      <t>LA MARCELA</t>
    </r>
  </si>
  <si>
    <r>
      <rPr>
        <sz val="5"/>
        <rFont val="Arial"/>
        <family val="2"/>
      </rPr>
      <t>LA RELIQUIA</t>
    </r>
  </si>
  <si>
    <r>
      <rPr>
        <sz val="5"/>
        <rFont val="Arial"/>
        <family val="2"/>
      </rPr>
      <t>LAS FERIAS</t>
    </r>
  </si>
  <si>
    <r>
      <rPr>
        <sz val="5"/>
        <rFont val="Arial"/>
        <family val="2"/>
      </rPr>
      <t>METROPOLIS</t>
    </r>
  </si>
  <si>
    <r>
      <rPr>
        <sz val="5"/>
        <rFont val="Arial"/>
        <family val="2"/>
      </rPr>
      <t>PALO BLANCO</t>
    </r>
  </si>
  <si>
    <r>
      <rPr>
        <sz val="5"/>
        <rFont val="Arial"/>
        <family val="2"/>
      </rPr>
      <t>SAN JOAQUÍN</t>
    </r>
  </si>
  <si>
    <r>
      <rPr>
        <sz val="5"/>
        <rFont val="Arial"/>
        <family val="2"/>
      </rPr>
      <t>SANTO DOMINGO</t>
    </r>
  </si>
  <si>
    <r>
      <rPr>
        <sz val="5"/>
        <rFont val="Arial"/>
        <family val="2"/>
      </rPr>
      <t>BOCHICA</t>
    </r>
  </si>
  <si>
    <r>
      <rPr>
        <sz val="5"/>
        <rFont val="Arial"/>
        <family val="2"/>
      </rPr>
      <t>CIUDAD BACHUE</t>
    </r>
  </si>
  <si>
    <r>
      <rPr>
        <sz val="5"/>
        <rFont val="Arial"/>
        <family val="2"/>
      </rPr>
      <t>COPETROCO LA TROPICAL</t>
    </r>
  </si>
  <si>
    <r>
      <rPr>
        <sz val="5"/>
        <rFont val="Arial"/>
        <family val="2"/>
      </rPr>
      <t>EL PORTAL DEL RIO</t>
    </r>
  </si>
  <si>
    <r>
      <rPr>
        <sz val="5"/>
        <rFont val="Arial"/>
        <family val="2"/>
      </rPr>
      <t>LA ESPAÑOLA</t>
    </r>
  </si>
  <si>
    <r>
      <rPr>
        <sz val="5"/>
        <rFont val="Arial"/>
        <family val="2"/>
      </rPr>
      <t>LA PALESTINA</t>
    </r>
  </si>
  <si>
    <r>
      <rPr>
        <sz val="5"/>
        <rFont val="Arial"/>
        <family val="2"/>
      </rPr>
      <t>LA SERENA</t>
    </r>
  </si>
  <si>
    <r>
      <rPr>
        <sz val="5"/>
        <rFont val="Arial"/>
        <family val="2"/>
      </rPr>
      <t>LOS CERECITOS</t>
    </r>
  </si>
  <si>
    <r>
      <rPr>
        <sz val="5"/>
        <rFont val="Arial"/>
        <family val="2"/>
      </rPr>
      <t>LOS CEREZOS</t>
    </r>
  </si>
  <si>
    <r>
      <rPr>
        <sz val="5"/>
        <rFont val="Arial"/>
        <family val="2"/>
      </rPr>
      <t>LUIS CARLOS GALAN</t>
    </r>
  </si>
  <si>
    <r>
      <rPr>
        <sz val="5"/>
        <rFont val="Arial"/>
        <family val="2"/>
      </rPr>
      <t>MEISSEN - SIDAUTO</t>
    </r>
  </si>
  <si>
    <r>
      <rPr>
        <sz val="5"/>
        <rFont val="Arial"/>
        <family val="2"/>
      </rPr>
      <t>MINUTO DE DIOS</t>
    </r>
  </si>
  <si>
    <r>
      <rPr>
        <sz val="5"/>
        <rFont val="Arial"/>
        <family val="2"/>
      </rPr>
      <t>MORISCO</t>
    </r>
  </si>
  <si>
    <r>
      <rPr>
        <sz val="5"/>
        <rFont val="Arial"/>
        <family val="2"/>
      </rPr>
      <t>PARIS GAITAN</t>
    </r>
  </si>
  <si>
    <r>
      <rPr>
        <sz val="5"/>
        <rFont val="Arial"/>
        <family val="2"/>
      </rPr>
      <t>PRIMAVERA NORTE</t>
    </r>
  </si>
  <si>
    <r>
      <rPr>
        <sz val="5"/>
        <rFont val="Arial"/>
        <family val="2"/>
      </rPr>
      <t>QUIRIGUA</t>
    </r>
  </si>
  <si>
    <r>
      <rPr>
        <sz val="5"/>
        <rFont val="Arial"/>
        <family val="2"/>
      </rPr>
      <t>BOYACA</t>
    </r>
  </si>
  <si>
    <r>
      <rPr>
        <sz val="5"/>
        <rFont val="Arial"/>
        <family val="2"/>
      </rPr>
      <t>EL REFUGIO</t>
    </r>
  </si>
  <si>
    <r>
      <rPr>
        <sz val="5"/>
        <rFont val="Arial"/>
        <family val="2"/>
      </rPr>
      <t>FLORENCIA</t>
    </r>
  </si>
  <si>
    <r>
      <rPr>
        <sz val="5"/>
        <rFont val="Arial"/>
        <family val="2"/>
      </rPr>
      <t>FLORIDA BLANCA</t>
    </r>
  </si>
  <si>
    <r>
      <rPr>
        <sz val="5"/>
        <rFont val="Arial"/>
        <family val="2"/>
      </rPr>
      <t>LA ALMERIA</t>
    </r>
  </si>
  <si>
    <r>
      <rPr>
        <sz val="5"/>
        <rFont val="Arial"/>
        <family val="2"/>
      </rPr>
      <t>LA GRANJA</t>
    </r>
  </si>
  <si>
    <r>
      <rPr>
        <sz val="5"/>
        <rFont val="Arial"/>
        <family val="2"/>
      </rPr>
      <t>LA SOLEDAD NORTE</t>
    </r>
  </si>
  <si>
    <r>
      <rPr>
        <sz val="5"/>
        <rFont val="Arial"/>
        <family val="2"/>
      </rPr>
      <t>LOS PINOS FLORENCIA</t>
    </r>
  </si>
  <si>
    <r>
      <rPr>
        <sz val="5"/>
        <rFont val="Arial"/>
        <family val="2"/>
      </rPr>
      <t>MARATU</t>
    </r>
  </si>
  <si>
    <r>
      <rPr>
        <sz val="5"/>
        <rFont val="Arial"/>
        <family val="2"/>
      </rPr>
      <t>PARIS</t>
    </r>
  </si>
  <si>
    <r>
      <rPr>
        <sz val="5"/>
        <rFont val="Arial"/>
        <family val="2"/>
      </rPr>
      <t>SANTA HELENITA</t>
    </r>
  </si>
  <si>
    <r>
      <rPr>
        <sz val="5"/>
        <rFont val="Arial"/>
        <family val="2"/>
      </rPr>
      <t>SANTA MARIA DEL LAGO</t>
    </r>
  </si>
  <si>
    <r>
      <rPr>
        <sz val="5"/>
        <rFont val="Arial"/>
        <family val="2"/>
      </rPr>
      <t>SANTA ROSITA</t>
    </r>
  </si>
  <si>
    <r>
      <rPr>
        <sz val="5"/>
        <rFont val="Arial"/>
        <family val="2"/>
      </rPr>
      <t>TABORA</t>
    </r>
  </si>
  <si>
    <r>
      <rPr>
        <sz val="5"/>
        <rFont val="Arial"/>
        <family val="2"/>
      </rPr>
      <t>VERACRUZ</t>
    </r>
  </si>
  <si>
    <r>
      <rPr>
        <sz val="5"/>
        <rFont val="Arial"/>
        <family val="2"/>
      </rPr>
      <t>ZARZAMORA</t>
    </r>
  </si>
  <si>
    <r>
      <rPr>
        <sz val="5"/>
        <rFont val="Arial"/>
        <family val="2"/>
      </rPr>
      <t>EL LUJAN</t>
    </r>
  </si>
  <si>
    <r>
      <rPr>
        <sz val="5"/>
        <rFont val="Arial"/>
        <family val="2"/>
      </rPr>
      <t>EL REAL</t>
    </r>
  </si>
  <si>
    <r>
      <rPr>
        <sz val="5"/>
        <rFont val="Arial"/>
        <family val="2"/>
      </rPr>
      <t>LOS MONJES</t>
    </r>
  </si>
  <si>
    <r>
      <rPr>
        <sz val="5"/>
        <rFont val="Arial"/>
        <family val="2"/>
      </rPr>
      <t>NORMANDIA</t>
    </r>
  </si>
  <si>
    <r>
      <rPr>
        <sz val="5"/>
        <rFont val="Arial"/>
        <family val="2"/>
      </rPr>
      <t>NORMANDIA OCCIDENTAL</t>
    </r>
  </si>
  <si>
    <r>
      <rPr>
        <sz val="5"/>
        <rFont val="Arial"/>
        <family val="2"/>
      </rPr>
      <t>SAN IGNACIO</t>
    </r>
  </si>
  <si>
    <r>
      <rPr>
        <sz val="5"/>
        <rFont val="Arial"/>
        <family val="2"/>
      </rPr>
      <t>SAN MARCOS</t>
    </r>
  </si>
  <si>
    <r>
      <rPr>
        <sz val="5"/>
        <rFont val="Arial"/>
        <family val="2"/>
      </rPr>
      <t>VILLA LUZ</t>
    </r>
  </si>
  <si>
    <r>
      <rPr>
        <sz val="5"/>
        <rFont val="Arial"/>
        <family val="2"/>
      </rPr>
      <t>BOCHICA II</t>
    </r>
  </si>
  <si>
    <r>
      <rPr>
        <sz val="5"/>
        <rFont val="Arial"/>
        <family val="2"/>
      </rPr>
      <t>BOLIVIA</t>
    </r>
  </si>
  <si>
    <r>
      <rPr>
        <sz val="5"/>
        <rFont val="Arial"/>
        <family val="2"/>
      </rPr>
      <t>CIUDADELA COLSUBSIDIO</t>
    </r>
  </si>
  <si>
    <r>
      <rPr>
        <sz val="5"/>
        <rFont val="Arial"/>
        <family val="2"/>
      </rPr>
      <t>EL CORTIJO</t>
    </r>
  </si>
  <si>
    <r>
      <rPr>
        <sz val="5"/>
        <rFont val="Arial"/>
        <family val="2"/>
      </rPr>
      <t>EL DORADO</t>
    </r>
  </si>
  <si>
    <r>
      <rPr>
        <sz val="5"/>
        <rFont val="Arial"/>
        <family val="2"/>
      </rPr>
      <t>BOSQUES DE MARIANA</t>
    </r>
  </si>
  <si>
    <r>
      <rPr>
        <sz val="5"/>
        <rFont val="Arial"/>
        <family val="2"/>
      </rPr>
      <t>ALAMOS</t>
    </r>
  </si>
  <si>
    <r>
      <rPr>
        <sz val="5"/>
        <rFont val="Arial"/>
        <family val="2"/>
      </rPr>
      <t>ALAMOS NORTE</t>
    </r>
  </si>
  <si>
    <r>
      <rPr>
        <sz val="5"/>
        <rFont val="Arial"/>
        <family val="2"/>
      </rPr>
      <t>EL CEDRO</t>
    </r>
  </si>
  <si>
    <r>
      <rPr>
        <sz val="5"/>
        <rFont val="Arial"/>
        <family val="2"/>
      </rPr>
      <t>GARCES NAVAS</t>
    </r>
  </si>
  <si>
    <r>
      <rPr>
        <sz val="5"/>
        <rFont val="Arial"/>
        <family val="2"/>
      </rPr>
      <t>LOS ANGELES</t>
    </r>
  </si>
  <si>
    <r>
      <rPr>
        <sz val="5"/>
        <rFont val="Arial"/>
        <family val="2"/>
      </rPr>
      <t>MOLINOS DE VIENTO</t>
    </r>
  </si>
  <si>
    <r>
      <rPr>
        <sz val="5"/>
        <rFont val="Arial"/>
        <family val="2"/>
      </rPr>
      <t>PLAZUELAS DEL VIRREY</t>
    </r>
  </si>
  <si>
    <r>
      <rPr>
        <sz val="5"/>
        <rFont val="Arial"/>
        <family val="2"/>
      </rPr>
      <t>SAN BASILIO</t>
    </r>
  </si>
  <si>
    <r>
      <rPr>
        <sz val="5"/>
        <rFont val="Arial"/>
        <family val="2"/>
      </rPr>
      <t>VILLA AMALIA</t>
    </r>
  </si>
  <si>
    <r>
      <rPr>
        <sz val="5"/>
        <rFont val="Arial"/>
        <family val="2"/>
      </rPr>
      <t>VILLA SAGRARIO</t>
    </r>
  </si>
  <si>
    <r>
      <rPr>
        <sz val="5"/>
        <rFont val="Arial"/>
        <family val="2"/>
      </rPr>
      <t>VILLAS DE GRANADA</t>
    </r>
  </si>
  <si>
    <r>
      <rPr>
        <sz val="5"/>
        <rFont val="Arial"/>
        <family val="2"/>
      </rPr>
      <t>VILLAS DE MADRIGAL</t>
    </r>
  </si>
  <si>
    <r>
      <rPr>
        <sz val="5"/>
        <rFont val="Arial"/>
        <family val="2"/>
      </rPr>
      <t>VILLAS EL DORADO SAN ANTONIO</t>
    </r>
  </si>
  <si>
    <r>
      <rPr>
        <sz val="5"/>
        <rFont val="Arial"/>
        <family val="2"/>
      </rPr>
      <t>ALAMEDA</t>
    </r>
  </si>
  <si>
    <r>
      <rPr>
        <sz val="5"/>
        <rFont val="Arial"/>
        <family val="2"/>
      </rPr>
      <t>DANUBIO CENTAUROS</t>
    </r>
  </si>
  <si>
    <r>
      <rPr>
        <sz val="5"/>
        <rFont val="Arial"/>
        <family val="2"/>
      </rPr>
      <t>EL MIRADOR</t>
    </r>
  </si>
  <si>
    <r>
      <rPr>
        <sz val="5"/>
        <rFont val="Arial"/>
        <family val="2"/>
      </rPr>
      <t>EL MUELLE</t>
    </r>
  </si>
  <si>
    <r>
      <rPr>
        <sz val="5"/>
        <rFont val="Arial"/>
        <family val="2"/>
      </rPr>
      <t>EL PALMAR</t>
    </r>
  </si>
  <si>
    <r>
      <rPr>
        <sz val="5"/>
        <rFont val="Arial"/>
        <family val="2"/>
      </rPr>
      <t>EL VERDUN</t>
    </r>
  </si>
  <si>
    <r>
      <rPr>
        <sz val="5"/>
        <rFont val="Arial"/>
        <family val="2"/>
      </rPr>
      <t>ENGATIVA CENTRO</t>
    </r>
  </si>
  <si>
    <r>
      <rPr>
        <sz val="5"/>
        <rFont val="Arial"/>
        <family val="2"/>
      </rPr>
      <t>GRANJAS EL DORADO</t>
    </r>
  </si>
  <si>
    <r>
      <rPr>
        <sz val="5"/>
        <rFont val="Arial"/>
        <family val="2"/>
      </rPr>
      <t>LA FAENA</t>
    </r>
  </si>
  <si>
    <r>
      <rPr>
        <sz val="5"/>
        <rFont val="Arial"/>
        <family val="2"/>
      </rPr>
      <t>LA RIVIERA</t>
    </r>
  </si>
  <si>
    <r>
      <rPr>
        <sz val="5"/>
        <rFont val="Arial"/>
        <family val="2"/>
      </rPr>
      <t>LA TORTIGUA</t>
    </r>
  </si>
  <si>
    <r>
      <rPr>
        <sz val="5"/>
        <rFont val="Arial"/>
        <family val="2"/>
      </rPr>
      <t>LAS PALMAS</t>
    </r>
  </si>
  <si>
    <r>
      <rPr>
        <sz val="5"/>
        <rFont val="Arial"/>
        <family val="2"/>
      </rPr>
      <t>LINTERAMA</t>
    </r>
  </si>
  <si>
    <r>
      <rPr>
        <sz val="5"/>
        <rFont val="Arial"/>
        <family val="2"/>
      </rPr>
      <t>LOS LAURELES</t>
    </r>
  </si>
  <si>
    <r>
      <rPr>
        <sz val="5"/>
        <rFont val="Arial"/>
        <family val="2"/>
      </rPr>
      <t>LOS LAURELES SABANAS EL DORADO</t>
    </r>
  </si>
  <si>
    <r>
      <rPr>
        <sz val="5"/>
        <rFont val="Arial"/>
        <family val="2"/>
      </rPr>
      <t>MARANDU</t>
    </r>
  </si>
  <si>
    <r>
      <rPr>
        <sz val="5"/>
        <rFont val="Arial"/>
        <family val="2"/>
      </rPr>
      <t>PORVENIR</t>
    </r>
  </si>
  <si>
    <r>
      <rPr>
        <sz val="5"/>
        <rFont val="Arial"/>
        <family val="2"/>
      </rPr>
      <t>PUERTO AMOR PLAYAS DEL JABOQUE</t>
    </r>
  </si>
  <si>
    <r>
      <rPr>
        <sz val="5"/>
        <rFont val="Arial"/>
        <family val="2"/>
      </rPr>
      <t>SAN ANTONIO NORTE</t>
    </r>
  </si>
  <si>
    <r>
      <rPr>
        <sz val="5"/>
        <rFont val="Arial"/>
        <family val="2"/>
      </rPr>
      <t>SAN JOSE OBRERO</t>
    </r>
  </si>
  <si>
    <r>
      <rPr>
        <sz val="5"/>
        <rFont val="Arial"/>
        <family val="2"/>
      </rPr>
      <t>SANTA LIBRADA</t>
    </r>
  </si>
  <si>
    <r>
      <rPr>
        <sz val="5"/>
        <rFont val="Arial"/>
        <family val="2"/>
      </rPr>
      <t>VILLA CLAVER I y II</t>
    </r>
  </si>
  <si>
    <r>
      <rPr>
        <sz val="5"/>
        <rFont val="Arial"/>
        <family val="2"/>
      </rPr>
      <t>VILLA CONSTANZA</t>
    </r>
  </si>
  <si>
    <r>
      <rPr>
        <sz val="5"/>
        <rFont val="Arial"/>
        <family val="2"/>
      </rPr>
      <t>VILLA EL DORADO NORTE</t>
    </r>
  </si>
  <si>
    <r>
      <rPr>
        <sz val="5"/>
        <rFont val="Arial"/>
        <family val="2"/>
      </rPr>
      <t>VILLA GLADYS</t>
    </r>
  </si>
  <si>
    <r>
      <rPr>
        <sz val="5"/>
        <rFont val="Arial"/>
        <family val="2"/>
      </rPr>
      <t>VILLA MARY</t>
    </r>
  </si>
  <si>
    <r>
      <rPr>
        <sz val="5"/>
        <rFont val="Arial"/>
        <family val="2"/>
      </rPr>
      <t>VILLA SANDRA</t>
    </r>
  </si>
  <si>
    <r>
      <rPr>
        <sz val="5"/>
        <rFont val="Arial"/>
        <family val="2"/>
      </rPr>
      <t>VILLA TERESITA</t>
    </r>
  </si>
  <si>
    <r>
      <rPr>
        <sz val="5"/>
        <rFont val="Arial"/>
        <family val="2"/>
      </rPr>
      <t>VILLAS EL DORADO SAN ANTONIO II SECTOR</t>
    </r>
  </si>
  <si>
    <r>
      <rPr>
        <sz val="5"/>
        <rFont val="Arial"/>
        <family val="2"/>
      </rPr>
      <t>VIÑA DEL MAR</t>
    </r>
  </si>
  <si>
    <r>
      <rPr>
        <sz val="5"/>
        <rFont val="Arial"/>
        <family val="2"/>
      </rPr>
      <t>EL SALITRE LUIS MARIA FERNANDEZ</t>
    </r>
  </si>
  <si>
    <r>
      <rPr>
        <sz val="5"/>
        <rFont val="Arial"/>
        <family val="2"/>
      </rPr>
      <t>LOS ALAMOS</t>
    </r>
  </si>
  <si>
    <r>
      <rPr>
        <sz val="7"/>
        <rFont val="Arial"/>
        <family val="2"/>
      </rPr>
      <t>LA ACADEMIA</t>
    </r>
  </si>
  <si>
    <r>
      <rPr>
        <sz val="7"/>
        <rFont val="Arial"/>
        <family val="2"/>
      </rPr>
      <t>GUAYMARAL</t>
    </r>
  </si>
  <si>
    <r>
      <rPr>
        <sz val="7"/>
        <rFont val="Arial"/>
        <family val="2"/>
      </rPr>
      <t>CONEJERA</t>
    </r>
  </si>
  <si>
    <r>
      <rPr>
        <sz val="7"/>
        <rFont val="Arial"/>
        <family val="2"/>
      </rPr>
      <t>GIBRALTAR</t>
    </r>
  </si>
  <si>
    <r>
      <rPr>
        <sz val="7"/>
        <rFont val="Arial"/>
        <family val="2"/>
      </rPr>
      <t>GUICANI</t>
    </r>
  </si>
  <si>
    <r>
      <rPr>
        <sz val="7"/>
        <rFont val="Arial"/>
        <family val="2"/>
      </rPr>
      <t>MIRANDELA</t>
    </r>
  </si>
  <si>
    <r>
      <rPr>
        <sz val="7"/>
        <rFont val="Arial"/>
        <family val="2"/>
      </rPr>
      <t>NUEVA ZELANDIA</t>
    </r>
  </si>
  <si>
    <r>
      <rPr>
        <sz val="7"/>
        <rFont val="Arial"/>
        <family val="2"/>
      </rPr>
      <t>OIKOS</t>
    </r>
  </si>
  <si>
    <r>
      <rPr>
        <sz val="7"/>
        <rFont val="Arial"/>
        <family val="2"/>
      </rPr>
      <t>SAN FELIPE</t>
    </r>
  </si>
  <si>
    <r>
      <rPr>
        <sz val="7"/>
        <rFont val="Arial"/>
        <family val="2"/>
      </rPr>
      <t>SAN JOSE DE BAVARIA</t>
    </r>
  </si>
  <si>
    <r>
      <rPr>
        <sz val="7"/>
        <rFont val="Arial"/>
        <family val="2"/>
      </rPr>
      <t>SANTA CATALINA</t>
    </r>
  </si>
  <si>
    <r>
      <rPr>
        <sz val="7"/>
        <rFont val="Arial"/>
        <family val="2"/>
      </rPr>
      <t>TEJARES DEL NORTE</t>
    </r>
  </si>
  <si>
    <r>
      <rPr>
        <sz val="7"/>
        <rFont val="Arial"/>
        <family val="2"/>
      </rPr>
      <t>VILLA NOVA</t>
    </r>
  </si>
  <si>
    <r>
      <rPr>
        <sz val="7"/>
        <rFont val="Arial"/>
        <family val="2"/>
      </rPr>
      <t>VILLA DEL PRADO</t>
    </r>
  </si>
  <si>
    <r>
      <rPr>
        <sz val="7"/>
        <rFont val="Arial"/>
        <family val="2"/>
      </rPr>
      <t>VILLA LUCY</t>
    </r>
  </si>
  <si>
    <r>
      <rPr>
        <sz val="7"/>
        <rFont val="Arial"/>
        <family val="2"/>
      </rPr>
      <t>BRITALIA</t>
    </r>
  </si>
  <si>
    <r>
      <rPr>
        <sz val="7"/>
        <rFont val="Arial"/>
        <family val="2"/>
      </rPr>
      <t>BRITALIA SAN DIEGO</t>
    </r>
  </si>
  <si>
    <r>
      <rPr>
        <sz val="7"/>
        <rFont val="Arial"/>
        <family val="2"/>
      </rPr>
      <t>CALIMA NORTE</t>
    </r>
  </si>
  <si>
    <r>
      <rPr>
        <sz val="7"/>
        <rFont val="Arial"/>
        <family val="2"/>
      </rPr>
      <t>CANTAGALLO</t>
    </r>
  </si>
  <si>
    <r>
      <rPr>
        <sz val="7"/>
        <rFont val="Arial"/>
        <family val="2"/>
      </rPr>
      <t>CANTALEJO</t>
    </r>
  </si>
  <si>
    <r>
      <rPr>
        <sz val="7"/>
        <rFont val="Arial"/>
        <family val="2"/>
      </rPr>
      <t>EL PARAISO DE LOS 12 APOSTOLES</t>
    </r>
  </si>
  <si>
    <r>
      <rPr>
        <sz val="7"/>
        <rFont val="Arial"/>
        <family val="2"/>
      </rPr>
      <t>GILMAR</t>
    </r>
  </si>
  <si>
    <r>
      <rPr>
        <sz val="7"/>
        <rFont val="Arial"/>
        <family val="2"/>
      </rPr>
      <t>GRANADA NORTE</t>
    </r>
  </si>
  <si>
    <r>
      <rPr>
        <sz val="7"/>
        <rFont val="Arial"/>
        <family val="2"/>
      </rPr>
      <t>GRANJAS DE NAMUR</t>
    </r>
  </si>
  <si>
    <r>
      <rPr>
        <sz val="7"/>
        <rFont val="Arial"/>
        <family val="2"/>
      </rPr>
      <t>LA CHOCITA</t>
    </r>
  </si>
  <si>
    <r>
      <rPr>
        <sz val="7"/>
        <rFont val="Arial"/>
        <family val="2"/>
      </rPr>
      <t>LOS ELISEOS</t>
    </r>
  </si>
  <si>
    <r>
      <rPr>
        <sz val="7"/>
        <rFont val="Arial"/>
        <family val="2"/>
      </rPr>
      <t>PIJAO DE ORO</t>
    </r>
  </si>
  <si>
    <r>
      <rPr>
        <sz val="7"/>
        <rFont val="Arial"/>
        <family val="2"/>
      </rPr>
      <t>PORTALES DEL NORTE</t>
    </r>
  </si>
  <si>
    <r>
      <rPr>
        <sz val="7"/>
        <rFont val="Arial"/>
        <family val="2"/>
      </rPr>
      <t>SAN CIPRANO</t>
    </r>
  </si>
  <si>
    <r>
      <rPr>
        <sz val="7"/>
        <rFont val="Arial"/>
        <family val="2"/>
      </rPr>
      <t>VILLA DELIA</t>
    </r>
  </si>
  <si>
    <r>
      <rPr>
        <sz val="7"/>
        <rFont val="Arial"/>
        <family val="2"/>
      </rPr>
      <t>VILLA DELIA-BRITALIA NORTE</t>
    </r>
  </si>
  <si>
    <r>
      <rPr>
        <sz val="7"/>
        <rFont val="Arial"/>
        <family val="2"/>
      </rPr>
      <t>VISTA BELLA</t>
    </r>
  </si>
  <si>
    <r>
      <rPr>
        <sz val="7"/>
        <rFont val="Arial"/>
        <family val="2"/>
      </rPr>
      <t>ALCALA</t>
    </r>
  </si>
  <si>
    <r>
      <rPr>
        <sz val="7"/>
        <rFont val="Arial"/>
        <family val="2"/>
      </rPr>
      <t>ATABANZA</t>
    </r>
  </si>
  <si>
    <r>
      <rPr>
        <sz val="7"/>
        <rFont val="Arial"/>
        <family val="2"/>
      </rPr>
      <t>BERNAL Y FORERO</t>
    </r>
  </si>
  <si>
    <r>
      <rPr>
        <sz val="7"/>
        <rFont val="Arial"/>
        <family val="2"/>
      </rPr>
      <t>CACIGUA</t>
    </r>
  </si>
  <si>
    <r>
      <rPr>
        <sz val="7"/>
        <rFont val="Arial"/>
        <family val="2"/>
      </rPr>
      <t>CANODROMO</t>
    </r>
  </si>
  <si>
    <r>
      <rPr>
        <sz val="7"/>
        <rFont val="Arial"/>
        <family val="2"/>
      </rPr>
      <t>LA SULTANA</t>
    </r>
  </si>
  <si>
    <r>
      <rPr>
        <sz val="7"/>
        <rFont val="Arial"/>
        <family val="2"/>
      </rPr>
      <t>LIBERTADORES</t>
    </r>
  </si>
  <si>
    <r>
      <rPr>
        <sz val="7"/>
        <rFont val="Arial"/>
        <family val="2"/>
      </rPr>
      <t>LOS PRADOS DE LA SULTANA</t>
    </r>
  </si>
  <si>
    <r>
      <rPr>
        <sz val="7"/>
        <rFont val="Arial"/>
        <family val="2"/>
      </rPr>
      <t>MADEIRA</t>
    </r>
  </si>
  <si>
    <r>
      <rPr>
        <sz val="7"/>
        <rFont val="Arial"/>
        <family val="2"/>
      </rPr>
      <t>MANUELA ARLUZ</t>
    </r>
  </si>
  <si>
    <r>
      <rPr>
        <sz val="7"/>
        <rFont val="Arial"/>
        <family val="2"/>
      </rPr>
      <t>MAZUREN</t>
    </r>
  </si>
  <si>
    <r>
      <rPr>
        <sz val="7"/>
        <rFont val="Arial"/>
        <family val="2"/>
      </rPr>
      <t>NIZA IX</t>
    </r>
  </si>
  <si>
    <r>
      <rPr>
        <sz val="7"/>
        <rFont val="Arial"/>
        <family val="2"/>
      </rPr>
      <t>PRADO PINZON</t>
    </r>
  </si>
  <si>
    <r>
      <rPr>
        <sz val="7"/>
        <rFont val="Arial"/>
        <family val="2"/>
      </rPr>
      <t>PRADO SUR</t>
    </r>
  </si>
  <si>
    <r>
      <rPr>
        <sz val="7"/>
        <rFont val="Arial"/>
        <family val="2"/>
      </rPr>
      <t>PRADO VERANIEGO</t>
    </r>
  </si>
  <si>
    <r>
      <rPr>
        <sz val="7"/>
        <rFont val="Arial"/>
        <family val="2"/>
      </rPr>
      <t>PRADO VERANIEGO NORTE</t>
    </r>
  </si>
  <si>
    <r>
      <rPr>
        <sz val="7"/>
        <rFont val="Arial"/>
        <family val="2"/>
      </rPr>
      <t>PRADO VERANIEGO SUR</t>
    </r>
  </si>
  <si>
    <r>
      <rPr>
        <sz val="7"/>
        <rFont val="Arial"/>
        <family val="2"/>
      </rPr>
      <t>SAN JOSE DE SPRING</t>
    </r>
  </si>
  <si>
    <r>
      <rPr>
        <sz val="7"/>
        <rFont val="Arial"/>
        <family val="2"/>
      </rPr>
      <t>SAN JOSE DEL PRADO</t>
    </r>
  </si>
  <si>
    <r>
      <rPr>
        <sz val="7"/>
        <rFont val="Arial"/>
        <family val="2"/>
      </rPr>
      <t>SANTA HELENA</t>
    </r>
  </si>
  <si>
    <r>
      <rPr>
        <sz val="7"/>
        <rFont val="Arial"/>
        <family val="2"/>
      </rPr>
      <t>TARRAGONA</t>
    </r>
  </si>
  <si>
    <r>
      <rPr>
        <sz val="7"/>
        <rFont val="Arial"/>
        <family val="2"/>
      </rPr>
      <t>TIERRA LINDA</t>
    </r>
  </si>
  <si>
    <r>
      <rPr>
        <sz val="7"/>
        <rFont val="Arial"/>
        <family val="2"/>
      </rPr>
      <t>VICTORIA NORTE</t>
    </r>
  </si>
  <si>
    <r>
      <rPr>
        <sz val="7"/>
        <rFont val="Arial"/>
        <family val="2"/>
      </rPr>
      <t>VILLA MORENA</t>
    </r>
  </si>
  <si>
    <r>
      <rPr>
        <sz val="7"/>
        <rFont val="Arial"/>
        <family val="2"/>
      </rPr>
      <t>ALHAMBRA</t>
    </r>
  </si>
  <si>
    <r>
      <rPr>
        <sz val="7"/>
        <rFont val="Arial"/>
        <family val="2"/>
      </rPr>
      <t>BATAN</t>
    </r>
  </si>
  <si>
    <r>
      <rPr>
        <sz val="7"/>
        <rFont val="Arial"/>
        <family val="2"/>
      </rPr>
      <t>EL RECREO DE LOS FRAILES</t>
    </r>
  </si>
  <si>
    <r>
      <rPr>
        <sz val="7"/>
        <rFont val="Arial"/>
        <family val="2"/>
      </rPr>
      <t>ESTORIL</t>
    </r>
  </si>
  <si>
    <r>
      <rPr>
        <sz val="7"/>
        <rFont val="Arial"/>
        <family val="2"/>
      </rPr>
      <t>ILARCO</t>
    </r>
  </si>
  <si>
    <r>
      <rPr>
        <sz val="7"/>
        <rFont val="Arial"/>
        <family val="2"/>
      </rPr>
      <t>MALIBU</t>
    </r>
  </si>
  <si>
    <r>
      <rPr>
        <sz val="7"/>
        <rFont val="Arial"/>
        <family val="2"/>
      </rPr>
      <t>MONACO</t>
    </r>
  </si>
  <si>
    <r>
      <rPr>
        <sz val="7"/>
        <rFont val="Arial"/>
        <family val="2"/>
      </rPr>
      <t>PASADENA</t>
    </r>
  </si>
  <si>
    <r>
      <rPr>
        <sz val="7"/>
        <rFont val="Arial"/>
        <family val="2"/>
      </rPr>
      <t>PUENTE LARGO</t>
    </r>
  </si>
  <si>
    <r>
      <rPr>
        <sz val="7"/>
        <rFont val="Arial"/>
        <family val="2"/>
      </rPr>
      <t>ATENAS</t>
    </r>
  </si>
  <si>
    <r>
      <rPr>
        <sz val="7"/>
        <rFont val="Arial"/>
        <family val="2"/>
      </rPr>
      <t>CALATAYUD</t>
    </r>
  </si>
  <si>
    <r>
      <rPr>
        <sz val="7"/>
        <rFont val="Arial"/>
        <family val="2"/>
      </rPr>
      <t>PRADOS DEL SALITRE</t>
    </r>
  </si>
  <si>
    <r>
      <rPr>
        <sz val="7"/>
        <rFont val="Arial"/>
        <family val="2"/>
      </rPr>
      <t>RINCON DE SANTA INES</t>
    </r>
  </si>
  <si>
    <r>
      <rPr>
        <sz val="7"/>
        <rFont val="Arial"/>
        <family val="2"/>
      </rPr>
      <t>SAN FRANCISCO</t>
    </r>
  </si>
  <si>
    <r>
      <rPr>
        <sz val="7"/>
        <rFont val="Arial"/>
        <family val="2"/>
      </rPr>
      <t>SANTA ISABEL</t>
    </r>
  </si>
  <si>
    <r>
      <rPr>
        <sz val="7"/>
        <rFont val="Arial"/>
        <family val="2"/>
      </rPr>
      <t>SUBA CENTRO</t>
    </r>
  </si>
  <si>
    <r>
      <rPr>
        <sz val="7"/>
        <rFont val="Arial"/>
        <family val="2"/>
      </rPr>
      <t>TUNA ALTA</t>
    </r>
  </si>
  <si>
    <r>
      <rPr>
        <sz val="7"/>
        <rFont val="Arial"/>
        <family val="2"/>
      </rPr>
      <t>TUNA BAJA</t>
    </r>
  </si>
  <si>
    <r>
      <rPr>
        <sz val="7"/>
        <rFont val="Arial"/>
        <family val="2"/>
      </rPr>
      <t>TURINGIA</t>
    </r>
  </si>
  <si>
    <r>
      <rPr>
        <sz val="7"/>
        <rFont val="Arial"/>
        <family val="2"/>
      </rPr>
      <t>VEREDA SUBA CERROS</t>
    </r>
  </si>
  <si>
    <r>
      <rPr>
        <sz val="7"/>
        <rFont val="Arial"/>
        <family val="2"/>
      </rPr>
      <t>VILLA DEL CAMPO</t>
    </r>
  </si>
  <si>
    <r>
      <rPr>
        <sz val="7"/>
        <rFont val="Arial"/>
        <family val="2"/>
      </rPr>
      <t>VILLA ESPERANZA</t>
    </r>
  </si>
  <si>
    <r>
      <rPr>
        <sz val="7"/>
        <rFont val="Arial"/>
        <family val="2"/>
      </rPr>
      <t>VILLA HERMOSA</t>
    </r>
  </si>
  <si>
    <r>
      <rPr>
        <sz val="7"/>
        <rFont val="Arial"/>
        <family val="2"/>
      </rPr>
      <t>VILLA SUSANA</t>
    </r>
  </si>
  <si>
    <r>
      <rPr>
        <sz val="7"/>
        <rFont val="Arial"/>
        <family val="2"/>
      </rPr>
      <t>ALCAPARROS</t>
    </r>
  </si>
  <si>
    <r>
      <rPr>
        <sz val="7"/>
        <rFont val="Arial"/>
        <family val="2"/>
      </rPr>
      <t>ALMIRANTE COLON</t>
    </r>
  </si>
  <si>
    <r>
      <rPr>
        <sz val="7"/>
        <rFont val="Arial"/>
        <family val="2"/>
      </rPr>
      <t>ALMONACID</t>
    </r>
  </si>
  <si>
    <r>
      <rPr>
        <sz val="7"/>
        <rFont val="Arial"/>
        <family val="2"/>
      </rPr>
      <t>ALTOS DE CHOZICA</t>
    </r>
  </si>
  <si>
    <r>
      <rPr>
        <sz val="7"/>
        <rFont val="Arial"/>
        <family val="2"/>
      </rPr>
      <t>ALTOS DE LA ESPERANZA</t>
    </r>
  </si>
  <si>
    <r>
      <rPr>
        <sz val="7"/>
        <rFont val="Arial"/>
        <family val="2"/>
      </rPr>
      <t>AMBERES</t>
    </r>
  </si>
  <si>
    <r>
      <rPr>
        <sz val="7"/>
        <rFont val="Arial"/>
        <family val="2"/>
      </rPr>
      <t>ANTONIO GRANADOS</t>
    </r>
  </si>
  <si>
    <r>
      <rPr>
        <sz val="7"/>
        <rFont val="Arial"/>
        <family val="2"/>
      </rPr>
      <t>ARRAYANES</t>
    </r>
  </si>
  <si>
    <r>
      <rPr>
        <sz val="7"/>
        <rFont val="Arial"/>
        <family val="2"/>
      </rPr>
      <t>AURES</t>
    </r>
  </si>
  <si>
    <r>
      <rPr>
        <sz val="7"/>
        <rFont val="Arial"/>
        <family val="2"/>
      </rPr>
      <t>BOCHALEMA</t>
    </r>
  </si>
  <si>
    <r>
      <rPr>
        <sz val="7"/>
        <rFont val="Arial"/>
        <family val="2"/>
      </rPr>
      <t>CATALINA</t>
    </r>
  </si>
  <si>
    <r>
      <rPr>
        <sz val="7"/>
        <rFont val="Arial"/>
        <family val="2"/>
      </rPr>
      <t>CIUDAD HUNZA</t>
    </r>
  </si>
  <si>
    <r>
      <rPr>
        <sz val="7"/>
        <rFont val="Arial"/>
        <family val="2"/>
      </rPr>
      <t>COSTA AZUL</t>
    </r>
  </si>
  <si>
    <r>
      <rPr>
        <sz val="7"/>
        <rFont val="Arial"/>
        <family val="2"/>
      </rPr>
      <t>COSTA RICA</t>
    </r>
  </si>
  <si>
    <r>
      <rPr>
        <sz val="7"/>
        <rFont val="Arial"/>
        <family val="2"/>
      </rPr>
      <t>EL AGUINALDO</t>
    </r>
  </si>
  <si>
    <r>
      <rPr>
        <sz val="7"/>
        <rFont val="Arial"/>
        <family val="2"/>
      </rPr>
      <t>EL ARENAL</t>
    </r>
  </si>
  <si>
    <r>
      <rPr>
        <sz val="7"/>
        <rFont val="Arial"/>
        <family val="2"/>
      </rPr>
      <t>EL CARMEN</t>
    </r>
  </si>
  <si>
    <r>
      <rPr>
        <sz val="7"/>
        <rFont val="Arial"/>
        <family val="2"/>
      </rPr>
      <t>EL CEREZO</t>
    </r>
  </si>
  <si>
    <r>
      <rPr>
        <sz val="7"/>
        <rFont val="Arial"/>
        <family val="2"/>
      </rPr>
      <t>EL CONDOR</t>
    </r>
  </si>
  <si>
    <r>
      <rPr>
        <sz val="7"/>
        <rFont val="Arial"/>
        <family val="2"/>
      </rPr>
      <t>EL JORDAN LA ESPERANZA</t>
    </r>
  </si>
  <si>
    <r>
      <rPr>
        <sz val="7"/>
        <rFont val="Arial"/>
        <family val="2"/>
      </rPr>
      <t>EL POA</t>
    </r>
  </si>
  <si>
    <r>
      <rPr>
        <sz val="7"/>
        <rFont val="Arial"/>
        <family val="2"/>
      </rPr>
      <t>EL NARANJAL</t>
    </r>
  </si>
  <si>
    <r>
      <rPr>
        <sz val="7"/>
        <rFont val="Arial"/>
        <family val="2"/>
      </rPr>
      <t>EL OCAL</t>
    </r>
  </si>
  <si>
    <r>
      <rPr>
        <sz val="7"/>
        <rFont val="Arial"/>
        <family val="2"/>
      </rPr>
      <t>EL PALMAR</t>
    </r>
  </si>
  <si>
    <r>
      <rPr>
        <sz val="7"/>
        <rFont val="Arial"/>
        <family val="2"/>
      </rPr>
      <t>EL PORTICO</t>
    </r>
  </si>
  <si>
    <r>
      <rPr>
        <sz val="7"/>
        <rFont val="Arial"/>
        <family val="2"/>
      </rPr>
      <t>EL PROGRESO</t>
    </r>
  </si>
  <si>
    <r>
      <rPr>
        <sz val="7"/>
        <rFont val="Arial"/>
        <family val="2"/>
      </rPr>
      <t>EL REFUGIO DE SUBA</t>
    </r>
  </si>
  <si>
    <r>
      <rPr>
        <sz val="7"/>
        <rFont val="Arial"/>
        <family val="2"/>
      </rPr>
      <t>CIUDADELA CAFAM</t>
    </r>
  </si>
  <si>
    <r>
      <rPr>
        <sz val="7"/>
        <rFont val="Arial"/>
        <family val="2"/>
      </rPr>
      <t>EL RUBI</t>
    </r>
  </si>
  <si>
    <r>
      <rPr>
        <sz val="7"/>
        <rFont val="Arial"/>
        <family val="2"/>
      </rPr>
      <t>EL TABOR</t>
    </r>
  </si>
  <si>
    <r>
      <rPr>
        <sz val="7"/>
        <rFont val="Arial"/>
        <family val="2"/>
      </rPr>
      <t>GLORIA LARA DE ECHEVERRI</t>
    </r>
  </si>
  <si>
    <r>
      <rPr>
        <sz val="7"/>
        <rFont val="Arial"/>
        <family val="2"/>
      </rPr>
      <t>GUILLERMO NUÑEZ</t>
    </r>
  </si>
  <si>
    <r>
      <rPr>
        <sz val="7"/>
        <rFont val="Arial"/>
        <family val="2"/>
      </rPr>
      <t>JAIME BERMEO</t>
    </r>
  </si>
  <si>
    <r>
      <rPr>
        <sz val="7"/>
        <rFont val="Arial"/>
        <family val="2"/>
      </rPr>
      <t>JAPON</t>
    </r>
  </si>
  <si>
    <r>
      <rPr>
        <sz val="7"/>
        <rFont val="Arial"/>
        <family val="2"/>
      </rPr>
      <t>JAVA II SECTOR</t>
    </r>
  </si>
  <si>
    <r>
      <rPr>
        <sz val="7"/>
        <rFont val="Arial"/>
        <family val="2"/>
      </rPr>
      <t>LA AGUADITA</t>
    </r>
  </si>
  <si>
    <r>
      <rPr>
        <sz val="7"/>
        <rFont val="Arial"/>
        <family val="2"/>
      </rPr>
      <t>LA ALAMEDA</t>
    </r>
  </si>
  <si>
    <r>
      <rPr>
        <sz val="7"/>
        <rFont val="Arial"/>
        <family val="2"/>
      </rPr>
      <t>LA AURORA</t>
    </r>
  </si>
  <si>
    <r>
      <rPr>
        <sz val="7"/>
        <rFont val="Arial"/>
        <family val="2"/>
      </rPr>
      <t>LA CHUCUA</t>
    </r>
  </si>
  <si>
    <r>
      <rPr>
        <sz val="7"/>
        <rFont val="Arial"/>
        <family val="2"/>
      </rPr>
      <t>LA ESMERALDA</t>
    </r>
  </si>
  <si>
    <r>
      <rPr>
        <sz val="7"/>
        <rFont val="Arial"/>
        <family val="2"/>
      </rPr>
      <t>LA ESPERANZA (CALLE 131A)</t>
    </r>
  </si>
  <si>
    <r>
      <rPr>
        <sz val="7"/>
        <rFont val="Arial"/>
        <family val="2"/>
      </rPr>
      <t>LA ESTANZUELA</t>
    </r>
  </si>
  <si>
    <r>
      <rPr>
        <sz val="7"/>
        <rFont val="Arial"/>
        <family val="2"/>
      </rPr>
      <t>LA FLOR</t>
    </r>
  </si>
  <si>
    <r>
      <rPr>
        <sz val="7"/>
        <rFont val="Arial"/>
        <family val="2"/>
      </rPr>
      <t>LA FLORA</t>
    </r>
  </si>
  <si>
    <r>
      <rPr>
        <sz val="7"/>
        <rFont val="Arial"/>
        <family val="2"/>
      </rPr>
      <t>LA MANUELITA</t>
    </r>
  </si>
  <si>
    <r>
      <rPr>
        <sz val="7"/>
        <rFont val="Arial"/>
        <family val="2"/>
      </rPr>
      <t>LA PALMA</t>
    </r>
  </si>
  <si>
    <r>
      <rPr>
        <sz val="7"/>
        <rFont val="Arial"/>
        <family val="2"/>
      </rPr>
      <t>LA TRINITARIA</t>
    </r>
  </si>
  <si>
    <r>
      <rPr>
        <sz val="7"/>
        <rFont val="Arial"/>
        <family val="2"/>
      </rPr>
      <t>LAGO DE SUBA</t>
    </r>
  </si>
  <si>
    <r>
      <rPr>
        <sz val="7"/>
        <rFont val="Arial"/>
        <family val="2"/>
      </rPr>
      <t>LAS FLORES</t>
    </r>
  </si>
  <si>
    <r>
      <rPr>
        <sz val="7"/>
        <rFont val="Arial"/>
        <family val="2"/>
      </rPr>
      <t>LOMBARDIA</t>
    </r>
  </si>
  <si>
    <r>
      <rPr>
        <sz val="7"/>
        <rFont val="Arial"/>
        <family val="2"/>
      </rPr>
      <t>LOS ARRAYANES</t>
    </r>
  </si>
  <si>
    <r>
      <rPr>
        <sz val="7"/>
        <rFont val="Arial"/>
        <family val="2"/>
      </rPr>
      <t>LOS NARANJOS</t>
    </r>
  </si>
  <si>
    <r>
      <rPr>
        <sz val="7"/>
        <rFont val="Arial"/>
        <family val="2"/>
      </rPr>
      <t>LOS NOGALES</t>
    </r>
  </si>
  <si>
    <r>
      <rPr>
        <sz val="7"/>
        <rFont val="Arial"/>
        <family val="2"/>
      </rPr>
      <t>NARANJOS ALTOS</t>
    </r>
  </si>
  <si>
    <r>
      <rPr>
        <sz val="7"/>
        <rFont val="Arial"/>
        <family val="2"/>
      </rPr>
      <t>NUEVO CORINTO</t>
    </r>
  </si>
  <si>
    <r>
      <rPr>
        <sz val="7"/>
        <rFont val="Arial"/>
        <family val="2"/>
      </rPr>
      <t>PALMA ALDEA</t>
    </r>
  </si>
  <si>
    <r>
      <rPr>
        <sz val="7"/>
        <rFont val="Arial"/>
        <family val="2"/>
      </rPr>
      <t>POTRERILLO</t>
    </r>
  </si>
  <si>
    <r>
      <rPr>
        <sz val="7"/>
        <rFont val="Arial"/>
        <family val="2"/>
      </rPr>
      <t>POTRERILLOS DE SUBA</t>
    </r>
  </si>
  <si>
    <r>
      <rPr>
        <sz val="7"/>
        <rFont val="Arial"/>
        <family val="2"/>
      </rPr>
      <t>PRADOS DE SANTA BARBARA</t>
    </r>
  </si>
  <si>
    <r>
      <rPr>
        <sz val="7"/>
        <rFont val="Arial"/>
        <family val="2"/>
      </rPr>
      <t>CASA BLANCA I</t>
    </r>
  </si>
  <si>
    <r>
      <rPr>
        <sz val="7"/>
        <rFont val="Arial"/>
        <family val="2"/>
      </rPr>
      <t>CASA BLANCA II</t>
    </r>
  </si>
  <si>
    <r>
      <rPr>
        <sz val="7"/>
        <rFont val="Arial"/>
        <family val="2"/>
      </rPr>
      <t>CASA BLANCA SEC EL PLAN</t>
    </r>
  </si>
  <si>
    <r>
      <rPr>
        <sz val="7"/>
        <rFont val="Arial"/>
        <family val="2"/>
      </rPr>
      <t>CASA BLANCA SEC LA GRUTA</t>
    </r>
  </si>
  <si>
    <r>
      <rPr>
        <sz val="7"/>
        <rFont val="Arial"/>
        <family val="2"/>
      </rPr>
      <t>CASA BLANCA SUBA</t>
    </r>
  </si>
  <si>
    <r>
      <rPr>
        <sz val="7"/>
        <rFont val="Arial"/>
        <family val="2"/>
      </rPr>
      <t>DEL MONTE</t>
    </r>
  </si>
  <si>
    <r>
      <rPr>
        <sz val="7"/>
        <rFont val="Arial"/>
        <family val="2"/>
      </rPr>
      <t>EL VELERO</t>
    </r>
  </si>
  <si>
    <r>
      <rPr>
        <sz val="7"/>
        <rFont val="Arial"/>
        <family val="2"/>
      </rPr>
      <t>ESCUELA DE CARABINEROS</t>
    </r>
  </si>
  <si>
    <r>
      <rPr>
        <sz val="7"/>
        <rFont val="Arial"/>
        <family val="2"/>
      </rPr>
      <t>CALATRAVA</t>
    </r>
  </si>
  <si>
    <r>
      <rPr>
        <sz val="7"/>
        <rFont val="Arial"/>
        <family val="2"/>
      </rPr>
      <t>CAMPANIA</t>
    </r>
  </si>
  <si>
    <r>
      <rPr>
        <sz val="7"/>
        <rFont val="Arial"/>
        <family val="2"/>
      </rPr>
      <t>CIUDAD JARDIN NORTE</t>
    </r>
  </si>
  <si>
    <r>
      <rPr>
        <sz val="7"/>
        <rFont val="Arial"/>
        <family val="2"/>
      </rPr>
      <t>LA COLINA CAMPESTRE</t>
    </r>
  </si>
  <si>
    <r>
      <rPr>
        <sz val="7"/>
        <rFont val="Arial"/>
        <family val="2"/>
      </rPr>
      <t>COLINAS DE SUBA</t>
    </r>
  </si>
  <si>
    <r>
      <rPr>
        <sz val="7"/>
        <rFont val="Arial"/>
        <family val="2"/>
      </rPr>
      <t>CORDOBA</t>
    </r>
  </si>
  <si>
    <r>
      <rPr>
        <sz val="7"/>
        <rFont val="Arial"/>
        <family val="2"/>
      </rPr>
      <t>COVADONGA</t>
    </r>
  </si>
  <si>
    <r>
      <rPr>
        <sz val="7"/>
        <rFont val="Arial"/>
        <family val="2"/>
      </rPr>
      <t>GRATAMIRA</t>
    </r>
  </si>
  <si>
    <r>
      <rPr>
        <sz val="7"/>
        <rFont val="Arial"/>
        <family val="2"/>
      </rPr>
      <t>IBERIA</t>
    </r>
  </si>
  <si>
    <r>
      <rPr>
        <sz val="7"/>
        <rFont val="Arial"/>
        <family val="2"/>
      </rPr>
      <t>LAGOS DE CORDOBA</t>
    </r>
  </si>
  <si>
    <r>
      <rPr>
        <sz val="7"/>
        <rFont val="Arial"/>
        <family val="2"/>
      </rPr>
      <t>LAS VILLAS</t>
    </r>
  </si>
  <si>
    <r>
      <rPr>
        <sz val="7"/>
        <rFont val="Arial"/>
        <family val="2"/>
      </rPr>
      <t>LINDARAJA</t>
    </r>
  </si>
  <si>
    <r>
      <rPr>
        <sz val="7"/>
        <rFont val="Arial"/>
        <family val="2"/>
      </rPr>
      <t>NIZA</t>
    </r>
  </si>
  <si>
    <r>
      <rPr>
        <sz val="7"/>
        <rFont val="Arial"/>
        <family val="2"/>
      </rPr>
      <t>NIZA NORTE</t>
    </r>
  </si>
  <si>
    <r>
      <rPr>
        <sz val="7"/>
        <rFont val="Arial"/>
        <family val="2"/>
      </rPr>
      <t>NIZA SUBA</t>
    </r>
  </si>
  <si>
    <r>
      <rPr>
        <sz val="7"/>
        <rFont val="Arial"/>
        <family val="2"/>
      </rPr>
      <t>NIZA VIII</t>
    </r>
  </si>
  <si>
    <r>
      <rPr>
        <sz val="7"/>
        <rFont val="Arial"/>
        <family val="2"/>
      </rPr>
      <t>PRADO JARDIN</t>
    </r>
  </si>
  <si>
    <r>
      <rPr>
        <sz val="7"/>
        <rFont val="Arial"/>
        <family val="2"/>
      </rPr>
      <t>PROVENZA</t>
    </r>
  </si>
  <si>
    <r>
      <rPr>
        <sz val="7"/>
        <rFont val="Arial"/>
        <family val="2"/>
      </rPr>
      <t>RINCON DE IBERIA</t>
    </r>
  </si>
  <si>
    <r>
      <rPr>
        <sz val="7"/>
        <rFont val="Arial"/>
        <family val="2"/>
      </rPr>
      <t>SOTILEZA</t>
    </r>
  </si>
  <si>
    <r>
      <rPr>
        <sz val="7"/>
        <rFont val="Arial"/>
        <family val="2"/>
      </rPr>
      <t>ANDES NORTE</t>
    </r>
  </si>
  <si>
    <r>
      <rPr>
        <sz val="7"/>
        <rFont val="Arial"/>
        <family val="2"/>
      </rPr>
      <t>CLUB DE LOS LAGARTOS</t>
    </r>
  </si>
  <si>
    <r>
      <rPr>
        <sz val="7"/>
        <rFont val="Arial"/>
        <family val="2"/>
      </rPr>
      <t>COASMEDAS</t>
    </r>
  </si>
  <si>
    <r>
      <rPr>
        <sz val="7"/>
        <rFont val="Arial"/>
        <family val="2"/>
      </rPr>
      <t>JULIO FLOREZ</t>
    </r>
  </si>
  <si>
    <r>
      <rPr>
        <sz val="7"/>
        <rFont val="Arial"/>
        <family val="2"/>
      </rPr>
      <t>LA ALBORADA</t>
    </r>
  </si>
  <si>
    <r>
      <rPr>
        <sz val="7"/>
        <rFont val="Arial"/>
        <family val="2"/>
      </rPr>
      <t>LA FLORESTA NORTE</t>
    </r>
  </si>
  <si>
    <r>
      <rPr>
        <sz val="7"/>
        <rFont val="Arial"/>
        <family val="2"/>
      </rPr>
      <t>MORATO</t>
    </r>
  </si>
  <si>
    <r>
      <rPr>
        <sz val="7"/>
        <rFont val="Arial"/>
        <family val="2"/>
      </rPr>
      <t>NUEVO MONTERREY</t>
    </r>
  </si>
  <si>
    <r>
      <rPr>
        <sz val="7"/>
        <rFont val="Arial"/>
        <family val="2"/>
      </rPr>
      <t>PONTEVEDRA</t>
    </r>
  </si>
  <si>
    <r>
      <rPr>
        <sz val="7"/>
        <rFont val="Arial"/>
        <family val="2"/>
      </rPr>
      <t>POTOSI</t>
    </r>
  </si>
  <si>
    <r>
      <rPr>
        <sz val="7"/>
        <rFont val="Arial"/>
        <family val="2"/>
      </rPr>
      <t>SANTA ROSA</t>
    </r>
  </si>
  <si>
    <r>
      <rPr>
        <sz val="7"/>
        <rFont val="Arial"/>
        <family val="2"/>
      </rPr>
      <t>ASMEDAS</t>
    </r>
  </si>
  <si>
    <r>
      <rPr>
        <sz val="7"/>
        <rFont val="Arial"/>
        <family val="2"/>
      </rPr>
      <t>TEUSACA</t>
    </r>
  </si>
  <si>
    <r>
      <rPr>
        <sz val="7"/>
        <rFont val="Arial"/>
        <family val="2"/>
      </rPr>
      <t>ACACIAS</t>
    </r>
  </si>
  <si>
    <r>
      <rPr>
        <sz val="7"/>
        <rFont val="Arial"/>
        <family val="2"/>
      </rPr>
      <t>ALASKA</t>
    </r>
  </si>
  <si>
    <r>
      <rPr>
        <sz val="7"/>
        <rFont val="Arial"/>
        <family val="2"/>
      </rPr>
      <t>ALCAZAR DE SUBA</t>
    </r>
  </si>
  <si>
    <r>
      <rPr>
        <sz val="7"/>
        <rFont val="Arial"/>
        <family val="2"/>
      </rPr>
      <t>ALMENDROS NORTE</t>
    </r>
  </si>
  <si>
    <r>
      <rPr>
        <sz val="7"/>
        <rFont val="Arial"/>
        <family val="2"/>
      </rPr>
      <t>ALTO DE LA TOMA</t>
    </r>
  </si>
  <si>
    <r>
      <rPr>
        <sz val="7"/>
        <rFont val="Arial"/>
        <family val="2"/>
      </rPr>
      <t>BOSQUES DE SAN JORGE</t>
    </r>
  </si>
  <si>
    <r>
      <rPr>
        <sz val="7"/>
        <rFont val="Arial"/>
        <family val="2"/>
      </rPr>
      <t>CAMPANELA</t>
    </r>
  </si>
  <si>
    <r>
      <rPr>
        <sz val="7"/>
        <rFont val="Arial"/>
        <family val="2"/>
      </rPr>
      <t>EL PENCIL BARRIO EL SALITRE</t>
    </r>
  </si>
  <si>
    <r>
      <rPr>
        <sz val="7"/>
        <rFont val="Arial"/>
        <family val="2"/>
      </rPr>
      <t>EL PINAR</t>
    </r>
  </si>
  <si>
    <r>
      <rPr>
        <sz val="7"/>
        <rFont val="Arial"/>
        <family val="2"/>
      </rPr>
      <t>EL PINO</t>
    </r>
  </si>
  <si>
    <r>
      <rPr>
        <sz val="7"/>
        <rFont val="Arial"/>
        <family val="2"/>
      </rPr>
      <t>EL SALITRE</t>
    </r>
  </si>
  <si>
    <r>
      <rPr>
        <sz val="7"/>
        <rFont val="Arial"/>
        <family val="2"/>
      </rPr>
      <t>JAVA</t>
    </r>
  </si>
  <si>
    <r>
      <rPr>
        <sz val="7"/>
        <rFont val="Arial"/>
        <family val="2"/>
      </rPr>
      <t>LA CAMPIÑA</t>
    </r>
  </si>
  <si>
    <r>
      <rPr>
        <sz val="7"/>
        <rFont val="Arial"/>
        <family val="2"/>
      </rPr>
      <t>LA FONTANA</t>
    </r>
  </si>
  <si>
    <r>
      <rPr>
        <sz val="7"/>
        <rFont val="Arial"/>
        <family val="2"/>
      </rPr>
      <t>LAS ORQUIDEAS</t>
    </r>
  </si>
  <si>
    <r>
      <rPr>
        <sz val="7"/>
        <rFont val="Arial"/>
        <family val="2"/>
      </rPr>
      <t>LONDRES</t>
    </r>
  </si>
  <si>
    <r>
      <rPr>
        <sz val="7"/>
        <rFont val="Arial"/>
        <family val="2"/>
      </rPr>
      <t>MIRAFLORES</t>
    </r>
  </si>
  <si>
    <r>
      <rPr>
        <sz val="7"/>
        <rFont val="Arial"/>
        <family val="2"/>
      </rPr>
      <t>MONARCAS</t>
    </r>
  </si>
  <si>
    <r>
      <rPr>
        <sz val="7"/>
        <rFont val="Arial"/>
        <family val="2"/>
      </rPr>
      <t>NAVETAS</t>
    </r>
  </si>
  <si>
    <r>
      <rPr>
        <sz val="7"/>
        <rFont val="Arial"/>
        <family val="2"/>
      </rPr>
      <t>PINAR DE SUBA</t>
    </r>
  </si>
  <si>
    <r>
      <rPr>
        <sz val="7"/>
        <rFont val="Arial"/>
        <family val="2"/>
      </rPr>
      <t>PINOS DE LOMBARDIA</t>
    </r>
  </si>
  <si>
    <r>
      <rPr>
        <sz val="7"/>
        <rFont val="Arial"/>
        <family val="2"/>
      </rPr>
      <t>PORTAL DE LAS MERCEDES</t>
    </r>
  </si>
  <si>
    <r>
      <rPr>
        <sz val="7"/>
        <rFont val="Arial"/>
        <family val="2"/>
      </rPr>
      <t>PRADERA DE SUBA</t>
    </r>
  </si>
  <si>
    <r>
      <rPr>
        <sz val="7"/>
        <rFont val="Arial"/>
        <family val="2"/>
      </rPr>
      <t>PRADOS DE SUBA</t>
    </r>
  </si>
  <si>
    <r>
      <rPr>
        <sz val="7"/>
        <rFont val="Arial"/>
        <family val="2"/>
      </rPr>
      <t>PUERTA DEL SOL</t>
    </r>
  </si>
  <si>
    <r>
      <rPr>
        <sz val="7"/>
        <rFont val="Arial"/>
        <family val="2"/>
      </rPr>
      <t>RINCON DE SUBA</t>
    </r>
  </si>
  <si>
    <r>
      <rPr>
        <sz val="7"/>
        <rFont val="Arial"/>
        <family val="2"/>
      </rPr>
      <t>RINCON EL CONDOR</t>
    </r>
  </si>
  <si>
    <r>
      <rPr>
        <sz val="7"/>
        <rFont val="Arial"/>
        <family val="2"/>
      </rPr>
      <t>RINCON ESCUELA</t>
    </r>
  </si>
  <si>
    <r>
      <rPr>
        <sz val="7"/>
        <rFont val="Arial"/>
        <family val="2"/>
      </rPr>
      <t>RIOBAMBA</t>
    </r>
  </si>
  <si>
    <r>
      <rPr>
        <sz val="7"/>
        <rFont val="Arial"/>
        <family val="2"/>
      </rPr>
      <t>RODRIGO LARA BONILLA</t>
    </r>
  </si>
  <si>
    <r>
      <rPr>
        <sz val="7"/>
        <rFont val="Arial"/>
        <family val="2"/>
      </rPr>
      <t>SAN CAYETANO</t>
    </r>
  </si>
  <si>
    <r>
      <rPr>
        <sz val="7"/>
        <rFont val="Arial"/>
        <family val="2"/>
      </rPr>
      <t>SAN ISIDRO NORTE</t>
    </r>
  </si>
  <si>
    <r>
      <rPr>
        <sz val="7"/>
        <rFont val="Arial"/>
        <family val="2"/>
      </rPr>
      <t>SAN JORGE</t>
    </r>
  </si>
  <si>
    <r>
      <rPr>
        <sz val="7"/>
        <rFont val="Arial"/>
        <family val="2"/>
      </rPr>
      <t>SAN MIGUEL TIBABUYES</t>
    </r>
  </si>
  <si>
    <r>
      <rPr>
        <sz val="7"/>
        <rFont val="Arial"/>
        <family val="2"/>
      </rPr>
      <t>SAN PEDRO</t>
    </r>
  </si>
  <si>
    <r>
      <rPr>
        <sz val="7"/>
        <rFont val="Arial"/>
        <family val="2"/>
      </rPr>
      <t>SANTA ANA DE SUBA</t>
    </r>
  </si>
  <si>
    <r>
      <rPr>
        <sz val="7"/>
        <rFont val="Arial"/>
        <family val="2"/>
      </rPr>
      <t>SANTA BARBARA TIBABUYES</t>
    </r>
  </si>
  <si>
    <r>
      <rPr>
        <sz val="7"/>
        <rFont val="Arial"/>
        <family val="2"/>
      </rPr>
      <t>SANTA INES - SANTA HELENA</t>
    </r>
  </si>
  <si>
    <r>
      <rPr>
        <sz val="7"/>
        <rFont val="Arial"/>
        <family val="2"/>
      </rPr>
      <t>TABERIN</t>
    </r>
  </si>
  <si>
    <r>
      <rPr>
        <sz val="7"/>
        <rFont val="Arial"/>
        <family val="2"/>
      </rPr>
      <t>TELECOM ARRAYANES</t>
    </r>
  </si>
  <si>
    <r>
      <rPr>
        <sz val="7"/>
        <rFont val="Arial"/>
        <family val="2"/>
      </rPr>
      <t>TEUSAQUILLO DE SUBA</t>
    </r>
  </si>
  <si>
    <r>
      <rPr>
        <sz val="7"/>
        <rFont val="Arial"/>
        <family val="2"/>
      </rPr>
      <t>TIBABUYES</t>
    </r>
  </si>
  <si>
    <r>
      <rPr>
        <sz val="7"/>
        <rFont val="Arial"/>
        <family val="2"/>
      </rPr>
      <t>VILLA ALEXANDRA</t>
    </r>
  </si>
  <si>
    <r>
      <rPr>
        <sz val="7"/>
        <rFont val="Arial"/>
        <family val="2"/>
      </rPr>
      <t>VILLA CATALINA</t>
    </r>
  </si>
  <si>
    <r>
      <rPr>
        <sz val="7"/>
        <rFont val="Arial"/>
        <family val="2"/>
      </rPr>
      <t>VILLA ELISA</t>
    </r>
  </si>
  <si>
    <r>
      <rPr>
        <sz val="7"/>
        <rFont val="Arial"/>
        <family val="2"/>
      </rPr>
      <t>VILLA MARIA</t>
    </r>
  </si>
  <si>
    <r>
      <rPr>
        <sz val="7"/>
        <rFont val="Arial"/>
        <family val="2"/>
      </rPr>
      <t>VILLAS DEL RINCON</t>
    </r>
  </si>
  <si>
    <r>
      <rPr>
        <sz val="7"/>
        <rFont val="Arial"/>
        <family val="2"/>
      </rPr>
      <t>BERLIN</t>
    </r>
  </si>
  <si>
    <r>
      <rPr>
        <sz val="7"/>
        <rFont val="Arial"/>
        <family val="2"/>
      </rPr>
      <t>BILBAO</t>
    </r>
  </si>
  <si>
    <r>
      <rPr>
        <sz val="7"/>
        <rFont val="Arial"/>
        <family val="2"/>
      </rPr>
      <t>CAÑIZA I,II y III</t>
    </r>
  </si>
  <si>
    <r>
      <rPr>
        <sz val="7"/>
        <rFont val="Arial"/>
        <family val="2"/>
      </rPr>
      <t>CAROLINA II y III</t>
    </r>
  </si>
  <si>
    <r>
      <rPr>
        <sz val="7"/>
        <rFont val="Arial"/>
        <family val="2"/>
      </rPr>
      <t>EL CEDRO</t>
    </r>
  </si>
  <si>
    <r>
      <rPr>
        <sz val="7"/>
        <rFont val="Arial"/>
        <family val="2"/>
      </rPr>
      <t>COMPARTIR</t>
    </r>
  </si>
  <si>
    <r>
      <rPr>
        <sz val="7"/>
        <rFont val="Arial"/>
        <family val="2"/>
      </rPr>
      <t>LA GAITANA</t>
    </r>
  </si>
  <si>
    <r>
      <rPr>
        <sz val="7"/>
        <rFont val="Arial"/>
        <family val="2"/>
      </rPr>
      <t>LA ISABELA</t>
    </r>
  </si>
  <si>
    <r>
      <rPr>
        <sz val="7"/>
        <rFont val="Arial"/>
        <family val="2"/>
      </rPr>
      <t>LISBOA</t>
    </r>
  </si>
  <si>
    <r>
      <rPr>
        <sz val="7"/>
        <rFont val="Arial"/>
        <family val="2"/>
      </rPr>
      <t>LOS NOGALES DE TIBABUYES</t>
    </r>
  </si>
  <si>
    <r>
      <rPr>
        <sz val="7"/>
        <rFont val="Arial"/>
        <family val="2"/>
      </rPr>
      <t>MIRAMAR</t>
    </r>
  </si>
  <si>
    <r>
      <rPr>
        <sz val="7"/>
        <rFont val="Arial"/>
        <family val="2"/>
      </rPr>
      <t>NUEVA TIBABUYES</t>
    </r>
  </si>
  <si>
    <r>
      <rPr>
        <sz val="7"/>
        <rFont val="Arial"/>
        <family val="2"/>
      </rPr>
      <t>NUEVO CORINTO SECTOR E</t>
    </r>
  </si>
  <si>
    <r>
      <rPr>
        <sz val="7"/>
        <rFont val="Arial"/>
        <family val="2"/>
      </rPr>
      <t>RINCON DE BOYACA</t>
    </r>
  </si>
  <si>
    <r>
      <rPr>
        <sz val="7"/>
        <rFont val="Arial"/>
        <family val="2"/>
      </rPr>
      <t>SABANA DE TIBABUYES</t>
    </r>
  </si>
  <si>
    <r>
      <rPr>
        <sz val="7"/>
        <rFont val="Arial"/>
        <family val="2"/>
      </rPr>
      <t>SAN CARLOS DE SUBA</t>
    </r>
  </si>
  <si>
    <r>
      <rPr>
        <sz val="7"/>
        <rFont val="Arial"/>
        <family val="2"/>
      </rPr>
      <t>SAN CARLOS DE TIBABUYES</t>
    </r>
  </si>
  <si>
    <r>
      <rPr>
        <sz val="7"/>
        <rFont val="Arial"/>
        <family val="2"/>
      </rPr>
      <t>SAN PEDRO DE TIBABUYES</t>
    </r>
  </si>
  <si>
    <r>
      <rPr>
        <sz val="7"/>
        <rFont val="Arial"/>
        <family val="2"/>
      </rPr>
      <t>SANTA CECILIA</t>
    </r>
  </si>
  <si>
    <r>
      <rPr>
        <sz val="7"/>
        <rFont val="Arial"/>
        <family val="2"/>
      </rPr>
      <t>SANTA RITA</t>
    </r>
  </si>
  <si>
    <r>
      <rPr>
        <sz val="7"/>
        <rFont val="Arial"/>
        <family val="2"/>
      </rPr>
      <t>TIBABUYES UNIVERSAL</t>
    </r>
  </si>
  <si>
    <r>
      <rPr>
        <sz val="7"/>
        <rFont val="Arial"/>
        <family val="2"/>
      </rPr>
      <t>TOSCANA</t>
    </r>
  </si>
  <si>
    <r>
      <rPr>
        <sz val="7"/>
        <rFont val="Arial"/>
        <family val="2"/>
      </rPr>
      <t>VEREDA SUBA RINCON</t>
    </r>
  </si>
  <si>
    <r>
      <rPr>
        <sz val="7"/>
        <rFont val="Arial"/>
        <family val="2"/>
      </rPr>
      <t>VEREDA TIBABUYES</t>
    </r>
  </si>
  <si>
    <r>
      <rPr>
        <sz val="7"/>
        <rFont val="Arial"/>
        <family val="2"/>
      </rPr>
      <t>VERONA</t>
    </r>
  </si>
  <si>
    <r>
      <rPr>
        <sz val="7"/>
        <rFont val="Arial"/>
        <family val="2"/>
      </rPr>
      <t>VILLA CINDY</t>
    </r>
  </si>
  <si>
    <r>
      <rPr>
        <sz val="7"/>
        <rFont val="Arial"/>
        <family val="2"/>
      </rPr>
      <t>VILLA DE LAS FLORES</t>
    </r>
  </si>
  <si>
    <r>
      <rPr>
        <sz val="7"/>
        <rFont val="Arial"/>
        <family val="2"/>
      </rPr>
      <t>VILLA GLORIA</t>
    </r>
  </si>
  <si>
    <r>
      <rPr>
        <sz val="7"/>
        <rFont val="Arial"/>
        <family val="2"/>
      </rPr>
      <t>VILLA GLORIA I</t>
    </r>
  </si>
  <si>
    <r>
      <rPr>
        <sz val="8"/>
        <rFont val="Arial"/>
        <family val="2"/>
      </rPr>
      <t>VILLA CALAZANZ</t>
    </r>
  </si>
  <si>
    <r>
      <rPr>
        <sz val="8"/>
        <rFont val="Arial"/>
        <family val="2"/>
      </rPr>
      <t>CONJUNTO RESIDENCIAL CALLA 100</t>
    </r>
  </si>
  <si>
    <r>
      <rPr>
        <sz val="8"/>
        <rFont val="Arial"/>
        <family val="2"/>
      </rPr>
      <t>ENTRERRIOS</t>
    </r>
  </si>
  <si>
    <r>
      <rPr>
        <sz val="8"/>
        <rFont val="Arial"/>
        <family val="2"/>
      </rPr>
      <t>ESCUELA MILITAR</t>
    </r>
  </si>
  <si>
    <r>
      <rPr>
        <sz val="8"/>
        <rFont val="Arial"/>
        <family val="2"/>
      </rPr>
      <t>LA CASTELLANA</t>
    </r>
  </si>
  <si>
    <r>
      <rPr>
        <sz val="8"/>
        <rFont val="Arial"/>
        <family val="2"/>
      </rPr>
      <t>LA PATRIA</t>
    </r>
  </si>
  <si>
    <r>
      <rPr>
        <sz val="8"/>
        <rFont val="Arial"/>
        <family val="2"/>
      </rPr>
      <t>LOS ANDES</t>
    </r>
  </si>
  <si>
    <r>
      <rPr>
        <sz val="8"/>
        <rFont val="Arial"/>
        <family val="2"/>
      </rPr>
      <t>RIONEGRO</t>
    </r>
  </si>
  <si>
    <r>
      <rPr>
        <sz val="8"/>
        <rFont val="Arial"/>
        <family val="2"/>
      </rPr>
      <t>URBANIZACION SAN MARTIN</t>
    </r>
  </si>
  <si>
    <r>
      <rPr>
        <sz val="8"/>
        <rFont val="Arial"/>
        <family val="2"/>
      </rPr>
      <t>VIZCAYA</t>
    </r>
  </si>
  <si>
    <r>
      <rPr>
        <sz val="8"/>
        <rFont val="Arial"/>
        <family val="2"/>
      </rPr>
      <t>12 DE OCTUBRE</t>
    </r>
  </si>
  <si>
    <r>
      <rPr>
        <sz val="8"/>
        <rFont val="Arial"/>
        <family val="2"/>
      </rPr>
      <t>JORGE ELIECER GAITAN</t>
    </r>
  </si>
  <si>
    <r>
      <rPr>
        <sz val="8"/>
        <rFont val="Arial"/>
        <family val="2"/>
      </rPr>
      <t>JOSE JOAQUIN VARGAS</t>
    </r>
  </si>
  <si>
    <r>
      <rPr>
        <sz val="8"/>
        <rFont val="Arial"/>
        <family val="2"/>
      </rPr>
      <t>LA LIBERTAD</t>
    </r>
  </si>
  <si>
    <r>
      <rPr>
        <sz val="8"/>
        <rFont val="Arial"/>
        <family val="2"/>
      </rPr>
      <t>ENTRE RIOS</t>
    </r>
  </si>
  <si>
    <r>
      <rPr>
        <sz val="8"/>
        <rFont val="Arial"/>
        <family val="2"/>
      </rPr>
      <t>RINCON DEL SALITRE</t>
    </r>
  </si>
  <si>
    <r>
      <rPr>
        <sz val="8"/>
        <rFont val="Arial"/>
        <family val="2"/>
      </rPr>
      <t>EL LABRADOR</t>
    </r>
  </si>
  <si>
    <r>
      <rPr>
        <sz val="8"/>
        <rFont val="Arial"/>
        <family val="2"/>
      </rPr>
      <t>METROPOLIS</t>
    </r>
  </si>
  <si>
    <r>
      <rPr>
        <sz val="8"/>
        <rFont val="Arial"/>
        <family val="2"/>
      </rPr>
      <t>POPULAR MODELO</t>
    </r>
  </si>
  <si>
    <r>
      <rPr>
        <sz val="8"/>
        <rFont val="Arial"/>
        <family val="2"/>
      </rPr>
      <t>SAN FERNANDO</t>
    </r>
  </si>
  <si>
    <r>
      <rPr>
        <sz val="8"/>
        <rFont val="Arial"/>
        <family val="2"/>
      </rPr>
      <t>SAN FERNANDO OCCIDENTAL</t>
    </r>
  </si>
  <si>
    <r>
      <rPr>
        <sz val="8"/>
        <rFont val="Arial"/>
        <family val="2"/>
      </rPr>
      <t>SAN MIGUEL</t>
    </r>
  </si>
  <si>
    <r>
      <rPr>
        <sz val="8"/>
        <rFont val="Arial"/>
        <family val="2"/>
      </rPr>
      <t>SIMON BOLIVAR</t>
    </r>
  </si>
  <si>
    <r>
      <rPr>
        <sz val="8"/>
        <rFont val="Arial"/>
        <family val="2"/>
      </rPr>
      <t>11 DE NOVIEMBRE</t>
    </r>
  </si>
  <si>
    <r>
      <rPr>
        <sz val="8"/>
        <rFont val="Arial"/>
        <family val="2"/>
      </rPr>
      <t>ALCAZARES NORTE</t>
    </r>
  </si>
  <si>
    <r>
      <rPr>
        <sz val="8"/>
        <rFont val="Arial"/>
        <family val="2"/>
      </rPr>
      <t>BAQUERO</t>
    </r>
  </si>
  <si>
    <r>
      <rPr>
        <sz val="8"/>
        <rFont val="Arial"/>
        <family val="2"/>
      </rPr>
      <t>BENJAMIN HERRERA</t>
    </r>
  </si>
  <si>
    <r>
      <rPr>
        <sz val="8"/>
        <rFont val="Arial"/>
        <family val="2"/>
      </rPr>
      <t>CHAPINERO NOROCCIDENTAL</t>
    </r>
  </si>
  <si>
    <r>
      <rPr>
        <sz val="8"/>
        <rFont val="Arial"/>
        <family val="2"/>
      </rPr>
      <t>COLOMBIA</t>
    </r>
  </si>
  <si>
    <r>
      <rPr>
        <sz val="8"/>
        <rFont val="Arial"/>
        <family val="2"/>
      </rPr>
      <t>CONCEPCION NORTE</t>
    </r>
  </si>
  <si>
    <r>
      <rPr>
        <sz val="8"/>
        <rFont val="Arial"/>
        <family val="2"/>
      </rPr>
      <t>LA AURORA</t>
    </r>
  </si>
  <si>
    <r>
      <rPr>
        <sz val="8"/>
        <rFont val="Arial"/>
        <family val="2"/>
      </rPr>
      <t>LA ESPERANZA</t>
    </r>
  </si>
  <si>
    <r>
      <rPr>
        <sz val="8"/>
        <rFont val="Arial"/>
        <family val="2"/>
      </rPr>
      <t>LA MERCED NORTE</t>
    </r>
  </si>
  <si>
    <r>
      <rPr>
        <sz val="8"/>
        <rFont val="Arial"/>
        <family val="2"/>
      </rPr>
      <t>LA PAZ</t>
    </r>
  </si>
  <si>
    <r>
      <rPr>
        <sz val="8"/>
        <rFont val="Arial"/>
        <family val="2"/>
      </rPr>
      <t>LOS ALCAZARES</t>
    </r>
  </si>
  <si>
    <r>
      <rPr>
        <sz val="8"/>
        <rFont val="Arial"/>
        <family val="2"/>
      </rPr>
      <t>MUEQUETA</t>
    </r>
  </si>
  <si>
    <r>
      <rPr>
        <sz val="8"/>
        <rFont val="Arial"/>
        <family val="2"/>
      </rPr>
      <t>POLO CLUB</t>
    </r>
  </si>
  <si>
    <r>
      <rPr>
        <sz val="8"/>
        <rFont val="Arial"/>
        <family val="2"/>
      </rPr>
      <t>QUINTA MUTIS</t>
    </r>
  </si>
  <si>
    <r>
      <rPr>
        <sz val="8"/>
        <rFont val="Arial"/>
        <family val="2"/>
      </rPr>
      <t>RAFAEL URIBE</t>
    </r>
  </si>
  <si>
    <r>
      <rPr>
        <sz val="8"/>
        <rFont val="Arial"/>
        <family val="2"/>
      </rPr>
      <t>SAN FELIPE</t>
    </r>
  </si>
  <si>
    <r>
      <rPr>
        <sz val="8"/>
        <rFont val="Arial"/>
        <family val="2"/>
      </rPr>
      <t>SANTA SOFIA</t>
    </r>
  </si>
  <si>
    <r>
      <rPr>
        <sz val="8"/>
        <rFont val="Arial"/>
        <family val="2"/>
      </rPr>
      <t>SIETE DE AGOSTO</t>
    </r>
  </si>
  <si>
    <r>
      <rPr>
        <sz val="8"/>
        <rFont val="Arial"/>
        <family val="2"/>
      </rPr>
      <t>EL ROSARIO</t>
    </r>
  </si>
  <si>
    <r>
      <rPr>
        <sz val="8"/>
        <rFont val="Arial"/>
        <family val="2"/>
      </rPr>
      <t>BANCO CENTRAL</t>
    </r>
  </si>
  <si>
    <r>
      <rPr>
        <sz val="8"/>
        <rFont val="Arial"/>
        <family val="2"/>
      </rPr>
      <t>ALFONSO LOPEZ</t>
    </r>
  </si>
  <si>
    <r>
      <rPr>
        <sz val="8"/>
        <rFont val="Arial"/>
        <family val="2"/>
      </rPr>
      <t>BELALCAZAR</t>
    </r>
  </si>
  <si>
    <r>
      <rPr>
        <sz val="8"/>
        <rFont val="Arial"/>
        <family val="2"/>
      </rPr>
      <t>CAMPIN</t>
    </r>
  </si>
  <si>
    <r>
      <rPr>
        <sz val="8"/>
        <rFont val="Arial"/>
        <family val="2"/>
      </rPr>
      <t>CHAPINERO OCCIDENTAL</t>
    </r>
  </si>
  <si>
    <r>
      <rPr>
        <sz val="8"/>
        <rFont val="Arial"/>
        <family val="2"/>
      </rPr>
      <t>GALERIAS</t>
    </r>
  </si>
  <si>
    <r>
      <rPr>
        <sz val="8"/>
        <rFont val="Arial"/>
        <family val="2"/>
      </rPr>
      <t>SAN LUIS</t>
    </r>
  </si>
  <si>
    <r>
      <rPr>
        <sz val="8"/>
        <rFont val="Arial"/>
        <family val="2"/>
      </rPr>
      <t>ARMENIA</t>
    </r>
  </si>
  <si>
    <r>
      <rPr>
        <sz val="8"/>
        <rFont val="Arial"/>
        <family val="2"/>
      </rPr>
      <t>ESTRELLA</t>
    </r>
  </si>
  <si>
    <r>
      <rPr>
        <sz val="8"/>
        <rFont val="Arial"/>
        <family val="2"/>
      </rPr>
      <t>LA MAGDALENA</t>
    </r>
  </si>
  <si>
    <r>
      <rPr>
        <sz val="8"/>
        <rFont val="Arial"/>
        <family val="2"/>
      </rPr>
      <t>LA SOLEDAD</t>
    </r>
  </si>
  <si>
    <r>
      <rPr>
        <sz val="8"/>
        <rFont val="Arial"/>
        <family val="2"/>
      </rPr>
      <t>LAS AMERICAS</t>
    </r>
  </si>
  <si>
    <r>
      <rPr>
        <sz val="8"/>
        <rFont val="Arial"/>
        <family val="2"/>
      </rPr>
      <t>PALERMO</t>
    </r>
  </si>
  <si>
    <r>
      <rPr>
        <sz val="8"/>
        <rFont val="Arial"/>
        <family val="2"/>
      </rPr>
      <t>QUESADA</t>
    </r>
  </si>
  <si>
    <r>
      <rPr>
        <sz val="8"/>
        <rFont val="Arial"/>
        <family val="2"/>
      </rPr>
      <t>SANTA TERESITA</t>
    </r>
  </si>
  <si>
    <r>
      <rPr>
        <sz val="8"/>
        <rFont val="Arial"/>
        <family val="2"/>
      </rPr>
      <t>TEUSAQUILLO</t>
    </r>
  </si>
  <si>
    <r>
      <rPr>
        <sz val="8"/>
        <rFont val="Arial"/>
        <family val="2"/>
      </rPr>
      <t>EL SALITRE</t>
    </r>
  </si>
  <si>
    <r>
      <rPr>
        <sz val="8"/>
        <rFont val="Arial"/>
        <family val="2"/>
      </rPr>
      <t>LA ESMERALDA</t>
    </r>
  </si>
  <si>
    <r>
      <rPr>
        <sz val="8"/>
        <rFont val="Arial"/>
        <family val="2"/>
      </rPr>
      <t>NICOLAS DE FEDERMAN</t>
    </r>
  </si>
  <si>
    <r>
      <rPr>
        <sz val="8"/>
        <rFont val="Arial"/>
        <family val="2"/>
      </rPr>
      <t>NUEVO CAMPIN</t>
    </r>
  </si>
  <si>
    <r>
      <rPr>
        <sz val="8"/>
        <rFont val="Arial"/>
        <family val="2"/>
      </rPr>
      <t>PABLO VI</t>
    </r>
  </si>
  <si>
    <r>
      <rPr>
        <sz val="8"/>
        <rFont val="Arial"/>
        <family val="2"/>
      </rPr>
      <t>QUIRINAL</t>
    </r>
  </si>
  <si>
    <r>
      <rPr>
        <sz val="8"/>
        <rFont val="Arial"/>
        <family val="2"/>
      </rPr>
      <t>RAFAEL NUÑEZ</t>
    </r>
  </si>
  <si>
    <r>
      <rPr>
        <sz val="8"/>
        <rFont val="Arial"/>
        <family val="2"/>
      </rPr>
      <t>ACEVEDO TEJADA</t>
    </r>
  </si>
  <si>
    <r>
      <rPr>
        <sz val="8"/>
        <rFont val="Arial"/>
        <family val="2"/>
      </rPr>
      <t>CAMA VIEJA</t>
    </r>
  </si>
  <si>
    <r>
      <rPr>
        <sz val="8"/>
        <rFont val="Arial"/>
        <family val="2"/>
      </rPr>
      <t>CENTRO NARIÑO</t>
    </r>
  </si>
  <si>
    <r>
      <rPr>
        <sz val="8"/>
        <rFont val="Arial"/>
        <family val="2"/>
      </rPr>
      <t>EL RECUERDO</t>
    </r>
  </si>
  <si>
    <r>
      <rPr>
        <sz val="8"/>
        <rFont val="Arial"/>
        <family val="2"/>
      </rPr>
      <t>GRAN AMERICA</t>
    </r>
  </si>
  <si>
    <r>
      <rPr>
        <sz val="8"/>
        <rFont val="Arial"/>
        <family val="2"/>
      </rPr>
      <t>QUINTA PAREDES</t>
    </r>
  </si>
  <si>
    <r>
      <rPr>
        <sz val="8"/>
        <rFont val="Arial"/>
        <family val="2"/>
      </rPr>
      <t>CIUDAD SALITRE SUR-ORIENTAL</t>
    </r>
  </si>
  <si>
    <r>
      <rPr>
        <sz val="8"/>
        <rFont val="Arial"/>
        <family val="2"/>
      </rPr>
      <t>CIUDAD SALITRE NOR-ORIENTAL</t>
    </r>
  </si>
  <si>
    <t>LOS MARTIRES</t>
  </si>
  <si>
    <r>
      <rPr>
        <sz val="8"/>
        <rFont val="Arial"/>
        <family val="2"/>
      </rPr>
      <t>EDUARDO SANTOS</t>
    </r>
  </si>
  <si>
    <r>
      <rPr>
        <sz val="8"/>
        <rFont val="Arial"/>
        <family val="2"/>
      </rPr>
      <t>EL PROGRESO</t>
    </r>
  </si>
  <si>
    <r>
      <rPr>
        <sz val="8"/>
        <rFont val="Arial"/>
        <family val="2"/>
      </rPr>
      <t>EL VERGEL</t>
    </r>
  </si>
  <si>
    <r>
      <rPr>
        <sz val="8"/>
        <rFont val="Arial"/>
        <family val="2"/>
      </rPr>
      <t>SANTA ISABEL</t>
    </r>
  </si>
  <si>
    <r>
      <rPr>
        <sz val="8"/>
        <rFont val="Arial"/>
        <family val="2"/>
      </rPr>
      <t>VERAGUAS</t>
    </r>
  </si>
  <si>
    <r>
      <rPr>
        <sz val="8"/>
        <rFont val="Arial"/>
        <family val="2"/>
      </rPr>
      <t>COLSEGUROS</t>
    </r>
  </si>
  <si>
    <r>
      <rPr>
        <sz val="8"/>
        <rFont val="Arial"/>
        <family val="2"/>
      </rPr>
      <t>EL LISTON</t>
    </r>
  </si>
  <si>
    <r>
      <rPr>
        <sz val="8"/>
        <rFont val="Arial"/>
        <family val="2"/>
      </rPr>
      <t>FLORIDA</t>
    </r>
  </si>
  <si>
    <r>
      <rPr>
        <sz val="8"/>
        <rFont val="Arial"/>
        <family val="2"/>
      </rPr>
      <t>LA ESTANZUELA</t>
    </r>
  </si>
  <si>
    <r>
      <rPr>
        <sz val="8"/>
        <rFont val="Arial"/>
        <family val="2"/>
      </rPr>
      <t>LA FAVORITA</t>
    </r>
  </si>
  <si>
    <r>
      <rPr>
        <sz val="8"/>
        <rFont val="Arial"/>
        <family val="2"/>
      </rPr>
      <t>LA PEPITA</t>
    </r>
  </si>
  <si>
    <r>
      <rPr>
        <sz val="8"/>
        <rFont val="Arial"/>
        <family val="2"/>
      </rPr>
      <t>LA SABANA</t>
    </r>
  </si>
  <si>
    <r>
      <rPr>
        <sz val="8"/>
        <rFont val="Arial"/>
        <family val="2"/>
      </rPr>
      <t>PALOQUEMAO</t>
    </r>
  </si>
  <si>
    <r>
      <rPr>
        <sz val="8"/>
        <rFont val="Arial"/>
        <family val="2"/>
      </rPr>
      <t>PANAMERICANO</t>
    </r>
  </si>
  <si>
    <r>
      <rPr>
        <sz val="8"/>
        <rFont val="Arial"/>
        <family val="2"/>
      </rPr>
      <t>RICAURTE</t>
    </r>
  </si>
  <si>
    <r>
      <rPr>
        <sz val="8"/>
        <rFont val="Arial"/>
        <family val="2"/>
      </rPr>
      <t>SAMPER MENDOZA</t>
    </r>
  </si>
  <si>
    <r>
      <rPr>
        <sz val="8"/>
        <rFont val="Arial"/>
        <family val="2"/>
      </rPr>
      <t>SAN FASON</t>
    </r>
  </si>
  <si>
    <r>
      <rPr>
        <sz val="8"/>
        <rFont val="Arial"/>
        <family val="2"/>
      </rPr>
      <t>SAN VICTORINO</t>
    </r>
  </si>
  <si>
    <r>
      <rPr>
        <sz val="8"/>
        <rFont val="Arial"/>
        <family val="2"/>
      </rPr>
      <t>SANTA FE</t>
    </r>
  </si>
  <si>
    <r>
      <rPr>
        <sz val="8"/>
        <rFont val="Arial"/>
        <family val="2"/>
      </rPr>
      <t>USATAMA</t>
    </r>
  </si>
  <si>
    <r>
      <rPr>
        <sz val="8"/>
        <rFont val="Arial"/>
        <family val="2"/>
      </rPr>
      <t>VOTO NACIONAL</t>
    </r>
  </si>
  <si>
    <r>
      <rPr>
        <sz val="8"/>
        <rFont val="Arial"/>
        <family val="2"/>
      </rPr>
      <t>CARACAS</t>
    </r>
  </si>
  <si>
    <r>
      <rPr>
        <sz val="8"/>
        <rFont val="Arial"/>
        <family val="2"/>
      </rPr>
      <t>CIUDAD BERNA</t>
    </r>
  </si>
  <si>
    <r>
      <rPr>
        <sz val="8"/>
        <rFont val="Arial"/>
        <family val="2"/>
      </rPr>
      <t>CIUDAD JARDIN SUR</t>
    </r>
  </si>
  <si>
    <r>
      <rPr>
        <sz val="8"/>
        <rFont val="Arial"/>
        <family val="2"/>
      </rPr>
      <t>LA HORTUA</t>
    </r>
  </si>
  <si>
    <r>
      <rPr>
        <sz val="8"/>
        <rFont val="Arial"/>
        <family val="2"/>
      </rPr>
      <t>POLICARPA</t>
    </r>
  </si>
  <si>
    <r>
      <rPr>
        <sz val="8"/>
        <rFont val="Arial"/>
        <family val="2"/>
      </rPr>
      <t>SEVILLA</t>
    </r>
  </si>
  <si>
    <r>
      <rPr>
        <sz val="8"/>
        <rFont val="Arial"/>
        <family val="2"/>
      </rPr>
      <t>EDUARDO FREI</t>
    </r>
  </si>
  <si>
    <r>
      <rPr>
        <sz val="8"/>
        <rFont val="Arial"/>
        <family val="2"/>
      </rPr>
      <t>LA FRAGUA</t>
    </r>
  </si>
  <si>
    <r>
      <rPr>
        <sz val="8"/>
        <rFont val="Arial"/>
        <family val="2"/>
      </rPr>
      <t>LA FRAGUITA</t>
    </r>
  </si>
  <si>
    <r>
      <rPr>
        <sz val="8"/>
        <rFont val="Arial"/>
        <family val="2"/>
      </rPr>
      <t>LUNA PARK</t>
    </r>
  </si>
  <si>
    <r>
      <rPr>
        <sz val="8"/>
        <rFont val="Arial"/>
        <family val="2"/>
      </rPr>
      <t>RESTREPO</t>
    </r>
  </si>
  <si>
    <r>
      <rPr>
        <sz val="8"/>
        <rFont val="Arial"/>
        <family val="2"/>
      </rPr>
      <t>RESTREPO OCCIDENTAL</t>
    </r>
  </si>
  <si>
    <r>
      <rPr>
        <sz val="8"/>
        <rFont val="Arial"/>
        <family val="2"/>
      </rPr>
      <t>SAN ANTONIO</t>
    </r>
  </si>
  <si>
    <r>
      <rPr>
        <sz val="8"/>
        <rFont val="Arial"/>
        <family val="2"/>
      </rPr>
      <t>SAN JORGE CENTRAL II SECTOR</t>
    </r>
  </si>
  <si>
    <r>
      <rPr>
        <sz val="8"/>
        <rFont val="Arial"/>
        <family val="2"/>
      </rPr>
      <t>SANTANDER</t>
    </r>
  </si>
  <si>
    <r>
      <rPr>
        <sz val="8"/>
        <rFont val="Arial"/>
        <family val="2"/>
      </rPr>
      <t>SANTANDER SUR</t>
    </r>
  </si>
  <si>
    <r>
      <rPr>
        <sz val="8"/>
        <rFont val="Arial"/>
        <family val="2"/>
      </rPr>
      <t>SENA</t>
    </r>
  </si>
  <si>
    <r>
      <rPr>
        <sz val="8"/>
        <rFont val="Arial"/>
        <family val="2"/>
      </rPr>
      <t>VILLA MAYOR ORIENTAL</t>
    </r>
  </si>
  <si>
    <r>
      <rPr>
        <sz val="8"/>
        <rFont val="Arial"/>
        <family val="2"/>
      </rPr>
      <t>LA GUACA</t>
    </r>
  </si>
  <si>
    <r>
      <rPr>
        <sz val="8"/>
        <rFont val="Arial"/>
        <family val="2"/>
      </rPr>
      <t>BOCHICA</t>
    </r>
  </si>
  <si>
    <r>
      <rPr>
        <sz val="8"/>
        <rFont val="Arial"/>
        <family val="2"/>
      </rPr>
      <t>CARABELAS</t>
    </r>
  </si>
  <si>
    <r>
      <rPr>
        <sz val="8"/>
        <rFont val="Arial"/>
        <family val="2"/>
      </rPr>
      <t>CIUDAD MONTES</t>
    </r>
  </si>
  <si>
    <r>
      <rPr>
        <sz val="8"/>
        <rFont val="Arial"/>
        <family val="2"/>
      </rPr>
      <t>EL SOL</t>
    </r>
  </si>
  <si>
    <r>
      <rPr>
        <sz val="8"/>
        <rFont val="Arial"/>
        <family val="2"/>
      </rPr>
      <t>JAZMIN</t>
    </r>
  </si>
  <si>
    <r>
      <rPr>
        <sz val="8"/>
        <rFont val="Arial"/>
        <family val="2"/>
      </rPr>
      <t>JORGE GAITAN CORTES</t>
    </r>
  </si>
  <si>
    <r>
      <rPr>
        <sz val="8"/>
        <rFont val="Arial"/>
        <family val="2"/>
      </rPr>
      <t>LA ASUNCION</t>
    </r>
  </si>
  <si>
    <r>
      <rPr>
        <sz val="8"/>
        <rFont val="Arial"/>
        <family val="2"/>
      </rPr>
      <t>LA CAMELIA</t>
    </r>
  </si>
  <si>
    <r>
      <rPr>
        <sz val="8"/>
        <rFont val="Arial"/>
        <family val="2"/>
      </rPr>
      <t>LOS COMUNEROS</t>
    </r>
  </si>
  <si>
    <r>
      <rPr>
        <sz val="8"/>
        <rFont val="Arial"/>
        <family val="2"/>
      </rPr>
      <t>PONDEROSA</t>
    </r>
  </si>
  <si>
    <r>
      <rPr>
        <sz val="8"/>
        <rFont val="Arial"/>
        <family val="2"/>
      </rPr>
      <t>PRIMAVERA</t>
    </r>
  </si>
  <si>
    <r>
      <rPr>
        <sz val="8"/>
        <rFont val="Arial"/>
        <family val="2"/>
      </rPr>
      <t>REMANSO</t>
    </r>
  </si>
  <si>
    <r>
      <rPr>
        <sz val="8"/>
        <rFont val="Arial"/>
        <family val="2"/>
      </rPr>
      <t>SAN EUSEBIO</t>
    </r>
  </si>
  <si>
    <r>
      <rPr>
        <sz val="8"/>
        <rFont val="Arial"/>
        <family val="2"/>
      </rPr>
      <t>SANTA MATILDE</t>
    </r>
  </si>
  <si>
    <r>
      <rPr>
        <sz val="8"/>
        <rFont val="Arial"/>
        <family val="2"/>
      </rPr>
      <t>TIBANA</t>
    </r>
  </si>
  <si>
    <r>
      <rPr>
        <sz val="8"/>
        <rFont val="Arial"/>
        <family val="2"/>
      </rPr>
      <t>TORREMOLINOS</t>
    </r>
  </si>
  <si>
    <r>
      <rPr>
        <sz val="8"/>
        <rFont val="Arial"/>
        <family val="2"/>
      </rPr>
      <t>VILLA INES</t>
    </r>
  </si>
  <si>
    <r>
      <rPr>
        <sz val="8"/>
        <rFont val="Arial"/>
        <family val="2"/>
      </rPr>
      <t>ALCALA</t>
    </r>
  </si>
  <si>
    <r>
      <rPr>
        <sz val="8"/>
        <rFont val="Arial"/>
        <family val="2"/>
      </rPr>
      <t>ALQUERIA</t>
    </r>
  </si>
  <si>
    <r>
      <rPr>
        <sz val="8"/>
        <rFont val="Arial"/>
        <family val="2"/>
      </rPr>
      <t>AUTOPISTA MUZU</t>
    </r>
  </si>
  <si>
    <r>
      <rPr>
        <sz val="8"/>
        <rFont val="Arial"/>
        <family val="2"/>
      </rPr>
      <t>LA CORUÑA</t>
    </r>
  </si>
  <si>
    <r>
      <rPr>
        <sz val="8"/>
        <rFont val="Arial"/>
        <family val="2"/>
      </rPr>
      <t>LOS SAUCES</t>
    </r>
  </si>
  <si>
    <r>
      <rPr>
        <sz val="8"/>
        <rFont val="Arial"/>
        <family val="2"/>
      </rPr>
      <t>MUZU</t>
    </r>
  </si>
  <si>
    <r>
      <rPr>
        <sz val="8"/>
        <rFont val="Arial"/>
        <family val="2"/>
      </rPr>
      <t>OSPINA PEREZ</t>
    </r>
  </si>
  <si>
    <r>
      <rPr>
        <sz val="8"/>
        <rFont val="Arial"/>
        <family val="2"/>
      </rPr>
      <t>SANTA RITA</t>
    </r>
  </si>
  <si>
    <r>
      <rPr>
        <sz val="8"/>
        <rFont val="Arial"/>
        <family val="2"/>
      </rPr>
      <t>TEJAR</t>
    </r>
  </si>
  <si>
    <r>
      <rPr>
        <sz val="8"/>
        <rFont val="Arial"/>
        <family val="2"/>
      </rPr>
      <t>VILLA DEL ROSARIO</t>
    </r>
  </si>
  <si>
    <r>
      <rPr>
        <sz val="8"/>
        <rFont val="Arial"/>
        <family val="2"/>
      </rPr>
      <t>VILLA SONIA</t>
    </r>
  </si>
  <si>
    <r>
      <rPr>
        <sz val="8"/>
        <rFont val="Arial"/>
        <family val="2"/>
      </rPr>
      <t>BARCELONA</t>
    </r>
  </si>
  <si>
    <r>
      <rPr>
        <sz val="8"/>
        <rFont val="Arial"/>
        <family val="2"/>
      </rPr>
      <t>BRISAS DEL GALAN</t>
    </r>
  </si>
  <si>
    <r>
      <rPr>
        <sz val="8"/>
        <rFont val="Arial"/>
        <family val="2"/>
      </rPr>
      <t>BRASILIA</t>
    </r>
  </si>
  <si>
    <r>
      <rPr>
        <sz val="8"/>
        <rFont val="Arial"/>
        <family val="2"/>
      </rPr>
      <t>CAMELIA SUR</t>
    </r>
  </si>
  <si>
    <r>
      <rPr>
        <sz val="8"/>
        <rFont val="Arial"/>
        <family val="2"/>
      </rPr>
      <t>COLON</t>
    </r>
  </si>
  <si>
    <r>
      <rPr>
        <sz val="8"/>
        <rFont val="Arial"/>
        <family val="2"/>
      </rPr>
      <t>GALAN</t>
    </r>
  </si>
  <si>
    <r>
      <rPr>
        <sz val="8"/>
        <rFont val="Arial"/>
        <family val="2"/>
      </rPr>
      <t>LA PRADERA</t>
    </r>
  </si>
  <si>
    <r>
      <rPr>
        <sz val="8"/>
        <rFont val="Arial"/>
        <family val="2"/>
      </rPr>
      <t>LA TRINIDAD</t>
    </r>
  </si>
  <si>
    <r>
      <rPr>
        <sz val="8"/>
        <rFont val="Arial"/>
        <family val="2"/>
      </rPr>
      <t>EL ARPAY LA LIRA</t>
    </r>
  </si>
  <si>
    <r>
      <rPr>
        <sz val="8"/>
        <rFont val="Arial"/>
        <family val="2"/>
      </rPr>
      <t>MILENTA</t>
    </r>
  </si>
  <si>
    <r>
      <rPr>
        <sz val="8"/>
        <rFont val="Arial"/>
        <family val="2"/>
      </rPr>
      <t>SAN FRANCISCO</t>
    </r>
  </si>
  <si>
    <r>
      <rPr>
        <sz val="8"/>
        <rFont val="Arial"/>
        <family val="2"/>
      </rPr>
      <t>SAN GABRIEL</t>
    </r>
  </si>
  <si>
    <r>
      <rPr>
        <sz val="8"/>
        <rFont val="Arial"/>
        <family val="2"/>
      </rPr>
      <t>SAN RAFAEL</t>
    </r>
  </si>
  <si>
    <r>
      <rPr>
        <sz val="8"/>
        <rFont val="Arial"/>
        <family val="2"/>
      </rPr>
      <t>SAN RAFAEL INDUSTRIAL</t>
    </r>
  </si>
  <si>
    <r>
      <rPr>
        <sz val="8"/>
        <rFont val="Arial"/>
        <family val="2"/>
      </rPr>
      <t>CUNDINAMARCA</t>
    </r>
  </si>
  <si>
    <r>
      <rPr>
        <sz val="8"/>
        <rFont val="Arial"/>
        <family val="2"/>
      </rPr>
      <t>EL EJIDO</t>
    </r>
  </si>
  <si>
    <r>
      <rPr>
        <sz val="8"/>
        <rFont val="Arial"/>
        <family val="2"/>
      </rPr>
      <t>GORGONZOLA</t>
    </r>
  </si>
  <si>
    <r>
      <rPr>
        <sz val="8"/>
        <rFont val="Arial"/>
        <family val="2"/>
      </rPr>
      <t>INDUSTRIAL CENTENARIO</t>
    </r>
  </si>
  <si>
    <r>
      <rPr>
        <sz val="8"/>
        <rFont val="Arial"/>
        <family val="2"/>
      </rPr>
      <t>LA FLORIDA OCCIDENTAL</t>
    </r>
  </si>
  <si>
    <r>
      <rPr>
        <sz val="8"/>
        <rFont val="Arial"/>
        <family val="2"/>
      </rPr>
      <t>LOS EJIDOS</t>
    </r>
  </si>
  <si>
    <r>
      <rPr>
        <sz val="8"/>
        <rFont val="Arial"/>
        <family val="2"/>
      </rPr>
      <t>PENSILVANIA</t>
    </r>
  </si>
  <si>
    <r>
      <rPr>
        <sz val="8"/>
        <rFont val="Arial"/>
        <family val="2"/>
      </rPr>
      <t>BATALLON CALDAS</t>
    </r>
  </si>
  <si>
    <r>
      <rPr>
        <sz val="8"/>
        <rFont val="Arial"/>
        <family val="2"/>
      </rPr>
      <t>CENTRO INDUSTRIAL</t>
    </r>
  </si>
  <si>
    <r>
      <rPr>
        <sz val="8"/>
        <rFont val="Arial"/>
        <family val="2"/>
      </rPr>
      <t>ORTEZAL</t>
    </r>
  </si>
  <si>
    <r>
      <rPr>
        <sz val="8"/>
        <rFont val="Arial"/>
        <family val="2"/>
      </rPr>
      <t>PUENTE ARANDA</t>
    </r>
  </si>
  <si>
    <r>
      <rPr>
        <sz val="8"/>
        <rFont val="Arial"/>
        <family val="2"/>
      </rPr>
      <t>SALAZAR GOMEZ</t>
    </r>
  </si>
  <si>
    <r>
      <rPr>
        <sz val="8"/>
        <rFont val="Arial"/>
        <family val="2"/>
      </rPr>
      <t>NUEVA SANTA FE DE BOGOTA</t>
    </r>
  </si>
  <si>
    <r>
      <rPr>
        <sz val="8"/>
        <rFont val="Arial"/>
        <family val="2"/>
      </rPr>
      <t>BELEN</t>
    </r>
  </si>
  <si>
    <r>
      <rPr>
        <sz val="8"/>
        <rFont val="Arial"/>
        <family val="2"/>
      </rPr>
      <t>CANDELARIA</t>
    </r>
  </si>
  <si>
    <r>
      <rPr>
        <sz val="8"/>
        <rFont val="Arial"/>
        <family val="2"/>
      </rPr>
      <t>CENTRO ADMINISTRATIVO</t>
    </r>
  </si>
  <si>
    <r>
      <rPr>
        <sz val="8"/>
        <rFont val="Arial"/>
        <family val="2"/>
      </rPr>
      <t>LA CATEDRAL</t>
    </r>
  </si>
  <si>
    <r>
      <rPr>
        <sz val="8"/>
        <rFont val="Arial"/>
        <family val="2"/>
      </rPr>
      <t>LA CONCORDIA</t>
    </r>
  </si>
  <si>
    <r>
      <rPr>
        <sz val="8"/>
        <rFont val="Arial"/>
        <family val="2"/>
      </rPr>
      <t>LAS AGUAS</t>
    </r>
  </si>
  <si>
    <r>
      <rPr>
        <sz val="8"/>
        <rFont val="Arial"/>
        <family val="2"/>
      </rPr>
      <t>STA BARBARA</t>
    </r>
  </si>
  <si>
    <t>RAFAEL_URIBE</t>
  </si>
  <si>
    <r>
      <rPr>
        <sz val="4.5"/>
        <rFont val="Arial"/>
        <family val="2"/>
      </rPr>
      <t>GUSTAVO RESTREPO</t>
    </r>
  </si>
  <si>
    <r>
      <rPr>
        <sz val="4.5"/>
        <rFont val="Arial"/>
        <family val="2"/>
      </rPr>
      <t>HOSPITAL SAN CARLOS</t>
    </r>
  </si>
  <si>
    <r>
      <rPr>
        <sz val="4.5"/>
        <rFont val="Arial"/>
        <family val="2"/>
      </rPr>
      <t>SAN JOSE SUR</t>
    </r>
  </si>
  <si>
    <r>
      <rPr>
        <sz val="4.5"/>
        <rFont val="Arial"/>
        <family val="2"/>
      </rPr>
      <t>SOCIEGO SUR</t>
    </r>
  </si>
  <si>
    <r>
      <rPr>
        <sz val="4.5"/>
        <rFont val="Arial"/>
        <family val="2"/>
      </rPr>
      <t>BRAVO PAEZ</t>
    </r>
  </si>
  <si>
    <r>
      <rPr>
        <sz val="4.5"/>
        <rFont val="Arial"/>
        <family val="2"/>
      </rPr>
      <t>CENTENARIO</t>
    </r>
  </si>
  <si>
    <r>
      <rPr>
        <sz val="4.5"/>
        <rFont val="Arial"/>
        <family val="2"/>
      </rPr>
      <t>CLARET</t>
    </r>
  </si>
  <si>
    <r>
      <rPr>
        <sz val="4.5"/>
        <rFont val="Arial"/>
        <family val="2"/>
      </rPr>
      <t>INGLES</t>
    </r>
  </si>
  <si>
    <r>
      <rPr>
        <sz val="4.5"/>
        <rFont val="Arial"/>
        <family val="2"/>
      </rPr>
      <t>LIBERTADOR</t>
    </r>
  </si>
  <si>
    <r>
      <rPr>
        <sz val="4.5"/>
        <rFont val="Arial"/>
        <family val="2"/>
      </rPr>
      <t>MURILLO TORO</t>
    </r>
  </si>
  <si>
    <r>
      <rPr>
        <sz val="4.5"/>
        <rFont val="Arial"/>
        <family val="2"/>
      </rPr>
      <t>OLAYA</t>
    </r>
  </si>
  <si>
    <r>
      <rPr>
        <sz val="4.5"/>
        <rFont val="Arial"/>
        <family val="2"/>
      </rPr>
      <t>QUIROGA</t>
    </r>
  </si>
  <si>
    <r>
      <rPr>
        <sz val="4.5"/>
        <rFont val="Arial"/>
        <family val="2"/>
      </rPr>
      <t>QUIROGA CENTRAL</t>
    </r>
  </si>
  <si>
    <r>
      <rPr>
        <sz val="4.5"/>
        <rFont val="Arial"/>
        <family val="2"/>
      </rPr>
      <t>QUIROGA SUR</t>
    </r>
  </si>
  <si>
    <r>
      <rPr>
        <sz val="4.5"/>
        <rFont val="Arial"/>
        <family val="2"/>
      </rPr>
      <t>SANTIAGO PEREZ</t>
    </r>
  </si>
  <si>
    <r>
      <rPr>
        <sz val="4.5"/>
        <rFont val="Arial"/>
        <family val="2"/>
      </rPr>
      <t>VILLA MAYOR</t>
    </r>
  </si>
  <si>
    <r>
      <rPr>
        <sz val="4.5"/>
        <rFont val="Arial"/>
        <family val="2"/>
      </rPr>
      <t>CARMEN DEL SOL</t>
    </r>
  </si>
  <si>
    <r>
      <rPr>
        <sz val="4.5"/>
        <rFont val="Arial"/>
        <family val="2"/>
      </rPr>
      <t>CARMEN DEL SOL I SECTOR</t>
    </r>
  </si>
  <si>
    <r>
      <rPr>
        <sz val="4.5"/>
        <rFont val="Arial"/>
        <family val="2"/>
      </rPr>
      <t>EL RECUERDO SAN JORGE ALTO</t>
    </r>
  </si>
  <si>
    <r>
      <rPr>
        <sz val="4.5"/>
        <rFont val="Arial"/>
        <family val="2"/>
      </rPr>
      <t>EL TRIUNFO SUR</t>
    </r>
  </si>
  <si>
    <r>
      <rPr>
        <sz val="4.5"/>
        <rFont val="Arial"/>
        <family val="2"/>
      </rPr>
      <t>GRANJAS SAN PABLO</t>
    </r>
  </si>
  <si>
    <r>
      <rPr>
        <sz val="4.5"/>
        <rFont val="Arial"/>
        <family val="2"/>
      </rPr>
      <t>GRANJAS SANTA SOFIA</t>
    </r>
  </si>
  <si>
    <r>
      <rPr>
        <sz val="4.5"/>
        <rFont val="Arial"/>
        <family val="2"/>
      </rPr>
      <t>LA RESURRECCION</t>
    </r>
  </si>
  <si>
    <r>
      <rPr>
        <sz val="4.5"/>
        <rFont val="Arial"/>
        <family val="2"/>
      </rPr>
      <t>LAS COLINAS</t>
    </r>
  </si>
  <si>
    <r>
      <rPr>
        <sz val="4.5"/>
        <rFont val="Arial"/>
        <family val="2"/>
      </rPr>
      <t>LAS LOMAS</t>
    </r>
  </si>
  <si>
    <r>
      <rPr>
        <sz val="4.5"/>
        <rFont val="Arial"/>
        <family val="2"/>
      </rPr>
      <t>LUIS LOPEZ DE MESA</t>
    </r>
  </si>
  <si>
    <r>
      <rPr>
        <sz val="4.5"/>
        <rFont val="Arial"/>
        <family val="2"/>
      </rPr>
      <t>MARCO FIDEL SUAREZ</t>
    </r>
  </si>
  <si>
    <r>
      <rPr>
        <sz val="4.5"/>
        <rFont val="Arial"/>
        <family val="2"/>
      </rPr>
      <t>MARCO FIDEL SUAREZ LA CAÑADA</t>
    </r>
  </si>
  <si>
    <r>
      <rPr>
        <sz val="4.5"/>
        <rFont val="Arial"/>
        <family val="2"/>
      </rPr>
      <t>RESURRECCION</t>
    </r>
  </si>
  <si>
    <r>
      <rPr>
        <sz val="4.5"/>
        <rFont val="Arial"/>
        <family val="2"/>
      </rPr>
      <t>RIO DE JANEIRO EL PESEBRE</t>
    </r>
  </si>
  <si>
    <r>
      <rPr>
        <sz val="4.5"/>
        <rFont val="Arial"/>
        <family val="2"/>
      </rPr>
      <t>SAN JORGE SUR</t>
    </r>
  </si>
  <si>
    <r>
      <rPr>
        <sz val="4.5"/>
        <rFont val="Arial"/>
        <family val="2"/>
      </rPr>
      <t>SAN JORGE-GLORIA GAITAN</t>
    </r>
  </si>
  <si>
    <r>
      <rPr>
        <sz val="4.5"/>
        <rFont val="Arial"/>
        <family val="2"/>
      </rPr>
      <t>SAN JUSTINO</t>
    </r>
  </si>
  <si>
    <r>
      <rPr>
        <sz val="4.5"/>
        <rFont val="Arial"/>
        <family val="2"/>
      </rPr>
      <t>SANTA LUICIA</t>
    </r>
  </si>
  <si>
    <r>
      <rPr>
        <sz val="4.5"/>
        <rFont val="Arial"/>
        <family val="2"/>
      </rPr>
      <t>TERRAZAS DE SAN JORGE</t>
    </r>
  </si>
  <si>
    <r>
      <rPr>
        <sz val="4.5"/>
        <rFont val="Arial"/>
        <family val="2"/>
      </rPr>
      <t>ANTONIO MORALES GALAVIS</t>
    </r>
  </si>
  <si>
    <r>
      <rPr>
        <sz val="4.5"/>
        <rFont val="Arial"/>
        <family val="2"/>
      </rPr>
      <t>ARBOLEDA SUR</t>
    </r>
  </si>
  <si>
    <r>
      <rPr>
        <sz val="4.5"/>
        <rFont val="Arial"/>
        <family val="2"/>
      </rPr>
      <t>CALLEJON SANTA BARBARA</t>
    </r>
  </si>
  <si>
    <r>
      <rPr>
        <sz val="4.5"/>
        <rFont val="Arial"/>
        <family val="2"/>
      </rPr>
      <t>CERROS DE ORIENTE</t>
    </r>
  </si>
  <si>
    <r>
      <rPr>
        <sz val="4.5"/>
        <rFont val="Arial"/>
        <family val="2"/>
      </rPr>
      <t>DANUBIO DEL SUR</t>
    </r>
  </si>
  <si>
    <r>
      <rPr>
        <sz val="4.5"/>
        <rFont val="Arial"/>
        <family val="2"/>
      </rPr>
      <t>EL CONSUELO</t>
    </r>
  </si>
  <si>
    <r>
      <rPr>
        <sz val="4.5"/>
        <rFont val="Arial"/>
        <family val="2"/>
      </rPr>
      <t>EL MIRADOR SUR I Y II</t>
    </r>
  </si>
  <si>
    <r>
      <rPr>
        <sz val="4.5"/>
        <rFont val="Arial"/>
        <family val="2"/>
      </rPr>
      <t>EL PENSIL</t>
    </r>
  </si>
  <si>
    <r>
      <rPr>
        <sz val="4.5"/>
        <rFont val="Arial"/>
        <family val="2"/>
      </rPr>
      <t>EL PLAYON</t>
    </r>
  </si>
  <si>
    <r>
      <rPr>
        <sz val="4.5"/>
        <rFont val="Arial"/>
        <family val="2"/>
      </rPr>
      <t>EL PUERTO LA LOMA DE SAN CARLOS</t>
    </r>
  </si>
  <si>
    <r>
      <rPr>
        <sz val="4.5"/>
        <rFont val="Arial"/>
        <family val="2"/>
      </rPr>
      <t>EL ROSAL</t>
    </r>
  </si>
  <si>
    <r>
      <rPr>
        <sz val="4.5"/>
        <rFont val="Arial"/>
        <family val="2"/>
      </rPr>
      <t>EL SOCORRO</t>
    </r>
  </si>
  <si>
    <r>
      <rPr>
        <sz val="4.5"/>
        <rFont val="Arial"/>
        <family val="2"/>
      </rPr>
      <t>GOVAROBA</t>
    </r>
  </si>
  <si>
    <r>
      <rPr>
        <sz val="4.5"/>
        <rFont val="Arial"/>
        <family val="2"/>
      </rPr>
      <t>GOVAROBA II</t>
    </r>
  </si>
  <si>
    <r>
      <rPr>
        <sz val="4.5"/>
        <rFont val="Arial"/>
        <family val="2"/>
      </rPr>
      <t>GUIPARMA</t>
    </r>
  </si>
  <si>
    <r>
      <rPr>
        <sz val="4.5"/>
        <rFont val="Arial"/>
        <family val="2"/>
      </rPr>
      <t>LA MERCED SUR</t>
    </r>
  </si>
  <si>
    <r>
      <rPr>
        <sz val="4.5"/>
        <rFont val="Arial"/>
        <family val="2"/>
      </rPr>
      <t>LA MERCED SUR SAN IGNACIO</t>
    </r>
  </si>
  <si>
    <r>
      <rPr>
        <sz val="4.5"/>
        <rFont val="Arial"/>
        <family val="2"/>
      </rPr>
      <t>LA PICOTA</t>
    </r>
  </si>
  <si>
    <r>
      <rPr>
        <sz val="4.5"/>
        <rFont val="Arial"/>
        <family val="2"/>
      </rPr>
      <t>LA PLAYA</t>
    </r>
  </si>
  <si>
    <r>
      <rPr>
        <sz val="4.5"/>
        <rFont val="Arial"/>
        <family val="2"/>
      </rPr>
      <t>LA PROVIDENCIA MEDIA</t>
    </r>
  </si>
  <si>
    <r>
      <rPr>
        <sz val="4.5"/>
        <rFont val="Arial"/>
        <family val="2"/>
      </rPr>
      <t>LOS CHIRCALES</t>
    </r>
  </si>
  <si>
    <r>
      <rPr>
        <sz val="4.5"/>
        <rFont val="Arial"/>
        <family val="2"/>
      </rPr>
      <t>LOS MOLINOS</t>
    </r>
  </si>
  <si>
    <r>
      <rPr>
        <sz val="4.5"/>
        <rFont val="Arial"/>
        <family val="2"/>
      </rPr>
      <t>MARRUECOS</t>
    </r>
  </si>
  <si>
    <r>
      <rPr>
        <sz val="4.5"/>
        <rFont val="Arial"/>
        <family val="2"/>
      </rPr>
      <t>MIRADOR DE MARROCOS</t>
    </r>
  </si>
  <si>
    <r>
      <rPr>
        <sz val="4.5"/>
        <rFont val="Arial"/>
        <family val="2"/>
      </rPr>
      <t>MIRADOR LOS MOLINOS II SECTOR</t>
    </r>
  </si>
  <si>
    <r>
      <rPr>
        <sz val="4.5"/>
        <rFont val="Arial"/>
        <family val="2"/>
      </rPr>
      <t>MOLINOS DEL SUR</t>
    </r>
  </si>
  <si>
    <r>
      <rPr>
        <sz val="4.5"/>
        <rFont val="Arial"/>
        <family val="2"/>
      </rPr>
      <t>NUEVO PENSILVANIA SUR</t>
    </r>
  </si>
  <si>
    <r>
      <rPr>
        <sz val="4.5"/>
        <rFont val="Arial"/>
        <family val="2"/>
      </rPr>
      <t>PLAYON LA PLAYITA III</t>
    </r>
  </si>
  <si>
    <r>
      <rPr>
        <sz val="4.5"/>
        <rFont val="Arial"/>
        <family val="2"/>
      </rPr>
      <t>PRADERA SUR</t>
    </r>
  </si>
  <si>
    <r>
      <rPr>
        <sz val="4.5"/>
        <rFont val="Arial"/>
        <family val="2"/>
      </rPr>
      <t>PRINCIPE DE BOCHICA</t>
    </r>
  </si>
  <si>
    <r>
      <rPr>
        <sz val="4.5"/>
        <rFont val="Arial"/>
        <family val="2"/>
      </rPr>
      <t>PUENTE DE SAN BERNADO</t>
    </r>
  </si>
  <si>
    <r>
      <rPr>
        <sz val="4.5"/>
        <rFont val="Arial"/>
        <family val="2"/>
      </rPr>
      <t>PUERTO RICO</t>
    </r>
  </si>
  <si>
    <r>
      <rPr>
        <sz val="4.5"/>
        <rFont val="Arial"/>
        <family val="2"/>
      </rPr>
      <t>SOCORRO III SECTOR</t>
    </r>
  </si>
  <si>
    <r>
      <rPr>
        <sz val="4.5"/>
        <rFont val="Arial"/>
        <family val="2"/>
      </rPr>
      <t>VILLA DEL SOL</t>
    </r>
  </si>
  <si>
    <r>
      <rPr>
        <sz val="4.5"/>
        <rFont val="Arial"/>
        <family val="2"/>
      </rPr>
      <t>VILLA GLADYS</t>
    </r>
  </si>
  <si>
    <r>
      <rPr>
        <sz val="4.5"/>
        <rFont val="Arial"/>
        <family val="2"/>
      </rPr>
      <t>VILLA MORALES</t>
    </r>
  </si>
  <si>
    <r>
      <rPr>
        <sz val="4.5"/>
        <rFont val="Arial"/>
        <family val="2"/>
      </rPr>
      <t>ANTONIO MORALES II</t>
    </r>
  </si>
  <si>
    <r>
      <rPr>
        <sz val="4.5"/>
        <rFont val="Arial"/>
        <family val="2"/>
      </rPr>
      <t>BUENOS.AIRES LA ESP.PARC. LA FISC</t>
    </r>
  </si>
  <si>
    <r>
      <rPr>
        <sz val="4.5"/>
        <rFont val="Arial"/>
        <family val="2"/>
      </rPr>
      <t>DIANA TURBAY</t>
    </r>
  </si>
  <si>
    <r>
      <rPr>
        <sz val="4.5"/>
        <rFont val="Arial"/>
        <family val="2"/>
      </rPr>
      <t>DIANA TURBAY ARRAYANES</t>
    </r>
  </si>
  <si>
    <r>
      <rPr>
        <sz val="4.5"/>
        <rFont val="Arial"/>
        <family val="2"/>
      </rPr>
      <t>DIANA TURBAY CULTIVOS</t>
    </r>
  </si>
  <si>
    <r>
      <rPr>
        <sz val="4.5"/>
        <rFont val="Arial"/>
        <family val="2"/>
      </rPr>
      <t>EL BOSQUE DE LOS MOLINOS (SAN JUSTIN</t>
    </r>
  </si>
  <si>
    <r>
      <rPr>
        <sz val="4.5"/>
        <rFont val="Arial"/>
        <family val="2"/>
      </rPr>
      <t>EL PORTAL</t>
    </r>
  </si>
  <si>
    <r>
      <rPr>
        <sz val="4.5"/>
        <rFont val="Arial"/>
        <family val="2"/>
      </rPr>
      <t>EL PORTAL II SECTOR</t>
    </r>
  </si>
  <si>
    <r>
      <rPr>
        <sz val="4.5"/>
        <rFont val="Arial"/>
        <family val="2"/>
      </rPr>
      <t>LA ESPERANZA ALTA</t>
    </r>
  </si>
  <si>
    <r>
      <rPr>
        <sz val="4.5"/>
        <rFont val="Arial"/>
        <family val="2"/>
      </rPr>
      <t>LA MARQUEZA</t>
    </r>
  </si>
  <si>
    <r>
      <rPr>
        <sz val="4.5"/>
        <rFont val="Arial"/>
        <family val="2"/>
      </rPr>
      <t>LA PICOTA ORIENTAL</t>
    </r>
  </si>
  <si>
    <r>
      <rPr>
        <sz val="4.5"/>
        <rFont val="Arial"/>
        <family val="2"/>
      </rPr>
      <t>LA RECONQUISTA</t>
    </r>
  </si>
  <si>
    <r>
      <rPr>
        <sz val="4.5"/>
        <rFont val="Arial"/>
        <family val="2"/>
      </rPr>
      <t>LOS ARRAYANES II</t>
    </r>
  </si>
  <si>
    <r>
      <rPr>
        <sz val="4.5"/>
        <rFont val="Arial"/>
        <family val="2"/>
      </rPr>
      <t>LOS PUENTES</t>
    </r>
  </si>
  <si>
    <r>
      <rPr>
        <sz val="4.5"/>
        <rFont val="Arial"/>
        <family val="2"/>
      </rPr>
      <t>PALERMO SUR</t>
    </r>
  </si>
  <si>
    <r>
      <rPr>
        <sz val="4.5"/>
        <rFont val="Arial"/>
        <family val="2"/>
      </rPr>
      <t>PALERMO SUR ( EL TRIANGULO)</t>
    </r>
  </si>
  <si>
    <r>
      <rPr>
        <sz val="4.5"/>
        <rFont val="Arial"/>
        <family val="2"/>
      </rPr>
      <t>PALERMO SUR LOS ARRAYANES</t>
    </r>
  </si>
  <si>
    <r>
      <rPr>
        <sz val="4.5"/>
        <rFont val="Arial"/>
        <family val="2"/>
      </rPr>
      <t>PALERMO SUR OSWALDO GOMEZ</t>
    </r>
  </si>
  <si>
    <r>
      <rPr>
        <sz val="4.5"/>
        <rFont val="Arial"/>
        <family val="2"/>
      </rPr>
      <t>PALERMO SUR SAN MARCOS</t>
    </r>
  </si>
  <si>
    <r>
      <rPr>
        <sz val="4.5"/>
        <rFont val="Arial"/>
        <family val="2"/>
      </rPr>
      <t>PALERMO SUR SANA FONSECA</t>
    </r>
  </si>
  <si>
    <r>
      <rPr>
        <sz val="4.5"/>
        <rFont val="Arial"/>
        <family val="2"/>
      </rPr>
      <t>SAN AGUSTIN</t>
    </r>
  </si>
  <si>
    <r>
      <rPr>
        <sz val="4.5"/>
        <rFont val="Arial"/>
        <family val="2"/>
      </rPr>
      <t>SAN AGUSTIN II SECTOR</t>
    </r>
  </si>
  <si>
    <r>
      <rPr>
        <sz val="4.5"/>
        <rFont val="Arial"/>
        <family val="2"/>
      </rPr>
      <t>SERRANIA - SECTOR CULTIVOS</t>
    </r>
  </si>
  <si>
    <r>
      <rPr>
        <sz val="6"/>
        <rFont val="Arial"/>
        <family val="2"/>
      </rPr>
      <t>CENTRAL DE MEZCLAS</t>
    </r>
  </si>
  <si>
    <r>
      <rPr>
        <sz val="6"/>
        <rFont val="Arial"/>
        <family val="2"/>
      </rPr>
      <t>LAS MANAS</t>
    </r>
  </si>
  <si>
    <r>
      <rPr>
        <sz val="6"/>
        <rFont val="Arial"/>
        <family val="2"/>
      </rPr>
      <t>MOCHUELO ORIENTAL</t>
    </r>
  </si>
  <si>
    <r>
      <rPr>
        <sz val="6"/>
        <rFont val="Arial"/>
        <family val="2"/>
      </rPr>
      <t>VEREDA EL PEDREGAL - LA LIRA</t>
    </r>
  </si>
  <si>
    <r>
      <rPr>
        <sz val="6"/>
        <rFont val="Arial"/>
        <family val="2"/>
      </rPr>
      <t>VILLA JAQUI</t>
    </r>
  </si>
  <si>
    <r>
      <rPr>
        <sz val="6"/>
        <rFont val="Arial"/>
        <family val="2"/>
      </rPr>
      <t>BARRANQUITOS</t>
    </r>
  </si>
  <si>
    <r>
      <rPr>
        <sz val="6"/>
        <rFont val="Arial"/>
        <family val="2"/>
      </rPr>
      <t>BRAZUELOS SANTO DOMINGO</t>
    </r>
  </si>
  <si>
    <r>
      <rPr>
        <sz val="6"/>
        <rFont val="Arial"/>
        <family val="2"/>
      </rPr>
      <t>ESMERALDA</t>
    </r>
  </si>
  <si>
    <r>
      <rPr>
        <sz val="6"/>
        <rFont val="Arial"/>
        <family val="2"/>
      </rPr>
      <t>LAGUNITAS</t>
    </r>
  </si>
  <si>
    <r>
      <rPr>
        <sz val="6"/>
        <rFont val="Arial"/>
        <family val="2"/>
      </rPr>
      <t>PATICOS</t>
    </r>
  </si>
  <si>
    <r>
      <rPr>
        <sz val="6"/>
        <rFont val="Arial"/>
        <family val="2"/>
      </rPr>
      <t>EL MOCHUELO II</t>
    </r>
  </si>
  <si>
    <r>
      <rPr>
        <sz val="6"/>
        <rFont val="Arial"/>
        <family val="2"/>
      </rPr>
      <t>URBANIZACION GUAITIQUIA</t>
    </r>
  </si>
  <si>
    <r>
      <rPr>
        <sz val="6"/>
        <rFont val="Arial"/>
        <family val="2"/>
      </rPr>
      <t>ARBORIZADORA BAJA</t>
    </r>
  </si>
  <si>
    <r>
      <rPr>
        <sz val="6"/>
        <rFont val="Arial"/>
        <family val="2"/>
      </rPr>
      <t>ATLANTA</t>
    </r>
  </si>
  <si>
    <r>
      <rPr>
        <sz val="6"/>
        <rFont val="Arial"/>
        <family val="2"/>
      </rPr>
      <t>CORUÑA</t>
    </r>
  </si>
  <si>
    <r>
      <rPr>
        <sz val="6"/>
        <rFont val="Arial"/>
        <family val="2"/>
      </rPr>
      <t>EL CHIRCAL SUR</t>
    </r>
  </si>
  <si>
    <r>
      <rPr>
        <sz val="6"/>
        <rFont val="Arial"/>
        <family val="2"/>
      </rPr>
      <t>EL ESQUINERO</t>
    </r>
  </si>
  <si>
    <r>
      <rPr>
        <sz val="6"/>
        <rFont val="Arial"/>
        <family val="2"/>
      </rPr>
      <t>LA PLAYA</t>
    </r>
  </si>
  <si>
    <r>
      <rPr>
        <sz val="6"/>
        <rFont val="Arial"/>
        <family val="2"/>
      </rPr>
      <t>LA PLAYA II</t>
    </r>
  </si>
  <si>
    <r>
      <rPr>
        <sz val="6"/>
        <rFont val="Arial"/>
        <family val="2"/>
      </rPr>
      <t>MADELENA</t>
    </r>
  </si>
  <si>
    <r>
      <rPr>
        <sz val="6"/>
        <rFont val="Arial"/>
        <family val="2"/>
      </rPr>
      <t>RAFEL ESCAMILLA</t>
    </r>
  </si>
  <si>
    <r>
      <rPr>
        <sz val="6"/>
        <rFont val="Arial"/>
        <family val="2"/>
      </rPr>
      <t>SANTA HELENA</t>
    </r>
  </si>
  <si>
    <r>
      <rPr>
        <sz val="6"/>
        <rFont val="Arial"/>
        <family val="2"/>
      </rPr>
      <t>SANTA ROSA SUR</t>
    </r>
  </si>
  <si>
    <r>
      <rPr>
        <sz val="6"/>
        <rFont val="Arial"/>
        <family val="2"/>
      </rPr>
      <t>URBANIZACION PROTECHO BOGOTA</t>
    </r>
  </si>
  <si>
    <r>
      <rPr>
        <sz val="6"/>
        <rFont val="Arial"/>
        <family val="2"/>
      </rPr>
      <t>URBANIZACION ATLANTA</t>
    </r>
  </si>
  <si>
    <r>
      <rPr>
        <sz val="6"/>
        <rFont val="Arial"/>
        <family val="2"/>
      </rPr>
      <t>URBANIZACION CASA LARGA</t>
    </r>
  </si>
  <si>
    <r>
      <rPr>
        <sz val="6"/>
        <rFont val="Arial"/>
        <family val="2"/>
      </rPr>
      <t>URBANIZACION LA CORUÑA</t>
    </r>
  </si>
  <si>
    <r>
      <rPr>
        <sz val="6"/>
        <rFont val="Arial"/>
        <family val="2"/>
      </rPr>
      <t>VILLA HELENA</t>
    </r>
  </si>
  <si>
    <r>
      <rPr>
        <sz val="6"/>
        <rFont val="Arial"/>
        <family val="2"/>
      </rPr>
      <t>ACACIA III PARTE BAJA</t>
    </r>
  </si>
  <si>
    <r>
      <rPr>
        <sz val="6"/>
        <rFont val="Arial"/>
        <family val="2"/>
      </rPr>
      <t>ACACIAS SUR</t>
    </r>
  </si>
  <si>
    <r>
      <rPr>
        <sz val="6"/>
        <rFont val="Arial"/>
        <family val="2"/>
      </rPr>
      <t>COLMENA</t>
    </r>
  </si>
  <si>
    <r>
      <rPr>
        <sz val="6"/>
        <rFont val="Arial"/>
        <family val="2"/>
      </rPr>
      <t>COLMENA III</t>
    </r>
  </si>
  <si>
    <r>
      <rPr>
        <sz val="6"/>
        <rFont val="Arial"/>
        <family val="2"/>
      </rPr>
      <t>GIBRALTAR I Y II</t>
    </r>
  </si>
  <si>
    <r>
      <rPr>
        <sz val="6"/>
        <rFont val="Arial"/>
        <family val="2"/>
      </rPr>
      <t>JUAN J. RONDON - LA CASONA</t>
    </r>
  </si>
  <si>
    <r>
      <rPr>
        <sz val="6"/>
        <rFont val="Arial"/>
        <family val="2"/>
      </rPr>
      <t>JUAN JOSE RONDON</t>
    </r>
  </si>
  <si>
    <r>
      <rPr>
        <sz val="6"/>
        <rFont val="Arial"/>
        <family val="2"/>
      </rPr>
      <t>LAS ACACIAS</t>
    </r>
  </si>
  <si>
    <r>
      <rPr>
        <sz val="6"/>
        <rFont val="Arial"/>
        <family val="2"/>
      </rPr>
      <t>MILLAN LOS SAUCES</t>
    </r>
  </si>
  <si>
    <r>
      <rPr>
        <sz val="6"/>
        <rFont val="Arial"/>
        <family val="2"/>
      </rPr>
      <t>PUERTA AL LLANO</t>
    </r>
  </si>
  <si>
    <r>
      <rPr>
        <sz val="6"/>
        <rFont val="Arial"/>
        <family val="2"/>
      </rPr>
      <t>SAN FERNANDO</t>
    </r>
  </si>
  <si>
    <r>
      <rPr>
        <sz val="6"/>
        <rFont val="Arial"/>
        <family val="2"/>
      </rPr>
      <t>SAN FRANCISCO</t>
    </r>
  </si>
  <si>
    <r>
      <rPr>
        <sz val="6"/>
        <rFont val="Arial"/>
        <family val="2"/>
      </rPr>
      <t>SAN LUIS</t>
    </r>
  </si>
  <si>
    <r>
      <rPr>
        <sz val="6"/>
        <rFont val="Arial"/>
        <family val="2"/>
      </rPr>
      <t>SANTA INES LA ACACIA</t>
    </r>
  </si>
  <si>
    <r>
      <rPr>
        <sz val="6"/>
        <rFont val="Arial"/>
        <family val="2"/>
      </rPr>
      <t>SAUCES - HORTALIZAS- RECUERDO</t>
    </r>
  </si>
  <si>
    <r>
      <rPr>
        <sz val="6"/>
        <rFont val="Arial"/>
        <family val="2"/>
      </rPr>
      <t>CANDELARIA LA NUEVA</t>
    </r>
  </si>
  <si>
    <r>
      <rPr>
        <sz val="6"/>
        <rFont val="Arial"/>
        <family val="2"/>
      </rPr>
      <t>VILLAS DE BOLIVAR</t>
    </r>
  </si>
  <si>
    <r>
      <rPr>
        <sz val="6"/>
        <rFont val="Arial"/>
        <family val="2"/>
      </rPr>
      <t>ACACIA IV</t>
    </r>
  </si>
  <si>
    <r>
      <rPr>
        <sz val="6"/>
        <rFont val="Arial"/>
        <family val="2"/>
      </rPr>
      <t>ALFA</t>
    </r>
  </si>
  <si>
    <r>
      <rPr>
        <sz val="6"/>
        <rFont val="Arial"/>
        <family val="2"/>
      </rPr>
      <t>ALTOS DE JALISCO</t>
    </r>
  </si>
  <si>
    <r>
      <rPr>
        <sz val="6"/>
        <rFont val="Arial"/>
        <family val="2"/>
      </rPr>
      <t>ALVARO BERNAL SEGURA</t>
    </r>
  </si>
  <si>
    <r>
      <rPr>
        <sz val="6"/>
        <rFont val="Arial"/>
        <family val="2"/>
      </rPr>
      <t>BELLA FLOR</t>
    </r>
  </si>
  <si>
    <r>
      <rPr>
        <sz val="6"/>
        <rFont val="Arial"/>
        <family val="2"/>
      </rPr>
      <t>BELLA FLOR SUR</t>
    </r>
  </si>
  <si>
    <r>
      <rPr>
        <sz val="6"/>
        <rFont val="Arial"/>
        <family val="2"/>
      </rPr>
      <t>BELLA VISTA LUCERO ALTO</t>
    </r>
  </si>
  <si>
    <r>
      <rPr>
        <sz val="6"/>
        <rFont val="Arial"/>
        <family val="2"/>
      </rPr>
      <t>BRISAS DEL VOLADOR</t>
    </r>
  </si>
  <si>
    <r>
      <rPr>
        <sz val="6"/>
        <rFont val="Arial"/>
        <family val="2"/>
      </rPr>
      <t>BUENAVISTA SECTOR A</t>
    </r>
  </si>
  <si>
    <r>
      <rPr>
        <sz val="6"/>
        <rFont val="Arial"/>
        <family val="2"/>
      </rPr>
      <t>CIUDAD MILAGROS</t>
    </r>
  </si>
  <si>
    <r>
      <rPr>
        <sz val="6"/>
        <rFont val="Arial"/>
        <family val="2"/>
      </rPr>
      <t>COMPARTIR</t>
    </r>
  </si>
  <si>
    <r>
      <rPr>
        <sz val="6"/>
        <rFont val="Arial"/>
        <family val="2"/>
      </rPr>
      <t>CORDILLERA SUR</t>
    </r>
  </si>
  <si>
    <r>
      <rPr>
        <sz val="6"/>
        <rFont val="Arial"/>
        <family val="2"/>
      </rPr>
      <t>DOMINGO LAIN I</t>
    </r>
  </si>
  <si>
    <r>
      <rPr>
        <sz val="6"/>
        <rFont val="Arial"/>
        <family val="2"/>
      </rPr>
      <t>DOMINGO LAIN II - EL BOSQUE</t>
    </r>
  </si>
  <si>
    <r>
      <rPr>
        <sz val="6"/>
        <rFont val="Arial"/>
        <family val="2"/>
      </rPr>
      <t>DOMINGO LAIN III</t>
    </r>
  </si>
  <si>
    <r>
      <rPr>
        <sz val="6"/>
        <rFont val="Arial"/>
        <family val="2"/>
      </rPr>
      <t>EL BOSQUE</t>
    </r>
  </si>
  <si>
    <r>
      <rPr>
        <sz val="6"/>
        <rFont val="Arial"/>
        <family val="2"/>
      </rPr>
      <t>EL CASTILLO</t>
    </r>
  </si>
  <si>
    <r>
      <rPr>
        <sz val="6"/>
        <rFont val="Arial"/>
        <family val="2"/>
      </rPr>
      <t>EL MIRADOR</t>
    </r>
  </si>
  <si>
    <r>
      <rPr>
        <sz val="6"/>
        <rFont val="Arial"/>
        <family val="2"/>
      </rPr>
      <t>EL PARAISO</t>
    </r>
  </si>
  <si>
    <r>
      <rPr>
        <sz val="6"/>
        <rFont val="Arial"/>
        <family val="2"/>
      </rPr>
      <t>EL SATELITE</t>
    </r>
  </si>
  <si>
    <r>
      <rPr>
        <sz val="6"/>
        <rFont val="Arial"/>
        <family val="2"/>
      </rPr>
      <t>EL TRIUNFO SUR</t>
    </r>
  </si>
  <si>
    <r>
      <rPr>
        <sz val="6"/>
        <rFont val="Arial"/>
        <family val="2"/>
      </rPr>
      <t>ESTRELLA DEL SUR</t>
    </r>
  </si>
  <si>
    <r>
      <rPr>
        <sz val="6"/>
        <rFont val="Arial"/>
        <family val="2"/>
      </rPr>
      <t>FLORIDA DEL SUR</t>
    </r>
  </si>
  <si>
    <r>
      <rPr>
        <sz val="6"/>
        <rFont val="Arial"/>
        <family val="2"/>
      </rPr>
      <t>JUAN PABLO II</t>
    </r>
  </si>
  <si>
    <r>
      <rPr>
        <sz val="6"/>
        <rFont val="Arial"/>
        <family val="2"/>
      </rPr>
      <t>LA ALAMEDA</t>
    </r>
  </si>
  <si>
    <r>
      <rPr>
        <sz val="6"/>
        <rFont val="Arial"/>
        <family val="2"/>
      </rPr>
      <t>LA ALAMEDA II SECTOR</t>
    </r>
  </si>
  <si>
    <r>
      <rPr>
        <sz val="6"/>
        <rFont val="Arial"/>
        <family val="2"/>
      </rPr>
      <t>LA CABAÑA</t>
    </r>
  </si>
  <si>
    <r>
      <rPr>
        <sz val="6"/>
        <rFont val="Arial"/>
        <family val="2"/>
      </rPr>
      <t>LA ESCALA III</t>
    </r>
  </si>
  <si>
    <r>
      <rPr>
        <sz val="6"/>
        <rFont val="Arial"/>
        <family val="2"/>
      </rPr>
      <t>LA ESMERALDA SUR</t>
    </r>
  </si>
  <si>
    <r>
      <rPr>
        <sz val="6"/>
        <rFont val="Arial"/>
        <family val="2"/>
      </rPr>
      <t>LA ESTRELLA SECTOR LAGOS</t>
    </r>
  </si>
  <si>
    <r>
      <rPr>
        <sz val="6"/>
        <rFont val="Arial"/>
        <family val="2"/>
      </rPr>
      <t>LA TORRE</t>
    </r>
  </si>
  <si>
    <r>
      <rPr>
        <sz val="6"/>
        <rFont val="Arial"/>
        <family val="2"/>
      </rPr>
      <t>LAS DELICIAS DEL SUR</t>
    </r>
  </si>
  <si>
    <r>
      <rPr>
        <sz val="6"/>
        <rFont val="Arial"/>
        <family val="2"/>
      </rPr>
      <t>LAS MANITAS</t>
    </r>
  </si>
  <si>
    <r>
      <rPr>
        <sz val="6"/>
        <rFont val="Arial"/>
        <family val="2"/>
      </rPr>
      <t>LAS MANITAS II SECTOR</t>
    </r>
  </si>
  <si>
    <r>
      <rPr>
        <sz val="6"/>
        <rFont val="Arial"/>
        <family val="2"/>
      </rPr>
      <t>LOS ALPES</t>
    </r>
  </si>
  <si>
    <r>
      <rPr>
        <sz val="6"/>
        <rFont val="Arial"/>
        <family val="2"/>
      </rPr>
      <t>LOS ANDES SECTOR 5 NUTIBARA</t>
    </r>
  </si>
  <si>
    <r>
      <rPr>
        <sz val="6"/>
        <rFont val="Arial"/>
        <family val="2"/>
      </rPr>
      <t>LUCERO ALTO</t>
    </r>
  </si>
  <si>
    <r>
      <rPr>
        <sz val="6"/>
        <rFont val="Arial"/>
        <family val="2"/>
      </rPr>
      <t>LUCERO BAJO CORPORACION SAN ISIDRO</t>
    </r>
  </si>
  <si>
    <r>
      <rPr>
        <sz val="6"/>
        <rFont val="Arial"/>
        <family val="2"/>
      </rPr>
      <t>LUCERO MEDIO</t>
    </r>
  </si>
  <si>
    <r>
      <rPr>
        <sz val="6"/>
        <rFont val="Arial"/>
        <family val="2"/>
      </rPr>
      <t>LUCERO SUR BAJO</t>
    </r>
  </si>
  <si>
    <r>
      <rPr>
        <sz val="6"/>
        <rFont val="Arial"/>
        <family val="2"/>
      </rPr>
      <t>MARANDU</t>
    </r>
  </si>
  <si>
    <r>
      <rPr>
        <sz val="6"/>
        <rFont val="Arial"/>
        <family val="2"/>
      </rPr>
      <t>MEISSEN</t>
    </r>
  </si>
  <si>
    <r>
      <rPr>
        <sz val="6"/>
        <rFont val="Arial"/>
        <family val="2"/>
      </rPr>
      <t>ACAPULCO I</t>
    </r>
  </si>
  <si>
    <r>
      <rPr>
        <sz val="6"/>
        <rFont val="Arial"/>
        <family val="2"/>
      </rPr>
      <t>ARABIA</t>
    </r>
  </si>
  <si>
    <r>
      <rPr>
        <sz val="6"/>
        <rFont val="Arial"/>
        <family val="2"/>
      </rPr>
      <t>BOGOTA SECTOR TEQUENDAMA</t>
    </r>
  </si>
  <si>
    <r>
      <rPr>
        <sz val="6"/>
        <rFont val="Arial"/>
        <family val="2"/>
      </rPr>
      <t>BOGOTA SUR- LA ESPERANZA</t>
    </r>
  </si>
  <si>
    <r>
      <rPr>
        <sz val="6"/>
        <rFont val="Arial"/>
        <family val="2"/>
      </rPr>
      <t>BUENOS AIRES</t>
    </r>
  </si>
  <si>
    <r>
      <rPr>
        <sz val="6"/>
        <rFont val="Arial"/>
        <family val="2"/>
      </rPr>
      <t>BUENOS AIRES II</t>
    </r>
  </si>
  <si>
    <r>
      <rPr>
        <sz val="6"/>
        <rFont val="Arial"/>
        <family val="2"/>
      </rPr>
      <t>BUENOS AIRES III SECTOR</t>
    </r>
  </si>
  <si>
    <r>
      <rPr>
        <sz val="6"/>
        <rFont val="Arial"/>
        <family val="2"/>
      </rPr>
      <t>CASA DE TEJA</t>
    </r>
  </si>
  <si>
    <r>
      <rPr>
        <sz val="6"/>
        <rFont val="Arial"/>
        <family val="2"/>
      </rPr>
      <t>CEDRITOS DEL SUR</t>
    </r>
  </si>
  <si>
    <r>
      <rPr>
        <sz val="6"/>
        <rFont val="Arial"/>
        <family val="2"/>
      </rPr>
      <t>DIVINO NIÑO</t>
    </r>
  </si>
  <si>
    <r>
      <rPr>
        <sz val="6"/>
        <rFont val="Arial"/>
        <family val="2"/>
      </rPr>
      <t>EL CONSUELO</t>
    </r>
  </si>
  <si>
    <r>
      <rPr>
        <sz val="6"/>
        <rFont val="Arial"/>
        <family val="2"/>
      </rPr>
      <t>EL MINUTO DE MARIA</t>
    </r>
  </si>
  <si>
    <r>
      <rPr>
        <sz val="6"/>
        <rFont val="Arial"/>
        <family val="2"/>
      </rPr>
      <t>EL MOCHUELO</t>
    </r>
  </si>
  <si>
    <r>
      <rPr>
        <sz val="6"/>
        <rFont val="Arial"/>
        <family val="2"/>
      </rPr>
      <t>EL RECUERDO SUR</t>
    </r>
  </si>
  <si>
    <r>
      <rPr>
        <sz val="6"/>
        <rFont val="Arial"/>
        <family val="2"/>
      </rPr>
      <t>EL REFLEJO II</t>
    </r>
  </si>
  <si>
    <r>
      <rPr>
        <sz val="6"/>
        <rFont val="Arial"/>
        <family val="2"/>
      </rPr>
      <t>EL TESORITO</t>
    </r>
  </si>
  <si>
    <r>
      <rPr>
        <sz val="6"/>
        <rFont val="Arial"/>
        <family val="2"/>
      </rPr>
      <t>EL TESORO</t>
    </r>
  </si>
  <si>
    <r>
      <rPr>
        <sz val="6"/>
        <rFont val="Arial"/>
        <family val="2"/>
      </rPr>
      <t>ELTRIGAL</t>
    </r>
  </si>
  <si>
    <r>
      <rPr>
        <sz val="6"/>
        <rFont val="Arial"/>
        <family val="2"/>
      </rPr>
      <t>FLORIDA SUR ALTO</t>
    </r>
  </si>
  <si>
    <r>
      <rPr>
        <sz val="6"/>
        <rFont val="Arial"/>
        <family val="2"/>
      </rPr>
      <t>INES ELVIRA</t>
    </r>
  </si>
  <si>
    <r>
      <rPr>
        <sz val="6"/>
        <rFont val="Arial"/>
        <family val="2"/>
      </rPr>
      <t>LA CUMBRE (Antes El Recuerdo Sur)</t>
    </r>
  </si>
  <si>
    <r>
      <rPr>
        <sz val="6"/>
        <rFont val="Arial"/>
        <family val="2"/>
      </rPr>
      <t>LOS DUQUES</t>
    </r>
  </si>
  <si>
    <r>
      <rPr>
        <sz val="6"/>
        <rFont val="Arial"/>
        <family val="2"/>
      </rPr>
      <t>MINUTO DE MARIA</t>
    </r>
  </si>
  <si>
    <r>
      <rPr>
        <sz val="6"/>
        <rFont val="Arial"/>
        <family val="2"/>
      </rPr>
      <t>MONTERREY</t>
    </r>
  </si>
  <si>
    <r>
      <rPr>
        <sz val="6"/>
        <rFont val="Arial"/>
        <family val="2"/>
      </rPr>
      <t>OCHO DE DICIEMBRE</t>
    </r>
  </si>
  <si>
    <r>
      <rPr>
        <sz val="6"/>
        <rFont val="Arial"/>
        <family val="2"/>
      </rPr>
      <t>PARCELACION BOGOTA</t>
    </r>
  </si>
  <si>
    <r>
      <rPr>
        <sz val="6"/>
        <rFont val="Arial"/>
        <family val="2"/>
      </rPr>
      <t>POTRERITOS</t>
    </r>
  </si>
  <si>
    <r>
      <rPr>
        <sz val="6"/>
        <rFont val="Arial"/>
        <family val="2"/>
      </rPr>
      <t>QUIBA</t>
    </r>
  </si>
  <si>
    <r>
      <rPr>
        <sz val="6"/>
        <rFont val="Arial"/>
        <family val="2"/>
      </rPr>
      <t>QUIBA URBANO</t>
    </r>
  </si>
  <si>
    <r>
      <rPr>
        <sz val="6"/>
        <rFont val="Arial"/>
        <family val="2"/>
      </rPr>
      <t>REPUBLICA DE VENEZUELA</t>
    </r>
  </si>
  <si>
    <r>
      <rPr>
        <sz val="6"/>
        <rFont val="Arial"/>
        <family val="2"/>
      </rPr>
      <t>REPUBLICA DEL CANADA</t>
    </r>
  </si>
  <si>
    <r>
      <rPr>
        <sz val="6"/>
        <rFont val="Arial"/>
        <family val="2"/>
      </rPr>
      <t>RINCON DEL DIAMANTE</t>
    </r>
  </si>
  <si>
    <r>
      <rPr>
        <sz val="6"/>
        <rFont val="Arial"/>
        <family val="2"/>
      </rPr>
      <t>SAN JOAQUIN EL VATICANO</t>
    </r>
  </si>
  <si>
    <r>
      <rPr>
        <sz val="6"/>
        <rFont val="Arial"/>
        <family val="2"/>
      </rPr>
      <t>SAN JOAQUIN VATICANO-GALPON</t>
    </r>
  </si>
  <si>
    <r>
      <rPr>
        <sz val="6"/>
        <rFont val="Arial"/>
        <family val="2"/>
      </rPr>
      <t>SAN JOAQUIN VATICANO-VERGEL</t>
    </r>
  </si>
  <si>
    <r>
      <rPr>
        <sz val="6"/>
        <rFont val="Arial"/>
        <family val="2"/>
      </rPr>
      <t>SAN RAFAEL SUR</t>
    </r>
  </si>
  <si>
    <r>
      <rPr>
        <sz val="6"/>
        <rFont val="Arial"/>
        <family val="2"/>
      </rPr>
      <t>SOTAVENTO</t>
    </r>
  </si>
  <si>
    <r>
      <rPr>
        <sz val="6"/>
        <rFont val="Arial"/>
        <family val="2"/>
      </rPr>
      <t>URBANIZACION BUENA VISTA</t>
    </r>
  </si>
  <si>
    <r>
      <rPr>
        <sz val="6"/>
        <rFont val="Arial"/>
        <family val="2"/>
      </rPr>
      <t>URBANIZACION CERROS DEL SUR</t>
    </r>
  </si>
  <si>
    <r>
      <rPr>
        <sz val="6"/>
        <rFont val="Arial"/>
        <family val="2"/>
      </rPr>
      <t>URBANIZACION CHICALA</t>
    </r>
  </si>
  <si>
    <r>
      <rPr>
        <sz val="6"/>
        <rFont val="Arial"/>
        <family val="2"/>
      </rPr>
      <t>URBANIZACION EL LIMONAR</t>
    </r>
  </si>
  <si>
    <r>
      <rPr>
        <sz val="6"/>
        <rFont val="Arial"/>
        <family val="2"/>
      </rPr>
      <t>URBANIZACION MIRADOR DE SAN CARLOS</t>
    </r>
  </si>
  <si>
    <r>
      <rPr>
        <sz val="6"/>
        <rFont val="Arial"/>
        <family val="2"/>
      </rPr>
      <t>URBANIZACION URAPANES DEL SUR</t>
    </r>
  </si>
  <si>
    <r>
      <rPr>
        <sz val="6"/>
        <rFont val="Arial"/>
        <family val="2"/>
      </rPr>
      <t>VILLA DIANA LOPEZ</t>
    </r>
  </si>
  <si>
    <r>
      <rPr>
        <sz val="6"/>
        <rFont val="Arial"/>
        <family val="2"/>
      </rPr>
      <t>VILLAS DE SAN JOAQUIN</t>
    </r>
  </si>
  <si>
    <r>
      <rPr>
        <sz val="6"/>
        <rFont val="Arial"/>
        <family val="2"/>
      </rPr>
      <t>BELLA ESTANCIA</t>
    </r>
  </si>
  <si>
    <r>
      <rPr>
        <sz val="6"/>
        <rFont val="Arial"/>
        <family val="2"/>
      </rPr>
      <t>BARLOVENTO</t>
    </r>
  </si>
  <si>
    <r>
      <rPr>
        <sz val="6"/>
        <rFont val="Arial"/>
        <family val="2"/>
      </rPr>
      <t>BONANZA SUR</t>
    </r>
  </si>
  <si>
    <r>
      <rPr>
        <sz val="6"/>
        <rFont val="Arial"/>
        <family val="2"/>
      </rPr>
      <t>CARACOLI</t>
    </r>
  </si>
  <si>
    <r>
      <rPr>
        <sz val="6"/>
        <rFont val="Arial"/>
        <family val="2"/>
      </rPr>
      <t>CASA LOMA II</t>
    </r>
  </si>
  <si>
    <r>
      <rPr>
        <sz val="6"/>
        <rFont val="Arial"/>
        <family val="2"/>
      </rPr>
      <t>CASAGRANDE</t>
    </r>
  </si>
  <si>
    <r>
      <rPr>
        <sz val="6"/>
        <rFont val="Arial"/>
        <family val="2"/>
      </rPr>
      <t>CASALOMA</t>
    </r>
  </si>
  <si>
    <r>
      <rPr>
        <sz val="6"/>
        <rFont val="Arial"/>
        <family val="2"/>
      </rPr>
      <t>CASAVIANCA</t>
    </r>
  </si>
  <si>
    <r>
      <rPr>
        <sz val="6"/>
        <rFont val="Arial"/>
        <family val="2"/>
      </rPr>
      <t>CONJUNTO RESIDENCIAL LA VALVANERA</t>
    </r>
  </si>
  <si>
    <r>
      <rPr>
        <sz val="6"/>
        <rFont val="Arial"/>
        <family val="2"/>
      </rPr>
      <t>COOPERATIVA ISMAEL PERDOMO</t>
    </r>
  </si>
  <si>
    <r>
      <rPr>
        <sz val="6"/>
        <rFont val="Arial"/>
        <family val="2"/>
      </rPr>
      <t>EL CERRO DEL DIAMANTE</t>
    </r>
  </si>
  <si>
    <r>
      <rPr>
        <sz val="6"/>
        <rFont val="Arial"/>
        <family val="2"/>
      </rPr>
      <t>EL ENSUEÑO</t>
    </r>
  </si>
  <si>
    <r>
      <rPr>
        <sz val="6"/>
        <rFont val="Arial"/>
        <family val="2"/>
      </rPr>
      <t>EL PEÑON DEL CORTIJO</t>
    </r>
  </si>
  <si>
    <r>
      <rPr>
        <sz val="6"/>
        <rFont val="Arial"/>
        <family val="2"/>
      </rPr>
      <t>EL PORVENIR DE LA ESTANCIA</t>
    </r>
  </si>
  <si>
    <r>
      <rPr>
        <sz val="6"/>
        <rFont val="Arial"/>
        <family val="2"/>
      </rPr>
      <t>EL PORVENIR II ETAPA</t>
    </r>
  </si>
  <si>
    <r>
      <rPr>
        <sz val="6"/>
        <rFont val="Arial"/>
        <family val="2"/>
      </rPr>
      <t>EL PORVENIR ZONA C</t>
    </r>
  </si>
  <si>
    <r>
      <rPr>
        <sz val="6"/>
        <rFont val="Arial"/>
        <family val="2"/>
      </rPr>
      <t>EL RINCON DEL PORVENIR</t>
    </r>
  </si>
  <si>
    <r>
      <rPr>
        <sz val="6"/>
        <rFont val="Arial"/>
        <family val="2"/>
      </rPr>
      <t>EL ROSAL</t>
    </r>
  </si>
  <si>
    <r>
      <rPr>
        <sz val="6"/>
        <rFont val="Arial"/>
        <family val="2"/>
      </rPr>
      <t>ESPINOS I</t>
    </r>
  </si>
  <si>
    <r>
      <rPr>
        <sz val="6"/>
        <rFont val="Arial"/>
        <family val="2"/>
      </rPr>
      <t>ESPINOS III SECTOR</t>
    </r>
  </si>
  <si>
    <r>
      <rPr>
        <sz val="6"/>
        <rFont val="Arial"/>
        <family val="2"/>
      </rPr>
      <t>GALICIA</t>
    </r>
  </si>
  <si>
    <r>
      <rPr>
        <sz val="6"/>
        <rFont val="Arial"/>
        <family val="2"/>
      </rPr>
      <t>ISMAEL PERDOMO</t>
    </r>
  </si>
  <si>
    <r>
      <rPr>
        <sz val="6"/>
        <rFont val="Arial"/>
        <family val="2"/>
      </rPr>
      <t>LA CARBONERA</t>
    </r>
  </si>
  <si>
    <r>
      <rPr>
        <sz val="6"/>
        <rFont val="Arial"/>
        <family val="2"/>
      </rPr>
      <t>LA CARBONERA II</t>
    </r>
  </si>
  <si>
    <r>
      <rPr>
        <sz val="6"/>
        <rFont val="Arial"/>
        <family val="2"/>
      </rPr>
      <t>LA ESTANCIA</t>
    </r>
  </si>
  <si>
    <r>
      <rPr>
        <sz val="6"/>
        <rFont val="Arial"/>
        <family val="2"/>
      </rPr>
      <t>LA PRIMAVERA</t>
    </r>
  </si>
  <si>
    <r>
      <rPr>
        <sz val="6"/>
        <rFont val="Arial"/>
        <family val="2"/>
      </rPr>
      <t>LA UNION - DIVINO NIÑO</t>
    </r>
  </si>
  <si>
    <r>
      <rPr>
        <sz val="6"/>
        <rFont val="Arial"/>
        <family val="2"/>
      </rPr>
      <t>LOS TRES REYES - I ETAPA</t>
    </r>
  </si>
  <si>
    <r>
      <rPr>
        <sz val="6"/>
        <rFont val="Arial"/>
        <family val="2"/>
      </rPr>
      <t>MARIA CANO</t>
    </r>
  </si>
  <si>
    <r>
      <rPr>
        <sz val="6"/>
        <rFont val="Arial"/>
        <family val="2"/>
      </rPr>
      <t>MIRADOR DE LA ESTANCIA</t>
    </r>
  </si>
  <si>
    <r>
      <rPr>
        <sz val="6"/>
        <rFont val="Arial"/>
        <family val="2"/>
      </rPr>
      <t>MIRADOR DE LA PRIMAVERA</t>
    </r>
  </si>
  <si>
    <r>
      <rPr>
        <sz val="6"/>
        <rFont val="Arial"/>
        <family val="2"/>
      </rPr>
      <t>PEÑON DEL CORTIJO III SECTOR</t>
    </r>
  </si>
  <si>
    <r>
      <rPr>
        <sz val="6"/>
        <rFont val="Arial"/>
        <family val="2"/>
      </rPr>
      <t>PERDOMO ALTO</t>
    </r>
  </si>
  <si>
    <r>
      <rPr>
        <sz val="6"/>
        <rFont val="Arial"/>
        <family val="2"/>
      </rPr>
      <t>PRIMAVERA SUR-OCC.</t>
    </r>
  </si>
  <si>
    <r>
      <rPr>
        <sz val="6"/>
        <rFont val="Arial"/>
        <family val="2"/>
      </rPr>
      <t>PROYECTO RAFAEL ESCAMILLA</t>
    </r>
  </si>
  <si>
    <r>
      <rPr>
        <sz val="6"/>
        <rFont val="Arial"/>
        <family val="2"/>
      </rPr>
      <t>RINCON DE GALICIA</t>
    </r>
  </si>
  <si>
    <r>
      <rPr>
        <sz val="6"/>
        <rFont val="Arial"/>
        <family val="2"/>
      </rPr>
      <t>RINCON DE LA ESTANCIA</t>
    </r>
  </si>
  <si>
    <r>
      <rPr>
        <sz val="6"/>
        <rFont val="Arial"/>
        <family val="2"/>
      </rPr>
      <t>RINCON DE LA VALVANERA</t>
    </r>
  </si>
  <si>
    <r>
      <rPr>
        <sz val="6"/>
        <rFont val="Arial"/>
        <family val="2"/>
      </rPr>
      <t>SAN ANTONIO DEL MIRADOR</t>
    </r>
  </si>
  <si>
    <r>
      <rPr>
        <sz val="6"/>
        <rFont val="Arial"/>
        <family val="2"/>
      </rPr>
      <t>SAN ISIDRO</t>
    </r>
  </si>
  <si>
    <r>
      <rPr>
        <sz val="6"/>
        <rFont val="Arial"/>
        <family val="2"/>
      </rPr>
      <t>SAN ISIDRO II</t>
    </r>
  </si>
  <si>
    <r>
      <rPr>
        <sz val="6"/>
        <rFont val="Arial"/>
        <family val="2"/>
      </rPr>
      <t>SAN ISIDRO SECTOR CARBONERAS</t>
    </r>
  </si>
  <si>
    <r>
      <rPr>
        <sz val="6"/>
        <rFont val="Arial"/>
        <family val="2"/>
      </rPr>
      <t>SAN ISIDRO SECTOR CERRITO I</t>
    </r>
  </si>
  <si>
    <r>
      <rPr>
        <sz val="6"/>
        <rFont val="Arial"/>
        <family val="2"/>
      </rPr>
      <t>SAN ISIDRO SECTOR CERRITO II</t>
    </r>
  </si>
  <si>
    <r>
      <rPr>
        <sz val="6"/>
        <rFont val="Arial"/>
        <family val="2"/>
      </rPr>
      <t>SAN ISIDRO SECTOR CERRITO III</t>
    </r>
  </si>
  <si>
    <r>
      <rPr>
        <sz val="6"/>
        <rFont val="Arial"/>
        <family val="2"/>
      </rPr>
      <t>SANTA VIVIANA</t>
    </r>
  </si>
  <si>
    <r>
      <rPr>
        <sz val="6"/>
        <rFont val="Arial"/>
        <family val="2"/>
      </rPr>
      <t>SANTA VIVIANA - SECT.VISTA HERMOSA</t>
    </r>
  </si>
  <si>
    <r>
      <rPr>
        <sz val="6"/>
        <rFont val="Arial"/>
        <family val="2"/>
      </rPr>
      <t>SANTO DOMINGO</t>
    </r>
  </si>
  <si>
    <r>
      <rPr>
        <sz val="6"/>
        <rFont val="Arial"/>
        <family val="2"/>
      </rPr>
      <t>SIERRA MORENA</t>
    </r>
  </si>
  <si>
    <r>
      <rPr>
        <sz val="6"/>
        <rFont val="Arial"/>
        <family val="2"/>
      </rPr>
      <t>TRES REYES II SECTOR</t>
    </r>
  </si>
  <si>
    <r>
      <rPr>
        <sz val="6"/>
        <rFont val="Arial"/>
        <family val="2"/>
      </rPr>
      <t>URB. BALMORAL RINCON DE LA VALVANERA</t>
    </r>
  </si>
  <si>
    <t>MEXICO</t>
  </si>
  <si>
    <t>MIRADOR NUTIBARA</t>
  </si>
  <si>
    <t>NACIONES UNIDAS - CHAPARRO</t>
  </si>
  <si>
    <t>NACIONES UNIDAS - STA ROSA</t>
  </si>
  <si>
    <t>NUEVA COLOMBIA</t>
  </si>
  <si>
    <t>ROCIO ALTOS DEL SUR</t>
  </si>
  <si>
    <t>SAN LUIS ALTOS DE JALISCO</t>
  </si>
  <si>
    <t>TABOR-ALTALOMA</t>
  </si>
  <si>
    <t>TIERRA LINDA</t>
  </si>
  <si>
    <t>URBANIZACION COMPARTIR</t>
  </si>
  <si>
    <t>URBANIZACION EL PRECISO</t>
  </si>
  <si>
    <t>URBANIZACION KALAMARY</t>
  </si>
  <si>
    <t>URBANIZACION LA ALAMEDA</t>
  </si>
  <si>
    <t>URBANIZACION LA ESCALA</t>
  </si>
  <si>
    <t>URBANIZACION LAS QUINTAS DEL SUR</t>
  </si>
  <si>
    <t>URBANIZCION LA SERRANIA DEL SUR</t>
  </si>
  <si>
    <t>VILLA GLORIA</t>
  </si>
  <si>
    <t>VILLA GLORIA-LAS MANITAS</t>
  </si>
  <si>
    <t>VILLAS DEL DIAMANTE</t>
  </si>
  <si>
    <t>VILLAS DEL PROGRESO</t>
  </si>
  <si>
    <t>VISTA HERMOSA</t>
  </si>
  <si>
    <t>VISTA HERMOSA MZ.77A,79A,81A,82,82A,84A</t>
  </si>
  <si>
    <t>VISTA HERMOSA SECTOR CAPRI</t>
  </si>
  <si>
    <t>VISTA HERMOSA SECTOR SAN CARLOS Y EL TRIANGULO</t>
  </si>
  <si>
    <t>URB. EL ARROYUELO-PREDIO EL ALMACEN</t>
  </si>
  <si>
    <t>URB. EL ENSUEÑO</t>
  </si>
  <si>
    <t>URB. RINCON DE LA VALVANERA MZ.7</t>
  </si>
  <si>
    <t>URBANIZACION BALMORAL II</t>
  </si>
  <si>
    <t>URBANIZACION BARLOVENTO</t>
  </si>
  <si>
    <t>URBANIZACION CALABRIA</t>
  </si>
  <si>
    <t>URBANIZACION GALICIA</t>
  </si>
  <si>
    <t>URBANIZACION INDIA CATALINA</t>
  </si>
  <si>
    <t>URBANIZACION LA ESTANCIA</t>
  </si>
  <si>
    <t>URBANIZACION LA LLANADA</t>
  </si>
  <si>
    <t>URBANIZACION LA RIVIERA DEL SUR</t>
  </si>
  <si>
    <t>URBANIZACION LAS HUERTAS</t>
  </si>
  <si>
    <t>URBANIZACION PEÑON DEL CORTIJO</t>
  </si>
  <si>
    <t>ARBORIZADORA ALTA</t>
  </si>
  <si>
    <t>BELLAVISTA</t>
  </si>
  <si>
    <t>EMPRESA COMUNITARIA MANUELA BELTRAN</t>
  </si>
  <si>
    <t>JERUSALEN</t>
  </si>
  <si>
    <t>JERUSALEN SECTOR BELLAVISTA - LA Y</t>
  </si>
  <si>
    <t>JERUSALEN SECTOR EL PLAN</t>
  </si>
  <si>
    <t>JERUSALEN SECTOR LA ISLA</t>
  </si>
  <si>
    <t>JERUSALEN SECTOR LAS BRISAS</t>
  </si>
  <si>
    <t>JERUSALEN SECTOR MEDIA LOMA</t>
  </si>
  <si>
    <t>JERUSALEN SECTOR NUEVA ARGENTINA</t>
  </si>
  <si>
    <t>JERUSALEN SECTOR PARAISO</t>
  </si>
  <si>
    <t>JERUSALEN SECTOR PLAN CANTERAS</t>
  </si>
  <si>
    <t>JERUSALEN SECTOR POTOSI</t>
  </si>
  <si>
    <t>JERUSALEN SECTOR PRADERA - LA ESPERANZA</t>
  </si>
  <si>
    <t>JERUSALEN SECTOR SANTA ROSITA - LAS VEGAS</t>
  </si>
  <si>
    <t>JERUSALEN SECTOR TANQUE LAGUNA</t>
  </si>
  <si>
    <t>LA PRADERA</t>
  </si>
  <si>
    <t>LAS BRISAS</t>
  </si>
  <si>
    <t>LAS VEGAS DE POTOSI</t>
  </si>
  <si>
    <t>POTOSI</t>
  </si>
  <si>
    <t>URB. BOSQUES DE CANDELARIA</t>
  </si>
  <si>
    <t>URB. CANDELARIA LA NUEVA II SECTOR</t>
  </si>
  <si>
    <t>URBANIZACION LA MILAGROSA</t>
  </si>
  <si>
    <t>VERONA</t>
  </si>
  <si>
    <t>VILLA CANDELARIA ANTES SAN SIMON I, II ETAPA</t>
  </si>
  <si>
    <t>NUMERO DE DOCUMENTO</t>
  </si>
  <si>
    <t>TIPO DE BENEFICIARIO</t>
  </si>
  <si>
    <t>PRIMER APELLIDO</t>
  </si>
  <si>
    <t>SEGUNDO APELLIDO</t>
  </si>
  <si>
    <t>PRIMER NOMBRE</t>
  </si>
  <si>
    <t>SEGUNDO NOMBRE</t>
  </si>
  <si>
    <t>FECHA DE NACIMIENTO</t>
  </si>
  <si>
    <t>AÑOS</t>
  </si>
  <si>
    <t>MESES</t>
  </si>
  <si>
    <t>DIAS</t>
  </si>
  <si>
    <t>EDAD</t>
  </si>
  <si>
    <t>PAIS DE NACIMIENTO</t>
  </si>
  <si>
    <t>DEPARTAMENTO DE NACIMIENTO</t>
  </si>
  <si>
    <t>MUNICIPIO DE NACIMIENTO</t>
  </si>
  <si>
    <t>GRUPO ETNICO</t>
  </si>
  <si>
    <t>ENTIDAD QUE CERTIFICA LA DISCAPACIDAD</t>
  </si>
  <si>
    <t>BENEFICIARIO SISBENIZADO</t>
  </si>
  <si>
    <t>PERTENECE A FAMILIAS EN ACCION</t>
  </si>
  <si>
    <t>PAIS DE RESIDENCIA</t>
  </si>
  <si>
    <t>DEPARTAMENTO DE RESIDENCIA</t>
  </si>
  <si>
    <t>ZONA DE UBICACIÓN</t>
  </si>
  <si>
    <t>ESTRATO DEL HOGAR</t>
  </si>
  <si>
    <t>TIPO DE CABECERA</t>
  </si>
  <si>
    <t>BARRIO</t>
  </si>
  <si>
    <t>DIRECCION</t>
  </si>
  <si>
    <t>TELEFONO PRINCIPAL</t>
  </si>
  <si>
    <t>TELEFONO SECUNDARIO</t>
  </si>
  <si>
    <t>TIPO DE RESPONSABLE</t>
  </si>
  <si>
    <t>PRIMER NOMBRE ACUDIENTE</t>
  </si>
  <si>
    <t>SEGUNDO NOMBRE ACUDIENTE</t>
  </si>
  <si>
    <t>PRIMER APELLIDO ACUDIENTE</t>
  </si>
  <si>
    <t>SEGUNDO APELLIDO ACUDIENTE</t>
  </si>
  <si>
    <t>FECHA DE NACIMIENTO ACUDIENTE</t>
  </si>
  <si>
    <t>PAIS DE NACIMIENTO ACUDIENTE</t>
  </si>
  <si>
    <t>¿ACTIVO O INACTIVO?</t>
  </si>
  <si>
    <t>FECHA DE INGRESO</t>
  </si>
  <si>
    <t>FECHA DE EGRESO</t>
  </si>
  <si>
    <t>ESPECIFICAR LA DISCAPACIDAD</t>
  </si>
  <si>
    <t>¿ESTÁ INSCRITO EN EL REGISTRO PARA LA LOCALIZACIÓN Y CARACTERIZACIÓN DE PERSONAS CON DISCAPACIDAD ?</t>
  </si>
  <si>
    <t>¿REQUIERE LA AYUDA DE OTRA PERSONA ?</t>
  </si>
  <si>
    <t>¿REQUIERE AYUDA TÉCNICA / PRODUCTO  DE APOYO ?</t>
  </si>
  <si>
    <t>¿CUENTA CON LA AYUDA TÉCNICA / PRODUCTO  DE APOYO ?</t>
  </si>
  <si>
    <t>¿REQUIERE TERAPIA Y/O REHABILITACIÓN ?</t>
  </si>
  <si>
    <t>RECIBE ATENCIÓN EN TERAPIA Y/O REHABILITACIÓN ?</t>
  </si>
  <si>
    <t>TIENE PROCESO DE INTERDICCIÓN ?</t>
  </si>
  <si>
    <t>ACTIVO/INACTIVO</t>
  </si>
  <si>
    <t>ACTIVO</t>
  </si>
  <si>
    <t>INACTIVO</t>
  </si>
  <si>
    <t>FECHA ACTUAL</t>
  </si>
  <si>
    <t>COMUNA</t>
  </si>
  <si>
    <t>TIPO_DE_CABECERA</t>
  </si>
  <si>
    <t>FAMILIA</t>
  </si>
  <si>
    <t>PADRE</t>
  </si>
  <si>
    <t>MADRE</t>
  </si>
  <si>
    <t>PADRASTRO</t>
  </si>
  <si>
    <t>MADRASTRA</t>
  </si>
  <si>
    <t>CONYUGE</t>
  </si>
  <si>
    <t>TIO(A)</t>
  </si>
  <si>
    <t>HERMANO(A)</t>
  </si>
  <si>
    <t>ABUELO(A)</t>
  </si>
  <si>
    <t>TIPO DE DOCUMENTO ACUDIENTE</t>
  </si>
  <si>
    <t>REGIMEN</t>
  </si>
  <si>
    <t>SUBSIDIADO</t>
  </si>
  <si>
    <t>CONTRIBUTIVO</t>
  </si>
  <si>
    <t>ESPECIAL</t>
  </si>
  <si>
    <t>NO SE ENCUENTRA AFILIADO</t>
  </si>
  <si>
    <t>AIC-EPSI</t>
  </si>
  <si>
    <t>ALIANSALUD EPS</t>
  </si>
  <si>
    <t>AMBUQ EPS</t>
  </si>
  <si>
    <t>COMPENSAR</t>
  </si>
  <si>
    <t>ANAS WAYUU</t>
  </si>
  <si>
    <t>COOMEVA EPS</t>
  </si>
  <si>
    <t>ASMET SALUD EPS</t>
  </si>
  <si>
    <t>CRUZ BLANCA EPS</t>
  </si>
  <si>
    <t>CAJACOPI EPS</t>
  </si>
  <si>
    <t>EPS CONFENALCO VALLE</t>
  </si>
  <si>
    <t>CAPITAL SALUD EPS</t>
  </si>
  <si>
    <t>EPS S.O.S</t>
  </si>
  <si>
    <t>CAPRESOCA EPS</t>
  </si>
  <si>
    <t>EPS SANITAS</t>
  </si>
  <si>
    <t>COMFACHOCÓ EPS</t>
  </si>
  <si>
    <t>FAMISANAR EPS</t>
  </si>
  <si>
    <t>COMFACOR</t>
  </si>
  <si>
    <t>MEDIMÁS EPS</t>
  </si>
  <si>
    <t>COMFAGUAJIRA</t>
  </si>
  <si>
    <t>NUEVA EPS</t>
  </si>
  <si>
    <t>COMFAMILIAR CARTAGENA</t>
  </si>
  <si>
    <t>SALUD TOTAL EPS</t>
  </si>
  <si>
    <t>COMFAMILIAR EPS</t>
  </si>
  <si>
    <t>SURA EPS</t>
  </si>
  <si>
    <t>COMFAMILIAR NARIÑO</t>
  </si>
  <si>
    <t>COMPARTA EPS</t>
  </si>
  <si>
    <t>CONFAORIENTE EPS</t>
  </si>
  <si>
    <t>CONFASUCRE</t>
  </si>
  <si>
    <t>CONVIDA EPS</t>
  </si>
  <si>
    <t>COOSALUD</t>
  </si>
  <si>
    <t>DUSAKAWI EPSI</t>
  </si>
  <si>
    <t>ECOOPSOS</t>
  </si>
  <si>
    <t>EMSSANAR EPS</t>
  </si>
  <si>
    <t>MALLAMAS EPS INDÍGENA</t>
  </si>
  <si>
    <t>MUTUAL SER</t>
  </si>
  <si>
    <t>PIJAOS SALUD</t>
  </si>
  <si>
    <t>SAVIA SALUD EPS</t>
  </si>
  <si>
    <t>EPS</t>
  </si>
  <si>
    <t>FUERZAS MILITARES</t>
  </si>
  <si>
    <t>POLICÍA NACIONAL</t>
  </si>
  <si>
    <t>PROFESORES AFILIADOS AL FONDO NACIONAL DE PRESTACIONES DEL MAGISTERIO</t>
  </si>
  <si>
    <t>ECOPETROL</t>
  </si>
  <si>
    <t>UNIVERSIDADES PÚBLICAS QUE SE ACOGIERON A LA LEY 647 DEL 2001.</t>
  </si>
  <si>
    <t>NO_SE_ENCUENTRA_AFILIADO</t>
  </si>
  <si>
    <t>UNIDAD</t>
  </si>
  <si>
    <t>DUPLA</t>
  </si>
  <si>
    <t>DOCENTE</t>
  </si>
  <si>
    <t>M. GESTANTES Y MADRES LACTANTES (MENOR DE 6 MESES)</t>
  </si>
  <si>
    <t>SI_</t>
  </si>
  <si>
    <t>NO_</t>
  </si>
  <si>
    <t>MUJER GESTANTE</t>
  </si>
  <si>
    <t>MENOR DE SEIS MESES</t>
  </si>
  <si>
    <t>NIÑO O NIÑA ENTRE 6 MESES Y 5 AÑOS Y 11 MESES</t>
  </si>
  <si>
    <t>TIPO COMPLEMENTO</t>
  </si>
  <si>
    <t>Etiquetas de fila</t>
  </si>
  <si>
    <t>Total general</t>
  </si>
  <si>
    <t>Porcentaje - GENERO</t>
  </si>
  <si>
    <t>Porcentaje - TIPO DE BENEFICIARIO</t>
  </si>
  <si>
    <t>Cantidad - ESTRATO DEL HOGAR</t>
  </si>
  <si>
    <t>TIPOS_DE_DISCAPACIDAD</t>
  </si>
  <si>
    <t>FISICA</t>
  </si>
  <si>
    <t>INTELECTUAL</t>
  </si>
  <si>
    <t>PSICOSOCIAL</t>
  </si>
  <si>
    <t>AUDITIVA</t>
  </si>
  <si>
    <t>VISUAL</t>
  </si>
  <si>
    <t>SORDO CEGUERA</t>
  </si>
  <si>
    <t>MULTIPLE</t>
  </si>
  <si>
    <t>SENSORIAL</t>
  </si>
  <si>
    <t>SISTEMICA</t>
  </si>
  <si>
    <t>VOZ Y HABLA</t>
  </si>
  <si>
    <t>PIEL, PELO Y UÑAS</t>
  </si>
  <si>
    <t>NINGUNA</t>
  </si>
  <si>
    <t>CATEGORIA DE LA DISCAPACIDAD</t>
  </si>
  <si>
    <t>NUMERO DE DOCUMENTO DEL ACUDIENTE</t>
  </si>
  <si>
    <t>TIPO DE DOCUMENTO PAPÁ</t>
  </si>
  <si>
    <t>NUMERO DE DOCUMENTO DEL PAPÁ</t>
  </si>
  <si>
    <t>PRIMER NOMBRE PAPÁ</t>
  </si>
  <si>
    <t>SEGUNDO NOMBRE PAPÁ</t>
  </si>
  <si>
    <t>PRIMER APELLIDO PAPÁ</t>
  </si>
  <si>
    <t>SEGUNDO APELLIDO PAPÁ</t>
  </si>
  <si>
    <t>FECHA DE NACIMIENTO PAPÁ</t>
  </si>
  <si>
    <t>NUMERO DE DOCUMENTO DE LA MAMÁ</t>
  </si>
  <si>
    <t>TIPO DE DOCUMENTO MAMÁ</t>
  </si>
  <si>
    <t>PRIMER NOMBRE MAMÁ</t>
  </si>
  <si>
    <t>SEGUNDO NOMBRE MAMÁ</t>
  </si>
  <si>
    <t>PRIMER APELLIDO MAMÁ</t>
  </si>
  <si>
    <t>SEGUNDO APELLIDO MAMÁ</t>
  </si>
  <si>
    <t>FECHA DE NACIMIENTO MAMÁ</t>
  </si>
  <si>
    <t>EDAD MAMÁ</t>
  </si>
  <si>
    <t>EDUCANDO ANDO</t>
  </si>
  <si>
    <t>SEMBRANDO ESPERANZA</t>
  </si>
  <si>
    <t>ESPACIOS CREATIVOS</t>
  </si>
  <si>
    <t>CRECER JUGANDO EN FAMILIA</t>
  </si>
  <si>
    <t>MIS TERNURAS</t>
  </si>
  <si>
    <t>LACITOS DE AMOR</t>
  </si>
  <si>
    <t>CRECER Y CREAR 1</t>
  </si>
  <si>
    <t>CRECER Y CREAR 2</t>
  </si>
  <si>
    <t>EMPRENDEDORAS</t>
  </si>
  <si>
    <t>MONACHOS</t>
  </si>
  <si>
    <t>SEMILLITAS DE AMOR</t>
  </si>
  <si>
    <t>SOÑADORAS</t>
  </si>
  <si>
    <t>GUERRERAS CONSTRUYENDO SUEÑOS</t>
  </si>
  <si>
    <t>TRIUNFADORAS</t>
  </si>
  <si>
    <t>GESTANDO FUTURO T3</t>
  </si>
  <si>
    <t>GESTANDO FUTURO T2</t>
  </si>
  <si>
    <t>LOURDES</t>
  </si>
  <si>
    <t>SANTA ROSA DE LIMA</t>
  </si>
  <si>
    <t>FISCALA</t>
  </si>
  <si>
    <t>USME PUEBLO</t>
  </si>
  <si>
    <t>SERRANIAS</t>
  </si>
  <si>
    <t>VIRREY</t>
  </si>
  <si>
    <t>SI EL BENEFICIARIO TIENE TICKET, INDIQUE EL NÚMERO DE TICKET</t>
  </si>
  <si>
    <t>NOMBRE COMPLETO</t>
  </si>
  <si>
    <t>Cantidad - TIPO DE BENEFICIARIO</t>
  </si>
  <si>
    <t>Cantidad - PAIS DE NACIMIENTO</t>
  </si>
  <si>
    <t>Cantidad - REGIMEN</t>
  </si>
  <si>
    <t>Porcentaje - REGIMEN</t>
  </si>
  <si>
    <t>Porcentaje - ESTRATO DEL HOGAR</t>
  </si>
  <si>
    <t>CANTIDAD ACTIVOS</t>
  </si>
  <si>
    <t>Cantidad - GENERO</t>
  </si>
  <si>
    <t>Cantidad - EPS</t>
  </si>
  <si>
    <t>Porcentaje - EPS</t>
  </si>
  <si>
    <t xml:space="preserve">¿EL BENEFICIARIO CUENTA CON EL CARNET DE VACUNACIÓN? * </t>
  </si>
  <si>
    <t xml:space="preserve">¿EL CARNET DE VACUNACIÓN SE ENCUENTRA AL DÍA EN LAS VACUNAS Y DOSIS QUE CORRESPONDEN A LA EDAD DEL NIÑO O NIÑA? * </t>
  </si>
  <si>
    <t xml:space="preserve">¿EL BENEFICIARIO PRESENTA CARNET DE CRECIMIENTO Y DESARROLLO? * </t>
  </si>
  <si>
    <t xml:space="preserve">SI EL NIÑO CUENTA CON EL CARNET, VERIFIQUE ¿CUÁNTOS CONTROLES DE CRECIMIENTO Y DESARROLLO HA RECIBIDO EL NIÑO, EN LOS ÚLTIMOS 6 MESES? </t>
  </si>
  <si>
    <t xml:space="preserve">ANTECEDENTE DE PREMATUREZ * </t>
  </si>
  <si>
    <t xml:space="preserve">A LA FECHA DE VALORACIÓN EL BENEFICIARIO TIENE MENOS DE 40 SEMANAS </t>
  </si>
  <si>
    <t>PERIMETRO CEFÁLICO</t>
  </si>
  <si>
    <t xml:space="preserve">EDAD GESTACIONAL AL NACER * </t>
  </si>
  <si>
    <t>SI EL NIÑO O NIÑA ES MENOR DE 6 MESES, ¿ESTÁ SIENDO ALIMENTADO CON LECHE MATERNA DE FORMA EXCLUSIVA?</t>
  </si>
  <si>
    <t>DURACIÓN LACTANCIA MATERNA EXCLUSIVA (MESES)</t>
  </si>
  <si>
    <t>DURACIÓN LACTANCIA MATERNA TOTAL (MESES)</t>
  </si>
  <si>
    <t>Cantidad -  BENEFICIARIO QUE CUENTAN CON EL CARNET DE VACUNACIÓN</t>
  </si>
  <si>
    <t>Porcentaje -  BENEFICIARIO QUE CUENTAN CON EL CARNET DE VACUNACIÓN</t>
  </si>
  <si>
    <t>CARNET DE VACUNACION</t>
  </si>
  <si>
    <t>REGIMEN - EPS</t>
  </si>
  <si>
    <t>DISCAPACIDAD</t>
  </si>
  <si>
    <t>Porcentaje - PAIS DE NACIMIENTO</t>
  </si>
  <si>
    <t>Cantidad -  BENEFICIARIO QUE PRESENTA CARNET DE CRECIMIENTO Y DESARROLLO</t>
  </si>
  <si>
    <t>Porcentaje - BENEFICIARIO QUE PRESENTA CARNET DE CRECIMIENTO Y DESARROLLO</t>
  </si>
  <si>
    <t>CARNET DE CRECIMIENTO Y DESARROLLO</t>
  </si>
  <si>
    <t>Cantidad - ZONA DE UBICACIÓN</t>
  </si>
  <si>
    <t>Porcentaje -  ZONA DE UBICACIÓN2</t>
  </si>
  <si>
    <t>Cantidad -  BARRIO</t>
  </si>
  <si>
    <t>Porcentaje - BARRIO</t>
  </si>
  <si>
    <t>Cuenta de BENEFICIARIO SISBENIZADO</t>
  </si>
  <si>
    <t>Cuenta de BENEFICIARIO SISBENIZADO2</t>
  </si>
  <si>
    <t>PUNTAJE SISBEN</t>
  </si>
  <si>
    <t>DATOS BÁSICOS</t>
  </si>
  <si>
    <t>GEORREFERENCIACIÓN</t>
  </si>
  <si>
    <t>DATOS SALUD</t>
  </si>
  <si>
    <t>TIPO COMPLEMENTO POR DUPLA</t>
  </si>
  <si>
    <t>NO MODIFIQUE LA COLUMNA</t>
  </si>
  <si>
    <t>ACTIVOS</t>
  </si>
  <si>
    <t>Cantidad - TIPO COMPLEMENTO</t>
  </si>
  <si>
    <t>EDAD PAPÁ (AÑOS)</t>
  </si>
  <si>
    <t>NO APLICA</t>
  </si>
  <si>
    <t>NOMBRE LOCALIDAD/COMUNAS/NOMBRE DE ZONA RESTO</t>
  </si>
  <si>
    <t>OTRO</t>
  </si>
  <si>
    <t>NO_APLICA</t>
  </si>
  <si>
    <t>N_A</t>
  </si>
  <si>
    <t>Cantidad NOMBRE LOCALIDAD/COMUNAS/NOMBRE DE ZONA RESTO</t>
  </si>
  <si>
    <t>Porcentaje NOMBRE LOCALIDAD/COMUNAS/NOMBRE DE ZONA RESTO2</t>
  </si>
  <si>
    <t>LOCALIDAD-COMUNA-RESTO</t>
  </si>
  <si>
    <t>NOMBRE DE LA ZONA RESTO</t>
  </si>
  <si>
    <t>(en blanco)</t>
  </si>
  <si>
    <t>Cuenta de PUNTAJE SISBEN</t>
  </si>
  <si>
    <t>AMIGO(A)</t>
  </si>
  <si>
    <t>OLAYA</t>
  </si>
  <si>
    <t>SALDAÑA</t>
  </si>
  <si>
    <t>LINARES</t>
  </si>
  <si>
    <t>SANTANA</t>
  </si>
  <si>
    <t>SANTIAGO</t>
  </si>
  <si>
    <t>OBANDO</t>
  </si>
  <si>
    <t>VICTORIA</t>
  </si>
  <si>
    <t>TORO</t>
  </si>
  <si>
    <t>OSPINA</t>
  </si>
  <si>
    <t>GUADALUPE</t>
  </si>
  <si>
    <t>MIRANDA</t>
  </si>
  <si>
    <t>MEDINA</t>
  </si>
  <si>
    <t>PAJARITO</t>
  </si>
  <si>
    <t>ALDANA</t>
  </si>
  <si>
    <t>RESTREPO</t>
  </si>
  <si>
    <t>ALVARADO</t>
  </si>
  <si>
    <t>ACEVEDO</t>
  </si>
  <si>
    <t>RIVERA</t>
  </si>
  <si>
    <t>GIRALDO</t>
  </si>
  <si>
    <t>FONSECA</t>
  </si>
  <si>
    <t>BARBOSA</t>
  </si>
  <si>
    <t>RICAURTE</t>
  </si>
  <si>
    <t>ZAMBRANO</t>
  </si>
  <si>
    <t>DANUBIO II</t>
  </si>
  <si>
    <t>CHUNIZA</t>
  </si>
  <si>
    <t>EL BENEFICIARIO HA SIDO VICTIMA DIRECTA CONFLICTO ARMADO</t>
  </si>
  <si>
    <t>CÓRDOBA</t>
  </si>
  <si>
    <t>BUENAVISTA</t>
  </si>
  <si>
    <t>SAN PELAYO</t>
  </si>
  <si>
    <t>MONTERÍA</t>
  </si>
  <si>
    <t>AYAPEL</t>
  </si>
  <si>
    <t>CANALETE</t>
  </si>
  <si>
    <t>CERETÉ</t>
  </si>
  <si>
    <t>CHIMÁ</t>
  </si>
  <si>
    <t>CHINÚ</t>
  </si>
  <si>
    <t>CIÉNAGA DE ORO</t>
  </si>
  <si>
    <t>COTORRA</t>
  </si>
  <si>
    <t>LA APARTADA</t>
  </si>
  <si>
    <t>LOS CÓRDOBAS</t>
  </si>
  <si>
    <t>MOMIL</t>
  </si>
  <si>
    <t>MONTELÍBANO</t>
  </si>
  <si>
    <t>MOÑITOS</t>
  </si>
  <si>
    <t>PLANETA RICA</t>
  </si>
  <si>
    <t>PUEBLO NUEVO</t>
  </si>
  <si>
    <t>PUERTO ESCONDIDO</t>
  </si>
  <si>
    <t>PUERTO LIBERTADOR</t>
  </si>
  <si>
    <t>PURÍSIMA</t>
  </si>
  <si>
    <t>SAHAGÚN</t>
  </si>
  <si>
    <t>SAN ANDRÉS DE SOTAVENTO</t>
  </si>
  <si>
    <t>SAN ANTERO</t>
  </si>
  <si>
    <t>SAN BERNARDO DEL VIENTO</t>
  </si>
  <si>
    <t>SAN CARLOS</t>
  </si>
  <si>
    <t>SAN JOSÉ DE URÉ</t>
  </si>
  <si>
    <t>SANTA CRUZ DE LORICA</t>
  </si>
  <si>
    <t>TIERRALTA</t>
  </si>
  <si>
    <t>TUCHÍN</t>
  </si>
  <si>
    <t>VALENCIA</t>
  </si>
  <si>
    <t/>
  </si>
  <si>
    <t>NEIRA</t>
  </si>
  <si>
    <t>GRUPO_ÉTNICO</t>
  </si>
  <si>
    <t>ALTO BAUDÓ</t>
  </si>
  <si>
    <t>ATRATO</t>
  </si>
  <si>
    <t>BAGADÓ</t>
  </si>
  <si>
    <t>BAHÍA SOLANO</t>
  </si>
  <si>
    <t>BAJO BAUDÓ</t>
  </si>
  <si>
    <t>BOJAYÁ</t>
  </si>
  <si>
    <t>CÉRTEGUI</t>
  </si>
  <si>
    <t>CONDOTO</t>
  </si>
  <si>
    <t>EL CANTÓN DE SAN PABLO</t>
  </si>
  <si>
    <t>EL CARMEN DE ATRATO</t>
  </si>
  <si>
    <t>EL CARMEN DEL DARIÉN</t>
  </si>
  <si>
    <t>EL LITORAL DE SAN JUAN</t>
  </si>
  <si>
    <t>ISTMINA</t>
  </si>
  <si>
    <t>JURADÓ</t>
  </si>
  <si>
    <t>LLORÓ</t>
  </si>
  <si>
    <t>MEDIO ATRATO</t>
  </si>
  <si>
    <t>MEDIO BAUDÓ</t>
  </si>
  <si>
    <t>MEDIO SAN JUAN</t>
  </si>
  <si>
    <t>NÓVITA</t>
  </si>
  <si>
    <t>NUQUÍ</t>
  </si>
  <si>
    <t>QUIBDÓ</t>
  </si>
  <si>
    <t>RÍO IRÓ</t>
  </si>
  <si>
    <t>RÍO QUITO</t>
  </si>
  <si>
    <t>RIOSUCIO</t>
  </si>
  <si>
    <t>SAN JOSÉ DEL PALMAR</t>
  </si>
  <si>
    <t>SIPÍ</t>
  </si>
  <si>
    <t>TADÓ</t>
  </si>
  <si>
    <t>UNGUÍA</t>
  </si>
  <si>
    <t>UNIÓN PANAMERICANA</t>
  </si>
  <si>
    <t>Cuenta de TIPO COMPLEMENTO</t>
  </si>
  <si>
    <t>TIPO DE COMPLEMENTO</t>
  </si>
  <si>
    <t>TIPO DE COMPLEMENTO PORCENTAJE</t>
  </si>
  <si>
    <t>DUITAMA</t>
  </si>
  <si>
    <t>MORALES</t>
  </si>
  <si>
    <t>BRICEÑO</t>
  </si>
  <si>
    <t>GUACA</t>
  </si>
  <si>
    <t>PEDRAZA</t>
  </si>
  <si>
    <t>BELLO</t>
  </si>
  <si>
    <t>TRUJILLO</t>
  </si>
  <si>
    <t>BELTRÁN</t>
  </si>
  <si>
    <t>MURILLO</t>
  </si>
  <si>
    <t>GONZÁLEZ</t>
  </si>
  <si>
    <t>CERINZA</t>
  </si>
  <si>
    <t>ORTEGA</t>
  </si>
  <si>
    <t>PADILLA</t>
  </si>
  <si>
    <t>CABRERA</t>
  </si>
  <si>
    <t>MOSQUERA</t>
  </si>
  <si>
    <t>SEGOVIA</t>
  </si>
  <si>
    <t>MONTENEGRO</t>
  </si>
  <si>
    <t>SOLANO</t>
  </si>
  <si>
    <t>CAICEDO</t>
  </si>
  <si>
    <t>MARULANDA</t>
  </si>
  <si>
    <t>ROSAS</t>
  </si>
  <si>
    <t>VERGARA</t>
  </si>
  <si>
    <t>LEIVA</t>
  </si>
  <si>
    <t>FRESNO</t>
  </si>
  <si>
    <t>PAIPA</t>
  </si>
  <si>
    <t>MADRID</t>
  </si>
  <si>
    <t>VILLANUEVA</t>
  </si>
  <si>
    <t>+</t>
  </si>
  <si>
    <t>PRADO</t>
  </si>
  <si>
    <t>COGUA</t>
  </si>
  <si>
    <t>COELLO</t>
  </si>
  <si>
    <t>PAUNA</t>
  </si>
  <si>
    <t>SOACHA</t>
  </si>
  <si>
    <t>OPORAPA</t>
  </si>
  <si>
    <t>TUTA</t>
  </si>
  <si>
    <t>SAN AGUSTIN</t>
  </si>
  <si>
    <t>LA ESPERANZA</t>
  </si>
  <si>
    <t>MARGARITA</t>
  </si>
  <si>
    <t>DIVINO NIÑO</t>
  </si>
  <si>
    <t>DOLORES</t>
  </si>
  <si>
    <t>SUSA</t>
  </si>
  <si>
    <t>TABIO</t>
  </si>
  <si>
    <t>GARZÓN</t>
  </si>
  <si>
    <t>TRINIDAD</t>
  </si>
  <si>
    <t>SUAZA</t>
  </si>
  <si>
    <t>Sabanas Del Dorado</t>
  </si>
  <si>
    <t>El Gaco</t>
  </si>
  <si>
    <t>EL LIBANO</t>
  </si>
  <si>
    <t>GRANADA AL SUR</t>
  </si>
  <si>
    <t>SAN ANDRÉS Y PROVIDENCIA</t>
  </si>
  <si>
    <t>CUCUTILLA</t>
  </si>
  <si>
    <t>GRAMALOTE</t>
  </si>
  <si>
    <t>SALAZAR DE LAS PALMAS</t>
  </si>
  <si>
    <t>VILLA CARO</t>
  </si>
  <si>
    <t>EL ZULIA</t>
  </si>
  <si>
    <t>LOS PATIOS</t>
  </si>
  <si>
    <t>PUERTO SANTANDER</t>
  </si>
  <si>
    <t>SAN CAYETANO</t>
  </si>
  <si>
    <t>VILLA DEL ROSARIO</t>
  </si>
  <si>
    <t>BUCARASICA</t>
  </si>
  <si>
    <t>EL TARRA</t>
  </si>
  <si>
    <t>SARDINATA</t>
  </si>
  <si>
    <t>TIBÚ</t>
  </si>
  <si>
    <t>ÁBREGO</t>
  </si>
  <si>
    <t>CÁCHIRA</t>
  </si>
  <si>
    <t>CONVENCIÓN</t>
  </si>
  <si>
    <t>HACARÍ</t>
  </si>
  <si>
    <t>LA PLAYA DE BELÉN</t>
  </si>
  <si>
    <t>OCAÑA</t>
  </si>
  <si>
    <t>SAN CALIXTO</t>
  </si>
  <si>
    <t>TEORAMA</t>
  </si>
  <si>
    <t>CÁCOTA</t>
  </si>
  <si>
    <t>CHITAGÁ</t>
  </si>
  <si>
    <t>MUTISCUA</t>
  </si>
  <si>
    <t>PAMPLONA</t>
  </si>
  <si>
    <t>PAMPLONITA</t>
  </si>
  <si>
    <t>SANTO DOMINGO DE SILOS</t>
  </si>
  <si>
    <t>BOCHALEMA</t>
  </si>
  <si>
    <t>CHINÁCOTA</t>
  </si>
  <si>
    <t>DURANIA</t>
  </si>
  <si>
    <t>HERRÁN</t>
  </si>
  <si>
    <t>LABATECA</t>
  </si>
  <si>
    <t>RAGONVALIA</t>
  </si>
  <si>
    <t>TOLEDO</t>
  </si>
  <si>
    <t>CAUCASIA</t>
  </si>
  <si>
    <t>EL BANCO</t>
  </si>
  <si>
    <t>EL PIÑÓN</t>
  </si>
  <si>
    <t>EL RETÉN</t>
  </si>
  <si>
    <t xml:space="preserve">EL GUAMO </t>
  </si>
  <si>
    <t>ABEJORRAL</t>
  </si>
  <si>
    <t>ABRIAQUÍ</t>
  </si>
  <si>
    <t>ALEJANDRÍA</t>
  </si>
  <si>
    <t>AMAGÁ</t>
  </si>
  <si>
    <t>AMALFI</t>
  </si>
  <si>
    <t>ANDES</t>
  </si>
  <si>
    <t>ANGELÓPOLIS</t>
  </si>
  <si>
    <t>ANGOSTURA</t>
  </si>
  <si>
    <t>ANORÍ</t>
  </si>
  <si>
    <t>ANZÁ</t>
  </si>
  <si>
    <t>APARTADÓ</t>
  </si>
  <si>
    <t>ARBOLETES</t>
  </si>
  <si>
    <t>ARGELIA</t>
  </si>
  <si>
    <t>BELMIRA</t>
  </si>
  <si>
    <t>BETANIA</t>
  </si>
  <si>
    <t>BETULIA</t>
  </si>
  <si>
    <t>BURITICÁ</t>
  </si>
  <si>
    <t>CÁCERES</t>
  </si>
  <si>
    <t>CAMPAMENTO</t>
  </si>
  <si>
    <t>CAÑASGORDAS</t>
  </si>
  <si>
    <t>CARACOLÍ</t>
  </si>
  <si>
    <t>CARAMANTA</t>
  </si>
  <si>
    <t>CAREPA</t>
  </si>
  <si>
    <t>CAROLINA DEL PRÍNCIPE</t>
  </si>
  <si>
    <t>CHIGORODÓ</t>
  </si>
  <si>
    <t>CISNEROS</t>
  </si>
  <si>
    <t xml:space="preserve">CIUDAD </t>
  </si>
  <si>
    <t>COCORNÁ</t>
  </si>
  <si>
    <t>CONCEPCIÓN</t>
  </si>
  <si>
    <t>CONCORDIA</t>
  </si>
  <si>
    <t>COPACABANA</t>
  </si>
  <si>
    <t>DABEIBA</t>
  </si>
  <si>
    <t>DONMATÍAS</t>
  </si>
  <si>
    <t>EBÉJICO</t>
  </si>
  <si>
    <t>EL BAGRE</t>
  </si>
  <si>
    <t>EL CARMEN DE VIBORAL</t>
  </si>
  <si>
    <t>EL PEÑOL</t>
  </si>
  <si>
    <t>EL RETIRO</t>
  </si>
  <si>
    <t>EL SANTUARIO</t>
  </si>
  <si>
    <t>ENTRERRÍOS</t>
  </si>
  <si>
    <t>ENVIGADO</t>
  </si>
  <si>
    <t>FREDONIA</t>
  </si>
  <si>
    <t>FRONTINO</t>
  </si>
  <si>
    <t>GIRARDOTA</t>
  </si>
  <si>
    <t>GÓMEZ PLATA</t>
  </si>
  <si>
    <t>GRANADA</t>
  </si>
  <si>
    <t>GUARNE</t>
  </si>
  <si>
    <t>GUATAPÉ</t>
  </si>
  <si>
    <t>HELICONIA</t>
  </si>
  <si>
    <t>HISPANIA</t>
  </si>
  <si>
    <t>ITAGÜÍ</t>
  </si>
  <si>
    <t>ITUANGO</t>
  </si>
  <si>
    <t>JARDÍN</t>
  </si>
  <si>
    <t>JERICÓ</t>
  </si>
  <si>
    <t>LA CEJA</t>
  </si>
  <si>
    <t>LA ESTRELLA</t>
  </si>
  <si>
    <t>LA PINTADA</t>
  </si>
  <si>
    <t>LA UNIÓN</t>
  </si>
  <si>
    <t>LIBORINA</t>
  </si>
  <si>
    <t>MACEO</t>
  </si>
  <si>
    <t>MARINILLA</t>
  </si>
  <si>
    <t>MONTEBELLO</t>
  </si>
  <si>
    <t>MURINDÓ</t>
  </si>
  <si>
    <t>MUTATÁ</t>
  </si>
  <si>
    <t>NECHÍ</t>
  </si>
  <si>
    <t>NECOCLÍ</t>
  </si>
  <si>
    <t>PEQUE</t>
  </si>
  <si>
    <t>PUEBLORRICO</t>
  </si>
  <si>
    <t>PUERTO BERRÍO</t>
  </si>
  <si>
    <t>PUERTO NARE</t>
  </si>
  <si>
    <t>PUERTO TRIUNFO</t>
  </si>
  <si>
    <t>REMEDIOS</t>
  </si>
  <si>
    <t>RIONEGRO</t>
  </si>
  <si>
    <t>SABANALARGA</t>
  </si>
  <si>
    <t>SABANETA</t>
  </si>
  <si>
    <t>SALGAR</t>
  </si>
  <si>
    <t>SAN ANDRÉS DE CUERQUIA</t>
  </si>
  <si>
    <t>SAN FRANCISCO</t>
  </si>
  <si>
    <t>SAN JERÓNIMO</t>
  </si>
  <si>
    <t>SAN JOSÉ DE LA MONTAÑA</t>
  </si>
  <si>
    <t>SAN JUAN DE URABÁ</t>
  </si>
  <si>
    <t>SAN LUIS</t>
  </si>
  <si>
    <t>SAN PEDRO DE LOS MILAGROS</t>
  </si>
  <si>
    <t>SAN PEDRO DE URABÁ</t>
  </si>
  <si>
    <t>SAN RAFAEL</t>
  </si>
  <si>
    <t>SAN ROQUE</t>
  </si>
  <si>
    <t>SAN VICENTE</t>
  </si>
  <si>
    <t xml:space="preserve">SANTA FE DE </t>
  </si>
  <si>
    <t>SANTA ROSA DE OSOS</t>
  </si>
  <si>
    <t>SANTO DOMINGO</t>
  </si>
  <si>
    <t>SIA</t>
  </si>
  <si>
    <t>SONSÓN</t>
  </si>
  <si>
    <t>SOPETRÁN</t>
  </si>
  <si>
    <t>TÁMESIS</t>
  </si>
  <si>
    <t>TARAZÁ</t>
  </si>
  <si>
    <t>TARSO</t>
  </si>
  <si>
    <t>TITIRIBÍ</t>
  </si>
  <si>
    <t>TURBO</t>
  </si>
  <si>
    <t>URAMITA</t>
  </si>
  <si>
    <t>URRAO</t>
  </si>
  <si>
    <t>VALDIVIA</t>
  </si>
  <si>
    <t>VALPARAÍSO</t>
  </si>
  <si>
    <t>VEGACHÍ</t>
  </si>
  <si>
    <t>VIGÍA DEL FUERTE</t>
  </si>
  <si>
    <t>YALÍ</t>
  </si>
  <si>
    <t>YARUMAL</t>
  </si>
  <si>
    <t>YOLOMBÓ</t>
  </si>
  <si>
    <t>ZARAGOZA</t>
  </si>
  <si>
    <t>ARAUQUITA</t>
  </si>
  <si>
    <t>CRAVO NORTE</t>
  </si>
  <si>
    <t>FORTUL</t>
  </si>
  <si>
    <t>PUERTO RONDÓN</t>
  </si>
  <si>
    <t>SARAVENA</t>
  </si>
  <si>
    <t>TAME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</si>
  <si>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</si>
  <si>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</si>
  <si>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</si>
  <si>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</si>
  <si>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</si>
  <si>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</si>
  <si>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</si>
  <si>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MANATÍ</t>
  </si>
  <si>
    <t>PALMAR DE VARELA</t>
  </si>
  <si>
    <t>PIOJÓ</t>
  </si>
  <si>
    <t>POLONUEVO</t>
  </si>
  <si>
    <t>PONEDERA</t>
  </si>
  <si>
    <t>REPELÓN</t>
  </si>
  <si>
    <t>SABANAGRANDE</t>
  </si>
  <si>
    <t>SANTA LUCÍA</t>
  </si>
  <si>
    <t>SANTO TOMÁS</t>
  </si>
  <si>
    <t>SOLEDAD</t>
  </si>
  <si>
    <t>SUÁN</t>
  </si>
  <si>
    <t>TUBARÁ</t>
  </si>
  <si>
    <t>USIACURÍ</t>
  </si>
  <si>
    <t>ACHÍ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</si>
  <si>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</si>
  <si>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</si>
  <si>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</si>
  <si>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</si>
  <si>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</si>
  <si>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</si>
  <si>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</si>
  <si>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</si>
  <si>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CLEMENCIA</t>
  </si>
  <si>
    <t>EL PEÑÓN</t>
  </si>
  <si>
    <t>HATILLO DE LOBA</t>
  </si>
  <si>
    <t>MAGANGUÉ</t>
  </si>
  <si>
    <t>MAHATES</t>
  </si>
  <si>
    <t>MARÍA LA BAJA</t>
  </si>
  <si>
    <t>MOMPÓS</t>
  </si>
  <si>
    <t>MONTECRISTO</t>
  </si>
  <si>
    <t>NOROSÍ</t>
  </si>
  <si>
    <t>PINILLOS</t>
  </si>
  <si>
    <t>REGIDOR</t>
  </si>
  <si>
    <t>RÍO VIEJO</t>
  </si>
  <si>
    <t>SAN CRISTÓBAL</t>
  </si>
  <si>
    <t>SAN FERNANDO</t>
  </si>
  <si>
    <t xml:space="preserve">SAN JACINTO DEL </t>
  </si>
  <si>
    <t>SAN JACINTO</t>
  </si>
  <si>
    <t>SAN JUAN NEPOMUCENO</t>
  </si>
  <si>
    <t>SAN MARTÍN DE LOBA</t>
  </si>
  <si>
    <t>SAN PABLO</t>
  </si>
  <si>
    <t>SANTA ROSA</t>
  </si>
  <si>
    <t>SANTA ROSA DEL SUR</t>
  </si>
  <si>
    <t>SIMITÍ</t>
  </si>
  <si>
    <t>SOPLAVIENTO</t>
  </si>
  <si>
    <t>TALAIGUA NUEVO</t>
  </si>
  <si>
    <t>TURBACO</t>
  </si>
  <si>
    <t>TURBANÁ</t>
  </si>
  <si>
    <t>ALMEIDA</t>
  </si>
  <si>
    <t>AQUITANIA</t>
  </si>
  <si>
    <t>ARCABUCO</t>
  </si>
  <si>
    <t>BELÉN</t>
  </si>
  <si>
    <t>BERBEO</t>
  </si>
  <si>
    <t>BETÉITIVA</t>
  </si>
  <si>
    <t>BOAVITA</t>
  </si>
  <si>
    <t>BUSBANZÁ</t>
  </si>
  <si>
    <t>CAMPOHERMOSO</t>
  </si>
  <si>
    <t>CHINAVITA</t>
  </si>
  <si>
    <t>CHIQUINQUIRÁ</t>
  </si>
  <si>
    <t>CHÍQUIZA</t>
  </si>
  <si>
    <t>CHISCAS</t>
  </si>
  <si>
    <t>CHITA</t>
  </si>
  <si>
    <t>CHITARAQUE</t>
  </si>
  <si>
    <t>CHIVATÁ</t>
  </si>
  <si>
    <t>CHIVOR</t>
  </si>
  <si>
    <t>CIÉNEGA</t>
  </si>
  <si>
    <t>CÓMBITA</t>
  </si>
  <si>
    <t>COPER</t>
  </si>
  <si>
    <t>CORRALES</t>
  </si>
  <si>
    <t>COVARACHÍA</t>
  </si>
  <si>
    <t>CUCAITA</t>
  </si>
  <si>
    <t>CUÍTIVA</t>
  </si>
  <si>
    <t>EL COCUY</t>
  </si>
  <si>
    <t>EL ESPINO</t>
  </si>
  <si>
    <t>FIRAVITOBA</t>
  </si>
  <si>
    <t>FLORESTA</t>
  </si>
  <si>
    <t>GACHANTIVÁ</t>
  </si>
  <si>
    <t>GÁMEZA</t>
  </si>
  <si>
    <t>GARAGOA</t>
  </si>
  <si>
    <t>GUACAMAYAS</t>
  </si>
  <si>
    <t>GUATEQUE</t>
  </si>
  <si>
    <t>GUAYATÁ</t>
  </si>
  <si>
    <t>GÜICÁN</t>
  </si>
  <si>
    <t>IZA</t>
  </si>
  <si>
    <t>JENESANO</t>
  </si>
  <si>
    <t>LA CAPILLA</t>
  </si>
  <si>
    <t>LA UVITA</t>
  </si>
  <si>
    <t>LABRANZAGRANDE</t>
  </si>
  <si>
    <t>MACANAL</t>
  </si>
  <si>
    <t>MARIPÍ</t>
  </si>
  <si>
    <t>MIRAFLORES</t>
  </si>
  <si>
    <t>MONGUA</t>
  </si>
  <si>
    <t>MONGUÍ</t>
  </si>
  <si>
    <t>MONIQUIRÁ</t>
  </si>
  <si>
    <t>MOTAVITA</t>
  </si>
  <si>
    <t>MUZO</t>
  </si>
  <si>
    <t>NOBSA</t>
  </si>
  <si>
    <t>NUEVO COLÓN</t>
  </si>
  <si>
    <t>OICATÁ</t>
  </si>
  <si>
    <t>OTANCHE</t>
  </si>
  <si>
    <t>PACHAVITA</t>
  </si>
  <si>
    <t>PANQUEBA</t>
  </si>
  <si>
    <t>PAYA</t>
  </si>
  <si>
    <t>PAZ DEL RÍO</t>
  </si>
  <si>
    <t>PESCA</t>
  </si>
  <si>
    <t>PISBA</t>
  </si>
  <si>
    <t>QUÍPAMA</t>
  </si>
  <si>
    <t>RAMIRIQUÍ</t>
  </si>
  <si>
    <t>RÁQUIRA</t>
  </si>
  <si>
    <t>RONDÓN</t>
  </si>
  <si>
    <t>SABOYÁ</t>
  </si>
  <si>
    <t>SÁCHICA</t>
  </si>
  <si>
    <t>SAMACÁ</t>
  </si>
  <si>
    <t>SAN EDUARDO</t>
  </si>
  <si>
    <t>SAN JOSÉ DE PARE</t>
  </si>
  <si>
    <t>SAN LUIS DE GACENO</t>
  </si>
  <si>
    <t>SAN MATEO</t>
  </si>
  <si>
    <t>SAN MIGUEL DE SEMA</t>
  </si>
  <si>
    <t>SAN PABLO DE BORBUR</t>
  </si>
  <si>
    <t>SANTA MARÍA</t>
  </si>
  <si>
    <t>SANTA ROSA DE VITERBO</t>
  </si>
  <si>
    <t>SANTA SOFÍA</t>
  </si>
  <si>
    <t>SATIVANORTE</t>
  </si>
  <si>
    <t>SATIVASUR</t>
  </si>
  <si>
    <t>SIACHOQUE</t>
  </si>
  <si>
    <t>SOATÁ</t>
  </si>
  <si>
    <t>SOCHA</t>
  </si>
  <si>
    <t>SOCOTÁ</t>
  </si>
  <si>
    <t>SOGAMOSO</t>
  </si>
  <si>
    <t>SOMONDOCO</t>
  </si>
  <si>
    <t>SORA</t>
  </si>
  <si>
    <t>SORACÁ</t>
  </si>
  <si>
    <t>SOTAQUIRÁ</t>
  </si>
  <si>
    <t>SUSACÓN</t>
  </si>
  <si>
    <t>SUTAMARCHÁN</t>
  </si>
  <si>
    <t>SUTATENZA</t>
  </si>
  <si>
    <t>TASCO</t>
  </si>
  <si>
    <t>TENZA</t>
  </si>
  <si>
    <t>TIBANÁ</t>
  </si>
  <si>
    <t>TIBASOSA</t>
  </si>
  <si>
    <t>TINJACÁ</t>
  </si>
  <si>
    <t>TIPACOQUE</t>
  </si>
  <si>
    <t>TOCA</t>
  </si>
  <si>
    <t>TOGÜÍ</t>
  </si>
  <si>
    <t>TÓPAGA</t>
  </si>
  <si>
    <t>TOTA</t>
  </si>
  <si>
    <t>TUNUNGUÁ</t>
  </si>
  <si>
    <t>TURMEQUÉ</t>
  </si>
  <si>
    <t>TUTAZÁ</t>
  </si>
  <si>
    <t>ÚMBITA</t>
  </si>
  <si>
    <t>VENTAQUEMADA</t>
  </si>
  <si>
    <t>VILLA DE LEYVA</t>
  </si>
  <si>
    <t>VIRACACHÁ</t>
  </si>
  <si>
    <t>ZETAQUIRA</t>
  </si>
  <si>
    <t>BARRANCOMINAS</t>
  </si>
  <si>
    <t>INÍRIDA</t>
  </si>
  <si>
    <t>CUMARIBO</t>
  </si>
  <si>
    <t>LA PRIMAVERA</t>
  </si>
  <si>
    <t>SANTA ROSALÍA</t>
  </si>
  <si>
    <t>ALCALÁ</t>
  </si>
  <si>
    <t>ANDALUCÍA</t>
  </si>
  <si>
    <t>ANSERMANUEVO</t>
  </si>
  <si>
    <t>BUGA</t>
  </si>
  <si>
    <t>BUGALAGRANDE</t>
  </si>
  <si>
    <t>CAICEDONIA</t>
  </si>
  <si>
    <t>CARTAGO</t>
  </si>
  <si>
    <t>DAGUA</t>
  </si>
  <si>
    <t>EL ÁGUILA</t>
  </si>
  <si>
    <t>EL CAIRO</t>
  </si>
  <si>
    <t>EL CERRITO</t>
  </si>
  <si>
    <t>EL DOVIO</t>
  </si>
  <si>
    <t>FLORIDA</t>
  </si>
  <si>
    <t>GINEBRA</t>
  </si>
  <si>
    <t>GUACARÍ</t>
  </si>
  <si>
    <t>JAMUNDÍ</t>
  </si>
  <si>
    <t>LA CUMBRE</t>
  </si>
  <si>
    <t>PALMIRA</t>
  </si>
  <si>
    <t>PRADERA</t>
  </si>
  <si>
    <t>RIOFRÍO</t>
  </si>
  <si>
    <t>ROLDANILLO</t>
  </si>
  <si>
    <t>SAN PEDRO</t>
  </si>
  <si>
    <t>SEVILLA</t>
  </si>
  <si>
    <t>TULUÁ</t>
  </si>
  <si>
    <t>ULLOA</t>
  </si>
  <si>
    <t>VERSALLES</t>
  </si>
  <si>
    <t>VIJES</t>
  </si>
  <si>
    <t>YOTOCO</t>
  </si>
  <si>
    <t>YUMBO</t>
  </si>
  <si>
    <t>ZARZAL</t>
  </si>
  <si>
    <t>ALPUJARRA</t>
  </si>
  <si>
    <t>AMBALEMA</t>
  </si>
  <si>
    <t>ANZOÁTEGUI</t>
  </si>
  <si>
    <t>ATACO</t>
  </si>
  <si>
    <t>CAJAMARCA</t>
  </si>
  <si>
    <t>CARMEN DE APICALÁ</t>
  </si>
  <si>
    <t>CASABIANCA</t>
  </si>
  <si>
    <t>CHAPARRAL</t>
  </si>
  <si>
    <t>COYAIMA</t>
  </si>
  <si>
    <t>CUNDAY</t>
  </si>
  <si>
    <t>FALAN</t>
  </si>
  <si>
    <t>FLANDES</t>
  </si>
  <si>
    <t>GUAMO</t>
  </si>
  <si>
    <t>HERVEO</t>
  </si>
  <si>
    <t>HONDA</t>
  </si>
  <si>
    <t>ICONONZO</t>
  </si>
  <si>
    <t>LÉRIDA</t>
  </si>
  <si>
    <t>LÍBANO</t>
  </si>
  <si>
    <t>MARIQUITA</t>
  </si>
  <si>
    <t>MELGAR</t>
  </si>
  <si>
    <t>NATAGAIMA</t>
  </si>
  <si>
    <t>PALOCABILDO</t>
  </si>
  <si>
    <t>PIEDRAS</t>
  </si>
  <si>
    <t>PLANADAS</t>
  </si>
  <si>
    <t>PURIFICACIÓN</t>
  </si>
  <si>
    <t>RIOBLANCO</t>
  </si>
  <si>
    <t>RONCESVALLES</t>
  </si>
  <si>
    <t>ROVIRA</t>
  </si>
  <si>
    <t>SAN ANTONIO</t>
  </si>
  <si>
    <t>SANTA ISABEL</t>
  </si>
  <si>
    <t>SUÁREZ</t>
  </si>
  <si>
    <t>VALLE DE SAN JUAN</t>
  </si>
  <si>
    <t>VENADILLO</t>
  </si>
  <si>
    <t>VILLAHERMOSA</t>
  </si>
  <si>
    <t>VILLARRICA</t>
  </si>
  <si>
    <t>CAIMITO</t>
  </si>
  <si>
    <t>CHALÁN</t>
  </si>
  <si>
    <t>COROZAL</t>
  </si>
  <si>
    <t>COVEÑAS</t>
  </si>
  <si>
    <t>EL ROBLE</t>
  </si>
  <si>
    <t>GUARANDA</t>
  </si>
  <si>
    <t>LOS PALMITOS</t>
  </si>
  <si>
    <t>MAJAGUAL</t>
  </si>
  <si>
    <t>MORROA</t>
  </si>
  <si>
    <t>OVEJAS</t>
  </si>
  <si>
    <t>SAMPUÉS</t>
  </si>
  <si>
    <t>SAN ANTONIO DE PALMITO</t>
  </si>
  <si>
    <t>SAN BENITO ABAD</t>
  </si>
  <si>
    <t>SAN JUAN DE BETULIA</t>
  </si>
  <si>
    <t>SAN MARCOS</t>
  </si>
  <si>
    <t>SAN ONOFRE</t>
  </si>
  <si>
    <t>SINCÉ</t>
  </si>
  <si>
    <t>TOLÚ</t>
  </si>
  <si>
    <t>TOLÚ VIEJO</t>
  </si>
  <si>
    <t>AGUADA</t>
  </si>
  <si>
    <t>ALBANIA</t>
  </si>
  <si>
    <t>ARATOCA</t>
  </si>
  <si>
    <t>ARBOLEDAS</t>
  </si>
  <si>
    <t>BARICHARA</t>
  </si>
  <si>
    <t>BARRANCABERMEJA</t>
  </si>
  <si>
    <t>CALIFORNIA</t>
  </si>
  <si>
    <t>CAPITANEJO</t>
  </si>
  <si>
    <t>CARCASÍ</t>
  </si>
  <si>
    <t>CEPITÁ</t>
  </si>
  <si>
    <t>CERRITO</t>
  </si>
  <si>
    <t>CHARALÁ</t>
  </si>
  <si>
    <t>CHARTA</t>
  </si>
  <si>
    <t>CHIMA</t>
  </si>
  <si>
    <t>CHIPATÁ</t>
  </si>
  <si>
    <t>CIMITARRA</t>
  </si>
  <si>
    <t>CONFINES</t>
  </si>
  <si>
    <t>CONTRATACIÓN</t>
  </si>
  <si>
    <t>COROMORO</t>
  </si>
  <si>
    <t>CURITÍ</t>
  </si>
  <si>
    <t>DURANÍA</t>
  </si>
  <si>
    <t>EL CARMEN DE CHUCURÍ</t>
  </si>
  <si>
    <t>EL GUACAMAYO</t>
  </si>
  <si>
    <t>EL PLAYÓN</t>
  </si>
  <si>
    <t>EL SOCORRO</t>
  </si>
  <si>
    <t>ENCINO</t>
  </si>
  <si>
    <t>ENCISO</t>
  </si>
  <si>
    <t>FLORIÁN</t>
  </si>
  <si>
    <t>FLORIDABLANCA</t>
  </si>
  <si>
    <t>GALÁN</t>
  </si>
  <si>
    <t>GÁMBITA</t>
  </si>
  <si>
    <t>GIRÓN</t>
  </si>
  <si>
    <t>GUAPOTÁ</t>
  </si>
  <si>
    <t>GUAVATÁ</t>
  </si>
  <si>
    <t>GÜEPSA</t>
  </si>
  <si>
    <t>HATO</t>
  </si>
  <si>
    <t>JESÚS MARÍA</t>
  </si>
  <si>
    <t>JORDÁN</t>
  </si>
  <si>
    <t>LA BELLEZA</t>
  </si>
  <si>
    <t>LANDÁZURI</t>
  </si>
  <si>
    <t>LEBRIJA</t>
  </si>
  <si>
    <t>LOS SANTOS</t>
  </si>
  <si>
    <t>MACARAVITA</t>
  </si>
  <si>
    <t>MÁLAGA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</si>
  <si>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</si>
  <si>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</si>
  <si>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</si>
  <si>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</si>
  <si>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</si>
  <si>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</si>
  <si>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</si>
  <si>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</si>
  <si>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PÁRAMO</t>
  </si>
  <si>
    <t>PIEDECUESTA</t>
  </si>
  <si>
    <t>PINCHOTE</t>
  </si>
  <si>
    <t>PUENTE NACIONAL</t>
  </si>
  <si>
    <t>PUERTO PARRA</t>
  </si>
  <si>
    <t>PUERTO WILCHES</t>
  </si>
  <si>
    <t>SABANA DE TORRES</t>
  </si>
  <si>
    <t>SAN BENITO</t>
  </si>
  <si>
    <t>SAN GIL</t>
  </si>
  <si>
    <t>SAN JOAQUÍN</t>
  </si>
  <si>
    <t>SAN JOSÉ DE MIRANDA</t>
  </si>
  <si>
    <t>SAN VICENTE DE CHUCURÍ</t>
  </si>
  <si>
    <t>SANTA HELENA DEL OPÓN</t>
  </si>
  <si>
    <t>SIMACOTA</t>
  </si>
  <si>
    <t>SUAITA</t>
  </si>
  <si>
    <t>SURATÁ</t>
  </si>
  <si>
    <t>TONA</t>
  </si>
  <si>
    <t>VALLE DE SAN JOSÉ</t>
  </si>
  <si>
    <t>VÉLEZ</t>
  </si>
  <si>
    <t>VETAS</t>
  </si>
  <si>
    <t>ZAPATOCA</t>
  </si>
  <si>
    <t>APÍA</t>
  </si>
  <si>
    <t>BALBOA</t>
  </si>
  <si>
    <t>BELÉN DE UMBRÍA</t>
  </si>
  <si>
    <t>DOSQUEBRADAS</t>
  </si>
  <si>
    <t>GUÁTICA</t>
  </si>
  <si>
    <t>LA CELIA</t>
  </si>
  <si>
    <t>LA VIRGINIA</t>
  </si>
  <si>
    <t>MISTRATÓ</t>
  </si>
  <si>
    <t>PUEBLO RICO</t>
  </si>
  <si>
    <t>QUINCHÍA</t>
  </si>
  <si>
    <t>SANTA ROSA DE CABAL</t>
  </si>
  <si>
    <t>SANTUARIO</t>
  </si>
  <si>
    <t>CALARCÁ</t>
  </si>
  <si>
    <t>CIRCASIA</t>
  </si>
  <si>
    <t>FILANDIA</t>
  </si>
  <si>
    <t>GÉNOVA</t>
  </si>
  <si>
    <t>LA TEBAIDA</t>
  </si>
  <si>
    <t>PIJAO</t>
  </si>
  <si>
    <t>QUIMBAYA</t>
  </si>
  <si>
    <t>SALENTO</t>
  </si>
  <si>
    <t>COLÓN</t>
  </si>
  <si>
    <t>ORITO</t>
  </si>
  <si>
    <t>PUERTO ASÍS</t>
  </si>
  <si>
    <t>PUERTO CAICEDO</t>
  </si>
  <si>
    <t>PUERTO GUZMÁN</t>
  </si>
  <si>
    <t>PUERTO LEGUÍZAMO</t>
  </si>
  <si>
    <t>SIBUNDOY</t>
  </si>
  <si>
    <t>VILLAGARZÓN</t>
  </si>
  <si>
    <t>BRASILIA2° SECTOR</t>
  </si>
  <si>
    <t>BRASILIA3° SECTOR</t>
  </si>
  <si>
    <t>VILLASDEL RECUERDO</t>
  </si>
  <si>
    <t>ANCUYA</t>
  </si>
  <si>
    <t>BARBACOAS</t>
  </si>
  <si>
    <t>BUESACO</t>
  </si>
  <si>
    <t>CHACHAGÜÍ</t>
  </si>
  <si>
    <t>LA PAZ( EL CEBADAL)</t>
  </si>
  <si>
    <t>CONSACÁ</t>
  </si>
  <si>
    <t>CONTADERO</t>
  </si>
  <si>
    <t>LA RECONQUISTA(VILLA ESTHER)</t>
  </si>
  <si>
    <t>CUMBAL</t>
  </si>
  <si>
    <t>CUMBITARA</t>
  </si>
  <si>
    <t>EL CHARCO</t>
  </si>
  <si>
    <t>PALERMO SUR- BRISAS</t>
  </si>
  <si>
    <t>EL ROSARIO</t>
  </si>
  <si>
    <t>EL TABLÓN</t>
  </si>
  <si>
    <t>EL TAMBO</t>
  </si>
  <si>
    <t>FRANCISCO PIZARRO</t>
  </si>
  <si>
    <t>FUNES</t>
  </si>
  <si>
    <t>GUACHUCAL</t>
  </si>
  <si>
    <t>GUAITARILLA</t>
  </si>
  <si>
    <t>GUALMATÁN</t>
  </si>
  <si>
    <t>ILES</t>
  </si>
  <si>
    <t>IMUÉS</t>
  </si>
  <si>
    <t>IPIALES</t>
  </si>
  <si>
    <t>LA CRUZ</t>
  </si>
  <si>
    <t>LA FLORIDA</t>
  </si>
  <si>
    <t>LA FONTANA IY II</t>
  </si>
  <si>
    <t>LA LLANADA</t>
  </si>
  <si>
    <t>LA TOLA</t>
  </si>
  <si>
    <t>MAGÜÍ PAYÁN</t>
  </si>
  <si>
    <t>OLAYA HERRERA</t>
  </si>
  <si>
    <t>POLICARPA</t>
  </si>
  <si>
    <t>POTOSÍ</t>
  </si>
  <si>
    <t>PUERRES</t>
  </si>
  <si>
    <t>PUPIALES</t>
  </si>
  <si>
    <t>SAMANIEGO</t>
  </si>
  <si>
    <t>SANDONÁ</t>
  </si>
  <si>
    <t>SAN BERNARDO</t>
  </si>
  <si>
    <t>SAN JOSÉ DE ALBÁN</t>
  </si>
  <si>
    <t>SAN LORENZO</t>
  </si>
  <si>
    <t>SAN PEDRO DE CARTAGO</t>
  </si>
  <si>
    <t>SAPUYES</t>
  </si>
  <si>
    <t>TAMINANGO</t>
  </si>
  <si>
    <t>TANGUA</t>
  </si>
  <si>
    <t>TUMACO</t>
  </si>
  <si>
    <t>TÚQUERRES</t>
  </si>
  <si>
    <t>YACUANQUER</t>
  </si>
  <si>
    <t>ACACÍAS</t>
  </si>
  <si>
    <t>BARRANCA DE UPÍA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</si>
  <si>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</si>
  <si>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</si>
  <si>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</si>
  <si>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</si>
  <si>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</si>
  <si>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</si>
  <si>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</si>
  <si>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</si>
  <si>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GUAMAL</t>
  </si>
  <si>
    <t>LA MACARENA</t>
  </si>
  <si>
    <t>LA URIBE</t>
  </si>
  <si>
    <t>LEJANÍAS</t>
  </si>
  <si>
    <t>MAPIRIPÁN</t>
  </si>
  <si>
    <t>MESETAS</t>
  </si>
  <si>
    <t>PUERTO CONCORDIA</t>
  </si>
  <si>
    <t>PUERTO GAITÁN</t>
  </si>
  <si>
    <t>PUERTO LLERAS</t>
  </si>
  <si>
    <t>PUERTO LÓPEZ</t>
  </si>
  <si>
    <t>PUERTO RICO</t>
  </si>
  <si>
    <t>SAN CARLOS DE GUAROA</t>
  </si>
  <si>
    <t>SAN JUAN DE ARAMA</t>
  </si>
  <si>
    <t>SAN JUANITO</t>
  </si>
  <si>
    <t>SAN MARTÍN</t>
  </si>
  <si>
    <t>GIBRALTARSUR</t>
  </si>
  <si>
    <t>ALGARROBO</t>
  </si>
  <si>
    <t>ARACATACA</t>
  </si>
  <si>
    <t>CERRO DE SAN ANTONIO</t>
  </si>
  <si>
    <t>CHIBOLO</t>
  </si>
  <si>
    <t>CIÉNAGA</t>
  </si>
  <si>
    <t>FUNDACIÓN</t>
  </si>
  <si>
    <t>LUCERO BAJO SECT.LA CONQUISTA</t>
  </si>
  <si>
    <t>NUEVA GRANADA</t>
  </si>
  <si>
    <t>PIJIÑO DEL CARMEN</t>
  </si>
  <si>
    <t>PIVIJAY</t>
  </si>
  <si>
    <t>PLATO</t>
  </si>
  <si>
    <t>PUEBLO VIEJO</t>
  </si>
  <si>
    <t>REMOLINO</t>
  </si>
  <si>
    <t>SABANAS DE SAN ÁNGEL</t>
  </si>
  <si>
    <t>SALAMINA</t>
  </si>
  <si>
    <t>SAN SEBASTIÁN DE BUENAVISTA</t>
  </si>
  <si>
    <t>SAN ZENÓN</t>
  </si>
  <si>
    <t>SANTA ANA</t>
  </si>
  <si>
    <t>SANTA BÁRBARA DE PINTO</t>
  </si>
  <si>
    <t>SITIONUEVO</t>
  </si>
  <si>
    <t>TENERIFE</t>
  </si>
  <si>
    <t>ZAPAYÁN</t>
  </si>
  <si>
    <t>BARRANCAS</t>
  </si>
  <si>
    <t>DIBULLA</t>
  </si>
  <si>
    <t>DISTRACCIÓN</t>
  </si>
  <si>
    <t>EL MOLINO</t>
  </si>
  <si>
    <t>HATONUEVO</t>
  </si>
  <si>
    <t>LA JAGUA DEL PILAR</t>
  </si>
  <si>
    <t>MAICAO</t>
  </si>
  <si>
    <t>MANAURE</t>
  </si>
  <si>
    <t xml:space="preserve">SAN JUAN DEL </t>
  </si>
  <si>
    <t>URIBIA</t>
  </si>
  <si>
    <t>URUMITA</t>
  </si>
  <si>
    <t>AGRADO</t>
  </si>
  <si>
    <t>AIPE</t>
  </si>
  <si>
    <t>ALGECIRAS</t>
  </si>
  <si>
    <t>ALTAMIRA</t>
  </si>
  <si>
    <t>BARAYA</t>
  </si>
  <si>
    <t>CAMPOALEGRE</t>
  </si>
  <si>
    <t>EL PITAL</t>
  </si>
  <si>
    <t>ELÍAS</t>
  </si>
  <si>
    <t>GIGANTE</t>
  </si>
  <si>
    <t>HOBO</t>
  </si>
  <si>
    <t>ÍQUIRA</t>
  </si>
  <si>
    <t>ISNOS</t>
  </si>
  <si>
    <t>LA ARGENTINA</t>
  </si>
  <si>
    <t>LA PLATA</t>
  </si>
  <si>
    <t>NÁTAGA</t>
  </si>
  <si>
    <t>PAICOL</t>
  </si>
  <si>
    <t>PALERMO</t>
  </si>
  <si>
    <t>PALESTINA</t>
  </si>
  <si>
    <t>PITALITO</t>
  </si>
  <si>
    <t>SALADOBLANCO</t>
  </si>
  <si>
    <t>SAN AGUSTÍN</t>
  </si>
  <si>
    <t>TARQUI</t>
  </si>
  <si>
    <t>TELLO</t>
  </si>
  <si>
    <t>TERUEL</t>
  </si>
  <si>
    <t>TESALIA</t>
  </si>
  <si>
    <t>TIMANÁ</t>
  </si>
  <si>
    <t>VILLAVIEJA</t>
  </si>
  <si>
    <t>YAGUARÁ</t>
  </si>
  <si>
    <t>EL RETORNO</t>
  </si>
  <si>
    <t>SAN JOSÉ DELGUAVIARE</t>
  </si>
  <si>
    <t>AGUA DE DIOS</t>
  </si>
  <si>
    <t>SAN RAFAELDEL ALTO DE LA ESTANCIA</t>
  </si>
  <si>
    <t>ALBÁN</t>
  </si>
  <si>
    <t>ANAPOIMA</t>
  </si>
  <si>
    <t>ANOLAIMA</t>
  </si>
  <si>
    <t>APULO</t>
  </si>
  <si>
    <t>ARBELÁEZ</t>
  </si>
  <si>
    <t>BITUIMA</t>
  </si>
  <si>
    <t>BOJACÁ</t>
  </si>
  <si>
    <t>CACHIPAY</t>
  </si>
  <si>
    <t>CAJICÁ</t>
  </si>
  <si>
    <t>CAPARRAPÍ</t>
  </si>
  <si>
    <t>CÁQUEZA</t>
  </si>
  <si>
    <t>CARMEN DE CARUPA</t>
  </si>
  <si>
    <t>CHAGUANÍ</t>
  </si>
  <si>
    <t>CHÍA</t>
  </si>
  <si>
    <t>CHIPAQUE</t>
  </si>
  <si>
    <t>CHOACHÍ</t>
  </si>
  <si>
    <t>CHOCONTÁ</t>
  </si>
  <si>
    <t>COTA</t>
  </si>
  <si>
    <t>CUCUNUBÁ</t>
  </si>
  <si>
    <t>EL COLEGIO</t>
  </si>
  <si>
    <t>EL ROSAL</t>
  </si>
  <si>
    <t>FACATATIVÁ</t>
  </si>
  <si>
    <t>FÓMEQUE</t>
  </si>
  <si>
    <t>FOSCA</t>
  </si>
  <si>
    <t>FUNZA</t>
  </si>
  <si>
    <t>FÚQUENE</t>
  </si>
  <si>
    <t>FUSAGASUGÁ</t>
  </si>
  <si>
    <t>GACHALÁ</t>
  </si>
  <si>
    <t>GACHANCIPÁ</t>
  </si>
  <si>
    <t>GACHETÁ</t>
  </si>
  <si>
    <t>GAMA</t>
  </si>
  <si>
    <t>GIRARDOT</t>
  </si>
  <si>
    <t>GUACHETÁ</t>
  </si>
  <si>
    <t>GUADUAS</t>
  </si>
  <si>
    <t>GUASCA</t>
  </si>
  <si>
    <t>GUATAQUÍ</t>
  </si>
  <si>
    <t>GUATAVITA</t>
  </si>
  <si>
    <t>GUAYABAL DE SÍQUIMA</t>
  </si>
  <si>
    <t>GUAYABETAL</t>
  </si>
  <si>
    <t>GUTIÉRREZ</t>
  </si>
  <si>
    <t>JERUSALÉN</t>
  </si>
  <si>
    <t>JUNÍN</t>
  </si>
  <si>
    <t>LA CALERA</t>
  </si>
  <si>
    <t>LA MESA</t>
  </si>
  <si>
    <t>LA PALMA</t>
  </si>
  <si>
    <t>LA PEÑA</t>
  </si>
  <si>
    <t>LA VEGA</t>
  </si>
  <si>
    <t>LENGUAZAQUE</t>
  </si>
  <si>
    <t>MACHETÁ</t>
  </si>
  <si>
    <t>MANTA</t>
  </si>
  <si>
    <t>NEMOCÓN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</si>
  <si>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</si>
  <si>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</si>
  <si>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</si>
  <si>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</si>
  <si>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</si>
  <si>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</si>
  <si>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</si>
  <si>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</si>
  <si>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</si>
  <si>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PULÍ</t>
  </si>
  <si>
    <t>QUEBRADANEGRA</t>
  </si>
  <si>
    <t>QUETAME</t>
  </si>
  <si>
    <t>QUIPILE</t>
  </si>
  <si>
    <t>SAN ANTONIO DEL TEQUENDAMA</t>
  </si>
  <si>
    <t>SAN JUAN DE RIOSECO</t>
  </si>
  <si>
    <t>SASAIMA</t>
  </si>
  <si>
    <t>SESQUILÉ</t>
  </si>
  <si>
    <t>SIBATÉ</t>
  </si>
  <si>
    <t>SILVANIA</t>
  </si>
  <si>
    <t>SIMIJACA</t>
  </si>
  <si>
    <t>SOPÓ</t>
  </si>
  <si>
    <t>SUBACHOQUE</t>
  </si>
  <si>
    <t>SUESCA</t>
  </si>
  <si>
    <t>SUPATÁ</t>
  </si>
  <si>
    <t>SUTATAUSA</t>
  </si>
  <si>
    <t>TAUSA</t>
  </si>
  <si>
    <t>TENA</t>
  </si>
  <si>
    <t>TENJO</t>
  </si>
  <si>
    <t>TIBACUY</t>
  </si>
  <si>
    <t>TIBIRITA</t>
  </si>
  <si>
    <t>TOCAIMA</t>
  </si>
  <si>
    <t>TOCANCIPÁ</t>
  </si>
  <si>
    <t>TOPAIPÍ</t>
  </si>
  <si>
    <t>UBALÁ</t>
  </si>
  <si>
    <t>UBAQUE</t>
  </si>
  <si>
    <t>UBATÉ</t>
  </si>
  <si>
    <t>UNE</t>
  </si>
  <si>
    <t>ÚTICA</t>
  </si>
  <si>
    <t>VIANÍ</t>
  </si>
  <si>
    <t>VILLAGÓMEZ</t>
  </si>
  <si>
    <t>VILLAPINZÓN</t>
  </si>
  <si>
    <t>VILLETA</t>
  </si>
  <si>
    <t>VIOTÁ</t>
  </si>
  <si>
    <t>YACOPÍ</t>
  </si>
  <si>
    <t>AGUADAS</t>
  </si>
  <si>
    <t>ANSERMA</t>
  </si>
  <si>
    <t>ARANZAZU</t>
  </si>
  <si>
    <t>BELALCÁZAR</t>
  </si>
  <si>
    <t>CHINCHINÁ</t>
  </si>
  <si>
    <t>FILADELFIA</t>
  </si>
  <si>
    <t>LA DORADA</t>
  </si>
  <si>
    <t>LA MERCED</t>
  </si>
  <si>
    <t>MANZANARES</t>
  </si>
  <si>
    <t>MARMATO</t>
  </si>
  <si>
    <t>MARQUETALIA</t>
  </si>
  <si>
    <t>NORCASIA</t>
  </si>
  <si>
    <t>PÁCORA</t>
  </si>
  <si>
    <t>PENSILVANIA</t>
  </si>
  <si>
    <t>SAMANÁ</t>
  </si>
  <si>
    <t>SAN JOSÉ</t>
  </si>
  <si>
    <t>SUPÍA</t>
  </si>
  <si>
    <t>VILLAMARÍA</t>
  </si>
  <si>
    <t>VITERBO</t>
  </si>
  <si>
    <t>BELÉN DE LOS ANDAQUÍES</t>
  </si>
  <si>
    <t>CARTAGENA DEL CHAIRÁ</t>
  </si>
  <si>
    <t>CURILLO</t>
  </si>
  <si>
    <t>EL DONCELLO</t>
  </si>
  <si>
    <t>EL PAUJIL</t>
  </si>
  <si>
    <t>LA MONTAÑITA</t>
  </si>
  <si>
    <t>MILÁN</t>
  </si>
  <si>
    <t>MORELIA</t>
  </si>
  <si>
    <t>SAN JOSÉ DEL FRAGUA</t>
  </si>
  <si>
    <t>SAN VICENTE DEL CAGUÁN</t>
  </si>
  <si>
    <t>SOLITA</t>
  </si>
  <si>
    <t>AGUAZUL</t>
  </si>
  <si>
    <t>CHÁMEZA</t>
  </si>
  <si>
    <t>HATO COROZAL</t>
  </si>
  <si>
    <t>LA SALINA</t>
  </si>
  <si>
    <t>MANÍ</t>
  </si>
  <si>
    <t>MONTERREY</t>
  </si>
  <si>
    <t>NUNCHÍA</t>
  </si>
  <si>
    <t>OROCUÉ</t>
  </si>
  <si>
    <t>PAZ DE ARIPORO</t>
  </si>
  <si>
    <t>PORE</t>
  </si>
  <si>
    <t>RECETOR</t>
  </si>
  <si>
    <t>SÁCAMA</t>
  </si>
  <si>
    <t>SAN LUIS DE PALENQUE</t>
  </si>
  <si>
    <t>TÁMARA</t>
  </si>
  <si>
    <t>TAURAMENA</t>
  </si>
  <si>
    <t>ALMAGUER</t>
  </si>
  <si>
    <t>BUENOS AIRES</t>
  </si>
  <si>
    <t>CAJIBÍO</t>
  </si>
  <si>
    <t>CALDONO</t>
  </si>
  <si>
    <t>CALOTO</t>
  </si>
  <si>
    <t>CORINTO</t>
  </si>
  <si>
    <t>GUACHENÉ</t>
  </si>
  <si>
    <t>GUAPÍ</t>
  </si>
  <si>
    <t>INZÁ</t>
  </si>
  <si>
    <t>JAMBALÓ</t>
  </si>
  <si>
    <t>LA SIERRA</t>
  </si>
  <si>
    <t>MERCADERES</t>
  </si>
  <si>
    <t>PIAMONTE</t>
  </si>
  <si>
    <t>PIENDAMÓ</t>
  </si>
  <si>
    <t>PUERTO TEJADA</t>
  </si>
  <si>
    <t>SAN SEBASTIÁN</t>
  </si>
  <si>
    <t xml:space="preserve"> DE QUILICHAO</t>
  </si>
  <si>
    <t>SILVIA</t>
  </si>
  <si>
    <t>TIMBÍO</t>
  </si>
  <si>
    <t>TIMBIQUÍ</t>
  </si>
  <si>
    <t>TORIBÍO</t>
  </si>
  <si>
    <t>TOTORÓ</t>
  </si>
  <si>
    <t>AGUACHICA</t>
  </si>
  <si>
    <t>AGUSTÍN CODAZZI</t>
  </si>
  <si>
    <t>ASTREA</t>
  </si>
  <si>
    <t>BECERRIL</t>
  </si>
  <si>
    <t>BOSCONIA</t>
  </si>
  <si>
    <t>CHIMICHAGUA</t>
  </si>
  <si>
    <t>CHIRIGUANÁ</t>
  </si>
  <si>
    <t>CURUMANÍ</t>
  </si>
  <si>
    <t>EL COPEY</t>
  </si>
  <si>
    <t>EL PASO</t>
  </si>
  <si>
    <t>GAMARRA</t>
  </si>
  <si>
    <t>LA GLORIA ()</t>
  </si>
  <si>
    <t>LA JAGUA DE IBIRICO</t>
  </si>
  <si>
    <t xml:space="preserve">MANAURE BALCÓN DEL </t>
  </si>
  <si>
    <t>PAILITAS</t>
  </si>
  <si>
    <t>PELAYA</t>
  </si>
  <si>
    <t>PUEBLO BELLO</t>
  </si>
  <si>
    <t>RÍO DE ORO</t>
  </si>
  <si>
    <t>SAN ALBERTO</t>
  </si>
  <si>
    <t>SAN DIEGO</t>
  </si>
  <si>
    <t>TAMALAMEQUE</t>
  </si>
  <si>
    <t>KENNEDY ORIENTAL SUPERMZ.7</t>
  </si>
  <si>
    <t>ZIPAQUIRÁ</t>
  </si>
  <si>
    <t>LA FISCALA SECTOR CENTRO</t>
  </si>
  <si>
    <t xml:space="preserve"> FECHA DE VERIFICACIÓN DEL ESQUEMA DE VACUNACIÓN</t>
  </si>
  <si>
    <t>Porcentaje de PUNTAJE SISBEN</t>
  </si>
  <si>
    <t>C1</t>
  </si>
  <si>
    <t>B3</t>
  </si>
  <si>
    <t>A4</t>
  </si>
  <si>
    <t>A2</t>
  </si>
  <si>
    <t>B1</t>
  </si>
  <si>
    <t>B4</t>
  </si>
  <si>
    <t>C4</t>
  </si>
  <si>
    <t>C5</t>
  </si>
  <si>
    <t>C2</t>
  </si>
  <si>
    <t>C6</t>
  </si>
  <si>
    <t>B6</t>
  </si>
  <si>
    <t>A3</t>
  </si>
  <si>
    <t>B2</t>
  </si>
  <si>
    <t>C3</t>
  </si>
  <si>
    <t>C7</t>
  </si>
  <si>
    <t>B7</t>
  </si>
  <si>
    <t>A5</t>
  </si>
  <si>
    <t>a. Pertenecientes a hogares con puntaje SISBEN</t>
  </si>
  <si>
    <t>b. Pertenecientes a familias identificadas a través de la Estrategia para la Superación de la Pobreza Extrema – Red UNIDOS.</t>
  </si>
  <si>
    <t>c. Niñas, niños y mujeres gestantes pertenecientes al programa Familias en Acción de Prosperidad Social.</t>
  </si>
  <si>
    <t>d. Niñas y niños egresados de la estrategia de atención y prevención de la desnutrición aguda (Centros de Recuperación Nutricional -CRN- y 1000 días para cambiar el mundo y unidades de búsqueda activa).</t>
  </si>
  <si>
    <t>e. Remitidos por las entidades del Sistema Nacional de Bienestar Familiar -SNBF- que se encuentren en situación de vulnerabilidad, riesgo de vulneración de derechos o programas de protección del ICBF.</t>
  </si>
  <si>
    <t>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</t>
  </si>
  <si>
    <t>g. Pertenecientes a comunidades étnicas (indígenas, comunidades negras, afrocolombianas, Palenqueros, Raizales y Rrom), que demanden el servicio.</t>
  </si>
  <si>
    <t>h. Niños y niñas con discapacidad que requieren diversos tipos de apoyo para su participación efectiva y que demandan acompañamiento en las actividades de cuidado; así como los que sean remitidos por las entidades del SNBF con base en el registro para la localización y caracterización de personas con discapacidad del Ministerio de Salud y Protección Social, como de los comités territoriales y locales de discapacidad y las entidades territoriales en salud.</t>
  </si>
  <si>
    <t>i. Usuarios del subsidio en especie para población vulnerable, del que trata el artículo 12 de la Ley 1537 de 2012 (Vivienda de Interés Social y Vivienda de Interés Prioritario), y el Decreto 1921 de 2012 o el que reglamente la materia.</t>
  </si>
  <si>
    <t>j. Niñas y niños cuyos padres estén en establecimientos de reclusión.</t>
  </si>
  <si>
    <t>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</t>
  </si>
  <si>
    <t>l. Niñas y niños remitidos del servicio HCB FAMI y DIMF que al cumplir los dos (2) años deben transitar a otros servicios de educación inicial de atención permanente.</t>
  </si>
  <si>
    <t>m. Niñas y niños cuyos padres estén activos en la ruta de reincorporación e identificados en las bases de datos remitidas de forma oficial al ICBF por la Agencia para la Reincorporación y la Normalización – ARN.</t>
  </si>
  <si>
    <t>n. Para el servicio de Hogar Infantil se atenderá prioritariamente niños y niñas hijos de trabajadores que evidencien vinculación laboral y demás requisitos establecidos en la resolución 1740 de 2010.</t>
  </si>
  <si>
    <t>CRITERIOS DE FOCALIZACION</t>
  </si>
  <si>
    <t>CRITERIOS_DE_FOCALIZACION</t>
  </si>
  <si>
    <t>SI NO CUMPLE CON NINGUN CRITERIO, CUENTA CON EL ACTA DONDE JUSTIFICA QUE EL BENEFICIARIO REQUIERE LA ATENCION</t>
  </si>
  <si>
    <t>PESO AL NACER (EN KILOGRAMOS) *</t>
  </si>
  <si>
    <t>TALLA AL NACER (EN CENTÍMETROS) *</t>
  </si>
  <si>
    <t>NIÑOS Y NIÑAS DE 6 MESES A 11 MESES 29 DIAS</t>
  </si>
  <si>
    <t>NIÑOS Y NIÑAS MAYORES DE 1 AÑO</t>
  </si>
  <si>
    <t>LORENZO ALCANTUZ I SECTOR</t>
  </si>
  <si>
    <t>E1</t>
  </si>
  <si>
    <t>ABREVIATURA</t>
  </si>
  <si>
    <t>E3</t>
  </si>
  <si>
    <t>E2</t>
  </si>
  <si>
    <t>E4</t>
  </si>
  <si>
    <t>E5</t>
  </si>
  <si>
    <t>E6</t>
  </si>
  <si>
    <t>E7</t>
  </si>
  <si>
    <t>E8</t>
  </si>
  <si>
    <t>E9</t>
  </si>
  <si>
    <t>E10</t>
  </si>
  <si>
    <t>K1</t>
  </si>
  <si>
    <t>K1 SAT</t>
  </si>
  <si>
    <t>K2</t>
  </si>
  <si>
    <t>K2 SAT</t>
  </si>
  <si>
    <t>K3</t>
  </si>
  <si>
    <t>K3 SAT</t>
  </si>
  <si>
    <t>K4</t>
  </si>
  <si>
    <t>K5</t>
  </si>
  <si>
    <t>K6</t>
  </si>
  <si>
    <t>K7</t>
  </si>
  <si>
    <t>INGRESA POR:</t>
  </si>
  <si>
    <t>SISBEN</t>
  </si>
  <si>
    <t>A1</t>
  </si>
  <si>
    <t>B5</t>
  </si>
  <si>
    <t>o. Ingresos iguales o inferiores a 1.5 Smlv</t>
  </si>
  <si>
    <t>PAIS DE NACIMIENTO PAPÁ</t>
  </si>
  <si>
    <t>PAIS DE NACIMIENTO MAMÁ</t>
  </si>
  <si>
    <t>Cuenta de DISCAPACIDAD</t>
  </si>
  <si>
    <t>Cuenta de DISCAPACIDAD2</t>
  </si>
  <si>
    <t>DISCAPACIDAD CERTIFICADA</t>
  </si>
  <si>
    <t>DEPARTAMENTO DE NACIMIENTO ACUDIENTE</t>
  </si>
  <si>
    <t>MUNICIPIO DE NACIMIENTO ACUDIENTE</t>
  </si>
  <si>
    <t>DEPARTAMENTO DE NACIMIENTO PAPÁ</t>
  </si>
  <si>
    <t>MUNICIPIO DE NACIMIENTO PAPÁ</t>
  </si>
  <si>
    <t>DEPARTAMENTO DE NACIMIENTO MAMÁ</t>
  </si>
  <si>
    <t>MUNICIPIO DE NACIMIENTO MAMÁ</t>
  </si>
  <si>
    <t>M1</t>
  </si>
  <si>
    <t>S1</t>
  </si>
  <si>
    <t>S2</t>
  </si>
  <si>
    <t>U1</t>
  </si>
  <si>
    <t>U2</t>
  </si>
  <si>
    <t>U3</t>
  </si>
  <si>
    <t>U4</t>
  </si>
  <si>
    <t>U5</t>
  </si>
  <si>
    <t>U6</t>
  </si>
  <si>
    <t>U7</t>
  </si>
  <si>
    <t>U8</t>
  </si>
  <si>
    <t xml:space="preserve">ABRAHAM LINCOLN T3 </t>
  </si>
  <si>
    <t>NOMBRE UNIDAD</t>
  </si>
  <si>
    <t>CRECIENDO CON AMOR EN FAMILIA</t>
  </si>
  <si>
    <t>MUNDO DE COLORES</t>
  </si>
  <si>
    <t>GRAN BRITALIA T2</t>
  </si>
  <si>
    <t>M2  GALAN</t>
  </si>
  <si>
    <t>CASA EGIPTO</t>
  </si>
  <si>
    <t>SANTA BARBARA</t>
  </si>
  <si>
    <t>SAN JUAN A</t>
  </si>
  <si>
    <t>TRIANGULO</t>
  </si>
  <si>
    <t>M1  AMBA CHAKE</t>
  </si>
  <si>
    <t>M2</t>
  </si>
  <si>
    <t>M3  EDUARDO SANTOS</t>
  </si>
  <si>
    <t>M3</t>
  </si>
  <si>
    <t xml:space="preserve">M4  MUZUUN MUNDO MEJOR </t>
  </si>
  <si>
    <t>M4</t>
  </si>
  <si>
    <t>CODIGO DE UNIDAD</t>
  </si>
  <si>
    <t>DANIEL</t>
  </si>
  <si>
    <t>JESUS</t>
  </si>
  <si>
    <t>SOFIA</t>
  </si>
  <si>
    <t>MEJIA</t>
  </si>
  <si>
    <t>ALEXANDRA</t>
  </si>
  <si>
    <t>LUGO</t>
  </si>
  <si>
    <t>JOSEPH</t>
  </si>
  <si>
    <t>ISAAC</t>
  </si>
  <si>
    <t>AVILA</t>
  </si>
  <si>
    <t>LOZANO</t>
  </si>
  <si>
    <t>LASSO</t>
  </si>
  <si>
    <t>JOHAN</t>
  </si>
  <si>
    <t>ADRIAN</t>
  </si>
  <si>
    <t>HERNANDEZ</t>
  </si>
  <si>
    <t>PATIÑO</t>
  </si>
  <si>
    <t>CASTILLO</t>
  </si>
  <si>
    <t>ZAID</t>
  </si>
  <si>
    <t>JOSUE</t>
  </si>
  <si>
    <t>TORRES</t>
  </si>
  <si>
    <t>EMILY</t>
  </si>
  <si>
    <t>ROJAS</t>
  </si>
  <si>
    <t>NICOLAS</t>
  </si>
  <si>
    <t>ANGEL</t>
  </si>
  <si>
    <t>JERONIMO</t>
  </si>
  <si>
    <t>NICOL</t>
  </si>
  <si>
    <t>SAMANTHA</t>
  </si>
  <si>
    <t>PINEDA</t>
  </si>
  <si>
    <t>EMMA</t>
  </si>
  <si>
    <t>ISABEL</t>
  </si>
  <si>
    <t>GUERRERO</t>
  </si>
  <si>
    <t>AMAYA</t>
  </si>
  <si>
    <t>CARLOS</t>
  </si>
  <si>
    <t>ANDRES</t>
  </si>
  <si>
    <t>AREVALO</t>
  </si>
  <si>
    <t>PIÑEROS</t>
  </si>
  <si>
    <t>THIAGO</t>
  </si>
  <si>
    <t>RODRIGUEZ</t>
  </si>
  <si>
    <t>GARCIA</t>
  </si>
  <si>
    <t>AGUILAR</t>
  </si>
  <si>
    <t>EDISON</t>
  </si>
  <si>
    <t>FELIPE</t>
  </si>
  <si>
    <t>RICO</t>
  </si>
  <si>
    <t>ALEJANDRA</t>
  </si>
  <si>
    <t>GONZALEZ</t>
  </si>
  <si>
    <t>DANNA</t>
  </si>
  <si>
    <t>DAYANNA</t>
  </si>
  <si>
    <t>CAROLINA</t>
  </si>
  <si>
    <t>FLORES</t>
  </si>
  <si>
    <t>MARIA</t>
  </si>
  <si>
    <t>CAMILA</t>
  </si>
  <si>
    <t>GABRIEL</t>
  </si>
  <si>
    <t>ALEJANDRO</t>
  </si>
  <si>
    <t>GOMEZ</t>
  </si>
  <si>
    <t>DE JESUS</t>
  </si>
  <si>
    <t>MIA</t>
  </si>
  <si>
    <t>ISABELLA</t>
  </si>
  <si>
    <t>CATHERINE</t>
  </si>
  <si>
    <t>MARTINEZ</t>
  </si>
  <si>
    <t>SOTO</t>
  </si>
  <si>
    <t>MATHIAS</t>
  </si>
  <si>
    <t>GUZMAN</t>
  </si>
  <si>
    <t>CASTAÑEDA</t>
  </si>
  <si>
    <t>PORTILLO</t>
  </si>
  <si>
    <t>JULIAN</t>
  </si>
  <si>
    <t>ESTEBAN</t>
  </si>
  <si>
    <t>GIL</t>
  </si>
  <si>
    <t>SUAREZ</t>
  </si>
  <si>
    <t>CASTRO</t>
  </si>
  <si>
    <t>MARTIN</t>
  </si>
  <si>
    <t>LEONARDO</t>
  </si>
  <si>
    <t>SEPULVEDA</t>
  </si>
  <si>
    <t>SOPHIA</t>
  </si>
  <si>
    <t>MENDEZ</t>
  </si>
  <si>
    <t>RONDON</t>
  </si>
  <si>
    <t>JULIANA</t>
  </si>
  <si>
    <t>ESPITIA</t>
  </si>
  <si>
    <t>VELANDIA</t>
  </si>
  <si>
    <t>DIAZ</t>
  </si>
  <si>
    <t>SALAZAR</t>
  </si>
  <si>
    <t>SAMUEL</t>
  </si>
  <si>
    <t>VEGA</t>
  </si>
  <si>
    <t>TATIANA</t>
  </si>
  <si>
    <t>CARVAJAL</t>
  </si>
  <si>
    <t>ANDREA</t>
  </si>
  <si>
    <t>CORTES</t>
  </si>
  <si>
    <t>NATALIA</t>
  </si>
  <si>
    <t>LADINO</t>
  </si>
  <si>
    <t>VILLAMIL</t>
  </si>
  <si>
    <t>DAVID</t>
  </si>
  <si>
    <t>PAULA</t>
  </si>
  <si>
    <t>CONTRERAS</t>
  </si>
  <si>
    <t>PATARROYO</t>
  </si>
  <si>
    <t>AYALA</t>
  </si>
  <si>
    <t>CELESTE</t>
  </si>
  <si>
    <t>LOPEZ</t>
  </si>
  <si>
    <t>BABATIVA</t>
  </si>
  <si>
    <t>ZOE</t>
  </si>
  <si>
    <t>SAMARA</t>
  </si>
  <si>
    <t>LIAM</t>
  </si>
  <si>
    <t>VILLALOBOS</t>
  </si>
  <si>
    <t>YOHANA</t>
  </si>
  <si>
    <t>RUIZ</t>
  </si>
  <si>
    <t>ERICK</t>
  </si>
  <si>
    <t xml:space="preserve">FAJARDO </t>
  </si>
  <si>
    <t>DOMINIK</t>
  </si>
  <si>
    <t>GABRIELA</t>
  </si>
  <si>
    <t>IAN</t>
  </si>
  <si>
    <t>DAMIAN</t>
  </si>
  <si>
    <t>RAMOS</t>
  </si>
  <si>
    <t>LUCIANA</t>
  </si>
  <si>
    <t>PAOLA</t>
  </si>
  <si>
    <t>ORTIZ</t>
  </si>
  <si>
    <t>MORENO</t>
  </si>
  <si>
    <t>CAMPO</t>
  </si>
  <si>
    <t>PEREZ</t>
  </si>
  <si>
    <t>HERRERA</t>
  </si>
  <si>
    <t>FERNANDA</t>
  </si>
  <si>
    <t>VANESSA</t>
  </si>
  <si>
    <t>BAYONA</t>
  </si>
  <si>
    <t xml:space="preserve">LUIS </t>
  </si>
  <si>
    <t>VALENTINA</t>
  </si>
  <si>
    <t>RUEDA</t>
  </si>
  <si>
    <t>VALERIA</t>
  </si>
  <si>
    <t>JOAO</t>
  </si>
  <si>
    <t>JIMENEZ</t>
  </si>
  <si>
    <t>SALOME</t>
  </si>
  <si>
    <t>ROMERO</t>
  </si>
  <si>
    <t>ANA</t>
  </si>
  <si>
    <t>VARGAS</t>
  </si>
  <si>
    <t>RINCON</t>
  </si>
  <si>
    <t>CARO</t>
  </si>
  <si>
    <t>CORREA</t>
  </si>
  <si>
    <t>ALAN</t>
  </si>
  <si>
    <t>ARIZA</t>
  </si>
  <si>
    <t>GRATEROL</t>
  </si>
  <si>
    <t>AMELIA</t>
  </si>
  <si>
    <t>QUIROGA</t>
  </si>
  <si>
    <t>JUAN</t>
  </si>
  <si>
    <t>CEBALLOS</t>
  </si>
  <si>
    <t>SARAI</t>
  </si>
  <si>
    <t>CHIRINOS</t>
  </si>
  <si>
    <t>SANCHEZ</t>
  </si>
  <si>
    <t>FORERO</t>
  </si>
  <si>
    <t>SIERRA</t>
  </si>
  <si>
    <t>ROBLES</t>
  </si>
  <si>
    <t>EILEEN</t>
  </si>
  <si>
    <t>PEÑA</t>
  </si>
  <si>
    <t>PERDOMO</t>
  </si>
  <si>
    <t>CARRILLO</t>
  </si>
  <si>
    <t>JOEL</t>
  </si>
  <si>
    <t>ARIAS</t>
  </si>
  <si>
    <t>CUEVAS</t>
  </si>
  <si>
    <t>PACHECO</t>
  </si>
  <si>
    <t xml:space="preserve">SALOME </t>
  </si>
  <si>
    <t>SMITH</t>
  </si>
  <si>
    <t>CARDENAS</t>
  </si>
  <si>
    <t>GARAVITO</t>
  </si>
  <si>
    <t>ADRIANA</t>
  </si>
  <si>
    <t>DEL CARMEN</t>
  </si>
  <si>
    <t>LEAL</t>
  </si>
  <si>
    <t>MENDOZA</t>
  </si>
  <si>
    <t>LADY</t>
  </si>
  <si>
    <t>EDUARDO</t>
  </si>
  <si>
    <t>POVEDA</t>
  </si>
  <si>
    <t>SEBASTIAN</t>
  </si>
  <si>
    <t>AGUDELO</t>
  </si>
  <si>
    <t>STIVEN</t>
  </si>
  <si>
    <t>GALINDO</t>
  </si>
  <si>
    <t>ESMERALDA</t>
  </si>
  <si>
    <t>FREDY</t>
  </si>
  <si>
    <t>ALEXANDER</t>
  </si>
  <si>
    <t>MARIANA</t>
  </si>
  <si>
    <t>JOSE</t>
  </si>
  <si>
    <t>TRIANA</t>
  </si>
  <si>
    <t>PULIDO</t>
  </si>
  <si>
    <t>ERIKA</t>
  </si>
  <si>
    <t>VALBUENA</t>
  </si>
  <si>
    <t>VALERY</t>
  </si>
  <si>
    <t>SARAY</t>
  </si>
  <si>
    <t>DILAN</t>
  </si>
  <si>
    <t>LUISA</t>
  </si>
  <si>
    <t>GLADYS</t>
  </si>
  <si>
    <t>INES</t>
  </si>
  <si>
    <t>PINTO</t>
  </si>
  <si>
    <t>ESTEFANIA</t>
  </si>
  <si>
    <t>BELEÑO</t>
  </si>
  <si>
    <t>ANTHONY</t>
  </si>
  <si>
    <t>ARANZA</t>
  </si>
  <si>
    <t>MATEO</t>
  </si>
  <si>
    <t>GUTIERREZ</t>
  </si>
  <si>
    <t>DIANA</t>
  </si>
  <si>
    <t>REYES</t>
  </si>
  <si>
    <t>CIFUENTES</t>
  </si>
  <si>
    <t>RAMIREZ</t>
  </si>
  <si>
    <t>GODOY</t>
  </si>
  <si>
    <t>DELGADO</t>
  </si>
  <si>
    <t>DULCE</t>
  </si>
  <si>
    <t>NUÑEZ</t>
  </si>
  <si>
    <t>FUENTES</t>
  </si>
  <si>
    <t>ANTONIO</t>
  </si>
  <si>
    <t>LEON</t>
  </si>
  <si>
    <t>FRANCO</t>
  </si>
  <si>
    <t>EITHAN</t>
  </si>
  <si>
    <t>MATIAS</t>
  </si>
  <si>
    <t>PRIETO</t>
  </si>
  <si>
    <t>MAXIMILIANO</t>
  </si>
  <si>
    <t>VASQUEZ</t>
  </si>
  <si>
    <t>BOYACA</t>
  </si>
  <si>
    <t>KATHERINE</t>
  </si>
  <si>
    <t>DANIELA</t>
  </si>
  <si>
    <t>BERMUDEZ</t>
  </si>
  <si>
    <t>JONATHAN</t>
  </si>
  <si>
    <t>JULIETH</t>
  </si>
  <si>
    <t>XIOMARA</t>
  </si>
  <si>
    <t>JOHN</t>
  </si>
  <si>
    <t>CLAUDIA</t>
  </si>
  <si>
    <t>JHONATAN</t>
  </si>
  <si>
    <t>CECILIA</t>
  </si>
  <si>
    <t xml:space="preserve">MARIA </t>
  </si>
  <si>
    <t xml:space="preserve">ROJAS </t>
  </si>
  <si>
    <t xml:space="preserve">BRAYAN </t>
  </si>
  <si>
    <t>GAMBOA</t>
  </si>
  <si>
    <t>YESID</t>
  </si>
  <si>
    <t>MONROY</t>
  </si>
  <si>
    <t>WILSON</t>
  </si>
  <si>
    <t>DEL VALLE</t>
  </si>
  <si>
    <t>ANDREINA</t>
  </si>
  <si>
    <t>JESSICA</t>
  </si>
  <si>
    <t xml:space="preserve">LORENA </t>
  </si>
  <si>
    <t>PORRAS</t>
  </si>
  <si>
    <t>MERY</t>
  </si>
  <si>
    <t>LUIS</t>
  </si>
  <si>
    <t>LEIDY</t>
  </si>
  <si>
    <t>MARCELA</t>
  </si>
  <si>
    <t xml:space="preserve">FELIPE </t>
  </si>
  <si>
    <t>SANDRA</t>
  </si>
  <si>
    <t>MILENA</t>
  </si>
  <si>
    <t>VICTOR</t>
  </si>
  <si>
    <t>KAREN</t>
  </si>
  <si>
    <t>MICHEL</t>
  </si>
  <si>
    <t>ALBERTO</t>
  </si>
  <si>
    <t>MONICA</t>
  </si>
  <si>
    <t>LORENA</t>
  </si>
  <si>
    <t>SALCEDO</t>
  </si>
  <si>
    <t>LAURA</t>
  </si>
  <si>
    <t>ALARCON</t>
  </si>
  <si>
    <t>MIGUEL</t>
  </si>
  <si>
    <t>YEPEZ</t>
  </si>
  <si>
    <t>GALVIS</t>
  </si>
  <si>
    <t>CRISTIAN</t>
  </si>
  <si>
    <t>CAMILO</t>
  </si>
  <si>
    <t>DAZA</t>
  </si>
  <si>
    <t>LINA</t>
  </si>
  <si>
    <t>ALONSO</t>
  </si>
  <si>
    <t>JHON</t>
  </si>
  <si>
    <t>LIZBETH</t>
  </si>
  <si>
    <t>APONTE</t>
  </si>
  <si>
    <t>JENNY</t>
  </si>
  <si>
    <t>ANGIE</t>
  </si>
  <si>
    <t xml:space="preserve">MILENA </t>
  </si>
  <si>
    <t>SILVA</t>
  </si>
  <si>
    <t>OSCAR</t>
  </si>
  <si>
    <t>DEYSI</t>
  </si>
  <si>
    <t>DIEGO</t>
  </si>
  <si>
    <t>BECERRA</t>
  </si>
  <si>
    <t>OLGA</t>
  </si>
  <si>
    <t>JAVIER</t>
  </si>
  <si>
    <t>LUZ</t>
  </si>
  <si>
    <t>MARINA</t>
  </si>
  <si>
    <t>ANGELA</t>
  </si>
  <si>
    <t>PATRICIA</t>
  </si>
  <si>
    <t>ALFONSO</t>
  </si>
  <si>
    <t>GIOVANNY</t>
  </si>
  <si>
    <t>GERARDO</t>
  </si>
  <si>
    <t>URREGO</t>
  </si>
  <si>
    <t>BLANCA</t>
  </si>
  <si>
    <t>JEFFERSON</t>
  </si>
  <si>
    <t>NANCY</t>
  </si>
  <si>
    <t>SINDY</t>
  </si>
  <si>
    <t>TAMARA</t>
  </si>
  <si>
    <t xml:space="preserve">CONTRERAS </t>
  </si>
  <si>
    <t>FLOREZ</t>
  </si>
  <si>
    <t>FAJARDO</t>
  </si>
  <si>
    <t>YULY</t>
  </si>
  <si>
    <t>MAYERLI</t>
  </si>
  <si>
    <t>GARZON</t>
  </si>
  <si>
    <t>ACOSTA</t>
  </si>
  <si>
    <t>YEFERSON</t>
  </si>
  <si>
    <t>ARMANDO</t>
  </si>
  <si>
    <t>FERNANDEZ</t>
  </si>
  <si>
    <t>MERCEDES</t>
  </si>
  <si>
    <t>STEVEN</t>
  </si>
  <si>
    <t>RUBIANO</t>
  </si>
  <si>
    <t>BARRERA</t>
  </si>
  <si>
    <t>YENIFER</t>
  </si>
  <si>
    <t>GERALDINE</t>
  </si>
  <si>
    <t>MICHAEL</t>
  </si>
  <si>
    <t>TANIA</t>
  </si>
  <si>
    <t>DORIS</t>
  </si>
  <si>
    <t>JOHANA</t>
  </si>
  <si>
    <t>DEISY</t>
  </si>
  <si>
    <t>CARMEN</t>
  </si>
  <si>
    <t>INGRIT</t>
  </si>
  <si>
    <t>RONNY</t>
  </si>
  <si>
    <t>WILLIAN</t>
  </si>
  <si>
    <t>CORONADO</t>
  </si>
  <si>
    <t>MELISA</t>
  </si>
  <si>
    <t>JORGE</t>
  </si>
  <si>
    <t>MARTHA</t>
  </si>
  <si>
    <t>MACIAS</t>
  </si>
  <si>
    <t>BELTRAN</t>
  </si>
  <si>
    <t>JEREZ</t>
  </si>
  <si>
    <t>BUITRAGO</t>
  </si>
  <si>
    <t>MARISOL</t>
  </si>
  <si>
    <t>CAMARGO</t>
  </si>
  <si>
    <t>HEIDY</t>
  </si>
  <si>
    <t>VARELA</t>
  </si>
  <si>
    <t>DARIO</t>
  </si>
  <si>
    <t>ENRIQUE</t>
  </si>
  <si>
    <t>ZAPATA</t>
  </si>
  <si>
    <t>SERRANO</t>
  </si>
  <si>
    <t>VERONICA</t>
  </si>
  <si>
    <t>OLARTE</t>
  </si>
  <si>
    <t>DENNIS</t>
  </si>
  <si>
    <t>YANETH</t>
  </si>
  <si>
    <t>JOSEFINA</t>
  </si>
  <si>
    <t>ROBERTO</t>
  </si>
  <si>
    <t>NAVARRO</t>
  </si>
  <si>
    <t>MAICOL</t>
  </si>
  <si>
    <t>JAIRO</t>
  </si>
  <si>
    <t>TRIVIÑO</t>
  </si>
  <si>
    <t>BALCAZAR</t>
  </si>
  <si>
    <t>LIZETH</t>
  </si>
  <si>
    <t>ELIZABETH</t>
  </si>
  <si>
    <t>NIETO</t>
  </si>
  <si>
    <t xml:space="preserve">VALBUENA </t>
  </si>
  <si>
    <t>BERNAL</t>
  </si>
  <si>
    <t>YENI</t>
  </si>
  <si>
    <t>ORLANDO</t>
  </si>
  <si>
    <t>NATHALY</t>
  </si>
  <si>
    <t>KEVIN</t>
  </si>
  <si>
    <t>ALZATE</t>
  </si>
  <si>
    <t>GINA</t>
  </si>
  <si>
    <t>EMILCE</t>
  </si>
  <si>
    <t>MESA</t>
  </si>
  <si>
    <t>CARDOZO</t>
  </si>
  <si>
    <t>INGRID</t>
  </si>
  <si>
    <t>SALAS</t>
  </si>
  <si>
    <t>BETANCOURTH</t>
  </si>
  <si>
    <t>YSABEL</t>
  </si>
  <si>
    <t>FRANCISCO</t>
  </si>
  <si>
    <t>ESPINOSA</t>
  </si>
  <si>
    <t>MARIN</t>
  </si>
  <si>
    <t>MARITZA</t>
  </si>
  <si>
    <t>MORA</t>
  </si>
  <si>
    <t>MAYERLY</t>
  </si>
  <si>
    <t>YAMILE</t>
  </si>
  <si>
    <t>STELLA</t>
  </si>
  <si>
    <t>MAGALY</t>
  </si>
  <si>
    <t>CAROL</t>
  </si>
  <si>
    <t>YURI</t>
  </si>
  <si>
    <t>VIVIANA</t>
  </si>
  <si>
    <t>YENNY</t>
  </si>
  <si>
    <t>NELLY</t>
  </si>
  <si>
    <t>40.3</t>
  </si>
  <si>
    <t>40.5</t>
  </si>
  <si>
    <t>38.5</t>
  </si>
  <si>
    <t>ISAIAS</t>
  </si>
  <si>
    <t>SI</t>
  </si>
  <si>
    <t>QUIÑONES</t>
  </si>
  <si>
    <t>EILYN</t>
  </si>
  <si>
    <t>OSORIO</t>
  </si>
  <si>
    <t>RONCANCIO</t>
  </si>
  <si>
    <t>YEIMI</t>
  </si>
  <si>
    <t>YULIETH</t>
  </si>
  <si>
    <t>YOANA</t>
  </si>
  <si>
    <t>CAMPOS</t>
  </si>
  <si>
    <t>MOTIVO DE EGRESO</t>
  </si>
  <si>
    <t>SI EL MOTIVO DE EGRESO ES "OTRO", INDIQUE EL POR QUÉ</t>
  </si>
  <si>
    <t xml:space="preserve">CARLOS </t>
  </si>
  <si>
    <t>RUBEN</t>
  </si>
  <si>
    <t>KYLIAN</t>
  </si>
  <si>
    <t>YESICA</t>
  </si>
  <si>
    <t>PINZON</t>
  </si>
  <si>
    <t>TIQUE</t>
  </si>
  <si>
    <t>PAEZ</t>
  </si>
  <si>
    <t>GEORGE</t>
  </si>
  <si>
    <t>SD</t>
  </si>
  <si>
    <t>NO</t>
  </si>
  <si>
    <t xml:space="preserve">ANGELA </t>
  </si>
  <si>
    <t>CLARA</t>
  </si>
  <si>
    <t>ROZO</t>
  </si>
  <si>
    <t>SAID</t>
  </si>
  <si>
    <t xml:space="preserve">MEDINA </t>
  </si>
  <si>
    <t>MANUEL</t>
  </si>
  <si>
    <t>NAHOMI</t>
  </si>
  <si>
    <t>EVA</t>
  </si>
  <si>
    <t>COLINA</t>
  </si>
  <si>
    <t>SARA</t>
  </si>
  <si>
    <t>PALACIOS</t>
  </si>
  <si>
    <t>DC500CA5B8D042B4A5FAA67919A3134E17207</t>
  </si>
  <si>
    <t>5231EF66A2B647A79E0B95B386BC82CB47150</t>
  </si>
  <si>
    <t>37251F7FAFEC4F80B0AAB701F410436213350</t>
  </si>
  <si>
    <t>88AC49AE2E3845A890F640FF4CE420DB49370</t>
  </si>
  <si>
    <t>33D26AE2F85B4DF8932BFAEC32CDA71C483</t>
  </si>
  <si>
    <t>363C2CA636144D5DBD336D3A7650ABE139320</t>
  </si>
  <si>
    <t>E1732B84EC444CB7BAB271C3F86D0ED715660</t>
  </si>
  <si>
    <t>835C918A154C495B9A8257A9AE0635BA35823</t>
  </si>
  <si>
    <t>EL UVAL</t>
  </si>
  <si>
    <t>AMANDA</t>
  </si>
  <si>
    <t>DAYANA</t>
  </si>
  <si>
    <t xml:space="preserve">PATRICIA </t>
  </si>
  <si>
    <t xml:space="preserve">MONSALVE </t>
  </si>
  <si>
    <t>MONSALVE</t>
  </si>
  <si>
    <t xml:space="preserve">CRISTINA </t>
  </si>
  <si>
    <t xml:space="preserve">ISABELLA </t>
  </si>
  <si>
    <t xml:space="preserve">LEON </t>
  </si>
  <si>
    <t>BENYAMIN</t>
  </si>
  <si>
    <t xml:space="preserve">ANDRES </t>
  </si>
  <si>
    <t>ARIAM</t>
  </si>
  <si>
    <t>CORDOBA</t>
  </si>
  <si>
    <t xml:space="preserve">JUAN  </t>
  </si>
  <si>
    <t>URIEL</t>
  </si>
  <si>
    <t>DAVIANNY</t>
  </si>
  <si>
    <t>JERUSALEMA</t>
  </si>
  <si>
    <t>CAÑA</t>
  </si>
  <si>
    <t>GUEVARA</t>
  </si>
  <si>
    <t xml:space="preserve">DYLAN </t>
  </si>
  <si>
    <t>GUEDEZ</t>
  </si>
  <si>
    <t>YUNDA</t>
  </si>
  <si>
    <t>AMAIA</t>
  </si>
  <si>
    <t xml:space="preserve">DAYLIN </t>
  </si>
  <si>
    <t xml:space="preserve">CELESTE </t>
  </si>
  <si>
    <t xml:space="preserve">RIVERA </t>
  </si>
  <si>
    <t xml:space="preserve">GUEVARA </t>
  </si>
  <si>
    <t xml:space="preserve">LOPEZ </t>
  </si>
  <si>
    <t xml:space="preserve">USECHE </t>
  </si>
  <si>
    <t>DILIA</t>
  </si>
  <si>
    <t>ADHARA</t>
  </si>
  <si>
    <t xml:space="preserve">PATIÑO </t>
  </si>
  <si>
    <t>OLIVER</t>
  </si>
  <si>
    <t xml:space="preserve">AYALA </t>
  </si>
  <si>
    <t>MAZO</t>
  </si>
  <si>
    <t xml:space="preserve">ANDREA </t>
  </si>
  <si>
    <t xml:space="preserve">GARZON </t>
  </si>
  <si>
    <t>SALINAS</t>
  </si>
  <si>
    <t>GILMA</t>
  </si>
  <si>
    <t>YERICA</t>
  </si>
  <si>
    <t xml:space="preserve">RODRIGUEZ </t>
  </si>
  <si>
    <t xml:space="preserve">FRANCO </t>
  </si>
  <si>
    <t xml:space="preserve">SIMONE </t>
  </si>
  <si>
    <t xml:space="preserve">BECERRA </t>
  </si>
  <si>
    <t xml:space="preserve">LADINO </t>
  </si>
  <si>
    <t xml:space="preserve">ELENA </t>
  </si>
  <si>
    <t xml:space="preserve">ARIETA </t>
  </si>
  <si>
    <t xml:space="preserve">OWEN </t>
  </si>
  <si>
    <t>ANDREY</t>
  </si>
  <si>
    <t xml:space="preserve">SOFIA </t>
  </si>
  <si>
    <t xml:space="preserve">GARCIA </t>
  </si>
  <si>
    <t>MAVAREZ</t>
  </si>
  <si>
    <t xml:space="preserve">LUCIANA </t>
  </si>
  <si>
    <t xml:space="preserve">QUIROGA </t>
  </si>
  <si>
    <t xml:space="preserve">CHARRI </t>
  </si>
  <si>
    <t xml:space="preserve">EITHAN </t>
  </si>
  <si>
    <t xml:space="preserve">EMMANUEL </t>
  </si>
  <si>
    <t xml:space="preserve">PINTO </t>
  </si>
  <si>
    <t>OROZCO</t>
  </si>
  <si>
    <t xml:space="preserve">ASTRID </t>
  </si>
  <si>
    <t xml:space="preserve">CAROLINA </t>
  </si>
  <si>
    <t xml:space="preserve">HERRERA </t>
  </si>
  <si>
    <t xml:space="preserve">ACOSTA </t>
  </si>
  <si>
    <t xml:space="preserve">SAMUEL </t>
  </si>
  <si>
    <t xml:space="preserve">MENA </t>
  </si>
  <si>
    <t>LADERA</t>
  </si>
  <si>
    <t xml:space="preserve">DARIANNA </t>
  </si>
  <si>
    <t xml:space="preserve">ALEXANDRA </t>
  </si>
  <si>
    <t xml:space="preserve">XIOMARA </t>
  </si>
  <si>
    <t xml:space="preserve">NICOLAS </t>
  </si>
  <si>
    <t xml:space="preserve">SANTIAGO </t>
  </si>
  <si>
    <t xml:space="preserve">MARTINEZ </t>
  </si>
  <si>
    <t xml:space="preserve">DAVID </t>
  </si>
  <si>
    <t>TAUTIVA</t>
  </si>
  <si>
    <t xml:space="preserve">WENDY </t>
  </si>
  <si>
    <t xml:space="preserve">MURILLO </t>
  </si>
  <si>
    <t xml:space="preserve">LINDA </t>
  </si>
  <si>
    <t xml:space="preserve">GUADALUPE </t>
  </si>
  <si>
    <t>RUBIO</t>
  </si>
  <si>
    <t xml:space="preserve">JHONSI </t>
  </si>
  <si>
    <t xml:space="preserve">RIASCOS </t>
  </si>
  <si>
    <t>CARABALI</t>
  </si>
  <si>
    <t>AXELL</t>
  </si>
  <si>
    <t>JOHANNY</t>
  </si>
  <si>
    <t xml:space="preserve">SIERRA </t>
  </si>
  <si>
    <t xml:space="preserve">IAN </t>
  </si>
  <si>
    <t xml:space="preserve">GAEL </t>
  </si>
  <si>
    <t xml:space="preserve">BUELVAS </t>
  </si>
  <si>
    <t xml:space="preserve">RESTREPO </t>
  </si>
  <si>
    <t xml:space="preserve">AURORA </t>
  </si>
  <si>
    <t xml:space="preserve">SALAZAR </t>
  </si>
  <si>
    <t xml:space="preserve">HINCAPIE </t>
  </si>
  <si>
    <t>ALESSANDRO</t>
  </si>
  <si>
    <t>ELIAM</t>
  </si>
  <si>
    <t>RUSSO</t>
  </si>
  <si>
    <t>ABBY</t>
  </si>
  <si>
    <t xml:space="preserve">DANNA </t>
  </si>
  <si>
    <t xml:space="preserve">MOSQUERA </t>
  </si>
  <si>
    <t>CHAUX</t>
  </si>
  <si>
    <t>BACHILLER</t>
  </si>
  <si>
    <t>YESENIA</t>
  </si>
  <si>
    <t>IDARRAGA</t>
  </si>
  <si>
    <t>BOHORQUEZ</t>
  </si>
  <si>
    <t>OTAVO</t>
  </si>
  <si>
    <t>FARITH</t>
  </si>
  <si>
    <t>SANABRIA</t>
  </si>
  <si>
    <t>JHOJAN</t>
  </si>
  <si>
    <t>JOSTHIN</t>
  </si>
  <si>
    <t xml:space="preserve">ALAN </t>
  </si>
  <si>
    <t>ROSARIO</t>
  </si>
  <si>
    <t>ARDILA</t>
  </si>
  <si>
    <t>NIDIA</t>
  </si>
  <si>
    <t xml:space="preserve">GONZALEZ </t>
  </si>
  <si>
    <t>CANO</t>
  </si>
  <si>
    <t>ATEHORTUA</t>
  </si>
  <si>
    <t xml:space="preserve">HELLEN </t>
  </si>
  <si>
    <t>ALBINO</t>
  </si>
  <si>
    <t>LAGUNA</t>
  </si>
  <si>
    <t>ANGULO</t>
  </si>
  <si>
    <t>YOMARY</t>
  </si>
  <si>
    <t>ASPRILLA</t>
  </si>
  <si>
    <t>YASMIN</t>
  </si>
  <si>
    <t>CAÑIZARES</t>
  </si>
  <si>
    <t xml:space="preserve">LIA </t>
  </si>
  <si>
    <t>SANDOVAL</t>
  </si>
  <si>
    <t>BARON</t>
  </si>
  <si>
    <t>ELIAS</t>
  </si>
  <si>
    <t>FABIAN</t>
  </si>
  <si>
    <t>PORTELA</t>
  </si>
  <si>
    <t>GUERRA</t>
  </si>
  <si>
    <t>STICK</t>
  </si>
  <si>
    <t>CIRO</t>
  </si>
  <si>
    <t>GALLEGO</t>
  </si>
  <si>
    <t>DALIT</t>
  </si>
  <si>
    <t>TARQUINO</t>
  </si>
  <si>
    <t>ROBERT</t>
  </si>
  <si>
    <t>LENOEL</t>
  </si>
  <si>
    <t xml:space="preserve">ALEJANDRINA </t>
  </si>
  <si>
    <t>MONGUI</t>
  </si>
  <si>
    <t xml:space="preserve">DAYANA </t>
  </si>
  <si>
    <t xml:space="preserve">YICET </t>
  </si>
  <si>
    <t xml:space="preserve">RIAÑO </t>
  </si>
  <si>
    <t xml:space="preserve">ERIKA </t>
  </si>
  <si>
    <t>JHOANNA</t>
  </si>
  <si>
    <t xml:space="preserve">BENITEZ </t>
  </si>
  <si>
    <t>TIBAQUIRA</t>
  </si>
  <si>
    <t xml:space="preserve">HEIDY </t>
  </si>
  <si>
    <t xml:space="preserve">DANIELA </t>
  </si>
  <si>
    <t xml:space="preserve">RICO </t>
  </si>
  <si>
    <t xml:space="preserve">RAMIREZ </t>
  </si>
  <si>
    <t>PRADA</t>
  </si>
  <si>
    <t xml:space="preserve">HECTOR </t>
  </si>
  <si>
    <t xml:space="preserve">SEBASTIAN </t>
  </si>
  <si>
    <t xml:space="preserve">JESUS </t>
  </si>
  <si>
    <t>BOGOTA</t>
  </si>
  <si>
    <t xml:space="preserve">JULIAN </t>
  </si>
  <si>
    <t xml:space="preserve">QUIÑONES </t>
  </si>
  <si>
    <t>CASANOVA</t>
  </si>
  <si>
    <t>YECID</t>
  </si>
  <si>
    <t>CORDONA</t>
  </si>
  <si>
    <t xml:space="preserve">ALEJANDRO </t>
  </si>
  <si>
    <t>MENESES</t>
  </si>
  <si>
    <t>PARADA</t>
  </si>
  <si>
    <t>PEDREROS</t>
  </si>
  <si>
    <t xml:space="preserve">EMILI </t>
  </si>
  <si>
    <t xml:space="preserve">SAMANTA </t>
  </si>
  <si>
    <t>YAINA</t>
  </si>
  <si>
    <t>BRASBI</t>
  </si>
  <si>
    <t>FARFAN</t>
  </si>
  <si>
    <t>CAVIEDES</t>
  </si>
  <si>
    <t xml:space="preserve">ELENA   </t>
  </si>
  <si>
    <t>QUIÑONEZ</t>
  </si>
  <si>
    <t>PRECIADO</t>
  </si>
  <si>
    <t xml:space="preserve">EMILY </t>
  </si>
  <si>
    <t>DAHIAN</t>
  </si>
  <si>
    <t xml:space="preserve">GOMEZ </t>
  </si>
  <si>
    <t>KEYDY</t>
  </si>
  <si>
    <t>ANESSA</t>
  </si>
  <si>
    <t xml:space="preserve">RC </t>
  </si>
  <si>
    <t>MALDONADO</t>
  </si>
  <si>
    <t>BOCANEGRA</t>
  </si>
  <si>
    <t xml:space="preserve">YLIANA </t>
  </si>
  <si>
    <t xml:space="preserve">VICTORIA </t>
  </si>
  <si>
    <t>ABBYS</t>
  </si>
  <si>
    <t xml:space="preserve">LEONOR </t>
  </si>
  <si>
    <t xml:space="preserve">VARGAS </t>
  </si>
  <si>
    <t xml:space="preserve">ANGEL </t>
  </si>
  <si>
    <t xml:space="preserve">BRYANNA </t>
  </si>
  <si>
    <t>FIGUEREDO</t>
  </si>
  <si>
    <t xml:space="preserve">CRISTOPHER  </t>
  </si>
  <si>
    <t>GUIO</t>
  </si>
  <si>
    <t>ABRIL</t>
  </si>
  <si>
    <t xml:space="preserve">DEIILY </t>
  </si>
  <si>
    <t>KAROL</t>
  </si>
  <si>
    <t xml:space="preserve">SANCHEZ </t>
  </si>
  <si>
    <t>HELEN</t>
  </si>
  <si>
    <t xml:space="preserve">GABRIELA </t>
  </si>
  <si>
    <t>OCAMPO</t>
  </si>
  <si>
    <t>GRACIA</t>
  </si>
  <si>
    <t>SALOMON</t>
  </si>
  <si>
    <t>ANZA</t>
  </si>
  <si>
    <t xml:space="preserve">BADILLO </t>
  </si>
  <si>
    <t>JESUAN</t>
  </si>
  <si>
    <t>BAZAN</t>
  </si>
  <si>
    <t xml:space="preserve">JUAN </t>
  </si>
  <si>
    <t>JAMIOY</t>
  </si>
  <si>
    <t>JOSHUANNY</t>
  </si>
  <si>
    <t>YEISIMAR</t>
  </si>
  <si>
    <t>SOL</t>
  </si>
  <si>
    <t>CABANZO</t>
  </si>
  <si>
    <t>LAUREN</t>
  </si>
  <si>
    <t xml:space="preserve">MANUEL </t>
  </si>
  <si>
    <t xml:space="preserve">CASTILLO </t>
  </si>
  <si>
    <t xml:space="preserve">FONSECA </t>
  </si>
  <si>
    <t xml:space="preserve">MIA </t>
  </si>
  <si>
    <t xml:space="preserve">MICHELLE </t>
  </si>
  <si>
    <t xml:space="preserve">AMAYA </t>
  </si>
  <si>
    <t xml:space="preserve">MIGUEL </t>
  </si>
  <si>
    <t xml:space="preserve">STICK </t>
  </si>
  <si>
    <t xml:space="preserve">MORA </t>
  </si>
  <si>
    <t>ÁVILA</t>
  </si>
  <si>
    <t>DÍAZ</t>
  </si>
  <si>
    <t>SHARICK</t>
  </si>
  <si>
    <t>VALERHY</t>
  </si>
  <si>
    <t>SOLIPA</t>
  </si>
  <si>
    <t>GABRIELLA</t>
  </si>
  <si>
    <t>FIGUEROA</t>
  </si>
  <si>
    <t>TOVAR</t>
  </si>
  <si>
    <t>GAONA</t>
  </si>
  <si>
    <t>JUANA</t>
  </si>
  <si>
    <t>SACRISTAN</t>
  </si>
  <si>
    <t>EUMAR</t>
  </si>
  <si>
    <t>JULIENT</t>
  </si>
  <si>
    <t>CHINGATE</t>
  </si>
  <si>
    <t>VIASUS</t>
  </si>
  <si>
    <t>ELIANA</t>
  </si>
  <si>
    <t>YIBELY</t>
  </si>
  <si>
    <t xml:space="preserve">PEREZ </t>
  </si>
  <si>
    <t>ROBAYO</t>
  </si>
  <si>
    <t>CHARRY</t>
  </si>
  <si>
    <t>LIA</t>
  </si>
  <si>
    <t>CHARLOTTE</t>
  </si>
  <si>
    <t>CATTLEYA</t>
  </si>
  <si>
    <t>VIVAS</t>
  </si>
  <si>
    <t>PALACIO</t>
  </si>
  <si>
    <t>WENDY</t>
  </si>
  <si>
    <t>GINETH</t>
  </si>
  <si>
    <t>PIMIENTEL</t>
  </si>
  <si>
    <t xml:space="preserve">ANYI </t>
  </si>
  <si>
    <t>CHARRIS</t>
  </si>
  <si>
    <t>DEIVIS</t>
  </si>
  <si>
    <t>COLEY</t>
  </si>
  <si>
    <t>BRITO</t>
  </si>
  <si>
    <t>ROMAN</t>
  </si>
  <si>
    <t>SCARLETT</t>
  </si>
  <si>
    <t>MACKENZIE</t>
  </si>
  <si>
    <t>CATHALEYA</t>
  </si>
  <si>
    <t>TROCEL</t>
  </si>
  <si>
    <t>MOLINA</t>
  </si>
  <si>
    <t xml:space="preserve">FLOR </t>
  </si>
  <si>
    <t>ERMINDA</t>
  </si>
  <si>
    <t>NINCO</t>
  </si>
  <si>
    <t>GISSET</t>
  </si>
  <si>
    <t>COLO</t>
  </si>
  <si>
    <t>HASBLEIDI</t>
  </si>
  <si>
    <t>CARINE</t>
  </si>
  <si>
    <t>LISA</t>
  </si>
  <si>
    <t>GERTUDIS</t>
  </si>
  <si>
    <t>MUCUTUY</t>
  </si>
  <si>
    <t>CRUZ</t>
  </si>
  <si>
    <t>ALEXA</t>
  </si>
  <si>
    <t>MARIÑO</t>
  </si>
  <si>
    <t>NELFY</t>
  </si>
  <si>
    <t>JANETH</t>
  </si>
  <si>
    <t>SENAIDA</t>
  </si>
  <si>
    <t>BUSTOS</t>
  </si>
  <si>
    <t>PRISCILA</t>
  </si>
  <si>
    <t>KIRIATEKE</t>
  </si>
  <si>
    <t>ECHEVERRY</t>
  </si>
  <si>
    <t>MANAIDEKE</t>
  </si>
  <si>
    <t>KUETGAJE</t>
  </si>
  <si>
    <t>DUVAN</t>
  </si>
  <si>
    <t>NAIDAINAMA</t>
  </si>
  <si>
    <t>CUBIDES</t>
  </si>
  <si>
    <t>SAHILY</t>
  </si>
  <si>
    <t>SABOGAL</t>
  </si>
  <si>
    <t>ROCHA</t>
  </si>
  <si>
    <t>DALLANA</t>
  </si>
  <si>
    <t>MIRAÑA</t>
  </si>
  <si>
    <t>JEREMY</t>
  </si>
  <si>
    <t>GREYSI</t>
  </si>
  <si>
    <t>GUGUMA</t>
  </si>
  <si>
    <t>SECO</t>
  </si>
  <si>
    <t xml:space="preserve">SAMARA </t>
  </si>
  <si>
    <t>QUESADA</t>
  </si>
  <si>
    <t>ESQUIVEL</t>
  </si>
  <si>
    <t>JOZEF</t>
  </si>
  <si>
    <t>CLAVIJO</t>
  </si>
  <si>
    <t>NAHOMY</t>
  </si>
  <si>
    <t>TORBELLO</t>
  </si>
  <si>
    <t>ASHLLY</t>
  </si>
  <si>
    <t>AZUMY</t>
  </si>
  <si>
    <t>MATAPI</t>
  </si>
  <si>
    <t>SANTOS</t>
  </si>
  <si>
    <t>ABRICBANDAUU</t>
  </si>
  <si>
    <t>JHONDIRVINSON</t>
  </si>
  <si>
    <t>ACACHUCURA</t>
  </si>
  <si>
    <t>ASTROIDA</t>
  </si>
  <si>
    <t>ASLY</t>
  </si>
  <si>
    <t>SOSA</t>
  </si>
  <si>
    <t>ANNY</t>
  </si>
  <si>
    <t>DAYAN</t>
  </si>
  <si>
    <t>CALDERON</t>
  </si>
  <si>
    <t>ANTHONELLA</t>
  </si>
  <si>
    <t xml:space="preserve">DANIEL </t>
  </si>
  <si>
    <t xml:space="preserve">MEJIA </t>
  </si>
  <si>
    <t>THOMAS</t>
  </si>
  <si>
    <t>PAZO</t>
  </si>
  <si>
    <t xml:space="preserve">NEYTHAN </t>
  </si>
  <si>
    <t>FERRUCHO</t>
  </si>
  <si>
    <t>SHARIK</t>
  </si>
  <si>
    <t>ENMANUEL</t>
  </si>
  <si>
    <t>SAILLY</t>
  </si>
  <si>
    <t>YINETH</t>
  </si>
  <si>
    <t>MARYLYN</t>
  </si>
  <si>
    <t>URREA</t>
  </si>
  <si>
    <t>DUQUE</t>
  </si>
  <si>
    <t>SALAMANCA</t>
  </si>
  <si>
    <t>COY</t>
  </si>
  <si>
    <t>CRISTOPHER</t>
  </si>
  <si>
    <t>MAYORGA</t>
  </si>
  <si>
    <t>ALBARRACIN</t>
  </si>
  <si>
    <t>LUNA</t>
  </si>
  <si>
    <t xml:space="preserve">AXEL </t>
  </si>
  <si>
    <t>IKER</t>
  </si>
  <si>
    <t>JHOSTIN</t>
  </si>
  <si>
    <t>ANNYE</t>
  </si>
  <si>
    <t>HINATA</t>
  </si>
  <si>
    <t>TREJOS</t>
  </si>
  <si>
    <t>CAMELO</t>
  </si>
  <si>
    <t>DENAYLIN</t>
  </si>
  <si>
    <t>TORRADO</t>
  </si>
  <si>
    <t>HIDALGO</t>
  </si>
  <si>
    <t>MATHEW</t>
  </si>
  <si>
    <t>PARDO</t>
  </si>
  <si>
    <t xml:space="preserve">LICETH </t>
  </si>
  <si>
    <t>JARED</t>
  </si>
  <si>
    <t>TRASLAVIÑA</t>
  </si>
  <si>
    <t>ANDRADE</t>
  </si>
  <si>
    <t>ALAHAYA</t>
  </si>
  <si>
    <t>GELVIZ</t>
  </si>
  <si>
    <t>BONILLA</t>
  </si>
  <si>
    <t>CUENCA</t>
  </si>
  <si>
    <t>VIANCHA</t>
  </si>
  <si>
    <t>YORDAN</t>
  </si>
  <si>
    <t>MIAH</t>
  </si>
  <si>
    <t>MERCHAN</t>
  </si>
  <si>
    <t>LEGUIZAMON</t>
  </si>
  <si>
    <t>EIMY</t>
  </si>
  <si>
    <t>THADEO</t>
  </si>
  <si>
    <t xml:space="preserve">DE JESUS </t>
  </si>
  <si>
    <t>URRIBARRI</t>
  </si>
  <si>
    <t>MELITZA</t>
  </si>
  <si>
    <t>NOLYN</t>
  </si>
  <si>
    <t>STEBAN</t>
  </si>
  <si>
    <t>HINCAPIE</t>
  </si>
  <si>
    <t xml:space="preserve">YURY </t>
  </si>
  <si>
    <t>CARMONA</t>
  </si>
  <si>
    <t>ELIAN</t>
  </si>
  <si>
    <t>ZABDIEL</t>
  </si>
  <si>
    <t>HEIDYTH</t>
  </si>
  <si>
    <t>JAQUELINE</t>
  </si>
  <si>
    <t>LONDOÑO</t>
  </si>
  <si>
    <t>AGAMEZ</t>
  </si>
  <si>
    <t>GIACOMETTO</t>
  </si>
  <si>
    <t>AMY</t>
  </si>
  <si>
    <t>MARIANNE</t>
  </si>
  <si>
    <t xml:space="preserve">LILA </t>
  </si>
  <si>
    <t>MARIAN</t>
  </si>
  <si>
    <t>ZUBIETA</t>
  </si>
  <si>
    <t>PALOMA</t>
  </si>
  <si>
    <t>KATELEYA</t>
  </si>
  <si>
    <t>CORREAL</t>
  </si>
  <si>
    <t>BEJARANO</t>
  </si>
  <si>
    <t>MAILEN</t>
  </si>
  <si>
    <t>DAFNE</t>
  </si>
  <si>
    <t>NOEMI</t>
  </si>
  <si>
    <t>AMU</t>
  </si>
  <si>
    <t>RIOS</t>
  </si>
  <si>
    <t>QUINCHE</t>
  </si>
  <si>
    <t>JENNYFER</t>
  </si>
  <si>
    <t>SÁNCHEZ</t>
  </si>
  <si>
    <t>MARYURI</t>
  </si>
  <si>
    <t>KATHERIN</t>
  </si>
  <si>
    <t>CASTAÑO</t>
  </si>
  <si>
    <t>ZULUAGA</t>
  </si>
  <si>
    <t>MARTÍN</t>
  </si>
  <si>
    <t>MAYTE</t>
  </si>
  <si>
    <t>DOWN</t>
  </si>
  <si>
    <t>PUERTA AL LLANO</t>
  </si>
  <si>
    <t>CARRERA 7C ESTE 107 SUR 39</t>
  </si>
  <si>
    <t>GUILLERMO</t>
  </si>
  <si>
    <t>SALGUERO</t>
  </si>
  <si>
    <t xml:space="preserve">CALLE 104 SUR 7H ESTE 73-02 </t>
  </si>
  <si>
    <t>LACEY</t>
  </si>
  <si>
    <t>LA ESPERANZA SUR</t>
  </si>
  <si>
    <t>TRANSVERSAL 1 B ESTE 83 SUR 75</t>
  </si>
  <si>
    <t xml:space="preserve">ANGIE </t>
  </si>
  <si>
    <t xml:space="preserve">PAOLA </t>
  </si>
  <si>
    <t xml:space="preserve">CASTAÑO </t>
  </si>
  <si>
    <t xml:space="preserve">CARRERA 5 106 A 16 SUR </t>
  </si>
  <si>
    <t xml:space="preserve">EUGENIA </t>
  </si>
  <si>
    <t xml:space="preserve">LUGO </t>
  </si>
  <si>
    <t>ARCHA</t>
  </si>
  <si>
    <t xml:space="preserve">GERMAN </t>
  </si>
  <si>
    <t xml:space="preserve">CORDOBA </t>
  </si>
  <si>
    <t>ADAME</t>
  </si>
  <si>
    <t>CARRERA 7C ESTE 108 SUR 25</t>
  </si>
  <si>
    <t>YAHAIRENE</t>
  </si>
  <si>
    <t>CLAUDINA</t>
  </si>
  <si>
    <t xml:space="preserve">GABRIEL </t>
  </si>
  <si>
    <t>ROPERO</t>
  </si>
  <si>
    <t>COMPOSTELA I</t>
  </si>
  <si>
    <t>CALLE 84 A SUR 1 ESTE 63-01</t>
  </si>
  <si>
    <t>FREDESMINDER</t>
  </si>
  <si>
    <t xml:space="preserve">DARWIN </t>
  </si>
  <si>
    <t xml:space="preserve">CAÑA </t>
  </si>
  <si>
    <t>RONANYELIS</t>
  </si>
  <si>
    <t>ROSIBETH</t>
  </si>
  <si>
    <t xml:space="preserve">GUEDEZ </t>
  </si>
  <si>
    <t xml:space="preserve">NOE </t>
  </si>
  <si>
    <t>COMUNEROS</t>
  </si>
  <si>
    <t>CALLE 90 C SUR 1 24 PISO 1</t>
  </si>
  <si>
    <t>EUNICE</t>
  </si>
  <si>
    <t>OYOLA</t>
  </si>
  <si>
    <t>EDY</t>
  </si>
  <si>
    <t xml:space="preserve">YUNDA </t>
  </si>
  <si>
    <t>EL NUEVO PORTAL</t>
  </si>
  <si>
    <t>CALLE 105 A SUR 7 ESTE 09</t>
  </si>
  <si>
    <t xml:space="preserve">CHELCINTH </t>
  </si>
  <si>
    <t>SANTOFIMIO</t>
  </si>
  <si>
    <t>ALFONSO LOPEZ SECTOR BUENOS AIRES</t>
  </si>
  <si>
    <t xml:space="preserve">CALLE 9 SUR 8-69 ESTE </t>
  </si>
  <si>
    <t xml:space="preserve">YADIRA </t>
  </si>
  <si>
    <t xml:space="preserve">MONTIEL </t>
  </si>
  <si>
    <t>EL PROGRESO USME</t>
  </si>
  <si>
    <t>DIAGONAL 97 F BIS SUR 4 ESTE 45</t>
  </si>
  <si>
    <t xml:space="preserve">DILIA </t>
  </si>
  <si>
    <t>ULISES</t>
  </si>
  <si>
    <t>CARRERA 6 B ESTE 91 SUR 77</t>
  </si>
  <si>
    <t>NEVI</t>
  </si>
  <si>
    <t xml:space="preserve">EVER </t>
  </si>
  <si>
    <t>SASTRE</t>
  </si>
  <si>
    <t>EL PARAISO</t>
  </si>
  <si>
    <t xml:space="preserve">CARRERA 8B ESTE 89 D 34 SUR </t>
  </si>
  <si>
    <t xml:space="preserve">SANDRA </t>
  </si>
  <si>
    <t xml:space="preserve">MAZO </t>
  </si>
  <si>
    <t>EL NUEVO PORTAL II</t>
  </si>
  <si>
    <t>CARRERA 7 A ESTE 99 SUR 93</t>
  </si>
  <si>
    <t xml:space="preserve">CRISTIAN </t>
  </si>
  <si>
    <t xml:space="preserve">FERNEY </t>
  </si>
  <si>
    <t xml:space="preserve">RUIZ </t>
  </si>
  <si>
    <t>CALLE 84 A SUR 1-01</t>
  </si>
  <si>
    <t>EL PORVENIR</t>
  </si>
  <si>
    <t>CARRERA 7 BIS A ESTE 99-15 SUR</t>
  </si>
  <si>
    <t>IMIRIDA</t>
  </si>
  <si>
    <t>NIÑO</t>
  </si>
  <si>
    <t>EL REFUGIO I</t>
  </si>
  <si>
    <t>CARRERA 10 A ESTE  108 SUR 18</t>
  </si>
  <si>
    <t>BARRANQUILLITA</t>
  </si>
  <si>
    <t xml:space="preserve">TRANVERSAL 12 BIS 71 SUR 12 </t>
  </si>
  <si>
    <t xml:space="preserve">OLGA </t>
  </si>
  <si>
    <t>LOS SOCHES</t>
  </si>
  <si>
    <t>CALLE 138 A 21 ESTE 69</t>
  </si>
  <si>
    <t>FLORIDO</t>
  </si>
  <si>
    <t>JFERSON</t>
  </si>
  <si>
    <t xml:space="preserve">MACIAS </t>
  </si>
  <si>
    <t>CARRERA 8 D ESTE 102 SUR 24</t>
  </si>
  <si>
    <t xml:space="preserve">MARIA PAULA </t>
  </si>
  <si>
    <t xml:space="preserve">MAVAREZ </t>
  </si>
  <si>
    <t>ALFONSO LOPEZ SECTOR EL PROGRESO</t>
  </si>
  <si>
    <t xml:space="preserve">CARRERA 6 ESTE 97 D SUR 01 </t>
  </si>
  <si>
    <t xml:space="preserve">HERCILIA </t>
  </si>
  <si>
    <t>NAYITH</t>
  </si>
  <si>
    <t xml:space="preserve">GALINDO </t>
  </si>
  <si>
    <t>CALLE 117B SUR 021</t>
  </si>
  <si>
    <t>MARBI</t>
  </si>
  <si>
    <t>JINETH</t>
  </si>
  <si>
    <t xml:space="preserve">OROZCO </t>
  </si>
  <si>
    <t xml:space="preserve">CAMPOS </t>
  </si>
  <si>
    <t>NUEVO PORVENIR (59)</t>
  </si>
  <si>
    <t>CARRE 7 BIS A ESTE 104 SUIR 80</t>
  </si>
  <si>
    <t xml:space="preserve">IBLANCA </t>
  </si>
  <si>
    <t>VA NEGAS</t>
  </si>
  <si>
    <t>EL REFUGIO</t>
  </si>
  <si>
    <t>INVASION</t>
  </si>
  <si>
    <t>LIGIA</t>
  </si>
  <si>
    <t>GEIN</t>
  </si>
  <si>
    <t>PÑEROS</t>
  </si>
  <si>
    <t xml:space="preserve">VEREDA EL UVAL </t>
  </si>
  <si>
    <t xml:space="preserve">LADERA </t>
  </si>
  <si>
    <t>RENGIFO</t>
  </si>
  <si>
    <t xml:space="preserve">HERNAN </t>
  </si>
  <si>
    <t xml:space="preserve">PALACIOS </t>
  </si>
  <si>
    <t xml:space="preserve">CARRERA 10 C ESTE SUR </t>
  </si>
  <si>
    <t xml:space="preserve">DESIDETH </t>
  </si>
  <si>
    <t xml:space="preserve">ZULAY </t>
  </si>
  <si>
    <t xml:space="preserve">CARDENAS </t>
  </si>
  <si>
    <t xml:space="preserve">VERGARA </t>
  </si>
  <si>
    <t>KRR 8 C ESTE 102 SUR 58</t>
  </si>
  <si>
    <t xml:space="preserve">INGRID </t>
  </si>
  <si>
    <t xml:space="preserve">JOHANNA </t>
  </si>
  <si>
    <t xml:space="preserve">RUTH </t>
  </si>
  <si>
    <t xml:space="preserve">AGUILAR </t>
  </si>
  <si>
    <t>CHAPARO</t>
  </si>
  <si>
    <t xml:space="preserve">ALEXANDER </t>
  </si>
  <si>
    <t xml:space="preserve">YENIFER </t>
  </si>
  <si>
    <t xml:space="preserve">TAUTIVA </t>
  </si>
  <si>
    <t xml:space="preserve">NANCY </t>
  </si>
  <si>
    <t xml:space="preserve">YOLANDA </t>
  </si>
  <si>
    <t xml:space="preserve">JAIRO </t>
  </si>
  <si>
    <t xml:space="preserve">YENNY </t>
  </si>
  <si>
    <t>SICUARIZA</t>
  </si>
  <si>
    <t>SERAFIN</t>
  </si>
  <si>
    <t>HIGUERA</t>
  </si>
  <si>
    <t>CARRERA 6 F BIS A ESTE 99 SUR 20</t>
  </si>
  <si>
    <t xml:space="preserve">DERLY </t>
  </si>
  <si>
    <t xml:space="preserve">JINETH </t>
  </si>
  <si>
    <t>CARRERA 8D ESTE 90SUR 15</t>
  </si>
  <si>
    <t>SALDARRIAGA</t>
  </si>
  <si>
    <t xml:space="preserve">JHON </t>
  </si>
  <si>
    <t xml:space="preserve">RUBIO </t>
  </si>
  <si>
    <t xml:space="preserve">CARDONA </t>
  </si>
  <si>
    <t>CARRERA 3A ESTE91 SUR 08</t>
  </si>
  <si>
    <t>ANYI</t>
  </si>
  <si>
    <t>CABEZAS</t>
  </si>
  <si>
    <t>JAMES</t>
  </si>
  <si>
    <t>CARRERA 90D 87-64</t>
  </si>
  <si>
    <t>KRR 5 ESTE 106 A SUR  16 CA</t>
  </si>
  <si>
    <t>MELISSA</t>
  </si>
  <si>
    <t xml:space="preserve">SAMIRA </t>
  </si>
  <si>
    <t xml:space="preserve">NATERA </t>
  </si>
  <si>
    <t>BRUNO</t>
  </si>
  <si>
    <t>BLANCO</t>
  </si>
  <si>
    <t>CALLE 105A SUR 7H ESTE 88</t>
  </si>
  <si>
    <t>YUDY</t>
  </si>
  <si>
    <t>ARGENIS</t>
  </si>
  <si>
    <t>CALLE 108 SUR 7D ESTE 29 PI2</t>
  </si>
  <si>
    <t xml:space="preserve">REYMAR </t>
  </si>
  <si>
    <t>JHONNY</t>
  </si>
  <si>
    <t>LA REFORMA</t>
  </si>
  <si>
    <t>CARRERA 6 F ESTE 90 SUR 26</t>
  </si>
  <si>
    <t xml:space="preserve">ESTEFANIA </t>
  </si>
  <si>
    <t>VILLA HERMOSA</t>
  </si>
  <si>
    <t xml:space="preserve">CALLE 97 SUR 7B ESTE </t>
  </si>
  <si>
    <t>310 7740505</t>
  </si>
  <si>
    <t>JARITZA</t>
  </si>
  <si>
    <t xml:space="preserve">CARRERA 7 ESTE 97 B SUR 38 </t>
  </si>
  <si>
    <t>311 2325563</t>
  </si>
  <si>
    <t xml:space="preserve">YEIMY </t>
  </si>
  <si>
    <t>EL VIRREY ULTIMA ETAPA</t>
  </si>
  <si>
    <t>CRA 9 #91-21 SUR</t>
  </si>
  <si>
    <t xml:space="preserve">KAREN </t>
  </si>
  <si>
    <t>CRA 9 # 91- 21 SUR</t>
  </si>
  <si>
    <t>HILARION</t>
  </si>
  <si>
    <t>FERNANDO</t>
  </si>
  <si>
    <t>JIMENO</t>
  </si>
  <si>
    <t>DG 99 SUR #6 ESTE  00</t>
  </si>
  <si>
    <t>1O22993846</t>
  </si>
  <si>
    <t>CRA 8 ESTE #98 B 12  SUR</t>
  </si>
  <si>
    <t>DG 100 D #6 B ESTE 18 SUR</t>
  </si>
  <si>
    <t>CRISTHIAN</t>
  </si>
  <si>
    <t>CRA 7 D ESTE #91 47 SUR</t>
  </si>
  <si>
    <t>AZUCENA</t>
  </si>
  <si>
    <t>CALLE 94 #7 B ESTE 11  SUR</t>
  </si>
  <si>
    <t>LOAISA</t>
  </si>
  <si>
    <t>CRA 7 G ESTE #107 34 SUR</t>
  </si>
  <si>
    <t>JULIA</t>
  </si>
  <si>
    <t>TV 7D ESTE # 100-29 SUR</t>
  </si>
  <si>
    <t>EDITH</t>
  </si>
  <si>
    <t>CALLE 102 #7 ESTE 52 SUR</t>
  </si>
  <si>
    <t>FANNY</t>
  </si>
  <si>
    <t>BAUTISTA</t>
  </si>
  <si>
    <t>CALVO</t>
  </si>
  <si>
    <t>LA INVASIÓN</t>
  </si>
  <si>
    <t>JEFERSONN</t>
  </si>
  <si>
    <t>DG 98 A #8 11 SUR</t>
  </si>
  <si>
    <t>CALLE 97 D #6 ESTE 21 SUR</t>
  </si>
  <si>
    <t>CRA 5 ESTE #88 H 36 SUR</t>
  </si>
  <si>
    <t>NULBEL</t>
  </si>
  <si>
    <t>FERNEY</t>
  </si>
  <si>
    <t>JUVINAO</t>
  </si>
  <si>
    <t>CRA 3 ESTE  #97 B 28 SUR</t>
  </si>
  <si>
    <t>YAGUARA</t>
  </si>
  <si>
    <t>PORTAL DEL DIVINO</t>
  </si>
  <si>
    <t>CALE 111 SUR #8 A 43 ESTE</t>
  </si>
  <si>
    <t>CRA 7 BIS ESTE #104 53 SUR</t>
  </si>
  <si>
    <t>LESLI</t>
  </si>
  <si>
    <t xml:space="preserve">ALBINO </t>
  </si>
  <si>
    <t>CALLE 89 B #6 04 ESTE SUR</t>
  </si>
  <si>
    <t>NAIKEL</t>
  </si>
  <si>
    <t>ALFONSO LOPEZ SECTOR CHARALA</t>
  </si>
  <si>
    <t>ALBEIRO</t>
  </si>
  <si>
    <t>TIBAVISCO</t>
  </si>
  <si>
    <t>CALLE 78 A #5 F ESTE 26 SUR</t>
  </si>
  <si>
    <t>HAMMER</t>
  </si>
  <si>
    <t>EL CURUBO</t>
  </si>
  <si>
    <t>CALLE 78 A #3 ESTE 10 SUR</t>
  </si>
  <si>
    <t>EPIFANIA</t>
  </si>
  <si>
    <t>HURTADO</t>
  </si>
  <si>
    <t>BOLONIA</t>
  </si>
  <si>
    <t>CRA 10 ESTE # 80 20 SUR</t>
  </si>
  <si>
    <t>CRA  10 ESTE #76 20 SUR</t>
  </si>
  <si>
    <t>SANDRITH</t>
  </si>
  <si>
    <t>VUELVAS</t>
  </si>
  <si>
    <t>ROBINSON</t>
  </si>
  <si>
    <t>CRA 6 D ESTE #94 13 SUR</t>
  </si>
  <si>
    <t>CRA 7 ESTE 89 55 SUR</t>
  </si>
  <si>
    <t>NASLY</t>
  </si>
  <si>
    <t>SUJEY</t>
  </si>
  <si>
    <t>CALLE 97 #3 ESTE 17 SUR</t>
  </si>
  <si>
    <t>CRA 9 C ESTE #96 53 SUR</t>
  </si>
  <si>
    <t>CRA 6 F ESTE #106 49 SUR</t>
  </si>
  <si>
    <t>JOSMARI</t>
  </si>
  <si>
    <t>BASTIDAS</t>
  </si>
  <si>
    <t>DG 98 C #8 ESTE 06 SUR</t>
  </si>
  <si>
    <t>MABEL</t>
  </si>
  <si>
    <t>REY</t>
  </si>
  <si>
    <t>CRA 3 B #98 41 SUR</t>
  </si>
  <si>
    <t>LUCELYS</t>
  </si>
  <si>
    <t>CRA 9 C ESTE #106-26 SUR</t>
  </si>
  <si>
    <t>CRISTO</t>
  </si>
  <si>
    <t>CALLE 106 SUR #9 A 07 ESTE</t>
  </si>
  <si>
    <t>CRA 8 C ESTE #104-26 SUR</t>
  </si>
  <si>
    <t>EDWARD</t>
  </si>
  <si>
    <t>CALLE 73 C #14 I 25 SUR</t>
  </si>
  <si>
    <t>RUDT</t>
  </si>
  <si>
    <t>VOLCANES</t>
  </si>
  <si>
    <t>CLL E 114 A SUR 8B ESTE 00-42</t>
  </si>
  <si>
    <t>NINI</t>
  </si>
  <si>
    <t>JHOANA</t>
  </si>
  <si>
    <t>CLL 110 SUR 8D ESTE 51</t>
  </si>
  <si>
    <t xml:space="preserve">JOHAN </t>
  </si>
  <si>
    <t xml:space="preserve">JULIO </t>
  </si>
  <si>
    <t>RIAÑO</t>
  </si>
  <si>
    <t>LA ORQUIDEA USME</t>
  </si>
  <si>
    <t>CLL 97A BIS SUR # 0-57 ESTE</t>
  </si>
  <si>
    <t>DG 100B SUR 6F ESTE 10</t>
  </si>
  <si>
    <t>CLL 92A SUR 5 ESTE 28</t>
  </si>
  <si>
    <t>NARANJO</t>
  </si>
  <si>
    <t xml:space="preserve">JAVIER </t>
  </si>
  <si>
    <t xml:space="preserve">DARIO </t>
  </si>
  <si>
    <t>CLL 111 A SUR 8A ESTE 18</t>
  </si>
  <si>
    <t>320 8937759</t>
  </si>
  <si>
    <t xml:space="preserve">GLORIA </t>
  </si>
  <si>
    <t>FAGUA</t>
  </si>
  <si>
    <t>KR 9B ESTE 107 SUR 41</t>
  </si>
  <si>
    <t xml:space="preserve">DEISY </t>
  </si>
  <si>
    <t>KR 7 A ESTE 100B SUR 79</t>
  </si>
  <si>
    <t xml:space="preserve">MAURICIO </t>
  </si>
  <si>
    <t xml:space="preserve">VELASQUEZ </t>
  </si>
  <si>
    <t>EL PORTAL DEL DIVINO</t>
  </si>
  <si>
    <t>CL 112 SUR 8A ESTE 46</t>
  </si>
  <si>
    <t xml:space="preserve">ANTONIO </t>
  </si>
  <si>
    <t>CL 106 SUR #  9 C ESTE 11</t>
  </si>
  <si>
    <t>CL 97A BIS SUR 0 ESTE 57</t>
  </si>
  <si>
    <t>PARRADO</t>
  </si>
  <si>
    <t>KR 9 ESTE # 116 SUR-14</t>
  </si>
  <si>
    <t xml:space="preserve">ARIAS </t>
  </si>
  <si>
    <t>TEOFILO</t>
  </si>
  <si>
    <t>ABELARDO</t>
  </si>
  <si>
    <t>KR 10 A ESTE 107 SUR 41</t>
  </si>
  <si>
    <t>314 3308494</t>
  </si>
  <si>
    <t>CORDOVA</t>
  </si>
  <si>
    <t xml:space="preserve">RENTERIA </t>
  </si>
  <si>
    <t>KR 10 ESTE 108 SUR 17</t>
  </si>
  <si>
    <t>EDILSON</t>
  </si>
  <si>
    <t>KR 7A ESTE 97F SUR 44</t>
  </si>
  <si>
    <t> o. Ingresos iguales o inferiores a 1.5 Smlv.</t>
  </si>
  <si>
    <t>DUCUARA</t>
  </si>
  <si>
    <t>GUERNE</t>
  </si>
  <si>
    <t>KR 8 ESTE # 108 SUR 16</t>
  </si>
  <si>
    <t>NARVAEZ</t>
  </si>
  <si>
    <t xml:space="preserve">KR 7 BIS A ESTE # 104 32 SUR </t>
  </si>
  <si>
    <t>HECTOR</t>
  </si>
  <si>
    <t>CLL 102 SUR 8 ESTE 43</t>
  </si>
  <si>
    <t>NICOLL</t>
  </si>
  <si>
    <t>CUCUNUVA</t>
  </si>
  <si>
    <t xml:space="preserve">ESTEBAN </t>
  </si>
  <si>
    <t xml:space="preserve">FARFAN </t>
  </si>
  <si>
    <t xml:space="preserve">AMADOR </t>
  </si>
  <si>
    <t>DG 98C SUR 7-12 PI 3</t>
  </si>
  <si>
    <t>IVON</t>
  </si>
  <si>
    <t>YULIET</t>
  </si>
  <si>
    <t>MILTON</t>
  </si>
  <si>
    <t>ADUER</t>
  </si>
  <si>
    <t>REFUGIO I</t>
  </si>
  <si>
    <t>CL 107 SUR 9B ESTE 03</t>
  </si>
  <si>
    <t>KATERINE</t>
  </si>
  <si>
    <t>LARRY</t>
  </si>
  <si>
    <t>CL 103 SUR # 7H ESTE 40</t>
  </si>
  <si>
    <t>YENCI</t>
  </si>
  <si>
    <t>AGUALIMPIA</t>
  </si>
  <si>
    <t xml:space="preserve">KRA 3 A ESTE #90 SUR </t>
  </si>
  <si>
    <t>KELIN</t>
  </si>
  <si>
    <t>DELVALLE</t>
  </si>
  <si>
    <t xml:space="preserve">BERMUDEZ </t>
  </si>
  <si>
    <t>KR 6B ESTE 90A SUR 81 PI 1 AP 100</t>
  </si>
  <si>
    <t xml:space="preserve">BARAJAS </t>
  </si>
  <si>
    <t>CLL 111A SUR 9 ESTE 12</t>
  </si>
  <si>
    <t xml:space="preserve">LAURA </t>
  </si>
  <si>
    <t xml:space="preserve">MARCELA </t>
  </si>
  <si>
    <t>FIERRO</t>
  </si>
  <si>
    <t xml:space="preserve">MALDONADO </t>
  </si>
  <si>
    <t xml:space="preserve">ZAMUDIO </t>
  </si>
  <si>
    <t>CL 90 SUR 7F ESTE 10</t>
  </si>
  <si>
    <t>DAILIBYS</t>
  </si>
  <si>
    <t>DESSIREE</t>
  </si>
  <si>
    <t>PAZ</t>
  </si>
  <si>
    <t>SALVADOR</t>
  </si>
  <si>
    <t>DE VICENTE</t>
  </si>
  <si>
    <t>KRA 3 A ESTE #90 SUR-13</t>
  </si>
  <si>
    <t>YAJAIRA</t>
  </si>
  <si>
    <t>RANJEL</t>
  </si>
  <si>
    <t>KR 7 ESTE 109 SUR 25 1</t>
  </si>
  <si>
    <t>ROSALBA</t>
  </si>
  <si>
    <t xml:space="preserve">SANTA </t>
  </si>
  <si>
    <t xml:space="preserve">HERNANDEZ </t>
  </si>
  <si>
    <t>DG 98 SUR 7C ESTE  00-27</t>
  </si>
  <si>
    <t>312 3531649</t>
  </si>
  <si>
    <t xml:space="preserve">DARIANA </t>
  </si>
  <si>
    <t>ACOSTO</t>
  </si>
  <si>
    <t>BAYRON</t>
  </si>
  <si>
    <t>KR 7 BIS A ESTE 99 SUR 59</t>
  </si>
  <si>
    <t>AURORA</t>
  </si>
  <si>
    <t>GRIMALDO</t>
  </si>
  <si>
    <t>2912/1974</t>
  </si>
  <si>
    <t>COLMENARES</t>
  </si>
  <si>
    <t xml:space="preserve">INVACION </t>
  </si>
  <si>
    <t>MARLOVVY</t>
  </si>
  <si>
    <t>DEVIA</t>
  </si>
  <si>
    <t>CLL 90C SUR 0 - 18</t>
  </si>
  <si>
    <t xml:space="preserve">KR 2C EDTE # 91-58 SUR  </t>
  </si>
  <si>
    <t>314 2678203</t>
  </si>
  <si>
    <t xml:space="preserve">KARLA </t>
  </si>
  <si>
    <t>EDIXON</t>
  </si>
  <si>
    <t>ALIFEMAR</t>
  </si>
  <si>
    <t>KR 7H ESTE 107 SUR 54</t>
  </si>
  <si>
    <t>ROSNAIRA</t>
  </si>
  <si>
    <t>EDGAR</t>
  </si>
  <si>
    <t>IVAN</t>
  </si>
  <si>
    <t>CELIS</t>
  </si>
  <si>
    <t>CL 114 SUR 9 ESTE 90</t>
  </si>
  <si>
    <t xml:space="preserve">LUZ </t>
  </si>
  <si>
    <t>AMALIA</t>
  </si>
  <si>
    <t>CL 97 D SUR # 7 ESTE -03</t>
  </si>
  <si>
    <t>NELSI</t>
  </si>
  <si>
    <t>JHONE</t>
  </si>
  <si>
    <t>CL 111 SUR NO 8D ESTE - 67 PI 1</t>
  </si>
  <si>
    <t>HERNAN</t>
  </si>
  <si>
    <t>KR 7B ESTE # 97B SUR 41</t>
  </si>
  <si>
    <t>TULIA</t>
  </si>
  <si>
    <t>YIMY</t>
  </si>
  <si>
    <t>DIRGUA</t>
  </si>
  <si>
    <t>YESIRE</t>
  </si>
  <si>
    <t>CASALOMA</t>
  </si>
  <si>
    <t xml:space="preserve">KR 10A ESTE 88 J 28 SUR </t>
  </si>
  <si>
    <t>YESSICA</t>
  </si>
  <si>
    <t xml:space="preserve">KATERINE </t>
  </si>
  <si>
    <t>ARROYABE</t>
  </si>
  <si>
    <t>CLL 114 SUR 8B ESTE 63</t>
  </si>
  <si>
    <t>CL 105 SUR 7H ESTE 81</t>
  </si>
  <si>
    <t>VALDERRAMA</t>
  </si>
  <si>
    <t xml:space="preserve">KR 8C 112 19 SUR ESTE </t>
  </si>
  <si>
    <t>DIXY</t>
  </si>
  <si>
    <t>MICHELLE</t>
  </si>
  <si>
    <t>CLL 102 SUR 3 ESTE 48</t>
  </si>
  <si>
    <t xml:space="preserve">NURY </t>
  </si>
  <si>
    <t>BARRETO</t>
  </si>
  <si>
    <t>KR 7A ESTE 97 SUR 50</t>
  </si>
  <si>
    <t>DENI</t>
  </si>
  <si>
    <t>KR 2B ESTE 97F SUR 61</t>
  </si>
  <si>
    <t>KARIZ</t>
  </si>
  <si>
    <t>IBETH</t>
  </si>
  <si>
    <t>KR 7A ESTE # 89CSUR-75 PI2</t>
  </si>
  <si>
    <t>JEAN</t>
  </si>
  <si>
    <t>CARLO</t>
  </si>
  <si>
    <t>EL NUEVO PORTAL 2</t>
  </si>
  <si>
    <t>DG 98A SUR #8 ESTE-63</t>
  </si>
  <si>
    <t>DG 99 SUR ESTE 0068 02</t>
  </si>
  <si>
    <t>SAINA</t>
  </si>
  <si>
    <t>YURAN</t>
  </si>
  <si>
    <t>LEZAMA</t>
  </si>
  <si>
    <t>CL 111 A SUR 9 ESTE 0076</t>
  </si>
  <si>
    <t>LA ORQUIDEA DE USME</t>
  </si>
  <si>
    <t>KR 5 B ESTE #98 SUR 56</t>
  </si>
  <si>
    <t>KR 8 D ESTE 107 A SUR 50</t>
  </si>
  <si>
    <t>MARLYS</t>
  </si>
  <si>
    <t>YULENIS</t>
  </si>
  <si>
    <t>EULIS</t>
  </si>
  <si>
    <t>KR 8 C ESTE 104 SUR 0014</t>
  </si>
  <si>
    <t xml:space="preserve">EL NUEVO PORTAL </t>
  </si>
  <si>
    <t>CL 97 A SUR # 1 A ESTE 11</t>
  </si>
  <si>
    <t>HUMER</t>
  </si>
  <si>
    <t>DIMATE</t>
  </si>
  <si>
    <t>IBAÑEZ</t>
  </si>
  <si>
    <t>KR 10 ESTE 108 SUR 0038</t>
  </si>
  <si>
    <t>KR 7 BIS ESTE#104-32 SUR</t>
  </si>
  <si>
    <t>KR 10 ESTE 76 SUR 20 BQ D IN 3 AP 702</t>
  </si>
  <si>
    <t>PORTAL II</t>
  </si>
  <si>
    <t>CL 103 SUR # 7 H 67 ESTE</t>
  </si>
  <si>
    <t>AYDA</t>
  </si>
  <si>
    <t>ALFONSO LOPEZ</t>
  </si>
  <si>
    <t>KR 6 ESTE 97 D SUR 0022</t>
  </si>
  <si>
    <t>LUCIRIS</t>
  </si>
  <si>
    <t>KR 8 D ESTE 107 A SUR 19</t>
  </si>
  <si>
    <t>DALIA</t>
  </si>
  <si>
    <t>KR 7 B BIS # 94 SUR 48</t>
  </si>
  <si>
    <t>ATHINA</t>
  </si>
  <si>
    <t>DEFRY</t>
  </si>
  <si>
    <t>VIELMA</t>
  </si>
  <si>
    <t>EL BOSQUE</t>
  </si>
  <si>
    <t>CL 87 D SUR 6 B ESTE 14</t>
  </si>
  <si>
    <t>ESMITH</t>
  </si>
  <si>
    <t>MOYANO</t>
  </si>
  <si>
    <t>KR 7 C ESTE # 97 D SUR 03</t>
  </si>
  <si>
    <t>EUGENIA</t>
  </si>
  <si>
    <t>BRIÑEZ</t>
  </si>
  <si>
    <t>LA AURORA</t>
  </si>
  <si>
    <t>DG 69 D SUR 14 U 25</t>
  </si>
  <si>
    <t>ISIDRO</t>
  </si>
  <si>
    <t>CL97B SUR # 3 ESTE 17 MZ 292 LT 018</t>
  </si>
  <si>
    <t>PIMENTEL</t>
  </si>
  <si>
    <t>LA FISCALA ALTA</t>
  </si>
  <si>
    <t>CL 64 SUR # 5 ESTE 23</t>
  </si>
  <si>
    <t xml:space="preserve">MARTHA </t>
  </si>
  <si>
    <t>CL 98 C SUR # 0 - 60 ESTE</t>
  </si>
  <si>
    <t>NIEBLES</t>
  </si>
  <si>
    <t>KR 5 D BIS ESTE 94 SUR 0016</t>
  </si>
  <si>
    <t>BERUSKA</t>
  </si>
  <si>
    <t>YEINER</t>
  </si>
  <si>
    <t>LA COMUNA</t>
  </si>
  <si>
    <t>KR 7 ESTE 89 SUR 48</t>
  </si>
  <si>
    <t>ANAMARIA</t>
  </si>
  <si>
    <t>KATHERYN</t>
  </si>
  <si>
    <t>LAVERDE</t>
  </si>
  <si>
    <t xml:space="preserve"> Calle 107 sur #6 G este 19</t>
  </si>
  <si>
    <t>THAILOBYS</t>
  </si>
  <si>
    <t>CALLE97DSUR#7A-ESTE21</t>
  </si>
  <si>
    <t>BENAVIDES</t>
  </si>
  <si>
    <t>ALDAIR</t>
  </si>
  <si>
    <t>DG 98 B SUR # 7 C ESTE 27</t>
  </si>
  <si>
    <t>KATHERYNE</t>
  </si>
  <si>
    <t>KR 10 A BIS ESTE # 89 SUR 74</t>
  </si>
  <si>
    <t>URBANO</t>
  </si>
  <si>
    <t>EL REFUGIO I Y II</t>
  </si>
  <si>
    <t>POLIGONO 195 EL REFUGIO LA ESMERALDA</t>
  </si>
  <si>
    <t>ZONA SIN LEGALIZAR</t>
  </si>
  <si>
    <t>KR 6G ESTE #115A SUR 23</t>
  </si>
  <si>
    <t>ALBA</t>
  </si>
  <si>
    <t xml:space="preserve">ROCIO </t>
  </si>
  <si>
    <t>CLL95SUR5G ESTE 0036</t>
  </si>
  <si>
    <t>AMADOR</t>
  </si>
  <si>
    <t xml:space="preserve">YANCY </t>
  </si>
  <si>
    <t>YOHANA MUCUTUY</t>
  </si>
  <si>
    <t>ENDOQUE</t>
  </si>
  <si>
    <t>KR7BIS A ESTE #99SUR-85PI2</t>
  </si>
  <si>
    <t>YEAN</t>
  </si>
  <si>
    <t>BARRIOS</t>
  </si>
  <si>
    <t>07/0271986</t>
  </si>
  <si>
    <t>KR7A ESTE 112SUR 0068</t>
  </si>
  <si>
    <t>ROSA</t>
  </si>
  <si>
    <t>ELVIA</t>
  </si>
  <si>
    <t>CHAMORRO</t>
  </si>
  <si>
    <t>FREITAS</t>
  </si>
  <si>
    <t>SHIRLY</t>
  </si>
  <si>
    <t>ROYER</t>
  </si>
  <si>
    <t>MURCIA</t>
  </si>
  <si>
    <t>LA HUERTA</t>
  </si>
  <si>
    <t xml:space="preserve">VEREDA </t>
  </si>
  <si>
    <t>CLL116ASUR 7B ESTE 14</t>
  </si>
  <si>
    <t>CINDI</t>
  </si>
  <si>
    <t>KELLY</t>
  </si>
  <si>
    <t>ESPERANZA</t>
  </si>
  <si>
    <t>CL 107SUR #6GESTE19</t>
  </si>
  <si>
    <t>KR 7 BIS ESTE #102 SUR 28</t>
  </si>
  <si>
    <t>KR 8 ESTE #108 SUR 29</t>
  </si>
  <si>
    <t>GARRIDO</t>
  </si>
  <si>
    <t>JORDAN</t>
  </si>
  <si>
    <t>GLADIS</t>
  </si>
  <si>
    <t>CL 105 SUR 7 H ESTE 43</t>
  </si>
  <si>
    <t>YENIT</t>
  </si>
  <si>
    <t>ALMANZA</t>
  </si>
  <si>
    <t>GERMAN</t>
  </si>
  <si>
    <t>SALLI</t>
  </si>
  <si>
    <t>KIRIYATEQUE</t>
  </si>
  <si>
    <t>KR 7 ESTE #89 C SUR-57</t>
  </si>
  <si>
    <t xml:space="preserve">NELSYTH </t>
  </si>
  <si>
    <t>ROSANNY</t>
  </si>
  <si>
    <t>YOHANGEL</t>
  </si>
  <si>
    <t>CASTELLANO</t>
  </si>
  <si>
    <t>KR 7 B ESTE #97 F SUR 52</t>
  </si>
  <si>
    <t>BETTY</t>
  </si>
  <si>
    <t>CL 113 SUR 7H ESTE 21 01</t>
  </si>
  <si>
    <t>YERLIS</t>
  </si>
  <si>
    <t>RUDYS</t>
  </si>
  <si>
    <t>ALEYBER</t>
  </si>
  <si>
    <t>MOLLA</t>
  </si>
  <si>
    <t>CL 104 SUR 7 D ESTE 36</t>
  </si>
  <si>
    <t>ARANGO</t>
  </si>
  <si>
    <t>KR 8 D ESTE #108 SUR 55</t>
  </si>
  <si>
    <t>YESSIMAR</t>
  </si>
  <si>
    <t>GERARD</t>
  </si>
  <si>
    <t>YUCUNA</t>
  </si>
  <si>
    <t>KR 8D ESTE 112 33 SUR</t>
  </si>
  <si>
    <t xml:space="preserve">SANTOS </t>
  </si>
  <si>
    <t>NICO</t>
  </si>
  <si>
    <t>AXDAVIA</t>
  </si>
  <si>
    <t>ASTROINA</t>
  </si>
  <si>
    <t>ABAIBIRA</t>
  </si>
  <si>
    <t>CL 107 SUR #6 G ESTE 19</t>
  </si>
  <si>
    <t>PAZU</t>
  </si>
  <si>
    <t>CL 105 SUR 7 B ESTE 22</t>
  </si>
  <si>
    <t xml:space="preserve">LEIDY </t>
  </si>
  <si>
    <t xml:space="preserve">CALDERON </t>
  </si>
  <si>
    <t>DAILLANA</t>
  </si>
  <si>
    <t>MADROÑERO</t>
  </si>
  <si>
    <t>CL 107 SUR#6 G ESTE 19</t>
  </si>
  <si>
    <t>KR A ESTE # 91SUR -28</t>
  </si>
  <si>
    <t>CL 113 SUR 8 A60 ESTE</t>
  </si>
  <si>
    <t>SORANGI</t>
  </si>
  <si>
    <t>MANGA</t>
  </si>
  <si>
    <t>CL 112 SUR #8 A ESTE 64</t>
  </si>
  <si>
    <t xml:space="preserve">LINA </t>
  </si>
  <si>
    <t>ZABALETA</t>
  </si>
  <si>
    <t>ARROYO</t>
  </si>
  <si>
    <t>SOLER</t>
  </si>
  <si>
    <t>ESTIBEN</t>
  </si>
  <si>
    <t>YOVANNY</t>
  </si>
  <si>
    <t>KR 7 A ESTE 97 D SUR 12</t>
  </si>
  <si>
    <t>WENYI</t>
  </si>
  <si>
    <t>YERALDINE</t>
  </si>
  <si>
    <t>JULIO</t>
  </si>
  <si>
    <t>CALLE 95 SUR 5G ESTE 36</t>
  </si>
  <si>
    <t>VILLA ISRAEL</t>
  </si>
  <si>
    <t>CALLE 111 A SUR 2 A 75</t>
  </si>
  <si>
    <t>KR 7 A ESTE NO 97 G SUR 86</t>
  </si>
  <si>
    <t>KR 7 B ESTE NO 91 SUR 50</t>
  </si>
  <si>
    <t>JANNETH</t>
  </si>
  <si>
    <t>BRISAS DEL LLANO</t>
  </si>
  <si>
    <t>KR 6 D ESTE NO 110 38 SUR</t>
  </si>
  <si>
    <t>CALLE 89 C SUR NO 6 B ESTE 09 PISO 2</t>
  </si>
  <si>
    <t>CANACUE</t>
  </si>
  <si>
    <t>PETTER</t>
  </si>
  <si>
    <t>KR 6 B ESTE 89 C SUR</t>
  </si>
  <si>
    <t>GERSON</t>
  </si>
  <si>
    <t>MAURICIO</t>
  </si>
  <si>
    <t>YOMASITA</t>
  </si>
  <si>
    <t>KR 4 BIS NO 82 26 SUR</t>
  </si>
  <si>
    <t>SANTAMARIA</t>
  </si>
  <si>
    <t>KR 8 ESTE 98 C SUR 15</t>
  </si>
  <si>
    <t>FERMANDA</t>
  </si>
  <si>
    <t>KR 5 ESTE NO 97 D SUR 63</t>
  </si>
  <si>
    <t>DARWIN</t>
  </si>
  <si>
    <t>TV 7 BIS A ESTE NO 117 C SUR 25 PISO 1</t>
  </si>
  <si>
    <t>ALIX</t>
  </si>
  <si>
    <t>JEFERSON</t>
  </si>
  <si>
    <t>DANILO</t>
  </si>
  <si>
    <t>KR 5 BIS ESTE 106 A 15 SUR</t>
  </si>
  <si>
    <t>ARANDA</t>
  </si>
  <si>
    <t>KR 9C ESTE 113B SUR 00</t>
  </si>
  <si>
    <t>PORTO</t>
  </si>
  <si>
    <t>TOCAIMITA ORIENTAL</t>
  </si>
  <si>
    <t>CALLE 89 A SUR NO 8 A ESTE 10 PISO 1</t>
  </si>
  <si>
    <t>MYRIAN</t>
  </si>
  <si>
    <t>ZULETA</t>
  </si>
  <si>
    <t>CALLE 111 SUR NO 8 ESTE 31</t>
  </si>
  <si>
    <t>NEICY</t>
  </si>
  <si>
    <t>KR 6 ESTE NO 98 C SUR 04</t>
  </si>
  <si>
    <t>NAIMARU</t>
  </si>
  <si>
    <t>DEIMER</t>
  </si>
  <si>
    <t>TARAZONA</t>
  </si>
  <si>
    <t>KR 6A ESTE 90 SUR 41</t>
  </si>
  <si>
    <t>DIVEANA</t>
  </si>
  <si>
    <t>KR 6 A NO 91 SUR 07</t>
  </si>
  <si>
    <t>RIASCOS</t>
  </si>
  <si>
    <t>ALVARO</t>
  </si>
  <si>
    <t>GUATAMA</t>
  </si>
  <si>
    <t>KR 6 D BIS ESTE NO 116 SUR 52</t>
  </si>
  <si>
    <t>LISETTE</t>
  </si>
  <si>
    <t xml:space="preserve">CALLE 105 A SUR NUMERO 7 F ESTE 6 PISO </t>
  </si>
  <si>
    <t>SANTA</t>
  </si>
  <si>
    <t>MOROS</t>
  </si>
  <si>
    <t>CALLE 117 SUR NO B ESTE 15 PISO 1</t>
  </si>
  <si>
    <t>TERESA</t>
  </si>
  <si>
    <t>CALLE 97 D SUR 3 A ESTE 23</t>
  </si>
  <si>
    <t>PAMO</t>
  </si>
  <si>
    <t>CALLE 116 A SUR 7B ESTE 53</t>
  </si>
  <si>
    <t>KR 5 A ESTE NO 91 SUR 16</t>
  </si>
  <si>
    <t>GLORIA</t>
  </si>
  <si>
    <t>KR 5 ESTE NO 97 B SUR 27</t>
  </si>
  <si>
    <t>51 555 242</t>
  </si>
  <si>
    <t>DEL TRANSITO</t>
  </si>
  <si>
    <t>KR 3B 115 SUR 16</t>
  </si>
  <si>
    <t>KR 8C ESTE 112 SUR 15 PISO 2</t>
  </si>
  <si>
    <t>NOGUERA</t>
  </si>
  <si>
    <t>JHORDAN</t>
  </si>
  <si>
    <t>ALIRIO</t>
  </si>
  <si>
    <t xml:space="preserve">CALLE 97 F SUR NO 6C ESTE 15 </t>
  </si>
  <si>
    <t>CALVERA</t>
  </si>
  <si>
    <t>KR 5 ESTE 106 A SUR 06</t>
  </si>
  <si>
    <t>MONTEJO</t>
  </si>
  <si>
    <t>KR 2 NO 97 F SUR 38 PISO 1</t>
  </si>
  <si>
    <t>MANRIQUE</t>
  </si>
  <si>
    <t>JOSBER</t>
  </si>
  <si>
    <t>BAMBEL</t>
  </si>
  <si>
    <t>CALLE 97 D SUR NO 6 C ESTE 09</t>
  </si>
  <si>
    <t>JURADO</t>
  </si>
  <si>
    <t xml:space="preserve">CALLE 103 SUR 7 H 76 ESTE </t>
  </si>
  <si>
    <t>COGOLLO</t>
  </si>
  <si>
    <t>WILFREDY</t>
  </si>
  <si>
    <t>SAMACA</t>
  </si>
  <si>
    <t>DG 98 C NO 6-47 IN PISO 1 SUR</t>
  </si>
  <si>
    <t>KR 7 ESTE NO 91 SUR 69</t>
  </si>
  <si>
    <t>MARCHAN</t>
  </si>
  <si>
    <t>DG 98 A 6 F 22</t>
  </si>
  <si>
    <t>ZOLANGED</t>
  </si>
  <si>
    <t>CALLE 90 D SUR 2 B 11 ESTE P1</t>
  </si>
  <si>
    <t>CALLE 89 BIS SUR NO 10 B ESTE 09</t>
  </si>
  <si>
    <t>AIDEE</t>
  </si>
  <si>
    <t>KR 7 ESTE 91 46 SUR</t>
  </si>
  <si>
    <t xml:space="preserve">ANGULO </t>
  </si>
  <si>
    <t xml:space="preserve">CL 117 C SUR  0 40 </t>
  </si>
  <si>
    <t xml:space="preserve">DEIVI </t>
  </si>
  <si>
    <t>MONROI</t>
  </si>
  <si>
    <t xml:space="preserve">KR 5 A ESTE 90 49  SUR </t>
  </si>
  <si>
    <t xml:space="preserve">ALBA </t>
  </si>
  <si>
    <t>INCAPIE</t>
  </si>
  <si>
    <t>EL MIRADOR DE LA ESMERALDA</t>
  </si>
  <si>
    <t>CASA 3</t>
  </si>
  <si>
    <t>ALFONSO LÓPEZ</t>
  </si>
  <si>
    <t xml:space="preserve">CRR 6C ESTE 97 D 23 SUR </t>
  </si>
  <si>
    <t xml:space="preserve">YURI </t>
  </si>
  <si>
    <t>ALBARO</t>
  </si>
  <si>
    <t>KR 4 ESTE97 D SUR 92</t>
  </si>
  <si>
    <t>LINETH</t>
  </si>
  <si>
    <t>GIUOVANNY</t>
  </si>
  <si>
    <t>KR 7 A ESTE 97 C SUR12 PI 1</t>
  </si>
  <si>
    <t>YUSMIL</t>
  </si>
  <si>
    <t xml:space="preserve">VALLE </t>
  </si>
  <si>
    <t xml:space="preserve">ALFREDO </t>
  </si>
  <si>
    <t xml:space="preserve">RODRIQUEZ </t>
  </si>
  <si>
    <t>KR 6 B ESTE 95 SUR 48</t>
  </si>
  <si>
    <t xml:space="preserve">kr 5 este 91 sur 76 </t>
  </si>
  <si>
    <t>DIOSELINA</t>
  </si>
  <si>
    <t>CARTILLO</t>
  </si>
  <si>
    <t>KR 10 ESTE NO 80 20 BQ A AP 9</t>
  </si>
  <si>
    <t>GATCIA</t>
  </si>
  <si>
    <t>CRR 6 C ESTE 97 D SUR 36</t>
  </si>
  <si>
    <t>ANDRESON</t>
  </si>
  <si>
    <t xml:space="preserve">9 B ESTE 106 14 SUR </t>
  </si>
  <si>
    <t xml:space="preserve">ZUBIETA </t>
  </si>
  <si>
    <t xml:space="preserve">TEJEDOR </t>
  </si>
  <si>
    <t>INVACION EL REFIGIO</t>
  </si>
  <si>
    <t xml:space="preserve">YAJAIRA </t>
  </si>
  <si>
    <t xml:space="preserve">MAYERLI </t>
  </si>
  <si>
    <t xml:space="preserve">ORTIZ </t>
  </si>
  <si>
    <t xml:space="preserve">PERDOMO </t>
  </si>
  <si>
    <t xml:space="preserve">KEVIN </t>
  </si>
  <si>
    <t xml:space="preserve">WIFEN </t>
  </si>
  <si>
    <t xml:space="preserve">CASTRO </t>
  </si>
  <si>
    <t xml:space="preserve">ANDOQUE </t>
  </si>
  <si>
    <t>KR 6 A ESTE 106 SUR 36</t>
  </si>
  <si>
    <t>KR 5 ESTE 97 B SUR 00 39</t>
  </si>
  <si>
    <t>EDWIN</t>
  </si>
  <si>
    <t>RENDON</t>
  </si>
  <si>
    <t>CARR 2 BIS 92 B 44 SUR</t>
  </si>
  <si>
    <t>MONTECINOS</t>
  </si>
  <si>
    <t>WILDER</t>
  </si>
  <si>
    <t>KR 6 AESTE 90 SUR 23 PI 2</t>
  </si>
  <si>
    <t>CARR 7 BIS ESTE 108 SUR 46</t>
  </si>
  <si>
    <t>SAMBRANO</t>
  </si>
  <si>
    <t>TROCONIS</t>
  </si>
  <si>
    <t>CALLE 90 SUR 0 ESTE 16</t>
  </si>
  <si>
    <t>DE ZULUAGA</t>
  </si>
  <si>
    <t>25/10/21960</t>
  </si>
  <si>
    <t>CRR 5 ESTE # 97 B 59 SUR</t>
  </si>
  <si>
    <t>AUGUSTO</t>
  </si>
  <si>
    <t>BERDUGO</t>
  </si>
  <si>
    <t>ENSISO</t>
  </si>
  <si>
    <t>ASTRID</t>
  </si>
  <si>
    <t>IVONNE</t>
  </si>
  <si>
    <t>BUELVAS</t>
  </si>
  <si>
    <t xml:space="preserve">CAICEDO </t>
  </si>
  <si>
    <t xml:space="preserve">CASANOVA </t>
  </si>
  <si>
    <t xml:space="preserve">ALZATE </t>
  </si>
  <si>
    <t>BADILLO</t>
  </si>
  <si>
    <t>FATIMA</t>
  </si>
  <si>
    <t>ROSMARY</t>
  </si>
  <si>
    <t>VIVANA</t>
  </si>
  <si>
    <t>YIVELY</t>
  </si>
  <si>
    <t>GERALDIN</t>
  </si>
  <si>
    <t>NIÑEZ</t>
  </si>
  <si>
    <t>YANCY</t>
  </si>
  <si>
    <t>axdavia</t>
  </si>
  <si>
    <t xml:space="preserve">priscila </t>
  </si>
  <si>
    <t xml:space="preserve">DUQUE </t>
  </si>
  <si>
    <t xml:space="preserve">COY </t>
  </si>
  <si>
    <t xml:space="preserve">ARIANNY </t>
  </si>
  <si>
    <t>MAIDY</t>
  </si>
  <si>
    <t>HERLY</t>
  </si>
  <si>
    <t>YULIED</t>
  </si>
  <si>
    <t>NATHALI</t>
  </si>
  <si>
    <t>ESCOBAR</t>
  </si>
  <si>
    <t>YEIMY</t>
  </si>
  <si>
    <t>JANET</t>
  </si>
  <si>
    <t xml:space="preserve">ANDRADE </t>
  </si>
  <si>
    <t>JISETH</t>
  </si>
  <si>
    <t>JESICA</t>
  </si>
  <si>
    <t>BAQUERO</t>
  </si>
  <si>
    <t>ANGELY</t>
  </si>
  <si>
    <t>THANGELIS</t>
  </si>
  <si>
    <t>STEFANI</t>
  </si>
  <si>
    <t xml:space="preserve">ALEJANDRA </t>
  </si>
  <si>
    <t>MARENTES</t>
  </si>
  <si>
    <t>JASMIN</t>
  </si>
  <si>
    <t>ANGGIE</t>
  </si>
  <si>
    <t xml:space="preserve">ZULUAGA </t>
  </si>
  <si>
    <t>SEM 23</t>
  </si>
  <si>
    <t>40 SEM</t>
  </si>
  <si>
    <t>18 SEM</t>
  </si>
  <si>
    <t xml:space="preserve">20 SEM </t>
  </si>
  <si>
    <t>24 SEM</t>
  </si>
  <si>
    <t xml:space="preserve">17 SEM </t>
  </si>
  <si>
    <t>26/02/20222</t>
  </si>
  <si>
    <t>40 SEMANAS</t>
  </si>
  <si>
    <t>3200 GR</t>
  </si>
  <si>
    <t>49 CM</t>
  </si>
  <si>
    <t>2110 GR</t>
  </si>
  <si>
    <t>47 CM</t>
  </si>
  <si>
    <t>39.7</t>
  </si>
  <si>
    <t>2000 GR</t>
  </si>
  <si>
    <t>45 CM</t>
  </si>
  <si>
    <t>3465 GR</t>
  </si>
  <si>
    <t>50 CM</t>
  </si>
  <si>
    <t>3345 GR</t>
  </si>
  <si>
    <t>2725 GR</t>
  </si>
  <si>
    <t>2865 GR</t>
  </si>
  <si>
    <t>2780 GR</t>
  </si>
  <si>
    <t>2445 GR</t>
  </si>
  <si>
    <t>2600 GR</t>
  </si>
  <si>
    <t>3185 GR</t>
  </si>
  <si>
    <t>1560 KG</t>
  </si>
  <si>
    <t>2400 GR</t>
  </si>
  <si>
    <t>3050 GR</t>
  </si>
  <si>
    <t>NA</t>
  </si>
  <si>
    <t>SURAMERICANA</t>
  </si>
  <si>
    <t>30.4</t>
  </si>
  <si>
    <t>SANITAS</t>
  </si>
  <si>
    <t>2710 GR</t>
  </si>
  <si>
    <t>3500 GR</t>
  </si>
  <si>
    <t>2700 GR</t>
  </si>
  <si>
    <t>3000 GR</t>
  </si>
  <si>
    <t>2250 GR</t>
  </si>
  <si>
    <t>4460 GR</t>
  </si>
  <si>
    <t>2750 GR</t>
  </si>
  <si>
    <t>47.5</t>
  </si>
  <si>
    <t>2490GR</t>
  </si>
  <si>
    <t>3490 GR</t>
  </si>
  <si>
    <t>38.7</t>
  </si>
  <si>
    <t>2995 GR</t>
  </si>
  <si>
    <t>2900 GR</t>
  </si>
  <si>
    <t>2495 GR</t>
  </si>
  <si>
    <t xml:space="preserve">3000 GR </t>
  </si>
  <si>
    <t xml:space="preserve">3390 GR </t>
  </si>
  <si>
    <t>2200 GR</t>
  </si>
  <si>
    <t>2950 GR</t>
  </si>
  <si>
    <t>3690 GR</t>
  </si>
  <si>
    <t>39.5</t>
  </si>
  <si>
    <t>2655 GR</t>
  </si>
  <si>
    <t>3800 GR</t>
  </si>
  <si>
    <t>3330 GR</t>
  </si>
  <si>
    <t>2964 GR</t>
  </si>
  <si>
    <t>3280 GR</t>
  </si>
  <si>
    <t>3004 GR</t>
  </si>
  <si>
    <t>36.2</t>
  </si>
  <si>
    <t>2800 GR</t>
  </si>
  <si>
    <t>2765 GR</t>
  </si>
  <si>
    <t>3890 GR</t>
  </si>
  <si>
    <t>49.5</t>
  </si>
  <si>
    <t>38.6</t>
  </si>
  <si>
    <t>9.8</t>
  </si>
  <si>
    <t xml:space="preserve">NOMBRE </t>
  </si>
  <si>
    <t>NUMERO</t>
  </si>
  <si>
    <t>ALAN STICK ALARCON PANQUEBA</t>
  </si>
  <si>
    <t>ANGEL	MANUEL	MARTINEZ	MORENO</t>
  </si>
  <si>
    <t xml:space="preserve"> DALIT GIL TARQUINO </t>
  </si>
  <si>
    <t>ENMANUEL JOSE YEPEZ	MENDOZA</t>
  </si>
  <si>
    <t>IAN	SAMUEL	GARAVITO	SANCHEZ</t>
  </si>
  <si>
    <t>JEREMY	JOSE 	GARZON	GARCIA</t>
  </si>
  <si>
    <t>JESUS	FARITH	CAMARGO	ZAMBRANO</t>
  </si>
  <si>
    <t>JUAN	ESTEBAN	SERRANO	RESTREPO</t>
  </si>
  <si>
    <t xml:space="preserve">  KYLIAN	 	VEGA	PAEZ</t>
  </si>
  <si>
    <t>MAICOL	ANDRES	SUAREZ	MUCUTUY</t>
  </si>
  <si>
    <t>MATIAS	ALEXANDER	VARELA	LAGUNA</t>
  </si>
  <si>
    <t xml:space="preserve">MIGUEL 	ANGEL 	LASSO	GUZMAN </t>
  </si>
  <si>
    <t>SAID	JOZEF	RODRIGUEZ	CORONADO</t>
  </si>
  <si>
    <t>SAMUEL	JOAO	GARCIA	GUERRERO</t>
  </si>
  <si>
    <t>ANNY	DAYAN	OSPINA	CALDERON</t>
  </si>
  <si>
    <t>ANTHONELLA	 	MARTINEZ	LOPEZ</t>
  </si>
  <si>
    <t>DANNA	VALENTINA	MEJIA 	CUBIDES</t>
  </si>
  <si>
    <t>DANNA	VICTORIA	BELTRAN	CARDOZO</t>
  </si>
  <si>
    <t>DELLY 	SOFIA	GUZMAN	ARDILA</t>
  </si>
  <si>
    <t>DEISY DALLANA MIRAÑA CRUZ</t>
  </si>
  <si>
    <t>EMILY 	MARIANA	ROCHA	ROZO</t>
  </si>
  <si>
    <t>LAURA 	CAMILA	RODRIGUEZ	CASTAÑEDA</t>
  </si>
  <si>
    <t>NICOL	CAMILA	MANAIDEKE	KUETGAJE</t>
  </si>
  <si>
    <t>SAHILY 	GABRIELA 	SABOGAL	MARTINEZ</t>
  </si>
  <si>
    <t>SAMARA	 	QUESADA	ESQUIVEL</t>
  </si>
  <si>
    <t>ISAAC JOSUE VARGAS  TRASLAVIÑA</t>
  </si>
  <si>
    <t>MARIA  JULIANA PINTO  ANDRADE</t>
  </si>
  <si>
    <t>SHARICK LUCIANA POVEDA  ARDILA</t>
  </si>
  <si>
    <t>ALAN SANTIAGO PINEDA  GUZMAN</t>
  </si>
  <si>
    <t>ANDREY SMIITH AVILA  GOMEZ</t>
  </si>
  <si>
    <t>SCARLETT  QUIROGA  GONZALEZ</t>
  </si>
  <si>
    <t>MACKENZIE  QUIROGA  GONZALEZ</t>
  </si>
  <si>
    <t>EUMAR DAVID HERNANDEZ  VARGAS</t>
  </si>
  <si>
    <t>LIAM EDUARDO HERNANDEZ  VARGAS</t>
  </si>
  <si>
    <t>EIMY TAMARA ROMERO   CUEVAS</t>
  </si>
  <si>
    <t>SALOME  BONILLA  CUENCA</t>
  </si>
  <si>
    <t>THIAGO CAMILO REYES  MARTINEZ</t>
  </si>
  <si>
    <t>LICETH MARIANA OLARTE  SANCHEZ</t>
  </si>
  <si>
    <t>DEIVIS MATHIAS COLEY  BRITO</t>
  </si>
  <si>
    <t>JUAN DIEGO ARDILA  ROBAYO</t>
  </si>
  <si>
    <t>SAMUEL  DIAZ  CHARRY</t>
  </si>
  <si>
    <t>LIAM JARED FORERO  VIVAS</t>
  </si>
  <si>
    <t>LIZETH ROSARIO ARDILA  MORALES</t>
  </si>
  <si>
    <t>ZOE  LEGUIZAMON  CRUZ</t>
  </si>
  <si>
    <t>ALAN ANDREY OSPINA  RODRIGUEZ</t>
  </si>
  <si>
    <t>VALENTINA ALAHAYA LEAL  GELVIZ</t>
  </si>
  <si>
    <t>ADRIAN MIGUEL SANCHEZ  RICO</t>
  </si>
  <si>
    <t>DAVID SANTIAGO OSPINA  GARCIA</t>
  </si>
  <si>
    <t>ROBERT LENOEL LOPEZ  RONDON</t>
  </si>
  <si>
    <t>MIAH NAHOMI MERCHAN  PARADA</t>
  </si>
  <si>
    <t>NAHOMI  AVILA  DIAZ</t>
  </si>
  <si>
    <t>CRISTOPHER CAMILO GUIO  ABRIL</t>
  </si>
  <si>
    <t>THIAGO  PERDOMO CANO</t>
  </si>
  <si>
    <t>IAN SEBASTIAN RAMIREZ VARGAS</t>
  </si>
  <si>
    <t>AXEL  ISAIAS MORENO MENDOZA</t>
  </si>
  <si>
    <t>VICTORIA CATTLEYA VIVAS PALACIO</t>
  </si>
  <si>
    <t>MIA CATALINA SANDOVAL PIMIENTEL</t>
  </si>
  <si>
    <t>ISABELLA  GODOY MENDEZ</t>
  </si>
  <si>
    <t>OSCAR YECID MOSQUERA CORDONA</t>
  </si>
  <si>
    <t>JULIAN  MATEO QUIÑONES  CASANOVA</t>
  </si>
  <si>
    <t>JOSEPH MATHIAS PINTO CAMPOS</t>
  </si>
  <si>
    <t>JESUS  GIOVANNY BOGOTA ARMERO</t>
  </si>
  <si>
    <t>BENYAMIN ANDRES  MEDINA  SANCHEZ</t>
  </si>
  <si>
    <t>DILAN JERONIMO PRADO OTAVO</t>
  </si>
  <si>
    <t>GABRIELA  DIAZ GIRALDO</t>
  </si>
  <si>
    <t>ANTHONY DAMIAN ORTIZ SANTOS</t>
  </si>
  <si>
    <t>AARON DAVID RODRIGUEZ CARCAMO</t>
  </si>
  <si>
    <t>MARIANA  CHAVEZ MENDIETA</t>
  </si>
  <si>
    <t xml:space="preserve">AURORA  CELESTE  SALAZAR  RODRIGUEZ </t>
  </si>
  <si>
    <t>IAN MATIAS VIASUS VEGA</t>
  </si>
  <si>
    <t>ADHARA SOPHIA PATIÑO  SANCHEZ</t>
  </si>
  <si>
    <t>JHOSTIN ANDRES PEDRAZA BELTRAN</t>
  </si>
  <si>
    <t>OLIVER DAMIAN AYALA  MAZO</t>
  </si>
  <si>
    <t>EMMA VICTORIA BOHORQUEZ GUERRERO</t>
  </si>
  <si>
    <t>ZOE VALERIA ALBARRACIN LUNA</t>
  </si>
  <si>
    <t>ANNYE HINATA TREJOS GONZALEZ</t>
  </si>
  <si>
    <t>IKER JERONIMO RODRIGUEZ PEREZ</t>
  </si>
  <si>
    <t>SAMARA CRISTINA  YUNDA SANCHEZ</t>
  </si>
  <si>
    <t>SIMONE   BECERRA  MORA</t>
  </si>
  <si>
    <t>EILYN MARIANA SALAMANCA COY</t>
  </si>
  <si>
    <t>CRISTIAN DANIEL ORTIZ SANCHEZ</t>
  </si>
  <si>
    <t>ASLY SARAI SOSA MEJIA</t>
  </si>
  <si>
    <t>ASHLLY AZUMY AYALA MATAPI</t>
  </si>
  <si>
    <t>DOMINIK SANTIAGO SANCHEZ RINCON</t>
  </si>
  <si>
    <t xml:space="preserve">LEANDRO VIDAL RODRIGUEZ CABADIA </t>
  </si>
  <si>
    <t>ABRICBANDAUU JHONDIRVINSON ACACHUCURA ASTROIDA</t>
  </si>
  <si>
    <t>INGRIT SALOME GARCIA MARTINEZ</t>
  </si>
  <si>
    <t>GABRIELLA  FIGUEROA TOVAR</t>
  </si>
  <si>
    <t>JUANA VALENTINA SACRISTAN MARTINEZ</t>
  </si>
  <si>
    <t>IAN ALEJANDRO GARZON PEREZ</t>
  </si>
  <si>
    <t>DAVID ORLANDO LASSO GUZMAN</t>
  </si>
  <si>
    <t xml:space="preserve">DOMINIK SAMUEL PRADA MOSQUERA </t>
  </si>
  <si>
    <t xml:space="preserve">HECTOR  SEBASTIAN  LEON  MARTINEZ </t>
  </si>
  <si>
    <t>NAHOMY VALERIA CASTRO TORBELLO</t>
  </si>
  <si>
    <t>DAMIAN STEBAN HINCAPIE GALINDO</t>
  </si>
  <si>
    <t>MATIAS YESID ROMERO GONZALEZ</t>
  </si>
  <si>
    <t>RORY SALOME SALGUERO CRUZ</t>
  </si>
  <si>
    <t>CARINA  VARGAS GUIZA</t>
  </si>
  <si>
    <t>CARLOS ESTEBAN ARAUCA ANACONDA</t>
  </si>
  <si>
    <t>JHOJAN ANDRES ROMERO  GONZALEZ</t>
  </si>
  <si>
    <t xml:space="preserve">KEYDY ANESSA BERMUDEZ  GARCIA </t>
  </si>
  <si>
    <t>ALAN  MATHIAS GARZON  GUZMAN</t>
  </si>
  <si>
    <t>ANGEL  SANTIAGO  GARZON   ALZATE</t>
  </si>
  <si>
    <t>BRYANNA  VALENTINA FIGUEREDO  ACOSTA</t>
  </si>
  <si>
    <t>KAROL DAYANA MENDEZ  TAMARA</t>
  </si>
  <si>
    <t>HELEN GABRIELA  OCAMPO  GRACIA</t>
  </si>
  <si>
    <t xml:space="preserve">ISABELLA   NAVARRO  RODRIGUEZ </t>
  </si>
  <si>
    <t>JESUS ALEJANDRO BADILLO   RODRIGUEZ</t>
  </si>
  <si>
    <t xml:space="preserve">JUAN  MANUEL ROBLES  VALBUENA </t>
  </si>
  <si>
    <t>SOL MARIA AGUDELO  CABANZO</t>
  </si>
  <si>
    <t>LAUREN SOFIA MARIN  VARGAS</t>
  </si>
  <si>
    <t xml:space="preserve">MANUEL  ALEJANDRO  CASTILLO   FONSECA </t>
  </si>
  <si>
    <t>MIA  MICHELLE  AMAYA   PRIETO</t>
  </si>
  <si>
    <t xml:space="preserve">MIGUEL  STICK  PATIÑO  MORA </t>
  </si>
  <si>
    <t>VALERHY CELESTE PARADA  PEDREROS</t>
  </si>
  <si>
    <t>THADEO DE JESUS  RODRIGUEZ  URRIBARRI</t>
  </si>
  <si>
    <t>VALERY KATELEYA PEREZ  CORREAL</t>
  </si>
  <si>
    <t>THIAGO  BRJARANO  CARVAJAL</t>
  </si>
  <si>
    <t>EMILY SARAY BEJARANO  BEJARANO</t>
  </si>
  <si>
    <t>MAILEN CATALINA VILLANUEVA  LEIVA</t>
  </si>
  <si>
    <t>DAFNE NOEMI AMU  RIOS</t>
  </si>
  <si>
    <t>LIA SAMANTHA QUINCHE  MARIN</t>
  </si>
  <si>
    <t xml:space="preserve">EILEEN CELESTE PATARROYO  </t>
  </si>
  <si>
    <t>ANGEL MARTÍN CRUZ  LONDOÑO</t>
  </si>
  <si>
    <t>IAN SAALOMON SALAS ANZA</t>
  </si>
  <si>
    <t>YENNY YASMIN RODRIGUEZ  BELLO</t>
  </si>
  <si>
    <t>YESENIA  HERRERA  IDARRAGA</t>
  </si>
  <si>
    <t>YOMARY  PALACIOS  ASPRILLA</t>
  </si>
  <si>
    <t>YURY  VIVIANA LOZANO  CARMONA</t>
  </si>
  <si>
    <t>ELIAN JOSUE URREGO  VALBUENA</t>
  </si>
  <si>
    <t>DANNA CELESTE LONDOÑO LOPEZ</t>
  </si>
  <si>
    <t xml:space="preserve">MARIA  SALOME  LOPEZ   USECHE </t>
  </si>
  <si>
    <t>SAILLY SAMARA FARFAN  RAMOS</t>
  </si>
  <si>
    <t>VALERIA  RUBIANO  BACHILLER</t>
  </si>
  <si>
    <t>ZABDIEL ALESSANDRO RODRIGUEZ AGUILAR</t>
  </si>
  <si>
    <t>KAREN MAYERLY ARDILA  JIMENEZ</t>
  </si>
  <si>
    <t>LADY TATIANA GARCIA  SANCHEZ</t>
  </si>
  <si>
    <t>LAURA JULIENT PEREZ  CHINGATE</t>
  </si>
  <si>
    <t>LAURA NATALIA GALINDO  RODRIGUEZ</t>
  </si>
  <si>
    <t>LISA GERTUDIS MUCUTUY  CRUZ</t>
  </si>
  <si>
    <t>LUZ ADRIANA ACOSTA  MORENO</t>
  </si>
  <si>
    <t>MARIA PAULA AGAMEZ  GIACOMETTO</t>
  </si>
  <si>
    <t>MARTHA VERONICA DUQUE  SANABRIA</t>
  </si>
  <si>
    <t>MARYI KATHERIN BUITRAGO  CASTAÑO</t>
  </si>
  <si>
    <t>MARYLYN  LINARES  URREA</t>
  </si>
  <si>
    <t>NATALIA GISSET COLO  ROZO</t>
  </si>
  <si>
    <t>NELFY JANETH FLOREZ  CRUZ</t>
  </si>
  <si>
    <t xml:space="preserve">NICOL DANIELA  RICO   RAMIREZ </t>
  </si>
  <si>
    <t>NIDIA VICTORIA GONZALEZ   FRANCO</t>
  </si>
  <si>
    <t>NOLYN JULIETH ORTEGA  MONROY</t>
  </si>
  <si>
    <t>OLGA SENAIDA BUSTOS  LOPEZ</t>
  </si>
  <si>
    <t>PAULA ANDREA ATEHORTUA  JEREZ</t>
  </si>
  <si>
    <t>PRISCILA  LOPEZ  KIRIATEKE</t>
  </si>
  <si>
    <t>VIVIANA YIBELY PEREZ   LEON</t>
  </si>
  <si>
    <t>WENDY GINETH PEÑA  ARIAS</t>
  </si>
  <si>
    <t>ALEJANDRINA   DELGADO  MONGUI</t>
  </si>
  <si>
    <t>ANDREA  PAOLA GARZON   SALINAS</t>
  </si>
  <si>
    <t xml:space="preserve">ASTRID  CAROLINA  HERRERA   ACOSTA </t>
  </si>
  <si>
    <t>CLAUDIA PATRICIA  MONSALVE   MONSALVE</t>
  </si>
  <si>
    <t xml:space="preserve">DAYANA  YICET  RIAÑO   MONSALVE </t>
  </si>
  <si>
    <t>DAYANA YINETH ORTEGA  BOCANEGRA</t>
  </si>
  <si>
    <t>DORIS MARINA ANGULO  RAMOS</t>
  </si>
  <si>
    <t>ELENA  YSABEL ARIETA   GOMEZ</t>
  </si>
  <si>
    <t>ERIKA  JHOANNA BENITEZ   LEON</t>
  </si>
  <si>
    <t xml:space="preserve">FLOR  ERMINDA NINCO  </t>
  </si>
  <si>
    <t>GERALDINE  GUERRERO  CARRILLO</t>
  </si>
  <si>
    <t xml:space="preserve">GILMA YERICA RODRIGUEZ   FRANCO </t>
  </si>
  <si>
    <t>GINA MELITZA ANGULO  ANGULO</t>
  </si>
  <si>
    <t>GINA VANESSA LADINO   BERNAL</t>
  </si>
  <si>
    <t>HEIDY  DAYANA SIERRA   BECERRA</t>
  </si>
  <si>
    <t>HEIDYTH JAQUELINE HERNANDEZ  MARTINEZ</t>
  </si>
  <si>
    <t>HELEN ALEXA MARIÑO  MARTINEZ</t>
  </si>
  <si>
    <t>JENNIFER ALEXANDRA SÁNCHEZ  GAONA</t>
  </si>
  <si>
    <t>JENNY CAROLINA GUZMAN  TIBAQUIRA</t>
  </si>
  <si>
    <t>JULIETH PAOLA HERNANDEZ  SEPULVEDA</t>
  </si>
  <si>
    <t>CRISTINA ISABELLA LEON LEON</t>
  </si>
  <si>
    <t>ARIAM DAVID CORDOBA LUGO</t>
  </si>
  <si>
    <t>JUAN URIEL RODRIGUEZ LEON</t>
  </si>
  <si>
    <t>DYLAN SANTIAGO GUEVARA GUEDEZ</t>
  </si>
  <si>
    <t>MATHIAS ALESSANDRO GUEVARA RODRIGUEZ</t>
  </si>
  <si>
    <t xml:space="preserve">ARANZA SOFIA GARCIA MAVAREZ </t>
  </si>
  <si>
    <t>LUCIANA QUIROGA CHARRY</t>
  </si>
  <si>
    <t>EITHAN EMMANUEL PINTO OROZCO</t>
  </si>
  <si>
    <t xml:space="preserve">DARIANNA ALEXANDRA SOTO CARDENAS </t>
  </si>
  <si>
    <t xml:space="preserve">LEIDY XIOMARA MEDINA APONTE </t>
  </si>
  <si>
    <t xml:space="preserve">NICOLAS SANTIAGO RAMIREZ AGUILAR </t>
  </si>
  <si>
    <t xml:space="preserve">JUAN DAVID MARTINEZ TAUTIVA </t>
  </si>
  <si>
    <t>ERICK RUBIO RAMIREZ</t>
  </si>
  <si>
    <t>ALAN ZAID PRADO HINCAPIE</t>
  </si>
  <si>
    <t>JHONSI SABASTIAN RIASCOS CARABALI</t>
  </si>
  <si>
    <t>RONNY EMMANUEL CAÑA GUEVARA</t>
  </si>
  <si>
    <t xml:space="preserve">SAMUEL ALEJANDRO MENA LADERA </t>
  </si>
  <si>
    <t xml:space="preserve">OWEN ANDREY MACIAS RODRIGUEZ </t>
  </si>
  <si>
    <t>WENDY SALOME MURILLO RAMIREZ</t>
  </si>
  <si>
    <t xml:space="preserve">LINDA GUADALUPE ROJAS LEON </t>
  </si>
  <si>
    <t>JOEL ELIAM RUSSO GONZALEZ</t>
  </si>
  <si>
    <t>DAVIANNY JERUSALEMA CAÑA GUEVARA</t>
  </si>
  <si>
    <t xml:space="preserve">DAYLIN CELESTE RIVERA GUEVARA </t>
  </si>
  <si>
    <t>EMILY SOFIA FORERO  SANABRIA</t>
  </si>
  <si>
    <t>MICHAEL DANIEL RODRIGUEZ   GONZALEZ</t>
  </si>
  <si>
    <t>AXELL JOHANNY SIERRA   CONTRERAS</t>
  </si>
  <si>
    <t>JUAN  SEBASTIAN SANCHEZ   JAMIOY</t>
  </si>
  <si>
    <t>JESUAN MANUEL MORA  BAZAN</t>
  </si>
  <si>
    <t>LIAM SAMUEL CIRO  GALLEGO</t>
  </si>
  <si>
    <t>JOSTHIN GABRIEL RAMOS  HERRERA</t>
  </si>
  <si>
    <t>CONCURRENCIA/NUNCA SE VINCULO</t>
  </si>
  <si>
    <t>SALOME   MALDONADO BOCANEGRA</t>
  </si>
  <si>
    <t>LIZBETH DAYANA CAÑIZARES LOPEZ</t>
  </si>
  <si>
    <t>ANGI  MELISA PORRAS CHARRIS</t>
  </si>
  <si>
    <t>MATHEW  PINZON PARDO</t>
  </si>
  <si>
    <t>ERICK SANTIAGO CAMELO RUEDA</t>
  </si>
  <si>
    <t>EMILY SHARIK RODRIGUEZ LOPEZ</t>
  </si>
  <si>
    <t>YENIFER MARIANA GONZALEZ  ZUBIETA</t>
  </si>
  <si>
    <t>NATALIA PAOLA GUERRA SALAZAR</t>
  </si>
  <si>
    <t>JULIAN SAID ORTIZ LOPEZ</t>
  </si>
  <si>
    <t>YLIANA  VICTORIA  VILLALOBOS TORRES</t>
  </si>
  <si>
    <t>ELIAS DAVID MORALES RAMOS</t>
  </si>
  <si>
    <t>ELENA     QUIÑONEZ PRECIADO</t>
  </si>
  <si>
    <t>EMILY  DAHIAN MURILLO URREGO</t>
  </si>
  <si>
    <t>MATHIAS ALEJANDRO  NUÑEZ SECO</t>
  </si>
  <si>
    <t>LEONARDO ALFONSO RODRIGUEZ HIDALGO</t>
  </si>
  <si>
    <t>DANNA SOFIA MARTINEZ SANCHEZ</t>
  </si>
  <si>
    <t>JEFFERSON ALEXANDER ECHEVERRY  CHARRY</t>
  </si>
  <si>
    <t>DANIEL MATIAS MEJIA CUBIDES</t>
  </si>
  <si>
    <t>DULLCE PALOMA  CASTRO ORTIZ</t>
  </si>
  <si>
    <t>LIAM ESTEBAN FARFAN CAVIEDES</t>
  </si>
  <si>
    <t>MIA ISABELLA POVEDA VERGARA</t>
  </si>
  <si>
    <t>LILA  VALERIA JIMENEZ AGAMEZ</t>
  </si>
  <si>
    <t>THOMAS FELIPE SUESCA URREGO</t>
  </si>
  <si>
    <t>DENAYLIN ROSARIO TORRADO ROCHA</t>
  </si>
  <si>
    <t>LIA  LUCIANA SANDOVAL BERNAL</t>
  </si>
  <si>
    <t>THIAGO DAVID CLAVIJO RUEDA</t>
  </si>
  <si>
    <t>IAN SMITH PAZO MEJIA</t>
  </si>
  <si>
    <t>SARA VALENTINA BERNAL GAONA</t>
  </si>
  <si>
    <t>DANNA  SOFIA  MOSQUERA  CHAUX</t>
  </si>
  <si>
    <t>ADRIAN ALEJANDRO  MENESES DIAZ</t>
  </si>
  <si>
    <t>GREISY CELESTE GAGUMA LOPEZ</t>
  </si>
  <si>
    <t>YORDAN SMITH FERNANDEZ MORENO</t>
  </si>
  <si>
    <t>ABBY LUCIA  HERRERA  PAEZ</t>
  </si>
  <si>
    <t>IAN SANTIAGO RODRIGUEZ  PIÑEROS</t>
  </si>
  <si>
    <t>EITHAN ZAID RODRIGUEZ DIAZ</t>
  </si>
  <si>
    <t>JOSEPH DANIEL VIANCHA GARCIA</t>
  </si>
  <si>
    <t>EMMA DANIELA SOLIPA BETANCOURTH</t>
  </si>
  <si>
    <t>EMILI  SAMANTA  YAINA BRASBI</t>
  </si>
  <si>
    <t xml:space="preserve">HELLEN  SALOME  GOMEZ  MOSQUERA </t>
  </si>
  <si>
    <t>DANNA  NICOL AMAYA HERNANDEZ</t>
  </si>
  <si>
    <t>AMY MARIANE VASQUEZ MESA</t>
  </si>
  <si>
    <t>GABRIEL JOSUE SOTO ROMAN</t>
  </si>
  <si>
    <t>EMILY  TORO MORENO</t>
  </si>
  <si>
    <t>ABBYS LEONOR  VARGAS  CASTILLO</t>
  </si>
  <si>
    <t>LIAM FABIAN PRIETO PORTELA</t>
  </si>
  <si>
    <t>THIAGO  BARON VILLAMIL</t>
  </si>
  <si>
    <t>LUNA ISABELLA MARTINEZ SANCHEZ</t>
  </si>
  <si>
    <t>JESUS ALEJANDRO  BADILLO  RODRIGUEZ</t>
  </si>
  <si>
    <t>HELEN  MARIANA ALBINO MARTINEZ</t>
  </si>
  <si>
    <t>LIA CHARLOTTE ALVARADO JIMENEZ</t>
  </si>
  <si>
    <t>u3</t>
  </si>
  <si>
    <t>No se evidencia ninguna respuesta por parte de la madre del menor a su retiro del programa y su negación a la visita domiciliaria con las respectivas maestras buscando respuesta a tal retiro</t>
  </si>
  <si>
    <t>Solo rpp de febrero</t>
  </si>
  <si>
    <t>CL 97 B SUR 2 B ESTE 27</t>
  </si>
  <si>
    <t>STEFANY</t>
  </si>
  <si>
    <t>EMANUEL</t>
  </si>
  <si>
    <t>ALVAREZ</t>
  </si>
  <si>
    <t>CRA 7 ESTE #97 D 12 SUR</t>
  </si>
  <si>
    <t>AURIMAR</t>
  </si>
  <si>
    <t>EVELIN</t>
  </si>
  <si>
    <t xml:space="preserve">EIMY </t>
  </si>
  <si>
    <t>KR 6 B ESTE # 97 D SUR 41  PI 2</t>
  </si>
  <si>
    <t>MIRIAN</t>
  </si>
  <si>
    <t>YORLEDY</t>
  </si>
  <si>
    <t>NO SABE</t>
  </si>
  <si>
    <t xml:space="preserve">MARIANA </t>
  </si>
  <si>
    <t>KR 7 ESTE # 97 D SUR 44</t>
  </si>
  <si>
    <t>LILIANA</t>
  </si>
  <si>
    <t>LUCAS</t>
  </si>
  <si>
    <t>BRAZUELOS</t>
  </si>
  <si>
    <t>CL 112 A SUR # 10 67 PI 1</t>
  </si>
  <si>
    <t>YENYFER</t>
  </si>
  <si>
    <t>KATERIN</t>
  </si>
  <si>
    <t>MAHECHA</t>
  </si>
  <si>
    <t>EMMANUEL</t>
  </si>
  <si>
    <t>CALLE 109 SUR N.7B ESTE 05</t>
  </si>
  <si>
    <t>MARLEN</t>
  </si>
  <si>
    <t>DE ZAPATA</t>
  </si>
  <si>
    <t>XIMENA</t>
  </si>
  <si>
    <t>15 DÍAS</t>
  </si>
  <si>
    <t>JAEL</t>
  </si>
  <si>
    <t>WILMER</t>
  </si>
  <si>
    <t>NAOMY</t>
  </si>
  <si>
    <t>OCHOA</t>
  </si>
  <si>
    <t>BARAHONA</t>
  </si>
  <si>
    <t>CRA 8 C ESTE #105 50 SUR</t>
  </si>
  <si>
    <t>BRIYITH</t>
  </si>
  <si>
    <t>VELASCO</t>
  </si>
  <si>
    <t>Ingresos iguales o inferiores a 1.5 Smlv</t>
  </si>
  <si>
    <t>URBINA</t>
  </si>
  <si>
    <t>CALLE 111 SUR 6F ESTE</t>
  </si>
  <si>
    <t>ASLEI</t>
  </si>
  <si>
    <t>ZARATE</t>
  </si>
  <si>
    <t>ASHLEY</t>
  </si>
  <si>
    <t>CARRERA 10 CESTE 108 SUR 36</t>
  </si>
  <si>
    <t>YUSMARELIS</t>
  </si>
  <si>
    <t>PARRA</t>
  </si>
  <si>
    <t>BRAYAL</t>
  </si>
  <si>
    <t>EIMMY</t>
  </si>
  <si>
    <t>CARRERA 5 A ESTE 97 D SUR  63</t>
  </si>
  <si>
    <t>JARRISON</t>
  </si>
  <si>
    <t>ISABELLE</t>
  </si>
  <si>
    <t>ANTONELLA</t>
  </si>
  <si>
    <t>DIAGONAL 99 SUR 6 ESTE 38</t>
  </si>
  <si>
    <t xml:space="preserve">CALLE 96 F SUR  1 A 47 </t>
  </si>
  <si>
    <t>ESPINOZA</t>
  </si>
  <si>
    <t>FABIO</t>
  </si>
  <si>
    <t>ANCISAR</t>
  </si>
  <si>
    <t>KR 9C ESTE 106 SUR 06</t>
  </si>
  <si>
    <t>WILMAR</t>
  </si>
  <si>
    <t>18/033/2022</t>
  </si>
  <si>
    <t>OSWALDO</t>
  </si>
  <si>
    <t>LUCILA</t>
  </si>
  <si>
    <t>ALEX</t>
  </si>
  <si>
    <t xml:space="preserve">JOSE </t>
  </si>
  <si>
    <t>LAURA (NOVIA JOSE)</t>
  </si>
  <si>
    <t>NATA</t>
  </si>
  <si>
    <t>HILANDO CAMINOS</t>
  </si>
  <si>
    <t>MOISES</t>
  </si>
  <si>
    <t>OLMOS</t>
  </si>
  <si>
    <t>BRAVO</t>
  </si>
  <si>
    <t>FINCA LOS SOCHES</t>
  </si>
  <si>
    <t>YULIMAR</t>
  </si>
  <si>
    <t>ALBARRAN</t>
  </si>
  <si>
    <t>LUCIA</t>
  </si>
  <si>
    <t>FANDIÑO</t>
  </si>
  <si>
    <t>TV7ESTE107ASUR63</t>
  </si>
  <si>
    <t>MIREYA</t>
  </si>
  <si>
    <t>ROCIO</t>
  </si>
  <si>
    <t>AROCA</t>
  </si>
  <si>
    <t>ANACONDA</t>
  </si>
  <si>
    <t>CALLE 114 A SUR NO 7 C ESTE 18</t>
  </si>
  <si>
    <t>ELENA</t>
  </si>
  <si>
    <t>GUIZA</t>
  </si>
  <si>
    <t>DG 99 SUR #7 ESTE 11</t>
  </si>
  <si>
    <t>CARINA</t>
  </si>
  <si>
    <t>KR 6C 106 NO 13</t>
  </si>
  <si>
    <t>OLACHICA</t>
  </si>
  <si>
    <t>NELSON</t>
  </si>
  <si>
    <t>RORY</t>
  </si>
  <si>
    <t>KR 7 A ESTE NO 104 SUR 75</t>
  </si>
  <si>
    <t>DELLANIRA</t>
  </si>
  <si>
    <t>3415 GR</t>
  </si>
  <si>
    <t>AARON</t>
  </si>
  <si>
    <t>CARCAMO</t>
  </si>
  <si>
    <t>EIDYS</t>
  </si>
  <si>
    <t>GAVIRIA</t>
  </si>
  <si>
    <t>3100 GR</t>
  </si>
  <si>
    <t>SHARLOT</t>
  </si>
  <si>
    <t>SUSET</t>
  </si>
  <si>
    <t>OJEDA</t>
  </si>
  <si>
    <t>KR 7 BIS A ESTE NO 99 SUR 65</t>
  </si>
  <si>
    <t>REBECA</t>
  </si>
  <si>
    <t>VIDAL</t>
  </si>
  <si>
    <t xml:space="preserve">CABADIA </t>
  </si>
  <si>
    <t>CALLE 108 SUR NO 7 D ESTE 29</t>
  </si>
  <si>
    <t>YULISSA</t>
  </si>
  <si>
    <t>CABADIA</t>
  </si>
  <si>
    <t>TORDECILLA</t>
  </si>
  <si>
    <t>LEOMAR</t>
  </si>
  <si>
    <t>256 GR</t>
  </si>
  <si>
    <t>u6</t>
  </si>
  <si>
    <t>MAYORES A 3 AÑOS</t>
  </si>
  <si>
    <t>EVELYN</t>
  </si>
  <si>
    <t>NOVOA</t>
  </si>
  <si>
    <t>KR 7A ESTE #100B SUR 44</t>
  </si>
  <si>
    <t>PISSO</t>
  </si>
  <si>
    <t>KR 7 A ESTE  97 G SUR 86</t>
  </si>
  <si>
    <t>KENDALL</t>
  </si>
  <si>
    <t>MARQUEZ</t>
  </si>
  <si>
    <t xml:space="preserve">CARRERA 3D 97 A 06 SUR </t>
  </si>
  <si>
    <t xml:space="preserve">YORGELYS </t>
  </si>
  <si>
    <t xml:space="preserve">DEL VALLE </t>
  </si>
  <si>
    <t>ADOLFO</t>
  </si>
  <si>
    <t xml:space="preserve">MARQUEZ </t>
  </si>
  <si>
    <t>CALLE 113 #8 A ESTE  36 SUR</t>
  </si>
  <si>
    <t>JOHANS</t>
  </si>
  <si>
    <t xml:space="preserve">NELSON </t>
  </si>
  <si>
    <t>KR 7 ESTE 91 SUR 46</t>
  </si>
  <si>
    <t>YINA</t>
  </si>
  <si>
    <t>LISETH</t>
  </si>
  <si>
    <t>MERLANO</t>
  </si>
  <si>
    <t>YOSETH</t>
  </si>
  <si>
    <t>KR 6 ESTE NO 106 16 SUR</t>
  </si>
  <si>
    <t xml:space="preserve">HAROL </t>
  </si>
  <si>
    <t>2770 GR</t>
  </si>
  <si>
    <t>ANYELO</t>
  </si>
  <si>
    <t>LEONEL</t>
  </si>
  <si>
    <t>CUBILLOS</t>
  </si>
  <si>
    <t>KR 9 B ESTE 107 SUR 67</t>
  </si>
  <si>
    <t>ZULEIMIS</t>
  </si>
  <si>
    <t>ANDERSON</t>
  </si>
  <si>
    <t>ORTEGON</t>
  </si>
  <si>
    <t>40.1</t>
  </si>
  <si>
    <t>2980 GR</t>
  </si>
  <si>
    <t>KR 7 ESTE NO 108 SUR 36</t>
  </si>
  <si>
    <t>EDIT</t>
  </si>
  <si>
    <t>EDUAR</t>
  </si>
  <si>
    <t>ALESANDER</t>
  </si>
  <si>
    <t>WILCHES</t>
  </si>
  <si>
    <t>ZORLEIDY</t>
  </si>
  <si>
    <t>37.1</t>
  </si>
  <si>
    <t>2390 GR</t>
  </si>
  <si>
    <t>BRITTNEY</t>
  </si>
  <si>
    <t>NATALY</t>
  </si>
  <si>
    <t>MENDIETA</t>
  </si>
  <si>
    <t>KR 7A ESTE 91 SUR 65</t>
  </si>
  <si>
    <t>BERNARDO</t>
  </si>
  <si>
    <t>2520 GR</t>
  </si>
  <si>
    <t>DIYARET</t>
  </si>
  <si>
    <t>MIYELDY</t>
  </si>
  <si>
    <t>DG98BISSUR6FESTE-41</t>
  </si>
  <si>
    <t>WILLIAM</t>
  </si>
  <si>
    <t>50.3</t>
  </si>
  <si>
    <t xml:space="preserve">LUISA </t>
  </si>
  <si>
    <t xml:space="preserve">FERNANDA </t>
  </si>
  <si>
    <t xml:space="preserve">ALBARRÁN </t>
  </si>
  <si>
    <t xml:space="preserve">CALLE 117 SUR NO 7 B ESTE 47 </t>
  </si>
  <si>
    <t>ALBARRÁN</t>
  </si>
  <si>
    <t>VALERO</t>
  </si>
  <si>
    <t>PORTAL DE ORIENTE</t>
  </si>
  <si>
    <t xml:space="preserve">DG 98#7C 21 ESTE </t>
  </si>
  <si>
    <t>ZANABRIA</t>
  </si>
  <si>
    <t>ELKIN</t>
  </si>
  <si>
    <t xml:space="preserve">SARMIENTO </t>
  </si>
  <si>
    <t xml:space="preserve">VIVIANA </t>
  </si>
  <si>
    <t xml:space="preserve">SALINAS </t>
  </si>
  <si>
    <t>AIDAN</t>
  </si>
  <si>
    <t>MATHEUS</t>
  </si>
  <si>
    <t>PATAQUIVA</t>
  </si>
  <si>
    <t>KR 6G  BIS ESTE 106A SUR 08</t>
  </si>
  <si>
    <t>CANTOR</t>
  </si>
  <si>
    <t>PINILLA</t>
  </si>
  <si>
    <t>201A8A78EFFC4D0BA452202C400206FB34980</t>
  </si>
  <si>
    <t>MARINEZ</t>
  </si>
  <si>
    <t>MELSSA</t>
  </si>
  <si>
    <t>cc</t>
  </si>
  <si>
    <t>HANNA</t>
  </si>
  <si>
    <t>KR8DESTE#90SUR-45</t>
  </si>
  <si>
    <t>NEIDY</t>
  </si>
  <si>
    <t>STIWAR</t>
  </si>
  <si>
    <t xml:space="preserve">AYUDANTE </t>
  </si>
  <si>
    <t xml:space="preserve">TV 7 ESTE 107 A SUR </t>
  </si>
  <si>
    <t xml:space="preserve">FABIAN </t>
  </si>
  <si>
    <t>KR 6 F ESTE 97F SUR 10</t>
  </si>
  <si>
    <t xml:space="preserve">OVIEDO </t>
  </si>
  <si>
    <t>KR 7 A ESTE NO 109 SUR 18</t>
  </si>
  <si>
    <t>BRIANNA</t>
  </si>
  <si>
    <t xml:space="preserve">   </t>
  </si>
  <si>
    <t>MAYDE</t>
  </si>
  <si>
    <t>ZARINA</t>
  </si>
  <si>
    <t>ERNESTO</t>
  </si>
  <si>
    <t>DG 98 A SUR 51 ESTE 46</t>
  </si>
  <si>
    <t>PRIMO</t>
  </si>
  <si>
    <t xml:space="preserve">MORENO </t>
  </si>
  <si>
    <t>IRENE</t>
  </si>
  <si>
    <t>CRISALEZ</t>
  </si>
  <si>
    <t>DG 100 SUR # 6 F ESTE -15 P 1</t>
  </si>
  <si>
    <t>YELIMAR</t>
  </si>
  <si>
    <t>RONALD</t>
  </si>
  <si>
    <t>39 SEMANAS</t>
  </si>
  <si>
    <t>ACTUAL</t>
  </si>
  <si>
    <t xml:space="preserve">ERICK </t>
  </si>
  <si>
    <t>JHENY</t>
  </si>
  <si>
    <t>JULIER</t>
  </si>
  <si>
    <t xml:space="preserve">ZAMORA </t>
  </si>
  <si>
    <t>DUARTE</t>
  </si>
  <si>
    <t>DG 98A SUR 8 ESTE 87</t>
  </si>
  <si>
    <t>ARTURO</t>
  </si>
  <si>
    <t>HENAO</t>
  </si>
  <si>
    <t>KR 7 B ESTE 97 F SUR 68</t>
  </si>
  <si>
    <t>DERLY</t>
  </si>
  <si>
    <t>JOHANNA</t>
  </si>
  <si>
    <t>HELEIN</t>
  </si>
  <si>
    <t>NAYARA ÑUAICO</t>
  </si>
  <si>
    <t>FIAGAMA</t>
  </si>
  <si>
    <t>TOYQUEMY</t>
  </si>
  <si>
    <t xml:space="preserve">INVASION </t>
  </si>
  <si>
    <t>LILIA</t>
  </si>
  <si>
    <t>CARIDAD</t>
  </si>
  <si>
    <t>TOYQUEMUY</t>
  </si>
  <si>
    <t>PAAD</t>
  </si>
  <si>
    <t>CALLE 84 A SUR 2 ESTE 90</t>
  </si>
  <si>
    <t>21-.11-21</t>
  </si>
  <si>
    <t xml:space="preserve">BALDOVINO </t>
  </si>
  <si>
    <t xml:space="preserve">DG 97 F BIS SUR N 4 ESTE 45 </t>
  </si>
  <si>
    <t>JURANY</t>
  </si>
  <si>
    <t>USECHE</t>
  </si>
  <si>
    <t>MIGUEL ANGEL</t>
  </si>
  <si>
    <t>JOHN MICHAEL</t>
  </si>
  <si>
    <t xml:space="preserve">JOHN </t>
  </si>
  <si>
    <t>ARROYAVE</t>
  </si>
  <si>
    <t>YSABELL</t>
  </si>
  <si>
    <t>ARRIETA</t>
  </si>
  <si>
    <t xml:space="preserve">TV 12 BIS 71 SUR 12 </t>
  </si>
  <si>
    <t xml:space="preserve">ARRIETA </t>
  </si>
  <si>
    <t xml:space="preserve">ORTEGA </t>
  </si>
  <si>
    <t>MONRROY</t>
  </si>
  <si>
    <t xml:space="preserve">DUCUARA </t>
  </si>
  <si>
    <t>MONTIEL</t>
  </si>
  <si>
    <t>CLL 111 A SUR 4B ESTE 01</t>
  </si>
  <si>
    <t>GUACHETA</t>
  </si>
  <si>
    <t>PECHENE</t>
  </si>
  <si>
    <t>BELLAVISTA ALTA</t>
  </si>
  <si>
    <t>CALLE 90 C SUR 1 00-24</t>
  </si>
  <si>
    <t>FRANCY</t>
  </si>
  <si>
    <t xml:space="preserve">ASLLY </t>
  </si>
  <si>
    <t>MICHELL</t>
  </si>
  <si>
    <t>MONTEBLANCO</t>
  </si>
  <si>
    <t>KR 14 F NO 93 C SUR 12</t>
  </si>
  <si>
    <t xml:space="preserve">CALLE 78 A SUR  3 ESTE 10 </t>
  </si>
  <si>
    <t>GLICELYS</t>
  </si>
  <si>
    <t xml:space="preserve">FRANCISCO </t>
  </si>
  <si>
    <t xml:space="preserve">PIAMO </t>
  </si>
  <si>
    <t>YELIANGEL</t>
  </si>
  <si>
    <t>VELAZCO</t>
  </si>
  <si>
    <t>OROPEZA</t>
  </si>
  <si>
    <t>VEREDA LOS SOCHES</t>
  </si>
  <si>
    <t>JEIMY</t>
  </si>
  <si>
    <t>DERECK</t>
  </si>
  <si>
    <t>JOELL</t>
  </si>
  <si>
    <t>ARIANA</t>
  </si>
  <si>
    <t>QUITIAN</t>
  </si>
  <si>
    <t>KR 5 I ESTE 92 -28</t>
  </si>
  <si>
    <t>WILBER</t>
  </si>
  <si>
    <t>DEISI</t>
  </si>
  <si>
    <t>38.4</t>
  </si>
  <si>
    <t>LESLIE</t>
  </si>
  <si>
    <t>ISEL</t>
  </si>
  <si>
    <t>ROBLEDO</t>
  </si>
  <si>
    <t>EVANGELISTA</t>
  </si>
  <si>
    <t>COSSIO</t>
  </si>
  <si>
    <t>36 SEMANAS</t>
  </si>
  <si>
    <t>47CM</t>
  </si>
  <si>
    <t>YALETSI</t>
  </si>
  <si>
    <t>CL 101 A SUR 14 05 TO 5 APTO 206</t>
  </si>
  <si>
    <t>B2471823560E418180461403B5AEA2622987</t>
  </si>
  <si>
    <t>MAGLY</t>
  </si>
  <si>
    <t>LUISANA</t>
  </si>
  <si>
    <t>DAF8620A7F554569AE3B4B529D56796059863</t>
  </si>
  <si>
    <t>38.3</t>
  </si>
  <si>
    <t>2.57</t>
  </si>
  <si>
    <t>CL 71 P SUR 27 I 22</t>
  </si>
  <si>
    <t xml:space="preserve">EVAN </t>
  </si>
  <si>
    <t xml:space="preserve">RUANO </t>
  </si>
  <si>
    <t>OBREGON</t>
  </si>
  <si>
    <t>MAGRETH</t>
  </si>
  <si>
    <t>13/NO</t>
  </si>
  <si>
    <t>910GR</t>
  </si>
  <si>
    <t>ARON</t>
  </si>
  <si>
    <t>MARMOLEJO</t>
  </si>
  <si>
    <t>CALLE 97 D  #5 A ESTE 18 ESTE</t>
  </si>
  <si>
    <t>ZURITA</t>
  </si>
  <si>
    <t>ANTIQUIA</t>
  </si>
  <si>
    <t>MELANI</t>
  </si>
  <si>
    <t xml:space="preserve">TIRADO </t>
  </si>
  <si>
    <t>ASENTAMIENTO</t>
  </si>
  <si>
    <t>MAGADALENA</t>
  </si>
  <si>
    <t>GAEL</t>
  </si>
  <si>
    <t>KRR 5 ESTE 106 A SUR 16 CA</t>
  </si>
  <si>
    <t>DYLAN</t>
  </si>
  <si>
    <t>CALLE 97D SUR 6 ESTE 22</t>
  </si>
  <si>
    <t>CHICO SUR</t>
  </si>
  <si>
    <t>CALLE 87 BIS SUR # 2 PISO 2</t>
  </si>
  <si>
    <t>MONTAÑA</t>
  </si>
  <si>
    <t xml:space="preserve">OLIVER </t>
  </si>
  <si>
    <t xml:space="preserve">REYES </t>
  </si>
  <si>
    <t>VAIOLETH</t>
  </si>
  <si>
    <t>KR 6G ESTE 115A SUR 24</t>
  </si>
  <si>
    <t xml:space="preserve">DERECK </t>
  </si>
  <si>
    <t>ALEXIS</t>
  </si>
  <si>
    <t xml:space="preserve">KR 10 ESTE  80 SUR  20 </t>
  </si>
  <si>
    <t>SHANNON</t>
  </si>
  <si>
    <t>NIYIRETH</t>
  </si>
  <si>
    <t>KR 14 C # 133 SUR 80</t>
  </si>
  <si>
    <t>JENNIFER</t>
  </si>
  <si>
    <t>SARITA</t>
  </si>
  <si>
    <t>QUINTANA</t>
  </si>
  <si>
    <t>MAESTRE</t>
  </si>
  <si>
    <t>LA ESMERALDA EL RECUERDO</t>
  </si>
  <si>
    <t>ZONA DE ACENTAMIENTO</t>
  </si>
  <si>
    <t>SHARITH</t>
  </si>
  <si>
    <t>BURGOS</t>
  </si>
  <si>
    <t>CARRERA 4 ESTE # 97 D SUR 34</t>
  </si>
  <si>
    <t>321 2857148</t>
  </si>
  <si>
    <t>BETANCOUT</t>
  </si>
  <si>
    <t>YOSSEF</t>
  </si>
  <si>
    <t>BOBADILLA</t>
  </si>
  <si>
    <t>3|192220410</t>
  </si>
  <si>
    <t xml:space="preserve">ARAGON </t>
  </si>
  <si>
    <t>KR11#67A SUR 09</t>
  </si>
  <si>
    <t>MAYRA</t>
  </si>
  <si>
    <t>ARAGON</t>
  </si>
  <si>
    <t>CRA 8 ESTE #108-21SUR</t>
  </si>
  <si>
    <t>JADER</t>
  </si>
  <si>
    <t>LEANDRO</t>
  </si>
  <si>
    <t xml:space="preserve">MARLI </t>
  </si>
  <si>
    <t>LUCERO</t>
  </si>
  <si>
    <t>MARLI</t>
  </si>
  <si>
    <t>AYUDANTE</t>
  </si>
  <si>
    <t>CL 111 A SUR 8A ESTE 57</t>
  </si>
  <si>
    <t>RUTH</t>
  </si>
  <si>
    <t>RICARDO</t>
  </si>
  <si>
    <t xml:space="preserve">PEDRAZA </t>
  </si>
  <si>
    <t>QUINTERO</t>
  </si>
  <si>
    <t xml:space="preserve">ZONA DE ASENTAMIENTO </t>
  </si>
  <si>
    <t>RIVERO</t>
  </si>
  <si>
    <t>CALLE 111 A SUR NUMERO 10 ESTE 20</t>
  </si>
  <si>
    <t>INGRIS</t>
  </si>
  <si>
    <t>ALFREDO</t>
  </si>
  <si>
    <t>YACUMA</t>
  </si>
  <si>
    <t>CRA7BISAESTE#104SUR</t>
  </si>
  <si>
    <t>LEIDA</t>
  </si>
  <si>
    <t>CAPERA</t>
  </si>
  <si>
    <t>29/30/1990</t>
  </si>
  <si>
    <t xml:space="preserve">ESQUIVEL </t>
  </si>
  <si>
    <t>TIMOTE</t>
  </si>
  <si>
    <t>ANYIE</t>
  </si>
  <si>
    <t>KR7CESTE#98CSUR</t>
  </si>
  <si>
    <t>MARIBEL</t>
  </si>
  <si>
    <t>MELO</t>
  </si>
  <si>
    <t>YOER</t>
  </si>
  <si>
    <t>LEVER</t>
  </si>
  <si>
    <t>ANM</t>
  </si>
  <si>
    <t xml:space="preserve">LYAN </t>
  </si>
  <si>
    <t xml:space="preserve">JOEL </t>
  </si>
  <si>
    <t>DG 68 A SUR NUMERO 14 R - 35 TORRE 17-103</t>
  </si>
  <si>
    <t>CINDY</t>
  </si>
  <si>
    <t xml:space="preserve">ANA </t>
  </si>
  <si>
    <t>PALMA</t>
  </si>
  <si>
    <t>CL 102 SUR 8 ESTE 33</t>
  </si>
  <si>
    <t>QUIBDO</t>
  </si>
  <si>
    <t>FABIOLA</t>
  </si>
  <si>
    <t>CL 97F SUR 6 ESTE 09</t>
  </si>
  <si>
    <t>HEYDY</t>
  </si>
  <si>
    <t>SACHICA</t>
  </si>
  <si>
    <t>KR 6 F ESTE NO 102 SUR -28</t>
  </si>
  <si>
    <t>ARNOL</t>
  </si>
  <si>
    <t>CAUPAZ</t>
  </si>
  <si>
    <t xml:space="preserve">SAN ANTONIO </t>
  </si>
  <si>
    <t>35.4</t>
  </si>
  <si>
    <t>YIDZA</t>
  </si>
  <si>
    <t>LORIETH</t>
  </si>
  <si>
    <t>EL NUEVO PORTAL LL RURAL</t>
  </si>
  <si>
    <t>KR 10 C ESTE NO 107 SUR-75</t>
  </si>
  <si>
    <t>NELEY</t>
  </si>
  <si>
    <t>FLORIAL SANTANDER</t>
  </si>
  <si>
    <t>GUABATIVAR</t>
  </si>
  <si>
    <t>CHINCHILLA</t>
  </si>
  <si>
    <t>KR 9 A ESTE NO 108 SUR - 31</t>
  </si>
  <si>
    <t>HWNBREY</t>
  </si>
  <si>
    <t>TIFFANY</t>
  </si>
  <si>
    <t>VACA</t>
  </si>
  <si>
    <t>CL 112 A SUR 8A ESTE 0083</t>
  </si>
  <si>
    <t>MOJICA</t>
  </si>
  <si>
    <t>YORIANNIS</t>
  </si>
  <si>
    <t>DELCARMEN</t>
  </si>
  <si>
    <t>CR 10 ESTE 89 SUR 36</t>
  </si>
  <si>
    <t>LISBETH</t>
  </si>
  <si>
    <t>COROMOTO</t>
  </si>
  <si>
    <t>SHIRLEY</t>
  </si>
  <si>
    <t>NORELLY</t>
  </si>
  <si>
    <t>KR 6D ESTE 97D SUR 44</t>
  </si>
  <si>
    <t>MAZABUEL</t>
  </si>
  <si>
    <t>BARRIO SIN LEGALIZAR</t>
  </si>
  <si>
    <t>EDISSON</t>
  </si>
  <si>
    <t>CHIPATECUA</t>
  </si>
  <si>
    <t>BARACALDO</t>
  </si>
  <si>
    <t>TV 7 ESTE 107 A SUR</t>
  </si>
  <si>
    <t>TAIMAR</t>
  </si>
  <si>
    <t>ARAUJO</t>
  </si>
  <si>
    <t>VEREDA LOS SOCHES SECTOR MANGUERAS</t>
  </si>
  <si>
    <t>KR 6 B ESTE 91 SUR 70</t>
  </si>
  <si>
    <t>YERAY</t>
  </si>
  <si>
    <t>JACOB</t>
  </si>
  <si>
    <t>AMADO</t>
  </si>
  <si>
    <t>TV 2 87 B SUR 87</t>
  </si>
  <si>
    <t>BRAYAN</t>
  </si>
  <si>
    <t>38 SEMANAS</t>
  </si>
  <si>
    <t>2.5</t>
  </si>
  <si>
    <t>1707088654CA4B568DBDC7070C9326C910903</t>
  </si>
  <si>
    <t>CRA 8 ESTE 108 34 SUR</t>
  </si>
  <si>
    <t>ROSMARI</t>
  </si>
  <si>
    <t>EVELIO</t>
  </si>
  <si>
    <t>GUARNIZO</t>
  </si>
  <si>
    <t xml:space="preserve">SI_ </t>
  </si>
  <si>
    <t>45F133C46B0C48C8B4B7544A53EB4D0642260</t>
  </si>
  <si>
    <t>EMILCE SANCHEZ - MARTHA PACASUCA</t>
  </si>
  <si>
    <t>GLORIA GUERRA - KAROL</t>
  </si>
  <si>
    <t>ZARAZA</t>
  </si>
  <si>
    <t>KR 9C ESTE 106 SUR 07</t>
  </si>
  <si>
    <t xml:space="preserve">ZAMBRANO </t>
  </si>
  <si>
    <t xml:space="preserve">BUSTOS </t>
  </si>
  <si>
    <t>KR7A ESTE 112SUR 0069</t>
  </si>
  <si>
    <t>HORTUA</t>
  </si>
  <si>
    <t>CALLE 84 A SUR 1-02</t>
  </si>
  <si>
    <t>CARRERA 10 A ESTE  108 SUR 19</t>
  </si>
  <si>
    <t>01/03/1988</t>
  </si>
  <si>
    <t>30/07/2020</t>
  </si>
  <si>
    <t>JENCY</t>
  </si>
  <si>
    <t>ARREDONDO</t>
  </si>
  <si>
    <t>ALTOS DE BETANIA</t>
  </si>
  <si>
    <t>CL 78 SUR 2 ESTE 52</t>
  </si>
  <si>
    <t>MUÑOZ</t>
  </si>
  <si>
    <t>IJAJI</t>
  </si>
  <si>
    <t>EL TUNO</t>
  </si>
  <si>
    <t>CALLE 116 SUR #7 ESTE 39</t>
  </si>
  <si>
    <t>GEYDI</t>
  </si>
  <si>
    <t xml:space="preserve">IJAJI </t>
  </si>
  <si>
    <t xml:space="preserve">CAMBIO DE UNIDAD </t>
  </si>
  <si>
    <t>DARIANA</t>
  </si>
  <si>
    <t>CRA 7D ESTE # 97BSUR-25</t>
  </si>
  <si>
    <t>SHAIRA</t>
  </si>
  <si>
    <t xml:space="preserve">BENYAMIN </t>
  </si>
  <si>
    <t>ANGELICA</t>
  </si>
  <si>
    <t>CL 100 1 A 19</t>
  </si>
  <si>
    <t>EDUARLIS</t>
  </si>
  <si>
    <t>CLL  84 A SUR # 1 ESTE 24 PI 2</t>
  </si>
  <si>
    <t>EUARDO</t>
  </si>
  <si>
    <t xml:space="preserve">THIARA </t>
  </si>
  <si>
    <t xml:space="preserve">PINILLA </t>
  </si>
  <si>
    <t>KRR 6F ESTE # 94 SUR 49</t>
  </si>
  <si>
    <t>JOAN</t>
  </si>
  <si>
    <t xml:space="preserve">TATIANA </t>
  </si>
  <si>
    <t>5-07--22</t>
  </si>
  <si>
    <t>5|</t>
  </si>
  <si>
    <t>KR 7 A ESTE 90 A SUR 88</t>
  </si>
  <si>
    <t>C18</t>
  </si>
  <si>
    <t>MILAN</t>
  </si>
  <si>
    <t>MONTES</t>
  </si>
  <si>
    <t>KR 9 A ESTE 107 A SUR 19</t>
  </si>
  <si>
    <t>PEÑALOSA</t>
  </si>
  <si>
    <t xml:space="preserve">FERNANDEZ </t>
  </si>
  <si>
    <t>DG 97B  SUR 5 I ESTE 57 01</t>
  </si>
  <si>
    <t xml:space="preserve">CLAUDIA </t>
  </si>
  <si>
    <t xml:space="preserve">LUCIA </t>
  </si>
  <si>
    <t xml:space="preserve">LLANOS </t>
  </si>
  <si>
    <t>PASOS</t>
  </si>
  <si>
    <t xml:space="preserve">VILLAMIL </t>
  </si>
  <si>
    <t>LLANOS</t>
  </si>
  <si>
    <t xml:space="preserve">BLANCA </t>
  </si>
  <si>
    <t xml:space="preserve">AGUDELO </t>
  </si>
  <si>
    <t>DIAGONAL 92 B SUR 3 - 24</t>
  </si>
  <si>
    <t>DALILA</t>
  </si>
  <si>
    <t>YOGER</t>
  </si>
  <si>
    <t>ESTIWAR</t>
  </si>
  <si>
    <t>RIVAS</t>
  </si>
  <si>
    <t>BRIAN</t>
  </si>
  <si>
    <t>ZONA SIN LEGALIZAR (EL MIRADOR DE LA ESMERALDA CASA 3)</t>
  </si>
  <si>
    <t>YURY</t>
  </si>
  <si>
    <t>AYLA</t>
  </si>
  <si>
    <t>37 SEMANAS</t>
  </si>
  <si>
    <t>LINEY</t>
  </si>
  <si>
    <t>ZONA SIN LEGALIZAR (POLIGONO 195 EL REFUGIO LA ESMERALDA)</t>
  </si>
  <si>
    <t>ISAVELA</t>
  </si>
  <si>
    <t>LIAN</t>
  </si>
  <si>
    <t>AILYN</t>
  </si>
  <si>
    <t>37.5 SEMANAS</t>
  </si>
  <si>
    <t>CASASBUENAS</t>
  </si>
  <si>
    <t>INVACION</t>
  </si>
  <si>
    <t>FIIGUEROA</t>
  </si>
  <si>
    <t>DEYLER</t>
  </si>
  <si>
    <t>STEVE</t>
  </si>
  <si>
    <t>KRR 4 ESTE # 91 SUR 34 PI 2</t>
  </si>
  <si>
    <t xml:space="preserve">ZONA DE ASENTAMIENTO SIN LEGALIZAR </t>
  </si>
  <si>
    <t xml:space="preserve">DIAZ </t>
  </si>
  <si>
    <t>CARPIO</t>
  </si>
  <si>
    <t>JOR</t>
  </si>
  <si>
    <t>HAGGY</t>
  </si>
  <si>
    <t>KR 7 C ESTE NUMERO 97 D 03</t>
  </si>
  <si>
    <t>AVELLANEDA</t>
  </si>
  <si>
    <t xml:space="preserve">GINETH </t>
  </si>
  <si>
    <t>KR 6 ESTE 106 SUR 73</t>
  </si>
  <si>
    <t>PEREIRA</t>
  </si>
  <si>
    <t>MONTILLA</t>
  </si>
  <si>
    <t>ZONA DE ASENATAMIENTO SIN LEGALIZAR</t>
  </si>
  <si>
    <t>RUSMARY</t>
  </si>
  <si>
    <t xml:space="preserve">MONTILLA </t>
  </si>
  <si>
    <t>LAHIA</t>
  </si>
  <si>
    <t xml:space="preserve">YORDAN </t>
  </si>
  <si>
    <t>INEDA</t>
  </si>
  <si>
    <t>OLMER</t>
  </si>
  <si>
    <t>BELEN</t>
  </si>
  <si>
    <t>DIAGONAL 99 SUR NUMERO 2-15</t>
  </si>
  <si>
    <t>LEBIS</t>
  </si>
  <si>
    <t>AGUIRRE</t>
  </si>
  <si>
    <t>NUEVO PORTAL</t>
  </si>
  <si>
    <t>KRA6AESTE#94SUR-56</t>
  </si>
  <si>
    <t>6 MESES</t>
  </si>
  <si>
    <t>HASTA EL MOMENTO</t>
  </si>
  <si>
    <t>CLL109SUR8AESTE15</t>
  </si>
  <si>
    <t>MARY</t>
  </si>
  <si>
    <t xml:space="preserve">MATHIAS </t>
  </si>
  <si>
    <t>UVAL</t>
  </si>
  <si>
    <t>CLL107SUR#6GESTE19</t>
  </si>
  <si>
    <t xml:space="preserve">PAUL </t>
  </si>
  <si>
    <t xml:space="preserve">HIGUERA </t>
  </si>
  <si>
    <t>KR 8 D ESTE 102 SUR 0041 01 00101</t>
  </si>
  <si>
    <t>CORZO</t>
  </si>
  <si>
    <t>TETEYE</t>
  </si>
  <si>
    <t>ZONA SIN LEGALIKZAR EL REFUGIO</t>
  </si>
  <si>
    <t>CAÑUBE</t>
  </si>
  <si>
    <t>EPS. INDIGENA MALLAMAS</t>
  </si>
  <si>
    <t>KR 7 A ESTE NO 100 B SUR -22</t>
  </si>
  <si>
    <t>YATE</t>
  </si>
  <si>
    <t xml:space="preserve">CL 113 SUR 8A ESTE </t>
  </si>
  <si>
    <t>CONSTANZA</t>
  </si>
  <si>
    <t xml:space="preserve">YATE </t>
  </si>
  <si>
    <t xml:space="preserve">MADRIGAL </t>
  </si>
  <si>
    <t>KEYLLIN</t>
  </si>
  <si>
    <t>ALAPE</t>
  </si>
  <si>
    <t>KR 6 B ESTE  NO 97 D SUR 41</t>
  </si>
  <si>
    <t>TIHUAQUE</t>
  </si>
  <si>
    <t xml:space="preserve">CL 81 A SUR NO 17 ESTE - 60 </t>
  </si>
  <si>
    <t>NOZA</t>
  </si>
  <si>
    <t>SAN CRISTOBAL</t>
  </si>
  <si>
    <t>CL 81 A SUR NO 20 ESTE - 44</t>
  </si>
  <si>
    <t xml:space="preserve">6 MESES </t>
  </si>
  <si>
    <t xml:space="preserve">33 MESES </t>
  </si>
  <si>
    <t>GIOVANNI</t>
  </si>
  <si>
    <t>VANEGAS</t>
  </si>
  <si>
    <t>KR 12 F ESTE NO 88 F SUR-31</t>
  </si>
  <si>
    <t>FRAXEDY</t>
  </si>
  <si>
    <t xml:space="preserve">ROMERO </t>
  </si>
  <si>
    <t>MONTANO</t>
  </si>
  <si>
    <t>ISMAEL</t>
  </si>
  <si>
    <t>CALLE 101 A SUR 14 51 TO 2 AP 401</t>
  </si>
  <si>
    <t>YULEIMY</t>
  </si>
  <si>
    <t>BEATRIZ</t>
  </si>
  <si>
    <t>ROSALES</t>
  </si>
  <si>
    <t>KHAROLAY</t>
  </si>
  <si>
    <t>DE LOS  ANGELES</t>
  </si>
  <si>
    <t xml:space="preserve"> </t>
  </si>
  <si>
    <t>LOGAN</t>
  </si>
  <si>
    <t>CALLE 101 A SUR 14-05 TO 9 AP 408</t>
  </si>
  <si>
    <t>ASLLY</t>
  </si>
  <si>
    <t>CATERIN</t>
  </si>
  <si>
    <t>JEYDEN</t>
  </si>
  <si>
    <t>CALLE 101 A SUR # 14-05 TO 7 AP 109</t>
  </si>
  <si>
    <t>35 SEMANAS</t>
  </si>
  <si>
    <t>USMINIA</t>
  </si>
  <si>
    <t>CALLE 109 SUR # 9-46</t>
  </si>
  <si>
    <t>DEICY</t>
  </si>
  <si>
    <t>KLOYS</t>
  </si>
  <si>
    <t>ROMINA</t>
  </si>
  <si>
    <t>CALLE 101 A # 14-05</t>
  </si>
  <si>
    <t>YORMAN</t>
  </si>
  <si>
    <t>ROJANO</t>
  </si>
  <si>
    <t>YOELIN</t>
  </si>
  <si>
    <t>RAMONA</t>
  </si>
  <si>
    <t>ANGIE YARA - YORMARY MENECES</t>
  </si>
  <si>
    <t>ANDREA ROJAS - TATIANA</t>
  </si>
  <si>
    <t>4392298CBA2B47649CB87C93E62377E556680</t>
  </si>
  <si>
    <t>IRVING</t>
  </si>
  <si>
    <t>POLANCO</t>
  </si>
  <si>
    <t>CALLE 191C A SUR 14-51 TO 7 AP 503</t>
  </si>
  <si>
    <t>MAIRA</t>
  </si>
  <si>
    <t>VIVIANNYS</t>
  </si>
  <si>
    <t>RAFAEL</t>
  </si>
  <si>
    <t>41 SEMANAS</t>
  </si>
  <si>
    <t>PERILLA</t>
  </si>
  <si>
    <t>CIUDADELA CANTA RANA I, II, III SECTOR</t>
  </si>
  <si>
    <t>CL 101 ASUR 14 51 TO 9 AP 112</t>
  </si>
  <si>
    <t>315 2050233</t>
  </si>
  <si>
    <t>FRABKLIN</t>
  </si>
  <si>
    <t>CL 104 SUR 14 80 TO 6 APT 406</t>
  </si>
  <si>
    <t>JIMENA</t>
  </si>
  <si>
    <t xml:space="preserve">EVELIN </t>
  </si>
  <si>
    <t>YEIMMY</t>
  </si>
  <si>
    <t>AMARILLO</t>
  </si>
  <si>
    <t>ARLEY</t>
  </si>
  <si>
    <t>12-18-22</t>
  </si>
  <si>
    <t>LARA</t>
  </si>
  <si>
    <t xml:space="preserve">DORIS </t>
  </si>
  <si>
    <t>TOMAS</t>
  </si>
  <si>
    <t xml:space="preserve">PERILLA </t>
  </si>
  <si>
    <t>CALLE 130 BIS SUR#14-70</t>
  </si>
  <si>
    <t>2695 GR</t>
  </si>
  <si>
    <t>48 CM</t>
  </si>
  <si>
    <t>KR 10 BIS ESTE 89 SUR 09</t>
  </si>
  <si>
    <t xml:space="preserve">SAMANTHA </t>
  </si>
  <si>
    <t xml:space="preserve">VALENTINA </t>
  </si>
  <si>
    <t xml:space="preserve">URDANETA </t>
  </si>
  <si>
    <t>URDANETA</t>
  </si>
  <si>
    <t>PEREA</t>
  </si>
  <si>
    <t>SALUD INDÍGENA ANAS WAYUU EPS</t>
  </si>
  <si>
    <t xml:space="preserve">EVELYN </t>
  </si>
  <si>
    <t>NIKOL</t>
  </si>
  <si>
    <t>TIMON</t>
  </si>
  <si>
    <t>CLL 110 SUR D ESTE 75</t>
  </si>
  <si>
    <t>YAÑEZ</t>
  </si>
  <si>
    <t>ITAHN</t>
  </si>
  <si>
    <t>JEIBY</t>
  </si>
  <si>
    <t>DURAN</t>
  </si>
  <si>
    <t>33 SEMANAS</t>
  </si>
  <si>
    <t>2065 GR</t>
  </si>
  <si>
    <t>35 SEMANA</t>
  </si>
  <si>
    <t>2095 GR</t>
  </si>
  <si>
    <t>2825 GR</t>
  </si>
  <si>
    <t>3540 GR</t>
  </si>
  <si>
    <t>39.2 SEMANAS</t>
  </si>
  <si>
    <t>3375 GR</t>
  </si>
  <si>
    <t>52 CM</t>
  </si>
  <si>
    <t>LUCY</t>
  </si>
  <si>
    <t>WALTER</t>
  </si>
  <si>
    <t>2640 GR</t>
  </si>
  <si>
    <t>MARIAM</t>
  </si>
  <si>
    <t>1900 GR</t>
  </si>
  <si>
    <t>44 CM</t>
  </si>
  <si>
    <t>SHARID</t>
  </si>
  <si>
    <t>39.4 SEMANAS</t>
  </si>
  <si>
    <t>3310 GR</t>
  </si>
  <si>
    <t>51 CM</t>
  </si>
  <si>
    <t>canta rana</t>
  </si>
  <si>
    <t>EILEN</t>
  </si>
  <si>
    <t>B8</t>
  </si>
  <si>
    <t>41  SEMANAS</t>
  </si>
  <si>
    <t>3040 KR</t>
  </si>
  <si>
    <t>JUNIOR</t>
  </si>
  <si>
    <t>OLIVERA</t>
  </si>
  <si>
    <t>KR 6 A ESTE NO 107 A SUR 25</t>
  </si>
  <si>
    <t xml:space="preserve">NOIRALY DEL CARMEN </t>
  </si>
  <si>
    <t xml:space="preserve">NORALY DEL CARMEN </t>
  </si>
  <si>
    <t>3.335 GR</t>
  </si>
  <si>
    <t>ZAMORA</t>
  </si>
  <si>
    <t>EMERSON</t>
  </si>
  <si>
    <t xml:space="preserve">ERMINDA </t>
  </si>
  <si>
    <t>2950GR</t>
  </si>
  <si>
    <t>HASTAMORIR</t>
  </si>
  <si>
    <t>CALLE 94 SUR NUMERO 7 A ESTE 03</t>
  </si>
  <si>
    <t>ARAMINTA</t>
  </si>
  <si>
    <t>HERREA</t>
  </si>
  <si>
    <t>DAMYAN</t>
  </si>
  <si>
    <t>KR 4 ESTE NO 91 SUR-34 CA1</t>
  </si>
  <si>
    <t>JEIMMY</t>
  </si>
  <si>
    <t>46 CM</t>
  </si>
  <si>
    <t>EMILIANO</t>
  </si>
  <si>
    <t>CLLE 73 B BIS #14 A 11 SUR</t>
  </si>
  <si>
    <t>ACHURY</t>
  </si>
  <si>
    <t>LISET</t>
  </si>
  <si>
    <t>3200 KG</t>
  </si>
  <si>
    <t>CL 81 SUR NO 18 ESTE - 71</t>
  </si>
  <si>
    <t>YORVELIS</t>
  </si>
  <si>
    <t>MARILENA</t>
  </si>
  <si>
    <t>KARLA</t>
  </si>
  <si>
    <t xml:space="preserve">40 SEMANA </t>
  </si>
  <si>
    <t xml:space="preserve">12 MESES </t>
  </si>
  <si>
    <t>ELIANNYS</t>
  </si>
  <si>
    <t>BARRIENTOS</t>
  </si>
  <si>
    <t>VILLA DIANA</t>
  </si>
  <si>
    <t>KR 13B ESTE 88H SUR 0028</t>
  </si>
  <si>
    <t>ELIS</t>
  </si>
  <si>
    <t>CALDERA</t>
  </si>
  <si>
    <t>WILLIANNY</t>
  </si>
  <si>
    <t>KR 19 BIS ESTE 81 A SUR 0035</t>
  </si>
  <si>
    <t>SAMANTA</t>
  </si>
  <si>
    <t>KR 17  ESTE NO 81 A 05 SUR</t>
  </si>
  <si>
    <t>SALGADO</t>
  </si>
  <si>
    <t xml:space="preserve">LIZETH </t>
  </si>
  <si>
    <t xml:space="preserve">JEREMY </t>
  </si>
  <si>
    <t>ORJUELA</t>
  </si>
  <si>
    <t>KR 15 BIS ESTE NO 80 SUR - 73</t>
  </si>
  <si>
    <t>HEIMY</t>
  </si>
  <si>
    <t>BUENNOMBRE</t>
  </si>
  <si>
    <t>24 MESES</t>
  </si>
  <si>
    <t>RICHARD</t>
  </si>
  <si>
    <t>KR 15 BIS NO 80 SUR -73</t>
  </si>
  <si>
    <t>CATERINE</t>
  </si>
  <si>
    <t>ESTAILES</t>
  </si>
  <si>
    <t>KYLLIAM</t>
  </si>
  <si>
    <t>CHAVEZ</t>
  </si>
  <si>
    <t>CLL 88 G SUR 14 A 18</t>
  </si>
  <si>
    <t>SHARLOTH</t>
  </si>
  <si>
    <t>KR 13 F BIS ESTE NO 89 SUR - 46 PI 1</t>
  </si>
  <si>
    <t>YULI</t>
  </si>
  <si>
    <t xml:space="preserve">DAMIAN </t>
  </si>
  <si>
    <t xml:space="preserve">GUILLEN </t>
  </si>
  <si>
    <t xml:space="preserve">KR 19 81   24 SUR </t>
  </si>
  <si>
    <t>ESTELA</t>
  </si>
  <si>
    <t>HERSON</t>
  </si>
  <si>
    <t>DARNEY</t>
  </si>
  <si>
    <t>VILLEN</t>
  </si>
  <si>
    <t>34 SEMANAS</t>
  </si>
  <si>
    <t>VALLES</t>
  </si>
  <si>
    <t xml:space="preserve">CLL 81 BIS SUR  1630 ESTE </t>
  </si>
  <si>
    <t>39.5 SEMANAS</t>
  </si>
  <si>
    <t>KR 12 F ESTE 89 SUR 50</t>
  </si>
  <si>
    <t>STEFANNY</t>
  </si>
  <si>
    <t>GHISSED</t>
  </si>
  <si>
    <t>SIMBAQUEVA</t>
  </si>
  <si>
    <t>LATORRE</t>
  </si>
  <si>
    <t xml:space="preserve">BURBANO </t>
  </si>
  <si>
    <t xml:space="preserve">ALFONSO LOPEZ </t>
  </si>
  <si>
    <t xml:space="preserve">KR 6 ESTE  90 SUR  38 PI 2 </t>
  </si>
  <si>
    <t xml:space="preserve">41 SEMANAS </t>
  </si>
  <si>
    <t xml:space="preserve">AARON </t>
  </si>
  <si>
    <t xml:space="preserve">GIRALDO </t>
  </si>
  <si>
    <t>KRR 6F ESTE 104 SUR 32</t>
  </si>
  <si>
    <t>SORANYELI</t>
  </si>
  <si>
    <t xml:space="preserve">DIEGO </t>
  </si>
  <si>
    <t>URIBE</t>
  </si>
  <si>
    <t xml:space="preserve">URIBE </t>
  </si>
  <si>
    <t>AVENDAÑO</t>
  </si>
  <si>
    <t xml:space="preserve">SANITAS </t>
  </si>
  <si>
    <t xml:space="preserve">RONDON </t>
  </si>
  <si>
    <t>KR 10 A ESTE # 106 SUR - 73</t>
  </si>
  <si>
    <t xml:space="preserve">GIL </t>
  </si>
  <si>
    <t>COCA</t>
  </si>
  <si>
    <t>CLL 107 SUR 6 G 19</t>
  </si>
  <si>
    <t>TICKET 552112</t>
  </si>
  <si>
    <t>SAMY</t>
  </si>
  <si>
    <t>BRIGITH</t>
  </si>
  <si>
    <t>ROA</t>
  </si>
  <si>
    <t>ALCANTUZ</t>
  </si>
  <si>
    <t>CL 81 B SUR 17 ESTE 40</t>
  </si>
  <si>
    <t>BIBIANA</t>
  </si>
  <si>
    <t xml:space="preserve">VALERIS </t>
  </si>
  <si>
    <t xml:space="preserve">REFUNJOL </t>
  </si>
  <si>
    <t>KRA 23 D ESTE-89SUR-39</t>
  </si>
  <si>
    <t>MARLENY</t>
  </si>
  <si>
    <t xml:space="preserve"> REFUNJOL </t>
  </si>
  <si>
    <t xml:space="preserve">DEL JESUS </t>
  </si>
  <si>
    <t>JUAN JOSE RONDON</t>
  </si>
  <si>
    <t>CRA13 F #89D-06</t>
  </si>
  <si>
    <t xml:space="preserve">INES </t>
  </si>
  <si>
    <t xml:space="preserve">ANDREINA </t>
  </si>
  <si>
    <t xml:space="preserve">RIVAS </t>
  </si>
  <si>
    <t>CALLE</t>
  </si>
  <si>
    <t xml:space="preserve">ARBOLEDA </t>
  </si>
  <si>
    <t>CALLE 89D SUR 14-28 ESTE</t>
  </si>
  <si>
    <t xml:space="preserve">YESICA </t>
  </si>
  <si>
    <t>PIEDRAHITA</t>
  </si>
  <si>
    <t xml:space="preserve">AYLIN </t>
  </si>
  <si>
    <t>FULANO</t>
  </si>
  <si>
    <t>KRA 14B ESTE # 92SUR-46</t>
  </si>
  <si>
    <t xml:space="preserve">BALLESTEROS </t>
  </si>
  <si>
    <t xml:space="preserve">FULANO </t>
  </si>
  <si>
    <t xml:space="preserve">SANDOVAL </t>
  </si>
  <si>
    <t>CALLE 90SUR  #12F ESTE 05</t>
  </si>
  <si>
    <t>GERRERO</t>
  </si>
  <si>
    <t>VALERI</t>
  </si>
  <si>
    <t xml:space="preserve">VALERO </t>
  </si>
  <si>
    <t xml:space="preserve">KRA 15ESTE #82 SUR-16 </t>
  </si>
  <si>
    <t xml:space="preserve">WENDI </t>
  </si>
  <si>
    <t>YULISA</t>
  </si>
  <si>
    <t xml:space="preserve">BAUTISTA </t>
  </si>
  <si>
    <t>CRR 12 B ESTE 88 F 48 SUR</t>
  </si>
  <si>
    <t>MARYELI</t>
  </si>
  <si>
    <t>BARRAGAN</t>
  </si>
  <si>
    <t xml:space="preserve">SAN PEDRO SUR </t>
  </si>
  <si>
    <t>KR 19 ESTE 80 A SUR 66</t>
  </si>
  <si>
    <t>LURGY</t>
  </si>
  <si>
    <t>SURGEI</t>
  </si>
  <si>
    <t xml:space="preserve"> PARRA </t>
  </si>
  <si>
    <t>RONIELYS</t>
  </si>
  <si>
    <t>KR 13 A ESTE 88 F SUR</t>
  </si>
  <si>
    <t>ZEILYS</t>
  </si>
  <si>
    <t>REFUNJOL</t>
  </si>
  <si>
    <t>RONY</t>
  </si>
  <si>
    <t>CHICA</t>
  </si>
  <si>
    <t xml:space="preserve">CALLE 90 B SUR 19 ESTE </t>
  </si>
  <si>
    <t>CALLE 90 SUR 12 F 36 ESTE</t>
  </si>
  <si>
    <t>MARGELYS</t>
  </si>
  <si>
    <t>DE LA ROSA</t>
  </si>
  <si>
    <t>CRISTAL</t>
  </si>
  <si>
    <t>MUNAR</t>
  </si>
  <si>
    <t>CALLE 89 SUR NO 13 B ESTE 11</t>
  </si>
  <si>
    <t>ROXANA</t>
  </si>
  <si>
    <t>POLOCHE</t>
  </si>
  <si>
    <t>CALLE 81 A SUR 20 ESTE 0027</t>
  </si>
  <si>
    <t>TAPIERO</t>
  </si>
  <si>
    <t>YIMI</t>
  </si>
  <si>
    <t>TIBAVIJA</t>
  </si>
  <si>
    <t>CL 90 SUR 12 F ESTE 72</t>
  </si>
  <si>
    <t>FLOR</t>
  </si>
  <si>
    <t>YANIRA</t>
  </si>
  <si>
    <t>SEIJAS</t>
  </si>
  <si>
    <t>KR 13 BIS ESTE 88 G SUR 25</t>
  </si>
  <si>
    <t>KARINA</t>
  </si>
  <si>
    <t>2.8</t>
  </si>
  <si>
    <t>JOSLEIDYS</t>
  </si>
  <si>
    <t>CL 90 SUR 12 F ESTE 36 IN 1 PI 1</t>
  </si>
  <si>
    <t>MARBELLA</t>
  </si>
  <si>
    <t>QUIROZ</t>
  </si>
  <si>
    <t>TREN</t>
  </si>
  <si>
    <t xml:space="preserve">KR 13 ESTE 89 SUR 20 </t>
  </si>
  <si>
    <t>IFFTAN</t>
  </si>
  <si>
    <t>JHUAN</t>
  </si>
  <si>
    <t>KR 12 B ESTE 88 F SUR 48</t>
  </si>
  <si>
    <t>CAPITAL SALUD</t>
  </si>
  <si>
    <t>KR 13 B ESTE 71 B SUR 79</t>
  </si>
  <si>
    <t>JOHNNY</t>
  </si>
  <si>
    <t>CAGUA</t>
  </si>
  <si>
    <t>PAUL</t>
  </si>
  <si>
    <t>IHAN</t>
  </si>
  <si>
    <t>SAUMETH</t>
  </si>
  <si>
    <t>KR 12 D ESTE 88 F SUR 47</t>
  </si>
  <si>
    <t>DISNEYS</t>
  </si>
  <si>
    <t>PALENCIA</t>
  </si>
  <si>
    <t>ROSMER</t>
  </si>
  <si>
    <t>ROSSE</t>
  </si>
  <si>
    <t>TORREALBA</t>
  </si>
  <si>
    <t>LINAREZ</t>
  </si>
  <si>
    <t>KR 13 F ESTE 89 SUR 17</t>
  </si>
  <si>
    <t>YULIARBIS</t>
  </si>
  <si>
    <t>ROSELIN</t>
  </si>
  <si>
    <t>ROGER</t>
  </si>
  <si>
    <t xml:space="preserve">CAPITAL SALUD </t>
  </si>
  <si>
    <t>2.2</t>
  </si>
  <si>
    <t>CESPEDES</t>
  </si>
  <si>
    <t xml:space="preserve">CLL 89 D SUR 19 ESTE 60 </t>
  </si>
  <si>
    <t xml:space="preserve">COMPENSAR </t>
  </si>
  <si>
    <t>3.5</t>
  </si>
  <si>
    <t>BUÑAY</t>
  </si>
  <si>
    <t>ZERPA</t>
  </si>
  <si>
    <t>CL 89 SUR 13 B ESTE 17 PI 2</t>
  </si>
  <si>
    <t>CABEZA</t>
  </si>
  <si>
    <t>PEDRO</t>
  </si>
  <si>
    <t>2.9</t>
  </si>
  <si>
    <t>GUATIVA</t>
  </si>
  <si>
    <t>RIVEROS</t>
  </si>
  <si>
    <t>KR 15 ESTE 89 B SUR 25 PI 1</t>
  </si>
  <si>
    <t>DINA</t>
  </si>
  <si>
    <t>COBO</t>
  </si>
  <si>
    <t>KR 15 ESTE 86 SUR 83 MZ 20 LOTE 25</t>
  </si>
  <si>
    <t>GENES</t>
  </si>
  <si>
    <t>3.2</t>
  </si>
  <si>
    <t>GIEOVANNY</t>
  </si>
  <si>
    <t>CRR 13 F  ESTE 89 D 06</t>
  </si>
  <si>
    <t>KENYEL</t>
  </si>
  <si>
    <t>IZAIAS</t>
  </si>
  <si>
    <t>MILANO</t>
  </si>
  <si>
    <t>MIRIALBEL</t>
  </si>
  <si>
    <t>MIRIANYELIS</t>
  </si>
  <si>
    <t>MARYENNI</t>
  </si>
  <si>
    <t>VALDEZ</t>
  </si>
  <si>
    <t>MAILY</t>
  </si>
  <si>
    <t>SADIRA</t>
  </si>
  <si>
    <t>MACHADO</t>
  </si>
  <si>
    <t>V</t>
  </si>
  <si>
    <t>AILIN</t>
  </si>
  <si>
    <t>DAYLIN</t>
  </si>
  <si>
    <t>LAGOS</t>
  </si>
  <si>
    <t>D23CD9AC5ECE435DA8FF42297D133AD113177</t>
  </si>
  <si>
    <t>B0AC49D07A014D5CA1F08EF76BF880AC43320</t>
  </si>
  <si>
    <t>ALASKA</t>
  </si>
  <si>
    <t>CONVIDA</t>
  </si>
  <si>
    <t>9D6DE873BA4E4CCFA8EEBE909ACFA43F32207</t>
  </si>
  <si>
    <t>AUSTIN</t>
  </si>
  <si>
    <t>CLL 105 SUR N 7 H ESTE 88</t>
  </si>
  <si>
    <t>PEROZO</t>
  </si>
  <si>
    <t>COLOMBO</t>
  </si>
  <si>
    <t xml:space="preserve">ZON DE ASENTAMIENTO SIN LEGALIZAAR </t>
  </si>
  <si>
    <t>LUICIANA</t>
  </si>
  <si>
    <t>GRISALES</t>
  </si>
  <si>
    <t>MUTUAL SER EPS</t>
  </si>
  <si>
    <t xml:space="preserve">YULIANA </t>
  </si>
  <si>
    <t xml:space="preserve">CANGREJO </t>
  </si>
  <si>
    <t>CALLE112A-·#9-92FSUR</t>
  </si>
  <si>
    <t>MOSETON</t>
  </si>
  <si>
    <t>MADRIGAL</t>
  </si>
  <si>
    <t>LEYLA</t>
  </si>
  <si>
    <t>ADRIEL</t>
  </si>
  <si>
    <t>MONCALEANO</t>
  </si>
  <si>
    <t>CARRERA10CESTE108SUR</t>
  </si>
  <si>
    <t>CARMENZA</t>
  </si>
  <si>
    <t>AGUJA</t>
  </si>
  <si>
    <t>CALLE109SUR9ESTE</t>
  </si>
  <si>
    <t xml:space="preserve">MARY </t>
  </si>
  <si>
    <t xml:space="preserve">DEL CARMEN </t>
  </si>
  <si>
    <t>BARETO</t>
  </si>
  <si>
    <t xml:space="preserve">ARAQUE </t>
  </si>
  <si>
    <t>CALLE 110 SUR 10 ESTE 37</t>
  </si>
  <si>
    <t>VELASQUEZ</t>
  </si>
  <si>
    <t xml:space="preserve">HAYLER </t>
  </si>
  <si>
    <t xml:space="preserve">ANZOLA </t>
  </si>
  <si>
    <t xml:space="preserve">CALLE 112 A SUR 8 A 27 ESTE </t>
  </si>
  <si>
    <t xml:space="preserve">BRAYAB </t>
  </si>
  <si>
    <t xml:space="preserve">GARAVITO </t>
  </si>
  <si>
    <t>26 SEM</t>
  </si>
  <si>
    <t>IMANOL</t>
  </si>
  <si>
    <t xml:space="preserve">VIERA </t>
  </si>
  <si>
    <t xml:space="preserve">MONTESINO </t>
  </si>
  <si>
    <t>AMARILIZ</t>
  </si>
  <si>
    <t>ROENA</t>
  </si>
  <si>
    <t>GRAYEROL</t>
  </si>
  <si>
    <t>LILIAM</t>
  </si>
  <si>
    <t>RODOLFO</t>
  </si>
  <si>
    <t>ALACON</t>
  </si>
  <si>
    <t xml:space="preserve">ROXANA </t>
  </si>
  <si>
    <t xml:space="preserve">SOTO </t>
  </si>
  <si>
    <t xml:space="preserve">ALEXANDRE </t>
  </si>
  <si>
    <t xml:space="preserve">ESTRADA </t>
  </si>
  <si>
    <t>5 SEM</t>
  </si>
  <si>
    <t>DEDAF86721994CF08B703251615567C941120</t>
  </si>
  <si>
    <t>MADELIN</t>
  </si>
  <si>
    <t>ZUÑIGA</t>
  </si>
  <si>
    <t xml:space="preserve">ALEYDA </t>
  </si>
  <si>
    <t>JHOPSE</t>
  </si>
  <si>
    <t>CARRERA6AESTE#107A15SUR</t>
  </si>
  <si>
    <t>BETANNIA</t>
  </si>
  <si>
    <t>YOSELIN</t>
  </si>
  <si>
    <t>ALAYON</t>
  </si>
  <si>
    <t>RAMON</t>
  </si>
  <si>
    <t>ESCALONA</t>
  </si>
  <si>
    <t>AHMANET</t>
  </si>
  <si>
    <t xml:space="preserve">PUERTA </t>
  </si>
  <si>
    <t xml:space="preserve">ZONA DE ASENTAMIENTO SIN LEGALIZAAR </t>
  </si>
  <si>
    <t>WUENDY</t>
  </si>
  <si>
    <t>GUSTAVO</t>
  </si>
  <si>
    <t>N/A</t>
  </si>
  <si>
    <t xml:space="preserve">VEREDA LOS SOCHES </t>
  </si>
  <si>
    <t xml:space="preserve">EDISON </t>
  </si>
  <si>
    <t xml:space="preserve">MAICOL </t>
  </si>
  <si>
    <t xml:space="preserve">ADRIAN </t>
  </si>
  <si>
    <t xml:space="preserve">PEÑA </t>
  </si>
  <si>
    <t>DILSA</t>
  </si>
  <si>
    <t xml:space="preserve">OSCAR </t>
  </si>
  <si>
    <t>YUDI</t>
  </si>
  <si>
    <t xml:space="preserve">CONSTANZA </t>
  </si>
  <si>
    <t xml:space="preserve">PORRAS </t>
  </si>
  <si>
    <t>IVANA</t>
  </si>
  <si>
    <t xml:space="preserve">ASENTAMIENTO LA ESMERALDA </t>
  </si>
  <si>
    <t>LEYDIS</t>
  </si>
  <si>
    <t xml:space="preserve">VANEGAS </t>
  </si>
  <si>
    <t>FINOL</t>
  </si>
  <si>
    <t>KIRA</t>
  </si>
  <si>
    <t>LISNEY</t>
  </si>
  <si>
    <t>SEGURA</t>
  </si>
  <si>
    <t>JHOSELYN</t>
  </si>
  <si>
    <t>CADENA</t>
  </si>
  <si>
    <t>IPIA</t>
  </si>
  <si>
    <t>JULIED</t>
  </si>
  <si>
    <t>LIHAN</t>
  </si>
  <si>
    <t xml:space="preserve">ARDILA </t>
  </si>
  <si>
    <t>SAMPER</t>
  </si>
  <si>
    <t>MARELBIS</t>
  </si>
  <si>
    <t xml:space="preserve">MORAN </t>
  </si>
  <si>
    <t>ITURRIAGO</t>
  </si>
  <si>
    <t>VILLERO</t>
  </si>
  <si>
    <t>ESTREMOR</t>
  </si>
  <si>
    <t>FERLA</t>
  </si>
  <si>
    <t>LIZCANO</t>
  </si>
  <si>
    <t xml:space="preserve">ALEXIS </t>
  </si>
  <si>
    <t>ANGELES</t>
  </si>
  <si>
    <t>KR13 F BIS ESTE 89 SUR 30</t>
  </si>
  <si>
    <t>MARIA DE LOS ANGELES</t>
  </si>
  <si>
    <t xml:space="preserve">LINARES </t>
  </si>
  <si>
    <t>21/09/2022</t>
  </si>
  <si>
    <t>EVAN</t>
  </si>
  <si>
    <t>29/11/2020</t>
  </si>
  <si>
    <t>LAS VIOLETAS</t>
  </si>
  <si>
    <t>KR 23 ESTE 92 SUR 78 AP 202</t>
  </si>
  <si>
    <t>29/06/2000</t>
  </si>
  <si>
    <t>PAREDES</t>
  </si>
  <si>
    <t>DUGARTE</t>
  </si>
  <si>
    <t>KR 13 F BIS ESTE NO 89 SUR 50</t>
  </si>
  <si>
    <t>YUDIANIS</t>
  </si>
  <si>
    <t>FUENMAYOR</t>
  </si>
  <si>
    <t>CALLE 90 B SUR 19 ESTE 77 PISO 2</t>
  </si>
  <si>
    <t>GEORGINA</t>
  </si>
  <si>
    <t>BULLA</t>
  </si>
  <si>
    <t>CARRERA 20 ESTE NO 92-16 SUR</t>
  </si>
  <si>
    <t>ROMEO</t>
  </si>
  <si>
    <t>KR 13 F BIS ESTE NO H SUR 11</t>
  </si>
  <si>
    <t>FRANCYS</t>
  </si>
  <si>
    <t>REINA</t>
  </si>
  <si>
    <t>DAHIANN</t>
  </si>
  <si>
    <t>KR 12 G ESTE NO 89 SUR 06 PI 2</t>
  </si>
  <si>
    <t>HEINEMAN</t>
  </si>
  <si>
    <t>VENERO</t>
  </si>
  <si>
    <t>HERRAN</t>
  </si>
  <si>
    <t>KR 14 A ESTE NO 90 A SUR 16</t>
  </si>
  <si>
    <t xml:space="preserve">HERRAN </t>
  </si>
  <si>
    <t xml:space="preserve">VENERO </t>
  </si>
  <si>
    <t>PINTO NAZARETH</t>
  </si>
  <si>
    <t>DA6646ADDC394F8FAED4380A24BC3C6A15170</t>
  </si>
  <si>
    <t>PPT</t>
  </si>
  <si>
    <t>TICKET 566831</t>
  </si>
  <si>
    <t>SAN JUANA</t>
  </si>
  <si>
    <t>KR1 -89CSUR37</t>
  </si>
  <si>
    <t xml:space="preserve"> AVILA</t>
  </si>
  <si>
    <t>DAYHAN</t>
  </si>
  <si>
    <t>CRA 6 A #92 A 15 SUR</t>
  </si>
  <si>
    <t>CRA 5 B #110 41 SUR</t>
  </si>
  <si>
    <t>CONSUELO</t>
  </si>
  <si>
    <t>FERNELY</t>
  </si>
  <si>
    <t>SOCHES</t>
  </si>
  <si>
    <t>VELOZA</t>
  </si>
  <si>
    <t>NORALDO</t>
  </si>
  <si>
    <t>AVELINO</t>
  </si>
  <si>
    <t>LINDA</t>
  </si>
  <si>
    <t>ANALY</t>
  </si>
  <si>
    <t>YIRLENY</t>
  </si>
  <si>
    <t>SINISTERRA</t>
  </si>
  <si>
    <t>KR 12 C ESTE NO 88 F SUR - 50</t>
  </si>
  <si>
    <t>YOLENY</t>
  </si>
  <si>
    <t>GUAPI</t>
  </si>
  <si>
    <t>FAMISANAR</t>
  </si>
  <si>
    <t>CR 12 G ESTE NO 88 G -79</t>
  </si>
  <si>
    <t>TINJACA</t>
  </si>
  <si>
    <t>ADELIN</t>
  </si>
  <si>
    <t>PERAZA</t>
  </si>
  <si>
    <t>YORGELYS</t>
  </si>
  <si>
    <t>GUAPARICA</t>
  </si>
  <si>
    <t>SOLIS</t>
  </si>
  <si>
    <t>CL 88G SUR 12 G ESTE</t>
  </si>
  <si>
    <t>COLORADO</t>
  </si>
  <si>
    <t>SHARAY</t>
  </si>
  <si>
    <t>KR 6 D BIS ESTE 116 SUR 33</t>
  </si>
  <si>
    <t>YOLANDA</t>
  </si>
  <si>
    <t>DG 100 C SUR  6 ESTE - 10</t>
  </si>
  <si>
    <t xml:space="preserve">ENMANUEL </t>
  </si>
  <si>
    <t>CASTELLANOS</t>
  </si>
  <si>
    <t>BRENDA</t>
  </si>
  <si>
    <t>YICETH</t>
  </si>
  <si>
    <t>PLAZAS</t>
  </si>
  <si>
    <t>KR 6D ESTE 107 SUR 16</t>
  </si>
  <si>
    <t>TRIJILLO</t>
  </si>
  <si>
    <t>ZULID</t>
  </si>
  <si>
    <t>KEIDY</t>
  </si>
  <si>
    <t>KR 7 A ESTE 104 SUR 59</t>
  </si>
  <si>
    <t>SULMA</t>
  </si>
  <si>
    <t>DIDIER</t>
  </si>
  <si>
    <t>TALIA</t>
  </si>
  <si>
    <t>ALIZON</t>
  </si>
  <si>
    <t>KR 7 BIS A ESTE 99 SUR 33</t>
  </si>
  <si>
    <t>SINDI</t>
  </si>
  <si>
    <t>MANUELA</t>
  </si>
  <si>
    <t>AGUIAR</t>
  </si>
  <si>
    <t>DG 98C SUR 6 ESTE 33</t>
  </si>
  <si>
    <t>BELARMINA</t>
  </si>
  <si>
    <t>NARDELLY</t>
  </si>
  <si>
    <t>MARA</t>
  </si>
  <si>
    <t xml:space="preserve"> ALEJANDRA </t>
  </si>
  <si>
    <t xml:space="preserve">BALLEN </t>
  </si>
  <si>
    <t>TRANVS 7 D ESTE 100 SUR 25</t>
  </si>
  <si>
    <t>ELSA</t>
  </si>
  <si>
    <t xml:space="preserve">DAZA </t>
  </si>
  <si>
    <t>BALLEN</t>
  </si>
  <si>
    <t>ARGUELLO</t>
  </si>
  <si>
    <t>ANTONY</t>
  </si>
  <si>
    <t>CL 102 SUR 7 ESTE 35</t>
  </si>
  <si>
    <t>AGUILLON</t>
  </si>
  <si>
    <t>DAILYN</t>
  </si>
  <si>
    <t>CL 117A SUR 6F ESTE 64</t>
  </si>
  <si>
    <t>NEY</t>
  </si>
  <si>
    <t>BOLIVAR</t>
  </si>
  <si>
    <t>MAYIBI</t>
  </si>
  <si>
    <t>CL 104 SUR 7 H ESTE 74</t>
  </si>
  <si>
    <t>AGUSTIN</t>
  </si>
  <si>
    <t>BENJAMIN</t>
  </si>
  <si>
    <t>JARABA</t>
  </si>
  <si>
    <t>CL 105 A SUR 7D ESTE 30</t>
  </si>
  <si>
    <t>SAIRA</t>
  </si>
  <si>
    <t>KR 5 ESTE 106 A SUR 46</t>
  </si>
  <si>
    <t>LUDIBIA</t>
  </si>
  <si>
    <t>GALEANO</t>
  </si>
  <si>
    <t>DG 98 BIS SUR 5B ESTE 32</t>
  </si>
  <si>
    <t>SORLEY</t>
  </si>
  <si>
    <t>YAIR</t>
  </si>
  <si>
    <t>KR 6B ESTE 97 SUR 14</t>
  </si>
  <si>
    <t>YAMIR</t>
  </si>
  <si>
    <t>KR 2A ESTE 90D SUR 39</t>
  </si>
  <si>
    <t>NEIBIS</t>
  </si>
  <si>
    <t>SAMIRA</t>
  </si>
  <si>
    <t>ESPERENZA</t>
  </si>
  <si>
    <t>EDELAIN</t>
  </si>
  <si>
    <t>YERESET</t>
  </si>
  <si>
    <t>INVASION LA ESMERALDA</t>
  </si>
  <si>
    <t>IDIA</t>
  </si>
  <si>
    <t>TAURINA</t>
  </si>
  <si>
    <t>ELISABETH</t>
  </si>
  <si>
    <t>KR 9 ESTE 109 SUR 04</t>
  </si>
  <si>
    <t>BEL</t>
  </si>
  <si>
    <t>DEMIAN</t>
  </si>
  <si>
    <t>KR 10 A ESTE 107 05</t>
  </si>
  <si>
    <t>CARRERA 8 A 106-03</t>
  </si>
  <si>
    <t xml:space="preserve">CALEB </t>
  </si>
  <si>
    <t>NUEVO PORTAL II</t>
  </si>
  <si>
    <t>CLL102SUR 8 ESTE-23</t>
  </si>
  <si>
    <t>JINNEHT</t>
  </si>
  <si>
    <t>NOPE</t>
  </si>
  <si>
    <t>MENDIVELSO</t>
  </si>
  <si>
    <t>CLL 90 C SUR ESTE 00 - 25</t>
  </si>
  <si>
    <t>CUELLAR</t>
  </si>
  <si>
    <t>MONTERO</t>
  </si>
  <si>
    <t>CR 7D ESTE 90A SUR 58</t>
  </si>
  <si>
    <t>BENJI</t>
  </si>
  <si>
    <t>KR 14B ESTE 92 SUR 33</t>
  </si>
  <si>
    <t>38  SEMANAS</t>
  </si>
  <si>
    <t>ANGUIE</t>
  </si>
  <si>
    <t>COMPOSTELA III</t>
  </si>
  <si>
    <t>INVASIÓN COMPOSTELA 3</t>
  </si>
  <si>
    <t>CENTENO</t>
  </si>
  <si>
    <t>POSADA</t>
  </si>
  <si>
    <t>ANTONIO JOSE DE SUCRE</t>
  </si>
  <si>
    <t>KR 14 T NO. 75 SUR - 02</t>
  </si>
  <si>
    <t>PRETEL</t>
  </si>
  <si>
    <t>CALLE 90 B SUR 19 ESTE 04</t>
  </si>
  <si>
    <t>AURA</t>
  </si>
  <si>
    <t>GIAN</t>
  </si>
  <si>
    <t>ORONDO</t>
  </si>
  <si>
    <t>KR 12 A ESTE 88 F SUR</t>
  </si>
  <si>
    <t>KIMBERLING</t>
  </si>
  <si>
    <t>SEANNAVINO</t>
  </si>
  <si>
    <t xml:space="preserve">QUINTERO </t>
  </si>
  <si>
    <t>KR 7 ESTE NO 108 SUR-52</t>
  </si>
  <si>
    <t>C9</t>
  </si>
  <si>
    <t>JUBAL</t>
  </si>
  <si>
    <t>CL 86B SUR 6A ESTE 9</t>
  </si>
  <si>
    <t>NAYIBETH</t>
  </si>
  <si>
    <t>IRIARTE</t>
  </si>
  <si>
    <t>CAMBERO</t>
  </si>
  <si>
    <t>ASENTAMIENTO LA ESMERALDA</t>
  </si>
  <si>
    <t>CARLA</t>
  </si>
  <si>
    <t>38 SEM</t>
  </si>
  <si>
    <t>MENA</t>
  </si>
  <si>
    <t>DALARY</t>
  </si>
  <si>
    <t>TEQUIA</t>
  </si>
  <si>
    <t xml:space="preserve">JHOSTIN </t>
  </si>
  <si>
    <t>CORTEZ</t>
  </si>
  <si>
    <t>VICENTA</t>
  </si>
  <si>
    <t>AINOHA</t>
  </si>
  <si>
    <t>YISELA</t>
  </si>
  <si>
    <t>ALVARE4Z</t>
  </si>
  <si>
    <t>YIRLY</t>
  </si>
  <si>
    <t>FARLEY</t>
  </si>
  <si>
    <t>CUPITRA</t>
  </si>
  <si>
    <t>KR 5 A ESTE 97 SUR 22</t>
  </si>
  <si>
    <t>ESPINEL</t>
  </si>
  <si>
    <t>EPS FAMISANAR</t>
  </si>
  <si>
    <t>LA ESMERALDA</t>
  </si>
  <si>
    <t>EPS SURAMERCANA</t>
  </si>
  <si>
    <t>ZON DE ASENTAMIENTO SIN LEGALIZAAR</t>
  </si>
  <si>
    <t>CALEB</t>
  </si>
  <si>
    <t xml:space="preserve">KR 6 ESTE NO 99 SUR - 20 B </t>
  </si>
  <si>
    <t>AMPARO</t>
  </si>
  <si>
    <t>LACHE</t>
  </si>
  <si>
    <t>40.4 DIAS</t>
  </si>
  <si>
    <t>VIRACACHA</t>
  </si>
  <si>
    <t>KR 12 C ESTE 89 SUR 71</t>
  </si>
  <si>
    <t>CUERVO</t>
  </si>
  <si>
    <t>U2-MIS ANGELITOS</t>
  </si>
  <si>
    <t>NIKOL MALES - ANDREA ROCIO</t>
  </si>
  <si>
    <t>U3-SEMILLAS DE PAZ</t>
  </si>
  <si>
    <t>U4-TEJIENDO SABERES</t>
  </si>
  <si>
    <t>U5-GRANDES TALENTOS</t>
  </si>
  <si>
    <t>U1-VINCULOS DE AMOR</t>
  </si>
  <si>
    <t>JOA</t>
  </si>
  <si>
    <t>APERADOR</t>
  </si>
  <si>
    <t>TV 7 D ESTE 98 62 SUR</t>
  </si>
  <si>
    <t xml:space="preserve">TERRY </t>
  </si>
  <si>
    <t>GUALTEROS</t>
  </si>
  <si>
    <t xml:space="preserve">APERADOR </t>
  </si>
  <si>
    <t>KR 12 H ESTE 88 F SUR 0091 0100003</t>
  </si>
  <si>
    <t>ISA</t>
  </si>
  <si>
    <t>4 MESES</t>
  </si>
  <si>
    <t xml:space="preserve">DILAN </t>
  </si>
  <si>
    <t xml:space="preserve">RAFAEL </t>
  </si>
  <si>
    <t xml:space="preserve">BLANCO </t>
  </si>
  <si>
    <t>CALLE 95 SUR  7 A ESTE  18</t>
  </si>
  <si>
    <t>DERITZA</t>
  </si>
  <si>
    <t>ESTIVEN</t>
  </si>
  <si>
    <t>ACENTAMIENTO</t>
  </si>
  <si>
    <t>ALEYDA</t>
  </si>
  <si>
    <t>ESNEYDER</t>
  </si>
  <si>
    <t>MARI</t>
  </si>
  <si>
    <t>SALLY</t>
  </si>
  <si>
    <t>SALUD TOTAL</t>
  </si>
  <si>
    <t xml:space="preserve">LIAN </t>
  </si>
  <si>
    <t xml:space="preserve">POLANCO </t>
  </si>
  <si>
    <t xml:space="preserve">CLL 90 A SUR NO 13 C ESTE - 54 </t>
  </si>
  <si>
    <t>YERALDINNE</t>
  </si>
  <si>
    <t xml:space="preserve">BREIDYS </t>
  </si>
  <si>
    <t>JACANAMIJOY</t>
  </si>
  <si>
    <t>CHASOY</t>
  </si>
  <si>
    <t>CARRERA7-108-31SUR</t>
  </si>
  <si>
    <t>ANTONI</t>
  </si>
  <si>
    <t>JACANAMLIOY</t>
  </si>
  <si>
    <t>JAJOY</t>
  </si>
  <si>
    <t>NEYDER</t>
  </si>
  <si>
    <t>ANTHUAN</t>
  </si>
  <si>
    <t>DG98BSUR8ESTE</t>
  </si>
  <si>
    <t>JANSASOY</t>
  </si>
  <si>
    <t>ESTEFANY</t>
  </si>
  <si>
    <t>NAYELIS</t>
  </si>
  <si>
    <t xml:space="preserve">JHOIMAR </t>
  </si>
  <si>
    <t xml:space="preserve">AGUALIMPIA </t>
  </si>
  <si>
    <t>MARILUZ</t>
  </si>
  <si>
    <t>19/1271991</t>
  </si>
  <si>
    <t>HILARI</t>
  </si>
  <si>
    <t>MILAGRO</t>
  </si>
  <si>
    <t>ANTONY SANTIAGO SIERRA MURCIA</t>
  </si>
  <si>
    <t>CL 84 BIS SUR 0 ESTE 51</t>
  </si>
  <si>
    <t>EVELYN BOHORQUEZ</t>
  </si>
  <si>
    <t xml:space="preserve">JOSHUA </t>
  </si>
  <si>
    <t>DIAGONAL98BSUR#6F ESTE-17</t>
  </si>
  <si>
    <t>CARDONA</t>
  </si>
  <si>
    <t>CRRA 10AESTE#106-77</t>
  </si>
  <si>
    <t>ELCY</t>
  </si>
  <si>
    <t>PIZARRO</t>
  </si>
  <si>
    <t>GASPAR</t>
  </si>
  <si>
    <t xml:space="preserve"> EMILY ALEJANDRA CRUZ</t>
  </si>
  <si>
    <t xml:space="preserve">JULIETH </t>
  </si>
  <si>
    <t>CLAROS</t>
  </si>
  <si>
    <t>CARRERA2#97-S50SUR</t>
  </si>
  <si>
    <t>CAMBIO DE ESTADO</t>
  </si>
  <si>
    <t>EXCLUSIVA</t>
  </si>
  <si>
    <t>JUNIOR OLIVERA</t>
  </si>
  <si>
    <t>ABAUNZA</t>
  </si>
  <si>
    <t>CALLE101SUR6A15ESTE</t>
  </si>
  <si>
    <t>HUGO</t>
  </si>
  <si>
    <t>DUPRAT</t>
  </si>
  <si>
    <t>ASMET</t>
  </si>
  <si>
    <t>SAMUEL DE JESUS RIVERA</t>
  </si>
  <si>
    <t>EMELY</t>
  </si>
  <si>
    <t>CAÑON</t>
  </si>
  <si>
    <t>KR 13ESTE#89ASUR-00</t>
  </si>
  <si>
    <t>ELAINE</t>
  </si>
  <si>
    <t>Calle 91 A sur #13 F este 63</t>
  </si>
  <si>
    <t>JAMPIER</t>
  </si>
  <si>
    <t>LAVACUDE</t>
  </si>
  <si>
    <t>KR 12 A NUMERO 88 F 51 SUR</t>
  </si>
  <si>
    <t>REAY</t>
  </si>
  <si>
    <t>1990 GR</t>
  </si>
  <si>
    <t>YESSID</t>
  </si>
  <si>
    <t>CLL97 ASUR #6 ESTE-15</t>
  </si>
  <si>
    <t>JESSI</t>
  </si>
  <si>
    <t>GISETH</t>
  </si>
  <si>
    <t>RAMIRAZ</t>
  </si>
  <si>
    <t>ROSNEY</t>
  </si>
  <si>
    <t>MIRELY</t>
  </si>
  <si>
    <t>CORDOA</t>
  </si>
  <si>
    <t>BARRIO LA ESMERALDA</t>
  </si>
  <si>
    <t>ROBINSO</t>
  </si>
  <si>
    <t>TIERRADENTRO</t>
  </si>
  <si>
    <t>KALEHT</t>
  </si>
  <si>
    <t>LLORIS</t>
  </si>
  <si>
    <t>ATAMA</t>
  </si>
  <si>
    <t>JUAN REY SUR</t>
  </si>
  <si>
    <t xml:space="preserve">CALLE 90B SUR #19-04ESTE </t>
  </si>
  <si>
    <t xml:space="preserve">VALERIA </t>
  </si>
  <si>
    <t xml:space="preserve">NO </t>
  </si>
  <si>
    <t xml:space="preserve">EYDAN </t>
  </si>
  <si>
    <t xml:space="preserve">KRA 12B # 88F-48 SUR </t>
  </si>
  <si>
    <t xml:space="preserve">ADRIANA </t>
  </si>
  <si>
    <t xml:space="preserve">MONRROY </t>
  </si>
  <si>
    <t xml:space="preserve">HORQUEZ BOSA </t>
  </si>
  <si>
    <t xml:space="preserve">DE LOS ANGELES </t>
  </si>
  <si>
    <t xml:space="preserve">CALLE 97F SUR 7A 18  </t>
  </si>
  <si>
    <t xml:space="preserve">MILAGROS </t>
  </si>
  <si>
    <t xml:space="preserve">SARA </t>
  </si>
  <si>
    <t xml:space="preserve">MASCO </t>
  </si>
  <si>
    <t xml:space="preserve">ASLY SARAI SOSA MEJIA </t>
  </si>
  <si>
    <t xml:space="preserve">THIAGO </t>
  </si>
  <si>
    <t>PAMELA</t>
  </si>
  <si>
    <t xml:space="preserve">THIAGO DAVID CLAVIJO RUEDA </t>
  </si>
  <si>
    <t>ASHLY</t>
  </si>
  <si>
    <t>NOHAMI</t>
  </si>
  <si>
    <t>VELEZ</t>
  </si>
  <si>
    <t xml:space="preserve">VELANDIA </t>
  </si>
  <si>
    <t>GERONIMO</t>
  </si>
  <si>
    <t>MONTEALEGRE</t>
  </si>
  <si>
    <t>DIAGONAL98BSUR#8ESTE-84</t>
  </si>
  <si>
    <t>X</t>
  </si>
  <si>
    <t>LUNA ISAVELA RODRIGUEZ MONSALVE</t>
  </si>
  <si>
    <t>CRISTINA  ISABELLA  LEON  LEON</t>
  </si>
  <si>
    <t>DILAN  RAFAEL  BLANCO  MORENO</t>
  </si>
  <si>
    <t xml:space="preserve">DAYLIN  CELESTE  RIVERA  GUEVARA </t>
  </si>
  <si>
    <t xml:space="preserve">MARIA  SALOME  LOPEZ  USECHE </t>
  </si>
  <si>
    <t>LIAM DAMIAN FAJARDO GARZON</t>
  </si>
  <si>
    <t>DIANA ISABELLA VARGAS  LADINO</t>
  </si>
  <si>
    <t>OWEN  ANDREY MACIAS RODRIGUEZ</t>
  </si>
  <si>
    <t>ARANZA SOFIA  GARCIA  MAVAREZ</t>
  </si>
  <si>
    <t xml:space="preserve">LUCIANA   QUIROGA  CHARRI </t>
  </si>
  <si>
    <t>EITHAN  EMMANUEL  PINTO  OROZCO</t>
  </si>
  <si>
    <t>SARA AILYN FANDIÑO HERRERA</t>
  </si>
  <si>
    <t>SAMUEL  ALEJANDRO MENA  LADERA</t>
  </si>
  <si>
    <t xml:space="preserve">MARIA  DE LOS ANGELES  NELSON  MARTINEZ </t>
  </si>
  <si>
    <t>LEIDY XIOMARA  MEDINA  APONTE</t>
  </si>
  <si>
    <t>EVELIN  MARIANA MURILLO RODRIGUEZ</t>
  </si>
  <si>
    <t>JUAN   DAVID  MARTINEZ  TAUTIVA</t>
  </si>
  <si>
    <t>LINDA  GUADALUPE  ROJAS  LEON</t>
  </si>
  <si>
    <t>EMILY ISABELLA  ESPITIA URBINA</t>
  </si>
  <si>
    <t>ERICK  RUBIO RAMIREZ</t>
  </si>
  <si>
    <t>ERICK  SANTIAGO  BALDOVINO  LOPEZ</t>
  </si>
  <si>
    <t>AXELL JOHANNY SIERRA  CONTRERAS</t>
  </si>
  <si>
    <t xml:space="preserve">ALAN ZAID PRADO HINCAPIE </t>
  </si>
  <si>
    <t>GABRIEL  JESUS MONTILLA PINEDA</t>
  </si>
  <si>
    <t>SAMUEL JOAO GARCIA GUERRERO</t>
  </si>
  <si>
    <t>NAHOMI SOFIA ZARAZA BUITRAGO</t>
  </si>
  <si>
    <t>LIAM CALEB  ROJAS SANABRIA</t>
  </si>
  <si>
    <t>ANGEL MANUEL MARTINEZ MORENO</t>
  </si>
  <si>
    <t>JESUS FARITH CAMARGO ZAMBRANO</t>
  </si>
  <si>
    <t>EMILY SOFIA FORERO SANABRIA</t>
  </si>
  <si>
    <t>JHOJAN ANDRES ROMERO GONZALEZ</t>
  </si>
  <si>
    <t>JOSTHIN GABRIEL RAMOS HERRERA</t>
  </si>
  <si>
    <t>ALAN  ANDREY OSPINA RODRIGUEZ</t>
  </si>
  <si>
    <t>LUCIANA SALOME LEIVA ATEHORTUA</t>
  </si>
  <si>
    <t>HELLEN  MARIANA ALBINO MARTINEZ</t>
  </si>
  <si>
    <t>DANNA LUCIA DELGADO FANDIÑO</t>
  </si>
  <si>
    <t>LAURA CAMILA RODRIGUEZ CASTAÑEDA</t>
  </si>
  <si>
    <t>LUIS ANGEL ASPRILLA PALACIOS</t>
  </si>
  <si>
    <t>DERECK  ALEXIS BABATIVA RODRIGUEZ</t>
  </si>
  <si>
    <t>AIDAN MATHEUS DIAZ PATAQUIVA</t>
  </si>
  <si>
    <t>ALAN  STICK ALARCON PANQUEBA</t>
  </si>
  <si>
    <t>ROBERT LENOEL LOPEZ RONDON</t>
  </si>
  <si>
    <t>ALEJANDRINA   DELGADO MONGUI</t>
  </si>
  <si>
    <t>ERICK  ESTEBAN MORENO RIAÑO</t>
  </si>
  <si>
    <t>JULIETH DANIELA  GONZALEZ MACIAS</t>
  </si>
  <si>
    <t>LEIDY YINETH ABAUNZA VARGAS</t>
  </si>
  <si>
    <t>JUAN DAVID GUZMAN ARDILA</t>
  </si>
  <si>
    <t>INGRID  KATHERINE OSORIO QUINTERO</t>
  </si>
  <si>
    <t>SAMARA   LOZANO AYUDANTE</t>
  </si>
  <si>
    <t>BRITTNEY NATALY HERNANDEZ MENDIETA</t>
  </si>
  <si>
    <t>SARA GABRIELA MUÑOZ IJAJI</t>
  </si>
  <si>
    <t>EVELYN  BERMUDEZ  NOVOA</t>
  </si>
  <si>
    <t>JHOPSE GAEL VELASQUEZ SALAZAR</t>
  </si>
  <si>
    <t>YOGER ESTIWAR RIVAS RIVAS</t>
  </si>
  <si>
    <t>ANGEL  SANTIAGO  GARZON  ALZATE</t>
  </si>
  <si>
    <t>BRYANNA  VALENTINA FIGUEREDO ACOSTA</t>
  </si>
  <si>
    <t>CRISTOPHER   CAMILO GUIO ABRIL</t>
  </si>
  <si>
    <t>DEIILY  SOFIA GUZMAN ARDILA</t>
  </si>
  <si>
    <t xml:space="preserve">ISABELLA   NAVARRO RODRIGUEZ </t>
  </si>
  <si>
    <t>JESUS ALEJANDRO BADILLO  RODRIGUEZ</t>
  </si>
  <si>
    <t>JESUAN MANUEL MORA BAZAN</t>
  </si>
  <si>
    <t>JUAN  SEBASTIAN SANCHEZ  JAMIOY</t>
  </si>
  <si>
    <t xml:space="preserve">JUAN  MANUEL ROBLES VALBUENA </t>
  </si>
  <si>
    <t>JOSHUANNY YEISIMAR GUERRA GRATEROL</t>
  </si>
  <si>
    <t>LAUREN SOFIA MARIN VARGAS</t>
  </si>
  <si>
    <t xml:space="preserve">MANUEL  ALEJANDRO  CASTILLO  FONSECA </t>
  </si>
  <si>
    <t>JOHAN SEBASTIAN ESQUIVEL TOVAR</t>
  </si>
  <si>
    <t>MIGUEL  ANGEL  LASSO GUZMAN</t>
  </si>
  <si>
    <t>JUAN DAVID ROJAS ACEVEDO</t>
  </si>
  <si>
    <t>DANNA SOFIA ARIAS ROJAS</t>
  </si>
  <si>
    <t>LIAM EDUARDO HERNANDEZ VARGAS</t>
  </si>
  <si>
    <t>EUMAR DAVID HERNANDEZ VARGAS</t>
  </si>
  <si>
    <t>YUDY ESMERALDA ROJAS MONGUI</t>
  </si>
  <si>
    <t>JUAN SEBASTIAN LUCAS ESPINOSA</t>
  </si>
  <si>
    <t>BRIANNA  DIAZ PEREZ</t>
  </si>
  <si>
    <t>MOISES DAVID OLMOS BRAVO</t>
  </si>
  <si>
    <t>SAMUEL  DIAZ CHARRY</t>
  </si>
  <si>
    <t>SAMY BRIGITH ROA PARRA</t>
  </si>
  <si>
    <t>LEIDY CAROLINA BONILLA HERRERA</t>
  </si>
  <si>
    <t>MILTON DANIEL RODRIGUEZ GARCIA</t>
  </si>
  <si>
    <t>MADELIN  PALACIOS ZUÑIGA</t>
  </si>
  <si>
    <t>ANYI  MELISA PORRAS CHARRIS</t>
  </si>
  <si>
    <t>EDUAR JULIAN CASASBUENAS AREVALO</t>
  </si>
  <si>
    <t>SCARLETT  QUIROGA GONZALEZ</t>
  </si>
  <si>
    <t>MACKENZIE  QUIROGA GONZALEZ</t>
  </si>
  <si>
    <t>EMERSON GIOVANNI BAYONA NINCO</t>
  </si>
  <si>
    <t>VAIOLETH SARAY PEÑA COLO</t>
  </si>
  <si>
    <t>ERICK SANTIAGO CRUZ MUCUTUY</t>
  </si>
  <si>
    <t xml:space="preserve">JUAN JOSE ZAMBRANO  BUSTOS </t>
  </si>
  <si>
    <t>LUZ LINEY PAEZ LOPEZ</t>
  </si>
  <si>
    <t>ARIANA SOFIA QUITIAN RIVERA</t>
  </si>
  <si>
    <t>LIAM SANTIAGO VALERO SALINAS</t>
  </si>
  <si>
    <t>NICOL CAMILA MANAIDEKE KUETGAJE</t>
  </si>
  <si>
    <t>MAICOL ANDRES SUAREZ MUCUTUY</t>
  </si>
  <si>
    <t>DANNA  VALENTINA MEJIA CUBIDES</t>
  </si>
  <si>
    <t>DEYSI DALLANA MIRAÑA CRUZ</t>
  </si>
  <si>
    <t>JEREMY JOSE GARZON GARCIA</t>
  </si>
  <si>
    <t>GREYSI CELESTE  GUGUMA LOPEZ</t>
  </si>
  <si>
    <t>SAMARA   QUESADA ESQUIVEL</t>
  </si>
  <si>
    <t>SAID JOZEF RODRIGUEZ CORONADO</t>
  </si>
  <si>
    <t>ASHLY NOHAMI VELEZ VELANDIA</t>
  </si>
  <si>
    <t>ANTHONELLA  MARTINEZ LOPEZ</t>
  </si>
  <si>
    <t>JUAN ESTEBAN SERRANO RESTREPO</t>
  </si>
  <si>
    <t>IAN SAMUEL GARAVITO SANCHEZ</t>
  </si>
  <si>
    <t>EMILIANO  ORTEGA ACOSTA</t>
  </si>
  <si>
    <t>ANGEL SANTIAGO PISSO LINARES</t>
  </si>
  <si>
    <t xml:space="preserve">ERICK  SANTIAGO DIAZ DUQUE </t>
  </si>
  <si>
    <t>MATEO ANDRES RODRIGUEZ GALINDO</t>
  </si>
  <si>
    <t>YOSETH ESTEBAN GUEVARA BELTRAN</t>
  </si>
  <si>
    <t>HANNA VALENTINA ARIAS ROJAS</t>
  </si>
  <si>
    <t>LIAM JARED FORERO VIVAS</t>
  </si>
  <si>
    <t>ADRIAN YESSID SANCHEZ RODRIGUEZ</t>
  </si>
  <si>
    <t>EIMY  ISABELLA SUAREZ ROJAS</t>
  </si>
  <si>
    <t>ANYIE DAYANA SOL ARIZA</t>
  </si>
  <si>
    <t>NELSON  ADRIAN SANCHEZ ANGULO</t>
  </si>
  <si>
    <t>IRENE VALENTINA CRISALEZ CASTILLO</t>
  </si>
  <si>
    <t>BRIAN JOEL GUTIERREZ LOZANO</t>
  </si>
  <si>
    <t>ADHARA  DELGADO HERNANDEZ</t>
  </si>
  <si>
    <t>YENIFER MARIAN GONZALEZ ZUBIETA</t>
  </si>
  <si>
    <t>DULCE PALOMA CASTRO ORTIZ</t>
  </si>
  <si>
    <t>THIAGO  BEJARANO CARVAJAL</t>
  </si>
  <si>
    <t>LIA SAMANTHA QUINCHE MARIN</t>
  </si>
  <si>
    <t>JENNYFER ALEXANDRA SÁNCHEZ GAONA</t>
  </si>
  <si>
    <t>EMILY CHARLOTTE ZAMBRANO BUITRAGO</t>
  </si>
  <si>
    <t>MAILEN DANIELA GUZMAN ACOSTA</t>
  </si>
  <si>
    <t>CRISTOPHER JAEL LONDOÑO RAMIREZ</t>
  </si>
  <si>
    <t>ASHLEY VANESSA GALVIS MALDONADO</t>
  </si>
  <si>
    <t xml:space="preserve">SAMANTHA  VALENTINA  GONZALEZ URDANETA </t>
  </si>
  <si>
    <t>JOSEPH FELIPE AGUDELO AGUDELO</t>
  </si>
  <si>
    <t>LIAM SANTIAGO GUIZA MARTINEZ</t>
  </si>
  <si>
    <t>SHARLOT SUSET MARTINEZ OJEDA</t>
  </si>
  <si>
    <t>DEYLER STEVE GOMEZ TORRES</t>
  </si>
  <si>
    <t>MIA ISABELLA ORTIZ ROJAS</t>
  </si>
  <si>
    <t>DIYARET MIYELDY VALBUENA RODRIGUEZ</t>
  </si>
  <si>
    <t>EMILY DANIELA RODRIGUEZ VARGAS</t>
  </si>
  <si>
    <t>LESLIE ISEL VALENCIA ROBLEDO</t>
  </si>
  <si>
    <t>YALETSI  HERNANDEZ CHIRINOS</t>
  </si>
  <si>
    <t>EVAN  JOSE RUANO  OBREGON</t>
  </si>
  <si>
    <t>MELANI SOFIA TIRADO  VALENCIA</t>
  </si>
  <si>
    <t>ANGEL  DAVID  BRIÑEZ DIAZ</t>
  </si>
  <si>
    <t>EIMMY SALOME FERNANDEZ  VILLAMIL</t>
  </si>
  <si>
    <t>MARIANA ISABELLA MORENO VARGAS</t>
  </si>
  <si>
    <t>LIAM YOSSEF BOBADILLA MACIAS</t>
  </si>
  <si>
    <t>EMANUEL DAVID ALVAREZ CHIRINOS</t>
  </si>
  <si>
    <t>EMILY  JULIETH ACEVEDO SALAMANCA</t>
  </si>
  <si>
    <t>JADER LEANDRO GONZALEZ MORALES</t>
  </si>
  <si>
    <t xml:space="preserve">ANA  MARIA  PALMA MORENO </t>
  </si>
  <si>
    <t>ARNOL JOEL CAUPAZ LOPEZ</t>
  </si>
  <si>
    <t>YIDZA LORIETH LINARES PINEDA</t>
  </si>
  <si>
    <t>SANDRA MICHEL PIÑEROS HASTAMORIR</t>
  </si>
  <si>
    <t>TIFFANY VALENTINA CASTAÑEDA VACA</t>
  </si>
  <si>
    <t>LEON DAVID LINARES ZAMORA</t>
  </si>
  <si>
    <t>SHIRLEY NORELLY ROZO GARRIDO</t>
  </si>
  <si>
    <t>ANGIE JOHANNA MAZABUEL HURTADO</t>
  </si>
  <si>
    <t>AYLA MICHELLE DELGADO FANDIÑO</t>
  </si>
  <si>
    <t>EILEN ISABELLA LEON RODRIGUEZ</t>
  </si>
  <si>
    <t>YERAY JACOB BAUTISTA AMADO</t>
  </si>
  <si>
    <t>BENYAMIN  LEANDRO GARAVITO AMAYA</t>
  </si>
  <si>
    <t>SARA BELEN GONZALEZ MEDINA</t>
  </si>
  <si>
    <t>THIARA  SALOME PINILLA  MURILLO</t>
  </si>
  <si>
    <t>HELEN DARIANA GOMEZ OROZCO</t>
  </si>
  <si>
    <t>LIAM SANTIAGO CASTRO  PEÑA</t>
  </si>
  <si>
    <t>EITHAN ALEJANDRO AVILA TOVAR</t>
  </si>
  <si>
    <t>DEIVI  ALEXANDER GARZON OJEDA</t>
  </si>
  <si>
    <t>DANIEL MATHIAS  MEJIA CUBIDES</t>
  </si>
  <si>
    <t>PAUL  MARIANA HIGUERA  SANABRIA</t>
  </si>
  <si>
    <t>GINA PAOLA GOMEZ TETEYE</t>
  </si>
  <si>
    <t>YENIFER ANDREA BOHORQUEZ TRUJILLO</t>
  </si>
  <si>
    <t>DYLAN  ALEXANDER RODRIGUEZ YATE</t>
  </si>
  <si>
    <t>KEYLLIN ARIANA ALAPE ROJAS</t>
  </si>
  <si>
    <t>CARLOS SAMUEL LEON ROBAYO</t>
  </si>
  <si>
    <t>MARIA JOSE NOZA SANCHEZ</t>
  </si>
  <si>
    <t>IAN GIOVANNI MURCIA VANEGAS</t>
  </si>
  <si>
    <t>GINA PAOLA SANCHEZ RODRIGUEZ</t>
  </si>
  <si>
    <t>EVELYN  NIKOL CORTES TIMON</t>
  </si>
  <si>
    <t>JEREMY MANUEL ANGULO MENDOZA</t>
  </si>
  <si>
    <t>MARILENA PAOLA  MARTINEZ MENDOZA</t>
  </si>
  <si>
    <t xml:space="preserve">ALAN DAVID CRUZ </t>
  </si>
  <si>
    <t>EIMY SAMANTA GALINDO ROBAYO</t>
  </si>
  <si>
    <t>RICHARD DANIEL PINEDA SANCHEZ</t>
  </si>
  <si>
    <t>KYLLIAM MATIAS CHAVEZ TORRES</t>
  </si>
  <si>
    <t>SARAY SHARLOTH CHAVEZ SALINAS</t>
  </si>
  <si>
    <t>DAMIAN  JESUS GUILLEN  MOLINA</t>
  </si>
  <si>
    <t>MIA  ISABELLA VALLES GOMEZ</t>
  </si>
  <si>
    <t>EMILY  ISABELLA ORTIZ DAZA</t>
  </si>
  <si>
    <t xml:space="preserve">LIAM SAMUEL LATORRE BURBANO </t>
  </si>
  <si>
    <t>EMMANUEL  ALEJANDRO  ORTIZ DAZA</t>
  </si>
  <si>
    <t>AARON  ALEXANDER GIRALDO  HENAO</t>
  </si>
  <si>
    <t>ISABELLA  RICO URIBE</t>
  </si>
  <si>
    <t>DANIEL MATIAS RONDON  GIL</t>
  </si>
  <si>
    <t>JUAN DAVID VILLAMIL FONSECA</t>
  </si>
  <si>
    <t xml:space="preserve">VALERIS  JOSE  COLINA REFUNJOL </t>
  </si>
  <si>
    <t>MATHIAS  DEL JESUS  HERNANDEZ  RODRIGUEZ</t>
  </si>
  <si>
    <t xml:space="preserve">LUCIANA   CALLE ARBOLEDA </t>
  </si>
  <si>
    <t>DILAN GERONIMO VALERO RAMIREZ</t>
  </si>
  <si>
    <t xml:space="preserve">ALAN SMITH FULANO  GONZALEZ </t>
  </si>
  <si>
    <t>SALOME   LEON MONGUA</t>
  </si>
  <si>
    <t xml:space="preserve">VALERI SALOME  BAQUERO VALERO </t>
  </si>
  <si>
    <t>HEIMY LUCIANA BAUTISTA  TORRES</t>
  </si>
  <si>
    <t>MARIA PAULA RIVERA PARRA</t>
  </si>
  <si>
    <t xml:space="preserve">RONIELYS ALEJANDRA RAMIREZ REFUNJOL </t>
  </si>
  <si>
    <t>ALAN ANDRES GUTIERREZ RIVERA</t>
  </si>
  <si>
    <t>LUCIANA  ISABEL TORRES ALMANZA</t>
  </si>
  <si>
    <t>CRISTAL SAMANTHA CALDERON MUNAR</t>
  </si>
  <si>
    <t>SEBASTIAN ANDRES POLOCHE RODRIGUEZ</t>
  </si>
  <si>
    <t>DANNA VALERIA BERNAL TIBAVIJA</t>
  </si>
  <si>
    <t>ASHLEY VANESSA ALVAREZ SEIJAS</t>
  </si>
  <si>
    <t>JOSLEIDYS SOFIA GIL TORRES</t>
  </si>
  <si>
    <t>THIAGO ALEXANDER TORO GODOY</t>
  </si>
  <si>
    <t>IFFTAN JHUAN RUIZ HERNANDEZ</t>
  </si>
  <si>
    <t>DAMIAN STIVEN BERMUDEZ RIVERA</t>
  </si>
  <si>
    <t>JEAN PAUL BERMUDEZ RIVERA</t>
  </si>
  <si>
    <t>IHAN JESUS FIGUEROA SAUMETH</t>
  </si>
  <si>
    <t>ROSSE VALENTINA TORREALBA LINAREZ</t>
  </si>
  <si>
    <t>JERONIMO  CESPEDES LEON</t>
  </si>
  <si>
    <t>SOFIA ISABELLA BUÑAY ZERPA</t>
  </si>
  <si>
    <t>IAN ESTEBAN GUATIVA RIVEROS</t>
  </si>
  <si>
    <t>IVONNE SAMANTHA ROA OLAYA</t>
  </si>
  <si>
    <t>MARTIN JOEL GONZALEZ PINTO</t>
  </si>
  <si>
    <t>GIEOVANNY SUSET HERNANDEZ RODRIGUEZ</t>
  </si>
  <si>
    <t>KENYEL IZAIAS HERNANDEZ MILANO</t>
  </si>
  <si>
    <t>MIRIANYELIS DANIELA HERNANDEZ CABRERA</t>
  </si>
  <si>
    <t>MAILY SADIRA MACHADO GONZALEZ</t>
  </si>
  <si>
    <t>AILIN SAMARA DIAZ SANCHEZ</t>
  </si>
  <si>
    <t>AUSTIN ERICK CAICEDO QUINTERO</t>
  </si>
  <si>
    <t>EMILY  YULIANA  CANGREJO  SUAREZ</t>
  </si>
  <si>
    <t>ADRIEL SANTIAGO PARDO MONCALEANO</t>
  </si>
  <si>
    <t>MIRELY  CORDOA MORENO</t>
  </si>
  <si>
    <t>JUAN  CAMILO MORENO  BARRETO</t>
  </si>
  <si>
    <t xml:space="preserve">DAVID  SANTIAGO MORENO  ARAQUE </t>
  </si>
  <si>
    <t>DYLAN  SAMUEL  FLOREZ PEREZ</t>
  </si>
  <si>
    <t>ANGIE  PAOLA  AMAYA  MORENO</t>
  </si>
  <si>
    <t xml:space="preserve">SAMUEL IMANOL VIERA  MONTESINO </t>
  </si>
  <si>
    <t xml:space="preserve">ROXANA  CAROLINA  SOTO  URDANETA </t>
  </si>
  <si>
    <t>AHMANET SAMANTHA PUERTA  FLOREZ</t>
  </si>
  <si>
    <t>MAICOL  ADRIAN  PEÑA  CARDENAS</t>
  </si>
  <si>
    <t>HEIDY KATHERIN PEÑA  CARDENAS</t>
  </si>
  <si>
    <t>ANGEL DARIO PORRAS CARDENAS</t>
  </si>
  <si>
    <t>IVANA  DÍAZ GIL</t>
  </si>
  <si>
    <t>YASMIN YOHANA FINOL PEÑA</t>
  </si>
  <si>
    <t>KIRA LISNEY SEGURA ACOSTA</t>
  </si>
  <si>
    <t>JHOSELYN MARIAM CADENA VELANDIA</t>
  </si>
  <si>
    <t>LIHAN ANDRES ARDILA  CADENA</t>
  </si>
  <si>
    <t>SAMANTHA   FAJARDO  ACOSTA</t>
  </si>
  <si>
    <t>DANIEL DAVID GUTIERREZ SAMPER</t>
  </si>
  <si>
    <t>DANIELA ALEJANDRA MORAN  GUTIERREZ</t>
  </si>
  <si>
    <t>EMMANUEL  DE JESUS  ITURRIAGO VILLERO</t>
  </si>
  <si>
    <t>DAMIAN  FERLA LIZCANO</t>
  </si>
  <si>
    <t>ANGELES VICTORIA LINARES PEREZ</t>
  </si>
  <si>
    <t>ERICK JAMPIER FONSECA LAVACUDE</t>
  </si>
  <si>
    <t>EIMY JULIETH PAREDES DUGARTE</t>
  </si>
  <si>
    <t>CESAR AUGUSTO FUENMAYOR MENDOZA</t>
  </si>
  <si>
    <t>YULI SARAY GONZALEZ BULLA</t>
  </si>
  <si>
    <t>SALOME  ROMEO ROMERO</t>
  </si>
  <si>
    <t>AARON SANTIAGO PAEZ CASTAÑO</t>
  </si>
  <si>
    <t>EMILY SOFIA DIMATE VALERO</t>
  </si>
  <si>
    <t>MIA SAMANTHA VENERO HERRAN</t>
  </si>
  <si>
    <t>EMERSON FERNELY AREVALO BERNAL</t>
  </si>
  <si>
    <t>JOSE EDUARDO GARCIA  BAQUERO</t>
  </si>
  <si>
    <t>LINDA ANALY ROMERO GIRALDO</t>
  </si>
  <si>
    <t>EMMA ISABELLA ORJUELA SINISTERRA</t>
  </si>
  <si>
    <t>LUNA ESMERALDA VELASQUEZ ORTIZ</t>
  </si>
  <si>
    <t>ADELIN VICTORIA RIVAS PERAZA</t>
  </si>
  <si>
    <t>DULCE MARIA SINISTERRA SOLIS</t>
  </si>
  <si>
    <t>ANNY SHARAY SANCHEZ CUBIDES</t>
  </si>
  <si>
    <t>EVELYN SAMANTHA VARGAS DIAZ</t>
  </si>
  <si>
    <t>SARA VALENTINA AMAYA PLAZAS</t>
  </si>
  <si>
    <t>KEIDY ESTEFANIA CARDOZO GOMEZ</t>
  </si>
  <si>
    <t>ALIZON VANESSA MOSQUERA MOSQUERA</t>
  </si>
  <si>
    <t>LIAM JOEL QUINTERO AGUIAR</t>
  </si>
  <si>
    <t>MARA  ALEJANDRA  BALLEN  DAZA</t>
  </si>
  <si>
    <t>DAILYN SALOME QUIROGA GUIZA</t>
  </si>
  <si>
    <t>ANNY JULIETH CARO GARCIA</t>
  </si>
  <si>
    <t>BENJAMIN JOSUE JARABA PALMA</t>
  </si>
  <si>
    <t>JULIANA  GALINDO MACHADO</t>
  </si>
  <si>
    <t>CAROL DAYANA ROMERO GARCIA</t>
  </si>
  <si>
    <t>LOGAN STIVEN RODRIGUEZ RIAÑO</t>
  </si>
  <si>
    <t>YAMIR ALEXIS BARRAGAN ESPERANZA</t>
  </si>
  <si>
    <t>EDELAIN YERESET ARROYO RENGIFO</t>
  </si>
  <si>
    <t>ANGIE CATALINA PAEZ PEDRAZA</t>
  </si>
  <si>
    <t>DEMIAN ALEXANDER LOPEZ GOMEZ</t>
  </si>
  <si>
    <t>JINNEHT SARAY NOPE MENDIVELSO</t>
  </si>
  <si>
    <t>BENJI  ALVAREZ ORTIZ</t>
  </si>
  <si>
    <t>ANGUIE SALOME CASTRO GARCIA</t>
  </si>
  <si>
    <t>PAULA ANDREA DIAZ RONCANCIO</t>
  </si>
  <si>
    <t>GIAN GABRIEL QUINTERO ORONDO</t>
  </si>
  <si>
    <t>ISAAC  MENDIVELSO GALINDO</t>
  </si>
  <si>
    <t>ISABELLA  CORDOBA ROJAS</t>
  </si>
  <si>
    <t xml:space="preserve">NATALY GISETH RAMIRAZ PALACIOS </t>
  </si>
  <si>
    <t>ANDRES JOEL AGUALIMPIA MENA</t>
  </si>
  <si>
    <t>DALARY DAHIAN PERDOMO  PAEZ</t>
  </si>
  <si>
    <t>JHOSTIN  SAMUEL VALENCIA CORTEZ</t>
  </si>
  <si>
    <t>AINOHA SARAY AYALA PARRA</t>
  </si>
  <si>
    <t>YINETH NATALIA ROJAS ZARATE</t>
  </si>
  <si>
    <t>ERIKA  AGUILAR PALACIOS</t>
  </si>
  <si>
    <t>IAN MATEO MARQUEZ SALAZAR</t>
  </si>
  <si>
    <t>SAMUEL CALEB ALVAREZ SANCHEZ</t>
  </si>
  <si>
    <t>ANGIE CAROLINA ROMERO  VIRACACHA</t>
  </si>
  <si>
    <t>NICOLAS JOA APERADOR SALAMANCA</t>
  </si>
  <si>
    <t>JOHAN ESTIVEN GUERRA PALACIOS</t>
  </si>
  <si>
    <t>ESNEYDER  CORDOBA PALACIOS</t>
  </si>
  <si>
    <t>LIAN  JOSE  POLANCO  ZAPATA</t>
  </si>
  <si>
    <t>BREIDYS  JASMIN JACANAMIJOY CHASOY</t>
  </si>
  <si>
    <t>NEYDER ANTHUAN PEÑA ESCOBAR</t>
  </si>
  <si>
    <t xml:space="preserve">JHOIMAR  JOSEPH AGUALIMPIA  PALACIOS </t>
  </si>
  <si>
    <t>HILARI MILAGRO ORTIZ GRISALES</t>
  </si>
  <si>
    <t>ISABELLA  RODRIGUEZ HERNANDEZ</t>
  </si>
  <si>
    <t>JOSHUA  ALEJANDRO ALBINO  VELASQUEZ</t>
  </si>
  <si>
    <t>LAURA LIZETH VARGAS VALENCIA</t>
  </si>
  <si>
    <t>JULIETH  TATIANA CHARRY CLAROS</t>
  </si>
  <si>
    <t>EMELY MARIANA MONROY CAÑON</t>
  </si>
  <si>
    <t>ELAINE JULIANA DIAZ PEREZ</t>
  </si>
  <si>
    <t xml:space="preserve">MAIRA SOFIA RAMIREZ  PALACIOS </t>
  </si>
  <si>
    <t>RAFAEL KALEHT MEDINA  LLORIS</t>
  </si>
  <si>
    <t xml:space="preserve">DANNA  ISABELLA BEJARANO VANEGAS </t>
  </si>
  <si>
    <t>EYDAN  JAMPIER CUCAITA HERNANDEZ</t>
  </si>
  <si>
    <t>GUADALUPE SALOME RODRIGUEZ MONTEALEGRE</t>
  </si>
  <si>
    <t>E100D15CC80C4AB59A9F1774EE16571541283</t>
  </si>
  <si>
    <t>base</t>
  </si>
  <si>
    <t>cuentmae</t>
  </si>
  <si>
    <t>CARTAGENA</t>
  </si>
  <si>
    <t xml:space="preserve">BOLIVAR </t>
  </si>
  <si>
    <t xml:space="preserve">UVAL </t>
  </si>
  <si>
    <t>DIAGONAL98ASUR6FESTE37</t>
  </si>
  <si>
    <t>DE JARABA</t>
  </si>
  <si>
    <t>COOSALUD EPS S.A.</t>
  </si>
  <si>
    <t>LENGUA</t>
  </si>
  <si>
    <t>KARRERA6DESTE#88GSUR</t>
  </si>
  <si>
    <t>FANIA</t>
  </si>
  <si>
    <t>LEONOR</t>
  </si>
  <si>
    <t>EPS SURAMERICANA S.A.</t>
  </si>
  <si>
    <t>CARRERA7BESTE#91-15SUR</t>
  </si>
  <si>
    <t>CALLE117DSUR#0-16</t>
  </si>
  <si>
    <t>ticket</t>
  </si>
  <si>
    <t xml:space="preserve">LYAM </t>
  </si>
  <si>
    <t>GALINDEZ</t>
  </si>
  <si>
    <t xml:space="preserve">SAVANERA </t>
  </si>
  <si>
    <t>CALLE 89SUR#13BESTE-O5</t>
  </si>
  <si>
    <t>ALCIDEZ</t>
  </si>
  <si>
    <t xml:space="preserve">PINEDA </t>
  </si>
  <si>
    <t xml:space="preserve">VENEZUELA </t>
  </si>
  <si>
    <t>SANDRA MICHEL HERRERA PIÑEROS</t>
  </si>
  <si>
    <t>DG 100 C #6 F ESTE 21 SUR</t>
  </si>
  <si>
    <t>ZONA DE ASENTAMIENTO</t>
  </si>
  <si>
    <t>A. Pertenecientes a hogares con puntaje SISBEN</t>
  </si>
  <si>
    <t>JENNYFER ALEXANDRA SANCHEZ GAONA</t>
  </si>
  <si>
    <t>LIANN</t>
  </si>
  <si>
    <t>CRA 7 A BIS #108 46 SUR</t>
  </si>
  <si>
    <t>JULIETH DANIELA GONZALEZ  MACIAS</t>
  </si>
  <si>
    <t>CRA 6 F ESTE #97 F 10 SUR</t>
  </si>
  <si>
    <t>CALLE 111 #8 A ESTE 57 SUR</t>
  </si>
  <si>
    <t xml:space="preserve">BONILLA </t>
  </si>
  <si>
    <t>U1-VINCULOS DE AMOR VEREDAS</t>
  </si>
  <si>
    <t>JOHANA ALVARADO</t>
  </si>
  <si>
    <t>ALEJANDRINA DELGADO MONGUI</t>
  </si>
  <si>
    <t>ALEJANDRINA</t>
  </si>
  <si>
    <t>YOSHUA</t>
  </si>
  <si>
    <t>CALLE 64 SUR #10-62</t>
  </si>
  <si>
    <t>CATHERIN</t>
  </si>
  <si>
    <t>DIMAS</t>
  </si>
  <si>
    <t>CARREÑO</t>
  </si>
  <si>
    <t>KR08E107SUR</t>
  </si>
  <si>
    <t>BAPTISTA</t>
  </si>
  <si>
    <t>JHONETSIS</t>
  </si>
  <si>
    <t>ELIMAR</t>
  </si>
  <si>
    <t>CARRERA6ESTE97D-28SUR</t>
  </si>
  <si>
    <t>YULITZA</t>
  </si>
  <si>
    <t xml:space="preserve">BARRIOS </t>
  </si>
  <si>
    <t xml:space="preserve">BUITRAGO </t>
  </si>
  <si>
    <t>ALEANNY</t>
  </si>
  <si>
    <t>NOHEMY</t>
  </si>
  <si>
    <t>CARCHI</t>
  </si>
  <si>
    <t>TULCAN</t>
  </si>
  <si>
    <t>KRA 12 B ESTE #88FSUR-32</t>
  </si>
  <si>
    <t>GENESIS</t>
  </si>
  <si>
    <t>BARQUICIMETO</t>
  </si>
  <si>
    <t xml:space="preserve">IDIBARREN </t>
  </si>
  <si>
    <t>ANSONY</t>
  </si>
  <si>
    <t>ROGMER</t>
  </si>
  <si>
    <t xml:space="preserve">ESCOBAR </t>
  </si>
  <si>
    <t>28/11//2022</t>
  </si>
  <si>
    <t xml:space="preserve">ACTUAL </t>
  </si>
  <si>
    <t xml:space="preserve">ESTEFANI </t>
  </si>
  <si>
    <t>SUANCA</t>
  </si>
  <si>
    <t xml:space="preserve">KR 12B ESTE 88 F SUR </t>
  </si>
  <si>
    <t>NAOMI</t>
  </si>
  <si>
    <t xml:space="preserve">ABUELA </t>
  </si>
  <si>
    <t>T.I</t>
  </si>
  <si>
    <t xml:space="preserve">NATALIA </t>
  </si>
  <si>
    <t>KRA 13F BIS ESTE#90BSUR-16</t>
  </si>
  <si>
    <t>MILI</t>
  </si>
  <si>
    <t xml:space="preserve">CALLE 90B SUR #12B ESTE 13 </t>
  </si>
  <si>
    <t>PACANCHIQUE</t>
  </si>
  <si>
    <t>CALLE81SUR#19ESTE-69</t>
  </si>
  <si>
    <t>QUINAYAS</t>
  </si>
  <si>
    <t>OMAIRA</t>
  </si>
  <si>
    <t>LA CABAÑA</t>
  </si>
  <si>
    <t>HERMES</t>
  </si>
  <si>
    <t>MANOSALVA</t>
  </si>
  <si>
    <t>YENIFER ANDREA BOHORQUEZ</t>
  </si>
  <si>
    <t>SHARON</t>
  </si>
  <si>
    <t>CRA 7 A ESTE #100 B 22 SUR</t>
  </si>
  <si>
    <t>ELY</t>
  </si>
  <si>
    <t xml:space="preserve"> MILAGROS </t>
  </si>
  <si>
    <t xml:space="preserve">ESPINOZA </t>
  </si>
  <si>
    <t>ALGARRA</t>
  </si>
  <si>
    <t xml:space="preserve">BOGOTA </t>
  </si>
  <si>
    <t xml:space="preserve">CALLE 89 SUR #13 B ESTE -17 PISO 2 </t>
  </si>
  <si>
    <t xml:space="preserve">ALGARRA </t>
  </si>
  <si>
    <t xml:space="preserve">COLOMBIA </t>
  </si>
  <si>
    <t xml:space="preserve">JORGE </t>
  </si>
  <si>
    <t>ELIECER</t>
  </si>
  <si>
    <t xml:space="preserve">CHIMA </t>
  </si>
  <si>
    <t xml:space="preserve">SANTANDER </t>
  </si>
  <si>
    <t>EMMA ISABELLA ORJUELA</t>
  </si>
  <si>
    <t>JEANMARIS</t>
  </si>
  <si>
    <t>YALIANA</t>
  </si>
  <si>
    <t>MURIA</t>
  </si>
  <si>
    <t>BERROTERAN</t>
  </si>
  <si>
    <t>CALLE 82 SUR NUMERO 16-15</t>
  </si>
  <si>
    <t>B922B2FD1AFB43028DB73A4D6A4A60BF3090</t>
  </si>
  <si>
    <t>EILYN JOHANNA RODRIGUEZ DELGADO</t>
  </si>
  <si>
    <t>EITHAN JOEL AGUIRRE GONZALEZ</t>
  </si>
  <si>
    <t>THIAGO ALEJANDRO ZARATE ROA</t>
  </si>
  <si>
    <t>LUCIANA  SERRANO BONILLA</t>
  </si>
  <si>
    <t>ELIANNYS ALEJANDRA CARREÑO MOSQUERA</t>
  </si>
  <si>
    <t>JOSE  PARRADO BARRIOS</t>
  </si>
  <si>
    <t>LIANN ADRIAN CASTRO SANCHEZ</t>
  </si>
  <si>
    <t>LYAM  FABIAN  GALINDEZ ALVAREZ</t>
  </si>
  <si>
    <t>HANNA CAMILA HERRERA PIÑEROS</t>
  </si>
  <si>
    <t>GAEL ALDAIR CAÑUBE GOMEZ</t>
  </si>
  <si>
    <t>SHARON SAMARA GUZMAN BOHORQUEZ</t>
  </si>
  <si>
    <t>YOSHUA GAEL ZAMORA  PINZON</t>
  </si>
  <si>
    <t xml:space="preserve">ALEANNY NOHEMY GARCIA  RODRIGUEZ </t>
  </si>
  <si>
    <t>ANDRES  MATIAS PERDOMO BOLIVAR</t>
  </si>
  <si>
    <t>KAROL MICHELL RIVERA HERNANDEZ</t>
  </si>
  <si>
    <t>ESTEFANI  SAMANTHA TORRES SUANCA</t>
  </si>
  <si>
    <t>ELY  MILAGROS  ESPINOZA  ALGARRA</t>
  </si>
  <si>
    <t>JEANMARIS YALIANA MURIA BERROTERAN</t>
  </si>
  <si>
    <t>VALERY NAOMI ROJAS ZARATE</t>
  </si>
  <si>
    <t>MARIA LUISA JARABA JULIO</t>
  </si>
  <si>
    <t>ISABELLA  SOLANO LENGUA</t>
  </si>
  <si>
    <t>ALEJANDRA  RAMIREZ MENDOZA</t>
  </si>
  <si>
    <t>ERIKA JOHANA PALACIO RUIZ</t>
  </si>
  <si>
    <t xml:space="preserve">LIGIA OMAIRA ACOSTA </t>
  </si>
  <si>
    <t>crcce</t>
  </si>
  <si>
    <t>MEZA</t>
  </si>
  <si>
    <t xml:space="preserve">KRA 12 B ESTE 88F-47 SUR </t>
  </si>
  <si>
    <t xml:space="preserve">YENDRIS </t>
  </si>
  <si>
    <t xml:space="preserve">MARCHAN </t>
  </si>
  <si>
    <t>FELIXMAR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</si>
</sst>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/m/yyyy"/>
  </numFmts>
  <fonts count="43" x14ac:knownFonts="1">
    <font>
      <sz val="11"/>
      <color theme="1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5"/>
      <name val="Arial"/>
      <family val="2"/>
    </font>
    <font>
      <sz val="4.5"/>
      <name val="Arial"/>
      <family val="2"/>
    </font>
    <font>
      <sz val="8"/>
      <name val="Tahoma"/>
      <family val="2"/>
    </font>
    <font>
      <sz val="5.5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EF24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7" fillId="0" borderId="0"/>
    <xf numFmtId="0" fontId="19" fillId="0" borderId="0"/>
  </cellStyleXfs>
  <cellXfs count="18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3" borderId="0" xfId="0" applyFont="1" applyFill="1"/>
    <xf numFmtId="0" fontId="1" fillId="0" borderId="0" xfId="0" applyFont="1"/>
    <xf numFmtId="0" fontId="1" fillId="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10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pivotButton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0" xfId="0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10" borderId="13" xfId="0" applyFill="1" applyBorder="1" applyAlignment="1">
      <alignment horizontal="center" vertical="center" wrapText="1"/>
    </xf>
    <xf numFmtId="0" fontId="0" fillId="11" borderId="15" xfId="0" applyFill="1" applyBorder="1" applyAlignment="1">
      <alignment horizontal="center" vertical="center" wrapText="1"/>
    </xf>
    <xf numFmtId="0" fontId="0" fillId="10" borderId="15" xfId="0" applyFill="1" applyBorder="1" applyAlignment="1">
      <alignment horizontal="center" vertical="center" wrapText="1"/>
    </xf>
    <xf numFmtId="0" fontId="0" fillId="10" borderId="16" xfId="0" applyFill="1" applyBorder="1" applyAlignment="1">
      <alignment horizontal="center" vertical="center" wrapText="1"/>
    </xf>
    <xf numFmtId="0" fontId="0" fillId="11" borderId="15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15" xfId="0" applyFill="1" applyBorder="1"/>
    <xf numFmtId="0" fontId="0" fillId="10" borderId="13" xfId="0" applyFill="1" applyBorder="1" applyAlignment="1">
      <alignment horizontal="left"/>
    </xf>
    <xf numFmtId="0" fontId="0" fillId="11" borderId="13" xfId="0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1" fontId="0" fillId="0" borderId="10" xfId="0" applyNumberFormat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0" fillId="0" borderId="6" xfId="0" applyBorder="1" applyAlignment="1">
      <alignment horizontal="center" vertical="center" wrapText="1"/>
    </xf>
    <xf numFmtId="10" fontId="0" fillId="10" borderId="16" xfId="0" applyNumberFormat="1" applyFill="1" applyBorder="1" applyAlignment="1">
      <alignment horizontal="center" vertical="center" wrapText="1"/>
    </xf>
    <xf numFmtId="0" fontId="0" fillId="0" borderId="0" xfId="0" pivotButton="1"/>
    <xf numFmtId="0" fontId="0" fillId="10" borderId="0" xfId="0" applyFill="1" applyAlignment="1">
      <alignment horizontal="center" vertical="center" wrapText="1"/>
    </xf>
    <xf numFmtId="10" fontId="0" fillId="10" borderId="0" xfId="0" applyNumberFormat="1" applyFill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2" fontId="0" fillId="0" borderId="10" xfId="0" applyNumberFormat="1" applyBorder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 applyAlignment="1">
      <alignment horizontal="center" vertical="center"/>
    </xf>
    <xf numFmtId="17" fontId="0" fillId="0" borderId="0" xfId="0" applyNumberFormat="1"/>
    <xf numFmtId="0" fontId="18" fillId="0" borderId="10" xfId="0" applyFont="1" applyBorder="1" applyAlignment="1">
      <alignment horizontal="center" vertical="center" wrapText="1"/>
    </xf>
    <xf numFmtId="14" fontId="18" fillId="0" borderId="10" xfId="0" applyNumberFormat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0" fillId="0" borderId="0" xfId="0" applyFont="1"/>
    <xf numFmtId="0" fontId="0" fillId="10" borderId="10" xfId="0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14" fontId="15" fillId="0" borderId="0" xfId="0" applyNumberFormat="1" applyFont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wrapText="1"/>
    </xf>
    <xf numFmtId="14" fontId="0" fillId="14" borderId="12" xfId="0" applyNumberFormat="1" applyFill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14" fontId="0" fillId="13" borderId="10" xfId="0" applyNumberFormat="1" applyFill="1" applyBorder="1" applyAlignment="1">
      <alignment horizontal="center" vertical="center"/>
    </xf>
    <xf numFmtId="0" fontId="0" fillId="10" borderId="0" xfId="0" applyFill="1"/>
    <xf numFmtId="0" fontId="0" fillId="11" borderId="17" xfId="0" applyFill="1" applyBorder="1"/>
    <xf numFmtId="0" fontId="0" fillId="10" borderId="13" xfId="0" applyFill="1" applyBorder="1"/>
    <xf numFmtId="0" fontId="0" fillId="11" borderId="17" xfId="0" applyFill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1" fillId="5" borderId="29" xfId="0" applyFont="1" applyFill="1" applyBorder="1" applyAlignment="1">
      <alignment horizontal="center" vertical="center" wrapText="1"/>
    </xf>
    <xf numFmtId="0" fontId="10" fillId="12" borderId="31" xfId="0" applyFont="1" applyFill="1" applyBorder="1" applyAlignment="1">
      <alignment horizontal="center" vertical="center" wrapText="1"/>
    </xf>
    <xf numFmtId="0" fontId="10" fillId="12" borderId="29" xfId="0" applyFont="1" applyFill="1" applyBorder="1" applyAlignment="1">
      <alignment horizontal="center" vertical="center" wrapText="1"/>
    </xf>
    <xf numFmtId="0" fontId="10" fillId="12" borderId="30" xfId="0" applyFont="1" applyFill="1" applyBorder="1" applyAlignment="1">
      <alignment horizontal="center" vertical="center" wrapText="1"/>
    </xf>
    <xf numFmtId="0" fontId="10" fillId="12" borderId="27" xfId="0" applyFont="1" applyFill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center" vertical="center" wrapText="1"/>
    </xf>
    <xf numFmtId="0" fontId="10" fillId="6" borderId="29" xfId="0" applyFont="1" applyFill="1" applyBorder="1" applyAlignment="1">
      <alignment horizontal="center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0" fillId="9" borderId="31" xfId="0" applyFont="1" applyFill="1" applyBorder="1" applyAlignment="1">
      <alignment horizontal="center" vertical="center" wrapText="1"/>
    </xf>
    <xf numFmtId="0" fontId="10" fillId="9" borderId="29" xfId="0" applyFont="1" applyFill="1" applyBorder="1" applyAlignment="1">
      <alignment horizontal="center" vertical="center" wrapText="1"/>
    </xf>
    <xf numFmtId="14" fontId="10" fillId="9" borderId="29" xfId="0" applyNumberFormat="1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10" fillId="11" borderId="31" xfId="0" applyFont="1" applyFill="1" applyBorder="1" applyAlignment="1">
      <alignment horizontal="center" vertical="center" wrapText="1"/>
    </xf>
    <xf numFmtId="0" fontId="10" fillId="11" borderId="29" xfId="0" applyFont="1" applyFill="1" applyBorder="1" applyAlignment="1">
      <alignment horizontal="center" vertical="center" wrapText="1"/>
    </xf>
    <xf numFmtId="0" fontId="10" fillId="11" borderId="32" xfId="0" applyFont="1" applyFill="1" applyBorder="1" applyAlignment="1">
      <alignment horizontal="center" vertical="center" wrapText="1"/>
    </xf>
    <xf numFmtId="0" fontId="10" fillId="10" borderId="31" xfId="0" applyFont="1" applyFill="1" applyBorder="1" applyAlignment="1">
      <alignment horizontal="center" vertical="center" wrapText="1"/>
    </xf>
    <xf numFmtId="0" fontId="10" fillId="10" borderId="29" xfId="0" applyFont="1" applyFill="1" applyBorder="1" applyAlignment="1">
      <alignment horizontal="center" vertical="center" wrapText="1"/>
    </xf>
    <xf numFmtId="0" fontId="13" fillId="10" borderId="29" xfId="0" applyFont="1" applyFill="1" applyBorder="1" applyAlignment="1">
      <alignment horizontal="center" vertical="center" wrapText="1"/>
    </xf>
    <xf numFmtId="0" fontId="13" fillId="10" borderId="3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2" fillId="5" borderId="32" xfId="0" applyFont="1" applyFill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15" fontId="0" fillId="0" borderId="10" xfId="0" applyNumberFormat="1" applyBorder="1" applyAlignment="1">
      <alignment horizontal="center" vertical="center" wrapText="1"/>
    </xf>
    <xf numFmtId="0" fontId="0" fillId="0" borderId="34" xfId="0" applyBorder="1"/>
    <xf numFmtId="1" fontId="0" fillId="0" borderId="0" xfId="0" applyNumberFormat="1"/>
    <xf numFmtId="1" fontId="0" fillId="0" borderId="25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4" fontId="0" fillId="0" borderId="25" xfId="0" applyNumberFormat="1" applyBorder="1" applyAlignment="1">
      <alignment horizontal="center" vertical="center" wrapText="1"/>
    </xf>
    <xf numFmtId="2" fontId="0" fillId="0" borderId="25" xfId="0" applyNumberForma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1" fontId="0" fillId="0" borderId="10" xfId="0" applyNumberFormat="1" applyBorder="1" applyAlignment="1">
      <alignment horizontal="left" vertical="center" wrapText="1" indent="2"/>
    </xf>
    <xf numFmtId="0" fontId="22" fillId="0" borderId="10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1" fontId="0" fillId="15" borderId="10" xfId="0" applyNumberFormat="1" applyFill="1" applyBorder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165" fontId="0" fillId="0" borderId="10" xfId="0" applyNumberForma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1" fontId="10" fillId="0" borderId="10" xfId="0" applyNumberFormat="1" applyFont="1" applyBorder="1" applyAlignment="1">
      <alignment horizontal="center" vertical="center" wrapText="1"/>
    </xf>
    <xf numFmtId="0" fontId="0" fillId="14" borderId="0" xfId="0" applyFill="1"/>
    <xf numFmtId="0" fontId="10" fillId="16" borderId="29" xfId="0" applyFont="1" applyFill="1" applyBorder="1" applyAlignment="1">
      <alignment horizontal="center" vertical="center" wrapText="1"/>
    </xf>
    <xf numFmtId="0" fontId="0" fillId="16" borderId="10" xfId="0" applyFill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0" fillId="17" borderId="10" xfId="0" applyFill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14" fontId="29" fillId="0" borderId="10" xfId="0" applyNumberFormat="1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 vertical="center" wrapText="1"/>
    </xf>
    <xf numFmtId="14" fontId="18" fillId="0" borderId="10" xfId="0" applyNumberFormat="1" applyFont="1" applyBorder="1" applyAlignment="1">
      <alignment horizontal="center" vertical="center" wrapText="1"/>
    </xf>
    <xf numFmtId="14" fontId="0" fillId="13" borderId="10" xfId="0" applyNumberFormat="1" applyFill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 wrapText="1"/>
    </xf>
    <xf numFmtId="1" fontId="18" fillId="0" borderId="10" xfId="0" applyNumberFormat="1" applyFont="1" applyBorder="1" applyAlignment="1">
      <alignment horizontal="center" vertical="center" wrapText="1"/>
    </xf>
    <xf numFmtId="3" fontId="0" fillId="0" borderId="10" xfId="0" applyNumberFormat="1" applyBorder="1" applyAlignment="1">
      <alignment horizontal="center" vertical="center" wrapText="1"/>
    </xf>
    <xf numFmtId="0" fontId="31" fillId="0" borderId="10" xfId="0" applyFont="1" applyBorder="1" applyAlignment="1">
      <alignment horizontal="center" vertical="center" wrapText="1"/>
    </xf>
    <xf numFmtId="1" fontId="0" fillId="18" borderId="10" xfId="0" applyNumberFormat="1" applyFill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 wrapText="1"/>
    </xf>
    <xf numFmtId="0" fontId="0" fillId="19" borderId="10" xfId="0" applyFill="1" applyBorder="1" applyAlignment="1">
      <alignment horizontal="center" vertical="center" wrapText="1"/>
    </xf>
    <xf numFmtId="0" fontId="0" fillId="20" borderId="10" xfId="0" applyFill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 wrapText="1"/>
    </xf>
    <xf numFmtId="1" fontId="0" fillId="16" borderId="10" xfId="0" applyNumberFormat="1" applyFill="1" applyBorder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1" fontId="0" fillId="14" borderId="10" xfId="0" applyNumberFormat="1" applyFill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1" fontId="35" fillId="0" borderId="1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1" fontId="0" fillId="14" borderId="25" xfId="0" applyNumberFormat="1" applyFill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25" xfId="0" applyFont="1" applyBorder="1" applyAlignment="1">
      <alignment horizontal="center" vertical="center" wrapText="1"/>
    </xf>
    <xf numFmtId="1" fontId="26" fillId="0" borderId="10" xfId="0" applyNumberFormat="1" applyFont="1" applyBorder="1" applyAlignment="1">
      <alignment horizontal="center" vertical="center" wrapText="1"/>
    </xf>
    <xf numFmtId="0" fontId="38" fillId="0" borderId="10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1" fontId="10" fillId="9" borderId="29" xfId="0" applyNumberFormat="1" applyFont="1" applyFill="1" applyBorder="1" applyAlignment="1">
      <alignment horizontal="center" vertical="center" wrapText="1"/>
    </xf>
    <xf numFmtId="0" fontId="39" fillId="0" borderId="10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14" fontId="0" fillId="0" borderId="0" xfId="0" applyNumberFormat="1"/>
    <xf numFmtId="165" fontId="0" fillId="0" borderId="0" xfId="0" applyNumberFormat="1"/>
    <xf numFmtId="0" fontId="40" fillId="0" borderId="10" xfId="0" applyFont="1" applyBorder="1" applyAlignment="1">
      <alignment horizontal="center" vertical="center" wrapText="1"/>
    </xf>
    <xf numFmtId="1" fontId="40" fillId="0" borderId="10" xfId="0" applyNumberFormat="1" applyFont="1" applyBorder="1" applyAlignment="1">
      <alignment horizontal="center" vertical="center" wrapText="1"/>
    </xf>
    <xf numFmtId="14" fontId="0" fillId="14" borderId="10" xfId="0" applyNumberFormat="1" applyFill="1" applyBorder="1" applyAlignment="1">
      <alignment horizontal="center" vertical="center" wrapText="1"/>
    </xf>
    <xf numFmtId="0" fontId="41" fillId="0" borderId="10" xfId="0" applyFont="1" applyBorder="1" applyAlignment="1">
      <alignment horizontal="center" vertical="center" wrapText="1"/>
    </xf>
    <xf numFmtId="0" fontId="42" fillId="0" borderId="10" xfId="0" applyFont="1" applyBorder="1" applyAlignment="1">
      <alignment horizontal="center" vertical="center" wrapText="1"/>
    </xf>
    <xf numFmtId="0" fontId="0" fillId="10" borderId="17" xfId="0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0" fillId="10" borderId="26" xfId="0" applyFill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 wrapText="1"/>
    </xf>
    <xf numFmtId="1" fontId="15" fillId="4" borderId="0" xfId="0" applyNumberFormat="1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14" fillId="7" borderId="0" xfId="0" applyFont="1" applyFill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Normal 3 2" xfId="1" xr:uid="{00000000-0005-0000-0000-000002000000}"/>
  </cellStyles>
  <dxfs count="86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4" formatCode="0.00%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2" formatCode="0.0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left" readingOrder="0"/>
    </dxf>
    <dxf>
      <alignment horizontal="left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wrapText="1" readingOrder="0"/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4" formatCode="0.00%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ill>
        <patternFill>
          <bgColor theme="8" tint="-0.249977111117893"/>
        </patternFill>
      </fill>
    </dxf>
    <dxf>
      <fill>
        <patternFill>
          <bgColor theme="8" tint="-0.249977111117893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6" tint="0.39997558519241921"/>
        </patternFill>
      </fill>
    </dxf>
    <dxf>
      <fill>
        <patternFill patternType="solid">
          <bgColor theme="6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ill>
        <patternFill>
          <bgColor theme="8" tint="-0.249977111117893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6" tint="0.39997558519241921"/>
        </patternFill>
      </fill>
    </dxf>
    <dxf>
      <fill>
        <patternFill patternType="solid">
          <bgColor theme="6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color rgb="FF9C0006"/>
      </font>
      <fill>
        <patternFill>
          <bgColor rgb="FFFFC000"/>
        </patternFill>
      </fill>
    </dxf>
    <dxf>
      <font>
        <color theme="1"/>
      </font>
      <fill>
        <patternFill>
          <fgColor auto="1"/>
          <bgColor rgb="FFFFC7CE"/>
        </patternFill>
      </fill>
    </dxf>
    <dxf>
      <fill>
        <patternFill>
          <bgColor theme="8" tint="0.59996337778862885"/>
        </patternFill>
      </fill>
    </dxf>
    <dxf>
      <font>
        <color theme="1"/>
      </font>
      <fill>
        <patternFill>
          <fgColor theme="1"/>
          <bgColor rgb="FF35EB4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</dxf>
    <dxf>
      <border outline="0">
        <top style="thin">
          <color theme="4" tint="0.39997558519241921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5EB4B"/>
      <color rgb="FF2EF241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07/relationships/slicerCache" Target="slicerCaches/slicerCache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microsoft.com/office/2007/relationships/slicerCache" Target="slicerCaches/slicerCache10.xml"/><Relationship Id="rId29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microsoft.com/office/2007/relationships/slicerCache" Target="slicerCaches/slicerCache13.xml"/><Relationship Id="rId28" Type="http://schemas.microsoft.com/office/2017/06/relationships/rdRichValue" Target="richData/rdrichvalue.xml"/><Relationship Id="rId10" Type="http://schemas.openxmlformats.org/officeDocument/2006/relationships/pivotCacheDefinition" Target="pivotCache/pivotCacheDefinition1.xml"/><Relationship Id="rId19" Type="http://schemas.microsoft.com/office/2007/relationships/slicerCache" Target="slicerCaches/slicerCache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7/relationships/slicerCache" Target="slicerCaches/slicerCache4.xml"/><Relationship Id="rId22" Type="http://schemas.microsoft.com/office/2007/relationships/slicerCache" Target="slicerCaches/slicerCache12.xml"/><Relationship Id="rId27" Type="http://schemas.openxmlformats.org/officeDocument/2006/relationships/sheetMetadata" Target="metadata.xml"/><Relationship Id="rId30" Type="http://schemas.microsoft.com/office/2017/06/relationships/rdRichValueTypes" Target="richData/rdRichValueTyp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TIPO DE BENEFICIARIO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layout>
            <c:manualLayout>
              <c:x val="1.7975140843625687E-2"/>
              <c:y val="-0.14050164782033825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ANALISIS!$H$22</c:f>
              <c:strCache>
                <c:ptCount val="1"/>
                <c:pt idx="0">
                  <c:v>Cantidad - TIPO DE BENEFICIARIO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1.7975140843625687E-2"/>
                  <c:y val="-0.14050164782033825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EC-FD40-BCFD-533877172B66}"/>
                </c:ext>
              </c:extLst>
            </c:dLbl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ANALISIS!$G$23:$G$26</c:f>
              <c:strCache>
                <c:ptCount val="3"/>
                <c:pt idx="0">
                  <c:v>MUJER GESTANTE</c:v>
                </c:pt>
                <c:pt idx="1">
                  <c:v>MENOR DE SEIS MESES</c:v>
                </c:pt>
                <c:pt idx="2">
                  <c:v>NIÑO O NIÑA ENTRE 6 MESES Y 5 AÑOS Y 11 MESES</c:v>
                </c:pt>
              </c:strCache>
            </c:strRef>
          </c:cat>
          <c:val>
            <c:numRef>
              <c:f>ANALISIS!$H$23:$H$26</c:f>
              <c:numCache>
                <c:formatCode>General</c:formatCode>
                <c:ptCount val="3"/>
                <c:pt idx="0">
                  <c:v>22</c:v>
                </c:pt>
                <c:pt idx="1">
                  <c:v>29</c:v>
                </c:pt>
                <c:pt idx="2">
                  <c:v>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08-244C-B5CD-61D24EA409BC}"/>
            </c:ext>
          </c:extLst>
        </c:ser>
        <c:ser>
          <c:idx val="1"/>
          <c:order val="1"/>
          <c:tx>
            <c:strRef>
              <c:f>ANALISIS!$I$22</c:f>
              <c:strCache>
                <c:ptCount val="1"/>
                <c:pt idx="0">
                  <c:v>Porcentaje - TIPO DE BENEFICIARIO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ANALISIS!$G$23:$G$26</c:f>
              <c:strCache>
                <c:ptCount val="3"/>
                <c:pt idx="0">
                  <c:v>MUJER GESTANTE</c:v>
                </c:pt>
                <c:pt idx="1">
                  <c:v>MENOR DE SEIS MESES</c:v>
                </c:pt>
                <c:pt idx="2">
                  <c:v>NIÑO O NIÑA ENTRE 6 MESES Y 5 AÑOS Y 11 MESES</c:v>
                </c:pt>
              </c:strCache>
            </c:strRef>
          </c:cat>
          <c:val>
            <c:numRef>
              <c:f>ANALISIS!$I$23:$I$26</c:f>
              <c:numCache>
                <c:formatCode>0.0%</c:formatCode>
                <c:ptCount val="3"/>
                <c:pt idx="0">
                  <c:v>6.2857142857142861E-2</c:v>
                </c:pt>
                <c:pt idx="1">
                  <c:v>8.2857142857142851E-2</c:v>
                </c:pt>
                <c:pt idx="2">
                  <c:v>0.85428571428571431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08-244C-B5CD-61D24EA40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>
            <a:defRPr sz="1100"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ESTRATO DEL HOGAR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ANALISIS!$D$190</c:f>
              <c:strCache>
                <c:ptCount val="1"/>
                <c:pt idx="0">
                  <c:v>Cantidad - ESTRATO DEL HOGAR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ANALISIS!$C$191:$C$196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(en blanco)</c:v>
                </c:pt>
                <c:pt idx="4">
                  <c:v>V</c:v>
                </c:pt>
              </c:strCache>
            </c:strRef>
          </c:cat>
          <c:val>
            <c:numRef>
              <c:f>ANALISIS!$D$191:$D$196</c:f>
              <c:numCache>
                <c:formatCode>General</c:formatCode>
                <c:ptCount val="5"/>
                <c:pt idx="0">
                  <c:v>323</c:v>
                </c:pt>
                <c:pt idx="1">
                  <c:v>20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1-0E49-A85B-DBB02105264E}"/>
            </c:ext>
          </c:extLst>
        </c:ser>
        <c:ser>
          <c:idx val="1"/>
          <c:order val="1"/>
          <c:tx>
            <c:strRef>
              <c:f>ANALISIS!$E$190</c:f>
              <c:strCache>
                <c:ptCount val="1"/>
                <c:pt idx="0">
                  <c:v>Porcentaje - ESTRATO DEL HOGAR</c:v>
                </c:pt>
              </c:strCache>
            </c:strRef>
          </c:tx>
          <c:explosion val="25"/>
          <c:cat>
            <c:strRef>
              <c:f>ANALISIS!$C$191:$C$196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(en blanco)</c:v>
                </c:pt>
                <c:pt idx="4">
                  <c:v>V</c:v>
                </c:pt>
              </c:strCache>
            </c:strRef>
          </c:cat>
          <c:val>
            <c:numRef>
              <c:f>ANALISIS!$E$191:$E$196</c:f>
              <c:numCache>
                <c:formatCode>0.0%</c:formatCode>
                <c:ptCount val="5"/>
                <c:pt idx="0">
                  <c:v>0.94169096209912539</c:v>
                </c:pt>
                <c:pt idx="1">
                  <c:v>5.8309037900874633E-2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01-0E49-A85B-DBB02105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PAIS DE NACIMIENTO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ANALISIS!$L$22</c:f>
              <c:strCache>
                <c:ptCount val="1"/>
                <c:pt idx="0">
                  <c:v>Cantidad - PAIS DE NACIMIENTO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ANALISIS!$K$23:$K$26</c:f>
              <c:strCache>
                <c:ptCount val="3"/>
                <c:pt idx="0">
                  <c:v>COLOMBIA</c:v>
                </c:pt>
                <c:pt idx="1">
                  <c:v>VENEZUELA</c:v>
                </c:pt>
                <c:pt idx="2">
                  <c:v>ECUADOR</c:v>
                </c:pt>
              </c:strCache>
            </c:strRef>
          </c:cat>
          <c:val>
            <c:numRef>
              <c:f>ANALISIS!$L$23:$L$26</c:f>
              <c:numCache>
                <c:formatCode>General</c:formatCode>
                <c:ptCount val="3"/>
                <c:pt idx="0">
                  <c:v>337</c:v>
                </c:pt>
                <c:pt idx="1">
                  <c:v>12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5-A244-A724-808093CAB465}"/>
            </c:ext>
          </c:extLst>
        </c:ser>
        <c:ser>
          <c:idx val="1"/>
          <c:order val="1"/>
          <c:tx>
            <c:strRef>
              <c:f>ANALISIS!$M$22</c:f>
              <c:strCache>
                <c:ptCount val="1"/>
                <c:pt idx="0">
                  <c:v>Porcentaje - PAIS DE NACIMIENTO</c:v>
                </c:pt>
              </c:strCache>
            </c:strRef>
          </c:tx>
          <c:explosion val="25"/>
          <c:cat>
            <c:strRef>
              <c:f>ANALISIS!$K$23:$K$26</c:f>
              <c:strCache>
                <c:ptCount val="3"/>
                <c:pt idx="0">
                  <c:v>COLOMBIA</c:v>
                </c:pt>
                <c:pt idx="1">
                  <c:v>VENEZUELA</c:v>
                </c:pt>
                <c:pt idx="2">
                  <c:v>ECUADOR</c:v>
                </c:pt>
              </c:strCache>
            </c:strRef>
          </c:cat>
          <c:val>
            <c:numRef>
              <c:f>ANALISIS!$M$23:$M$26</c:f>
              <c:numCache>
                <c:formatCode>0.0%</c:formatCode>
                <c:ptCount val="3"/>
                <c:pt idx="0">
                  <c:v>0.96285714285714286</c:v>
                </c:pt>
                <c:pt idx="1">
                  <c:v>3.4285714285714287E-2</c:v>
                </c:pt>
                <c:pt idx="2">
                  <c:v>2.8571428571428571E-3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45-A244-A724-808093CAB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71966018117242447"/>
          <c:y val="0.19756293485334853"/>
          <c:w val="0.26305244300158642"/>
          <c:h val="0.38514133814573659"/>
        </c:manualLayout>
      </c:layout>
      <c:overlay val="0"/>
      <c:txPr>
        <a:bodyPr/>
        <a:lstStyle/>
        <a:p>
          <a:pPr>
            <a:defRPr sz="1100"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dinámica6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REGIMEN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layout>
            <c:manualLayout>
              <c:x val="-1.2297339028107025E-2"/>
              <c:y val="-3.066180471130156E-2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ANALISIS!$D$50</c:f>
              <c:strCache>
                <c:ptCount val="1"/>
                <c:pt idx="0">
                  <c:v>Cantidad - REGIMEN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-1.2297339028107025E-2"/>
                  <c:y val="-3.06618047113015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9D-514E-90B3-F05229DB394C}"/>
                </c:ext>
              </c:extLst>
            </c:dLbl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ANALISIS!$C$51:$C$56</c:f>
              <c:strCache>
                <c:ptCount val="5"/>
                <c:pt idx="0">
                  <c:v>NO_SE_ENCUENTRA_AFILIADO</c:v>
                </c:pt>
                <c:pt idx="1">
                  <c:v>SUBSIDIADO</c:v>
                </c:pt>
                <c:pt idx="2">
                  <c:v>CONTRIBUTIVO</c:v>
                </c:pt>
                <c:pt idx="3">
                  <c:v>(en blanco)</c:v>
                </c:pt>
                <c:pt idx="4">
                  <c:v>ESPECIAL</c:v>
                </c:pt>
              </c:strCache>
            </c:strRef>
          </c:cat>
          <c:val>
            <c:numRef>
              <c:f>ANALISIS!$D$51:$D$56</c:f>
              <c:numCache>
                <c:formatCode>General</c:formatCode>
                <c:ptCount val="5"/>
                <c:pt idx="0">
                  <c:v>21</c:v>
                </c:pt>
                <c:pt idx="1">
                  <c:v>170</c:v>
                </c:pt>
                <c:pt idx="2">
                  <c:v>149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0-EC46-9B27-2A1CDA91A6B0}"/>
            </c:ext>
          </c:extLst>
        </c:ser>
        <c:ser>
          <c:idx val="1"/>
          <c:order val="1"/>
          <c:tx>
            <c:strRef>
              <c:f>ANALISIS!$E$50</c:f>
              <c:strCache>
                <c:ptCount val="1"/>
                <c:pt idx="0">
                  <c:v>Porcentaje - REGIMEN</c:v>
                </c:pt>
              </c:strCache>
            </c:strRef>
          </c:tx>
          <c:explosion val="25"/>
          <c:cat>
            <c:strRef>
              <c:f>ANALISIS!$C$51:$C$56</c:f>
              <c:strCache>
                <c:ptCount val="5"/>
                <c:pt idx="0">
                  <c:v>NO_SE_ENCUENTRA_AFILIADO</c:v>
                </c:pt>
                <c:pt idx="1">
                  <c:v>SUBSIDIADO</c:v>
                </c:pt>
                <c:pt idx="2">
                  <c:v>CONTRIBUTIVO</c:v>
                </c:pt>
                <c:pt idx="3">
                  <c:v>(en blanco)</c:v>
                </c:pt>
                <c:pt idx="4">
                  <c:v>ESPECIAL</c:v>
                </c:pt>
              </c:strCache>
            </c:strRef>
          </c:cat>
          <c:val>
            <c:numRef>
              <c:f>ANALISIS!$E$51:$E$56</c:f>
              <c:numCache>
                <c:formatCode>0.0%</c:formatCode>
                <c:ptCount val="5"/>
                <c:pt idx="0">
                  <c:v>6.1046511627906974E-2</c:v>
                </c:pt>
                <c:pt idx="1">
                  <c:v>0.4941860465116279</c:v>
                </c:pt>
                <c:pt idx="2">
                  <c:v>0.43313953488372092</c:v>
                </c:pt>
                <c:pt idx="3">
                  <c:v>0</c:v>
                </c:pt>
                <c:pt idx="4">
                  <c:v>1.1627906976744186E-2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D0-EC46-9B27-2A1CDA91A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dinámica3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GENERO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ANALISIS!$D$22</c:f>
              <c:strCache>
                <c:ptCount val="1"/>
                <c:pt idx="0">
                  <c:v>Cantidad - GENERO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ANALISIS!$C$23:$C$25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ANALISIS!$D$23:$D$25</c:f>
              <c:numCache>
                <c:formatCode>General</c:formatCode>
                <c:ptCount val="2"/>
                <c:pt idx="0">
                  <c:v>164</c:v>
                </c:pt>
                <c:pt idx="1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C6-9146-9944-90E8509128C4}"/>
            </c:ext>
          </c:extLst>
        </c:ser>
        <c:ser>
          <c:idx val="1"/>
          <c:order val="1"/>
          <c:tx>
            <c:strRef>
              <c:f>ANALISIS!$E$22</c:f>
              <c:strCache>
                <c:ptCount val="1"/>
                <c:pt idx="0">
                  <c:v>Porcentaje - GENERO</c:v>
                </c:pt>
              </c:strCache>
            </c:strRef>
          </c:tx>
          <c:explosion val="25"/>
          <c:cat>
            <c:strRef>
              <c:f>ANALISIS!$C$23:$C$25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ANALISIS!$E$23:$E$25</c:f>
              <c:numCache>
                <c:formatCode>0.0%</c:formatCode>
                <c:ptCount val="2"/>
                <c:pt idx="0">
                  <c:v>0.46857142857142858</c:v>
                </c:pt>
                <c:pt idx="1">
                  <c:v>0.53142857142857147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C6-9146-9944-90E850912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>
            <a:defRPr sz="1100"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dinámica8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EPS</a:t>
            </a:r>
          </a:p>
        </c:rich>
      </c:tx>
      <c:overlay val="0"/>
    </c:title>
    <c:autoTitleDeleted val="0"/>
    <c:pivotFmts>
      <c:pivotFmt>
        <c:idx val="0"/>
        <c:spPr>
          <a:solidFill>
            <a:schemeClr val="accent2">
              <a:lumMod val="60000"/>
              <a:lumOff val="40000"/>
            </a:schemeClr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60000"/>
              <a:lumOff val="4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layout>
            <c:manualLayout>
              <c:x val="5.3968257614302108E-2"/>
              <c:y val="2.6745330228488306E-2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5.3968257614302108E-2"/>
              <c:y val="2.6745330228488306E-2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4.6675249828585605E-2"/>
              <c:y val="6.6863325571220765E-3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layout>
            <c:manualLayout>
              <c:x val="3.6465038928582501E-2"/>
              <c:y val="3.3431662785610382E-3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ANALISIS!$L$50</c:f>
              <c:strCache>
                <c:ptCount val="1"/>
                <c:pt idx="0">
                  <c:v>Cantidad - EPS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92A-1447-8514-CF1A4FA6716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92A-1447-8514-CF1A4FA6716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92A-1447-8514-CF1A4FA6716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92A-1447-8514-CF1A4FA6716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992A-1447-8514-CF1A4FA67163}"/>
              </c:ext>
            </c:extLst>
          </c:dPt>
          <c:cat>
            <c:strRef>
              <c:f>ANALISIS!$K$51:$K$83</c:f>
              <c:strCache>
                <c:ptCount val="32"/>
                <c:pt idx="0">
                  <c:v>CAPITAL SALUD EPS</c:v>
                </c:pt>
                <c:pt idx="1">
                  <c:v>EPS SANITAS</c:v>
                </c:pt>
                <c:pt idx="2">
                  <c:v>NO_SE_ENCUENTRA_AFILIADO</c:v>
                </c:pt>
                <c:pt idx="3">
                  <c:v>CAJACOPI EPS</c:v>
                </c:pt>
                <c:pt idx="4">
                  <c:v>FAMISANAR EPS</c:v>
                </c:pt>
                <c:pt idx="5">
                  <c:v>SALUD TOTAL EPS</c:v>
                </c:pt>
                <c:pt idx="6">
                  <c:v>COMPENSAR</c:v>
                </c:pt>
                <c:pt idx="7">
                  <c:v>ECOOPSOS</c:v>
                </c:pt>
                <c:pt idx="8">
                  <c:v>NUEVA EPS</c:v>
                </c:pt>
                <c:pt idx="9">
                  <c:v>COMPENSAR </c:v>
                </c:pt>
                <c:pt idx="10">
                  <c:v>ALIANSALUD EPS</c:v>
                </c:pt>
                <c:pt idx="11">
                  <c:v>SURA EPS</c:v>
                </c:pt>
                <c:pt idx="12">
                  <c:v>MEDIMÁS EPS</c:v>
                </c:pt>
                <c:pt idx="13">
                  <c:v>COOSALUD</c:v>
                </c:pt>
                <c:pt idx="14">
                  <c:v>(en blanco)</c:v>
                </c:pt>
                <c:pt idx="15">
                  <c:v>CAPITAL SALUD </c:v>
                </c:pt>
                <c:pt idx="16">
                  <c:v>FAMISANAR</c:v>
                </c:pt>
                <c:pt idx="17">
                  <c:v>SANITAS </c:v>
                </c:pt>
                <c:pt idx="18">
                  <c:v>SANITAS</c:v>
                </c:pt>
                <c:pt idx="19">
                  <c:v>SALUD TOTAL</c:v>
                </c:pt>
                <c:pt idx="20">
                  <c:v>CAPITAL SALUD</c:v>
                </c:pt>
                <c:pt idx="21">
                  <c:v>MUTUAL SER</c:v>
                </c:pt>
                <c:pt idx="22">
                  <c:v>FUERZAS MILITARES</c:v>
                </c:pt>
                <c:pt idx="23">
                  <c:v>SURAMERICANA</c:v>
                </c:pt>
                <c:pt idx="24">
                  <c:v>POLICÍA NACIONAL</c:v>
                </c:pt>
                <c:pt idx="25">
                  <c:v>COMFAMILIAR EPS</c:v>
                </c:pt>
                <c:pt idx="26">
                  <c:v>EMSSANAR EPS</c:v>
                </c:pt>
                <c:pt idx="27">
                  <c:v>SALUD INDÍGENA ANAS WAYUU EPS</c:v>
                </c:pt>
                <c:pt idx="28">
                  <c:v>EPS SURAMERCANA</c:v>
                </c:pt>
                <c:pt idx="29">
                  <c:v>ASMET</c:v>
                </c:pt>
                <c:pt idx="30">
                  <c:v>COOSALUD EPS S.A.</c:v>
                </c:pt>
                <c:pt idx="31">
                  <c:v>EPS SURAMERICANA S.A.</c:v>
                </c:pt>
              </c:strCache>
            </c:strRef>
          </c:cat>
          <c:val>
            <c:numRef>
              <c:f>ANALISIS!$L$51:$L$83</c:f>
              <c:numCache>
                <c:formatCode>General</c:formatCode>
                <c:ptCount val="32"/>
                <c:pt idx="0">
                  <c:v>94</c:v>
                </c:pt>
                <c:pt idx="1">
                  <c:v>26</c:v>
                </c:pt>
                <c:pt idx="2">
                  <c:v>21</c:v>
                </c:pt>
                <c:pt idx="3">
                  <c:v>2</c:v>
                </c:pt>
                <c:pt idx="4">
                  <c:v>49</c:v>
                </c:pt>
                <c:pt idx="5">
                  <c:v>32</c:v>
                </c:pt>
                <c:pt idx="6">
                  <c:v>27</c:v>
                </c:pt>
                <c:pt idx="7">
                  <c:v>1</c:v>
                </c:pt>
                <c:pt idx="8">
                  <c:v>32</c:v>
                </c:pt>
                <c:pt idx="9">
                  <c:v>2</c:v>
                </c:pt>
                <c:pt idx="10">
                  <c:v>5</c:v>
                </c:pt>
                <c:pt idx="11">
                  <c:v>15</c:v>
                </c:pt>
                <c:pt idx="12">
                  <c:v>1</c:v>
                </c:pt>
                <c:pt idx="13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7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2A-1447-8514-CF1A4FA67163}"/>
            </c:ext>
          </c:extLst>
        </c:ser>
        <c:ser>
          <c:idx val="1"/>
          <c:order val="1"/>
          <c:tx>
            <c:strRef>
              <c:f>ANALISIS!$M$50</c:f>
              <c:strCache>
                <c:ptCount val="1"/>
                <c:pt idx="0">
                  <c:v>Porcentaje - EPS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4.6675249828585605E-2"/>
                  <c:y val="6.68633255712207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D-4E4C-A301-0ACCF2A9BCF4}"/>
                </c:ext>
              </c:extLst>
            </c:dLbl>
            <c:dLbl>
              <c:idx val="1"/>
              <c:layout>
                <c:manualLayout>
                  <c:x val="5.3968257614302108E-2"/>
                  <c:y val="2.67453302284883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FD-4E4C-A301-0ACCF2A9BCF4}"/>
                </c:ext>
              </c:extLst>
            </c:dLbl>
            <c:dLbl>
              <c:idx val="4"/>
              <c:layout>
                <c:manualLayout>
                  <c:x val="3.6465038928582501E-2"/>
                  <c:y val="3.34316627856103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FD-4E4C-A301-0ACCF2A9BCF4}"/>
                </c:ext>
              </c:extLst>
            </c:dLbl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ANALISIS!$K$51:$K$83</c:f>
              <c:strCache>
                <c:ptCount val="32"/>
                <c:pt idx="0">
                  <c:v>CAPITAL SALUD EPS</c:v>
                </c:pt>
                <c:pt idx="1">
                  <c:v>EPS SANITAS</c:v>
                </c:pt>
                <c:pt idx="2">
                  <c:v>NO_SE_ENCUENTRA_AFILIADO</c:v>
                </c:pt>
                <c:pt idx="3">
                  <c:v>CAJACOPI EPS</c:v>
                </c:pt>
                <c:pt idx="4">
                  <c:v>FAMISANAR EPS</c:v>
                </c:pt>
                <c:pt idx="5">
                  <c:v>SALUD TOTAL EPS</c:v>
                </c:pt>
                <c:pt idx="6">
                  <c:v>COMPENSAR</c:v>
                </c:pt>
                <c:pt idx="7">
                  <c:v>ECOOPSOS</c:v>
                </c:pt>
                <c:pt idx="8">
                  <c:v>NUEVA EPS</c:v>
                </c:pt>
                <c:pt idx="9">
                  <c:v>COMPENSAR </c:v>
                </c:pt>
                <c:pt idx="10">
                  <c:v>ALIANSALUD EPS</c:v>
                </c:pt>
                <c:pt idx="11">
                  <c:v>SURA EPS</c:v>
                </c:pt>
                <c:pt idx="12">
                  <c:v>MEDIMÁS EPS</c:v>
                </c:pt>
                <c:pt idx="13">
                  <c:v>COOSALUD</c:v>
                </c:pt>
                <c:pt idx="14">
                  <c:v>(en blanco)</c:v>
                </c:pt>
                <c:pt idx="15">
                  <c:v>CAPITAL SALUD </c:v>
                </c:pt>
                <c:pt idx="16">
                  <c:v>FAMISANAR</c:v>
                </c:pt>
                <c:pt idx="17">
                  <c:v>SANITAS </c:v>
                </c:pt>
                <c:pt idx="18">
                  <c:v>SANITAS</c:v>
                </c:pt>
                <c:pt idx="19">
                  <c:v>SALUD TOTAL</c:v>
                </c:pt>
                <c:pt idx="20">
                  <c:v>CAPITAL SALUD</c:v>
                </c:pt>
                <c:pt idx="21">
                  <c:v>MUTUAL SER</c:v>
                </c:pt>
                <c:pt idx="22">
                  <c:v>FUERZAS MILITARES</c:v>
                </c:pt>
                <c:pt idx="23">
                  <c:v>SURAMERICANA</c:v>
                </c:pt>
                <c:pt idx="24">
                  <c:v>POLICÍA NACIONAL</c:v>
                </c:pt>
                <c:pt idx="25">
                  <c:v>COMFAMILIAR EPS</c:v>
                </c:pt>
                <c:pt idx="26">
                  <c:v>EMSSANAR EPS</c:v>
                </c:pt>
                <c:pt idx="27">
                  <c:v>SALUD INDÍGENA ANAS WAYUU EPS</c:v>
                </c:pt>
                <c:pt idx="28">
                  <c:v>EPS SURAMERCANA</c:v>
                </c:pt>
                <c:pt idx="29">
                  <c:v>ASMET</c:v>
                </c:pt>
                <c:pt idx="30">
                  <c:v>COOSALUD EPS S.A.</c:v>
                </c:pt>
                <c:pt idx="31">
                  <c:v>EPS SURAMERICANA S.A.</c:v>
                </c:pt>
              </c:strCache>
            </c:strRef>
          </c:cat>
          <c:val>
            <c:numRef>
              <c:f>ANALISIS!$M$51:$M$83</c:f>
              <c:numCache>
                <c:formatCode>0.0%</c:formatCode>
                <c:ptCount val="32"/>
                <c:pt idx="0">
                  <c:v>0.27405247813411077</c:v>
                </c:pt>
                <c:pt idx="1">
                  <c:v>7.5801749271137031E-2</c:v>
                </c:pt>
                <c:pt idx="2">
                  <c:v>6.1224489795918366E-2</c:v>
                </c:pt>
                <c:pt idx="3">
                  <c:v>5.8309037900874635E-3</c:v>
                </c:pt>
                <c:pt idx="4">
                  <c:v>0.14285714285714285</c:v>
                </c:pt>
                <c:pt idx="5">
                  <c:v>9.3294460641399415E-2</c:v>
                </c:pt>
                <c:pt idx="6">
                  <c:v>7.8717201166180764E-2</c:v>
                </c:pt>
                <c:pt idx="7">
                  <c:v>2.9154518950437317E-3</c:v>
                </c:pt>
                <c:pt idx="8">
                  <c:v>9.3294460641399415E-2</c:v>
                </c:pt>
                <c:pt idx="9">
                  <c:v>5.8309037900874635E-3</c:v>
                </c:pt>
                <c:pt idx="10">
                  <c:v>1.4577259475218658E-2</c:v>
                </c:pt>
                <c:pt idx="11">
                  <c:v>4.3731778425655975E-2</c:v>
                </c:pt>
                <c:pt idx="12">
                  <c:v>2.9154518950437317E-3</c:v>
                </c:pt>
                <c:pt idx="13">
                  <c:v>1.1661807580174927E-2</c:v>
                </c:pt>
                <c:pt idx="14">
                  <c:v>0</c:v>
                </c:pt>
                <c:pt idx="15">
                  <c:v>5.8309037900874635E-3</c:v>
                </c:pt>
                <c:pt idx="16">
                  <c:v>8.7463556851311956E-3</c:v>
                </c:pt>
                <c:pt idx="17">
                  <c:v>2.9154518950437317E-3</c:v>
                </c:pt>
                <c:pt idx="18">
                  <c:v>2.9154518950437317E-3</c:v>
                </c:pt>
                <c:pt idx="19">
                  <c:v>5.8309037900874635E-3</c:v>
                </c:pt>
                <c:pt idx="20">
                  <c:v>2.0408163265306121E-2</c:v>
                </c:pt>
                <c:pt idx="21">
                  <c:v>2.9154518950437317E-3</c:v>
                </c:pt>
                <c:pt idx="22">
                  <c:v>5.8309037900874635E-3</c:v>
                </c:pt>
                <c:pt idx="23">
                  <c:v>5.8309037900874635E-3</c:v>
                </c:pt>
                <c:pt idx="24">
                  <c:v>5.8309037900874635E-3</c:v>
                </c:pt>
                <c:pt idx="25">
                  <c:v>2.9154518950437317E-3</c:v>
                </c:pt>
                <c:pt idx="26">
                  <c:v>2.9154518950437317E-3</c:v>
                </c:pt>
                <c:pt idx="27">
                  <c:v>2.9154518950437317E-3</c:v>
                </c:pt>
                <c:pt idx="28">
                  <c:v>2.9154518950437317E-3</c:v>
                </c:pt>
                <c:pt idx="29">
                  <c:v>2.9154518950437317E-3</c:v>
                </c:pt>
                <c:pt idx="30">
                  <c:v>2.9154518950437317E-3</c:v>
                </c:pt>
                <c:pt idx="31">
                  <c:v>8.7463556851311956E-3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2A-1447-8514-CF1A4FA67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9555072"/>
        <c:axId val="189540992"/>
        <c:axId val="0"/>
      </c:bar3DChart>
      <c:valAx>
        <c:axId val="1895409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89555072"/>
        <c:crosses val="autoZero"/>
        <c:crossBetween val="between"/>
      </c:valAx>
      <c:catAx>
        <c:axId val="18955507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b="1"/>
            </a:pPr>
            <a:endParaRPr lang="es-CO"/>
          </a:p>
        </c:txPr>
        <c:crossAx val="189540992"/>
        <c:crosses val="autoZero"/>
        <c:auto val="1"/>
        <c:lblAlgn val="ctr"/>
        <c:lblOffset val="100"/>
        <c:noMultiLvlLbl val="0"/>
      </c:catAx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3064923848365169"/>
          <c:y val="0.26078329069699485"/>
          <c:w val="0.1591405506163453"/>
          <c:h val="0.16743550716358929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dinámica9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PORCENTAJE - BENEFICIARIOS QUE CUENTAN CON EL CARNET DE VACUNACIÓN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ANALISIS!$D$81</c:f>
              <c:strCache>
                <c:ptCount val="1"/>
                <c:pt idx="0">
                  <c:v>Cantidad -  BENEFICIARIO QUE CUENTAN CON EL CARNET DE VACUNACIÓN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6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ANALISIS!$C$82:$C$85</c:f>
              <c:strCache>
                <c:ptCount val="3"/>
                <c:pt idx="0">
                  <c:v>(en blanco)</c:v>
                </c:pt>
                <c:pt idx="1">
                  <c:v>SI_</c:v>
                </c:pt>
                <c:pt idx="2">
                  <c:v>NO_</c:v>
                </c:pt>
              </c:strCache>
            </c:strRef>
          </c:cat>
          <c:val>
            <c:numRef>
              <c:f>ANALISIS!$D$82:$D$85</c:f>
              <c:numCache>
                <c:formatCode>General</c:formatCode>
                <c:ptCount val="3"/>
                <c:pt idx="1">
                  <c:v>300</c:v>
                </c:pt>
                <c:pt idx="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A-3B4A-A67D-50177C3E08EF}"/>
            </c:ext>
          </c:extLst>
        </c:ser>
        <c:ser>
          <c:idx val="1"/>
          <c:order val="1"/>
          <c:tx>
            <c:strRef>
              <c:f>ANALISIS!$E$81</c:f>
              <c:strCache>
                <c:ptCount val="1"/>
                <c:pt idx="0">
                  <c:v>Porcentaje -  BENEFICIARIO QUE CUENTAN CON EL CARNET DE VACUNACIÓN</c:v>
                </c:pt>
              </c:strCache>
            </c:strRef>
          </c:tx>
          <c:explosion val="25"/>
          <c:cat>
            <c:strRef>
              <c:f>ANALISIS!$C$82:$C$85</c:f>
              <c:strCache>
                <c:ptCount val="3"/>
                <c:pt idx="0">
                  <c:v>(en blanco)</c:v>
                </c:pt>
                <c:pt idx="1">
                  <c:v>SI_</c:v>
                </c:pt>
                <c:pt idx="2">
                  <c:v>NO_</c:v>
                </c:pt>
              </c:strCache>
            </c:strRef>
          </c:cat>
          <c:val>
            <c:numRef>
              <c:f>ANALISIS!$E$82:$E$85</c:f>
              <c:numCache>
                <c:formatCode>0.0%</c:formatCode>
                <c:ptCount val="3"/>
                <c:pt idx="0">
                  <c:v>0</c:v>
                </c:pt>
                <c:pt idx="1">
                  <c:v>0.91463414634146345</c:v>
                </c:pt>
                <c:pt idx="2">
                  <c:v>8.5365853658536592E-2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5A-3B4A-A67D-50177C3E0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BENEFICIARIO SISBENIZADO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ANALISIS!$H$190</c:f>
              <c:strCache>
                <c:ptCount val="1"/>
                <c:pt idx="0">
                  <c:v>Cuenta de BENEFICIARIO SISBENIZADO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ANALISIS!$G$191:$G$194</c:f>
              <c:strCache>
                <c:ptCount val="3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</c:strCache>
            </c:strRef>
          </c:cat>
          <c:val>
            <c:numRef>
              <c:f>ANALISIS!$H$191:$H$194</c:f>
              <c:numCache>
                <c:formatCode>General</c:formatCode>
                <c:ptCount val="3"/>
                <c:pt idx="0">
                  <c:v>203</c:v>
                </c:pt>
                <c:pt idx="1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F0-C343-A382-63607C9949E4}"/>
            </c:ext>
          </c:extLst>
        </c:ser>
        <c:ser>
          <c:idx val="1"/>
          <c:order val="1"/>
          <c:tx>
            <c:strRef>
              <c:f>ANALISIS!$I$190</c:f>
              <c:strCache>
                <c:ptCount val="1"/>
                <c:pt idx="0">
                  <c:v>Cuenta de BENEFICIARIO SISBENIZADO2</c:v>
                </c:pt>
              </c:strCache>
            </c:strRef>
          </c:tx>
          <c:explosion val="25"/>
          <c:cat>
            <c:strRef>
              <c:f>ANALISIS!$G$191:$G$194</c:f>
              <c:strCache>
                <c:ptCount val="3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</c:strCache>
            </c:strRef>
          </c:cat>
          <c:val>
            <c:numRef>
              <c:f>ANALISIS!$I$191:$I$194</c:f>
              <c:numCache>
                <c:formatCode>0.0%</c:formatCode>
                <c:ptCount val="3"/>
                <c:pt idx="0">
                  <c:v>0.60237388724035612</c:v>
                </c:pt>
                <c:pt idx="1">
                  <c:v>0.39762611275964393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F0-C343-A382-63607C99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pivotSource>
    <c:name>[beneficiariesBDreal.xlsm]ANALISIS!Tabla dinámica16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PUNTAJE</a:t>
            </a:r>
            <a:r>
              <a:rPr lang="es-CO" baseline="0"/>
              <a:t> SISBEN</a:t>
            </a:r>
            <a:endParaRPr lang="es-CO"/>
          </a:p>
        </c:rich>
      </c:tx>
      <c:overlay val="0"/>
    </c:title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5.4821342855268206E-3"/>
              <c:y val="-0.5696929255373161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4.1116007141451154E-3"/>
              <c:y val="-0.52150994178540389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1.5075869285198756E-2"/>
              <c:y val="-0.44498402641471957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5.0252317098273871E-17"/>
              <c:y val="-0.35995523155840375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1.3705335713817051E-3"/>
              <c:y val="-0.1587204170651230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5.4821342855268206E-3"/>
              <c:y val="-7.3691622208807067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ANALISIS!$L$190</c:f>
              <c:strCache>
                <c:ptCount val="1"/>
                <c:pt idx="0">
                  <c:v>Cuenta de PUNTAJE SISBEN</c:v>
                </c:pt>
              </c:strCache>
            </c:strRef>
          </c:tx>
          <c:invertIfNegative val="0"/>
          <c:cat>
            <c:strRef>
              <c:f>ANALISIS!$K$191:$K$214</c:f>
              <c:strCache>
                <c:ptCount val="23"/>
                <c:pt idx="0">
                  <c:v>(en blanco)</c:v>
                </c:pt>
                <c:pt idx="1">
                  <c:v>B6</c:v>
                </c:pt>
                <c:pt idx="2">
                  <c:v>B5</c:v>
                </c:pt>
                <c:pt idx="3">
                  <c:v>A4</c:v>
                </c:pt>
                <c:pt idx="4">
                  <c:v>B4</c:v>
                </c:pt>
                <c:pt idx="5">
                  <c:v>B1</c:v>
                </c:pt>
                <c:pt idx="6">
                  <c:v>B2</c:v>
                </c:pt>
                <c:pt idx="7">
                  <c:v>C2</c:v>
                </c:pt>
                <c:pt idx="8">
                  <c:v>C6</c:v>
                </c:pt>
                <c:pt idx="9">
                  <c:v>B7</c:v>
                </c:pt>
                <c:pt idx="10">
                  <c:v>B3</c:v>
                </c:pt>
                <c:pt idx="11">
                  <c:v>C7</c:v>
                </c:pt>
                <c:pt idx="12">
                  <c:v>A2</c:v>
                </c:pt>
                <c:pt idx="13">
                  <c:v>C4</c:v>
                </c:pt>
                <c:pt idx="14">
                  <c:v>A3</c:v>
                </c:pt>
                <c:pt idx="15">
                  <c:v>A5</c:v>
                </c:pt>
                <c:pt idx="16">
                  <c:v>C1</c:v>
                </c:pt>
                <c:pt idx="17">
                  <c:v>C3</c:v>
                </c:pt>
                <c:pt idx="18">
                  <c:v>C5</c:v>
                </c:pt>
                <c:pt idx="19">
                  <c:v>A1</c:v>
                </c:pt>
                <c:pt idx="20">
                  <c:v>B8</c:v>
                </c:pt>
                <c:pt idx="21">
                  <c:v>C9</c:v>
                </c:pt>
                <c:pt idx="22">
                  <c:v>NO_</c:v>
                </c:pt>
              </c:strCache>
            </c:strRef>
          </c:cat>
          <c:val>
            <c:numRef>
              <c:f>ANALISIS!$L$191:$L$214</c:f>
              <c:numCache>
                <c:formatCode>General</c:formatCode>
                <c:ptCount val="23"/>
                <c:pt idx="1">
                  <c:v>4</c:v>
                </c:pt>
                <c:pt idx="2">
                  <c:v>8</c:v>
                </c:pt>
                <c:pt idx="3">
                  <c:v>15</c:v>
                </c:pt>
                <c:pt idx="4">
                  <c:v>10</c:v>
                </c:pt>
                <c:pt idx="5">
                  <c:v>11</c:v>
                </c:pt>
                <c:pt idx="6">
                  <c:v>9</c:v>
                </c:pt>
                <c:pt idx="7">
                  <c:v>6</c:v>
                </c:pt>
                <c:pt idx="8">
                  <c:v>3</c:v>
                </c:pt>
                <c:pt idx="9">
                  <c:v>9</c:v>
                </c:pt>
                <c:pt idx="10">
                  <c:v>14</c:v>
                </c:pt>
                <c:pt idx="11">
                  <c:v>1</c:v>
                </c:pt>
                <c:pt idx="12">
                  <c:v>10</c:v>
                </c:pt>
                <c:pt idx="13">
                  <c:v>1</c:v>
                </c:pt>
                <c:pt idx="14">
                  <c:v>8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2</c:v>
                </c:pt>
                <c:pt idx="19">
                  <c:v>8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CA-7F4B-B4C9-696C077314C9}"/>
            </c:ext>
          </c:extLst>
        </c:ser>
        <c:ser>
          <c:idx val="1"/>
          <c:order val="1"/>
          <c:tx>
            <c:strRef>
              <c:f>ANALISIS!$M$190</c:f>
              <c:strCache>
                <c:ptCount val="1"/>
                <c:pt idx="0">
                  <c:v>Porcentaje de PUNTAJE SISBEN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sz="1050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ANALISIS!$K$191:$K$214</c:f>
              <c:strCache>
                <c:ptCount val="23"/>
                <c:pt idx="0">
                  <c:v>(en blanco)</c:v>
                </c:pt>
                <c:pt idx="1">
                  <c:v>B6</c:v>
                </c:pt>
                <c:pt idx="2">
                  <c:v>B5</c:v>
                </c:pt>
                <c:pt idx="3">
                  <c:v>A4</c:v>
                </c:pt>
                <c:pt idx="4">
                  <c:v>B4</c:v>
                </c:pt>
                <c:pt idx="5">
                  <c:v>B1</c:v>
                </c:pt>
                <c:pt idx="6">
                  <c:v>B2</c:v>
                </c:pt>
                <c:pt idx="7">
                  <c:v>C2</c:v>
                </c:pt>
                <c:pt idx="8">
                  <c:v>C6</c:v>
                </c:pt>
                <c:pt idx="9">
                  <c:v>B7</c:v>
                </c:pt>
                <c:pt idx="10">
                  <c:v>B3</c:v>
                </c:pt>
                <c:pt idx="11">
                  <c:v>C7</c:v>
                </c:pt>
                <c:pt idx="12">
                  <c:v>A2</c:v>
                </c:pt>
                <c:pt idx="13">
                  <c:v>C4</c:v>
                </c:pt>
                <c:pt idx="14">
                  <c:v>A3</c:v>
                </c:pt>
                <c:pt idx="15">
                  <c:v>A5</c:v>
                </c:pt>
                <c:pt idx="16">
                  <c:v>C1</c:v>
                </c:pt>
                <c:pt idx="17">
                  <c:v>C3</c:v>
                </c:pt>
                <c:pt idx="18">
                  <c:v>C5</c:v>
                </c:pt>
                <c:pt idx="19">
                  <c:v>A1</c:v>
                </c:pt>
                <c:pt idx="20">
                  <c:v>B8</c:v>
                </c:pt>
                <c:pt idx="21">
                  <c:v>C9</c:v>
                </c:pt>
                <c:pt idx="22">
                  <c:v>NO_</c:v>
                </c:pt>
              </c:strCache>
            </c:strRef>
          </c:cat>
          <c:val>
            <c:numRef>
              <c:f>ANALISIS!$M$191:$M$214</c:f>
              <c:numCache>
                <c:formatCode>0.0%</c:formatCode>
                <c:ptCount val="23"/>
                <c:pt idx="0">
                  <c:v>0</c:v>
                </c:pt>
                <c:pt idx="1">
                  <c:v>2.9629629629629631E-2</c:v>
                </c:pt>
                <c:pt idx="2">
                  <c:v>5.9259259259259262E-2</c:v>
                </c:pt>
                <c:pt idx="3">
                  <c:v>0.1111111111111111</c:v>
                </c:pt>
                <c:pt idx="4">
                  <c:v>7.407407407407407E-2</c:v>
                </c:pt>
                <c:pt idx="5">
                  <c:v>8.1481481481481488E-2</c:v>
                </c:pt>
                <c:pt idx="6">
                  <c:v>6.6666666666666666E-2</c:v>
                </c:pt>
                <c:pt idx="7">
                  <c:v>4.4444444444444446E-2</c:v>
                </c:pt>
                <c:pt idx="8">
                  <c:v>2.2222222222222223E-2</c:v>
                </c:pt>
                <c:pt idx="9">
                  <c:v>6.6666666666666666E-2</c:v>
                </c:pt>
                <c:pt idx="10">
                  <c:v>0.1037037037037037</c:v>
                </c:pt>
                <c:pt idx="11">
                  <c:v>7.4074074074074077E-3</c:v>
                </c:pt>
                <c:pt idx="12">
                  <c:v>7.407407407407407E-2</c:v>
                </c:pt>
                <c:pt idx="13">
                  <c:v>7.4074074074074077E-3</c:v>
                </c:pt>
                <c:pt idx="14">
                  <c:v>5.9259259259259262E-2</c:v>
                </c:pt>
                <c:pt idx="15">
                  <c:v>3.7037037037037035E-2</c:v>
                </c:pt>
                <c:pt idx="16">
                  <c:v>4.4444444444444446E-2</c:v>
                </c:pt>
                <c:pt idx="17">
                  <c:v>1.4814814814814815E-2</c:v>
                </c:pt>
                <c:pt idx="18">
                  <c:v>1.4814814814814815E-2</c:v>
                </c:pt>
                <c:pt idx="19">
                  <c:v>5.9259259259259262E-2</c:v>
                </c:pt>
                <c:pt idx="20">
                  <c:v>7.4074074074074077E-3</c:v>
                </c:pt>
                <c:pt idx="21">
                  <c:v>7.4074074074074077E-3</c:v>
                </c:pt>
                <c:pt idx="22">
                  <c:v>7.4074074074074077E-3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CA-7F4B-B4C9-696C0773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89401728"/>
        <c:axId val="189400192"/>
        <c:axId val="0"/>
      </c:bar3DChart>
      <c:valAx>
        <c:axId val="18940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401728"/>
        <c:crosses val="autoZero"/>
        <c:crossBetween val="between"/>
      </c:valAx>
      <c:catAx>
        <c:axId val="1894017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940019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DISCAPADIDAD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8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ANALISIS!$H$50</c:f>
              <c:strCache>
                <c:ptCount val="1"/>
                <c:pt idx="0">
                  <c:v>Cuenta de DISCAPACIDAD</c:v>
                </c:pt>
              </c:strCache>
            </c:strRef>
          </c:tx>
          <c:cat>
            <c:strRef>
              <c:f>ANALISIS!$G$51:$G$53</c:f>
              <c:strCache>
                <c:ptCount val="2"/>
                <c:pt idx="0">
                  <c:v>NO_</c:v>
                </c:pt>
                <c:pt idx="1">
                  <c:v>SI_</c:v>
                </c:pt>
              </c:strCache>
            </c:strRef>
          </c:cat>
          <c:val>
            <c:numRef>
              <c:f>ANALISIS!$H$51:$H$53</c:f>
              <c:numCache>
                <c:formatCode>General</c:formatCode>
                <c:ptCount val="2"/>
                <c:pt idx="0">
                  <c:v>347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EC-4178-B866-3E2AC01498F7}"/>
            </c:ext>
          </c:extLst>
        </c:ser>
        <c:ser>
          <c:idx val="1"/>
          <c:order val="1"/>
          <c:tx>
            <c:strRef>
              <c:f>ANALISIS!$I$50</c:f>
              <c:strCache>
                <c:ptCount val="1"/>
                <c:pt idx="0">
                  <c:v>Cuenta de DISCAPACIDAD2</c:v>
                </c:pt>
              </c:strCache>
            </c:strRef>
          </c:tx>
          <c:cat>
            <c:strRef>
              <c:f>ANALISIS!$G$51:$G$53</c:f>
              <c:strCache>
                <c:ptCount val="2"/>
                <c:pt idx="0">
                  <c:v>NO_</c:v>
                </c:pt>
                <c:pt idx="1">
                  <c:v>SI_</c:v>
                </c:pt>
              </c:strCache>
            </c:strRef>
          </c:cat>
          <c:val>
            <c:numRef>
              <c:f>ANALISIS!$I$51:$I$53</c:f>
              <c:numCache>
                <c:formatCode>0.00%</c:formatCode>
                <c:ptCount val="2"/>
                <c:pt idx="0">
                  <c:v>0.99142857142857144</c:v>
                </c:pt>
                <c:pt idx="1">
                  <c:v>8.5714285714285719E-3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EC-4178-B866-3E2AC0149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dinámica13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BARRIO</a:t>
            </a:r>
          </a:p>
        </c:rich>
      </c:tx>
      <c:overlay val="0"/>
    </c:title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40000"/>
              <a:lumOff val="6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0.14666666666666667"/>
              <c:y val="-3.9833427271218904E-3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0.17481481481481481"/>
              <c:y val="1.5933370908487562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0.18666666666666668"/>
              <c:y val="1.991671363560945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0.16740740740740745"/>
              <c:y val="2.589172772629229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0.17481481481481481"/>
              <c:y val="4.7800112725462689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0.29185185185185186"/>
              <c:y val="4.580844136190174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0.47555555555555556"/>
              <c:y val="0.10555858226873011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ANALISIS!$L$109</c:f>
              <c:strCache>
                <c:ptCount val="1"/>
                <c:pt idx="0">
                  <c:v>Cantidad -  BARRIO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strRef>
              <c:f>ANALISIS!$K$110:$K$172</c:f>
              <c:strCache>
                <c:ptCount val="62"/>
                <c:pt idx="0">
                  <c:v>EL NUEVO PORTAL</c:v>
                </c:pt>
                <c:pt idx="1">
                  <c:v>TIHUAQUE</c:v>
                </c:pt>
                <c:pt idx="2">
                  <c:v>PUERTA AL LLANO</c:v>
                </c:pt>
                <c:pt idx="3">
                  <c:v>EL REFUGIO</c:v>
                </c:pt>
                <c:pt idx="4">
                  <c:v>VILLA DIANA</c:v>
                </c:pt>
                <c:pt idx="5">
                  <c:v>PORTAL DEL DIVINO</c:v>
                </c:pt>
                <c:pt idx="6">
                  <c:v>EL UVAL</c:v>
                </c:pt>
                <c:pt idx="7">
                  <c:v>EL REFUGIO I Y II</c:v>
                </c:pt>
                <c:pt idx="8">
                  <c:v>EL NUEVO PORTAL II</c:v>
                </c:pt>
                <c:pt idx="9">
                  <c:v>JUAN JOSE RONDON</c:v>
                </c:pt>
                <c:pt idx="10">
                  <c:v>EL PROGRESO USME</c:v>
                </c:pt>
                <c:pt idx="11">
                  <c:v>ALFONSO LOPEZ SECTOR EL PROGRESO</c:v>
                </c:pt>
                <c:pt idx="12">
                  <c:v>EL PORTAL DEL DIVINO</c:v>
                </c:pt>
                <c:pt idx="13">
                  <c:v>LA REFORMA</c:v>
                </c:pt>
                <c:pt idx="14">
                  <c:v>LA ESMERALDA EL RECUERDO</c:v>
                </c:pt>
                <c:pt idx="15">
                  <c:v>VILLA HERMOSA</c:v>
                </c:pt>
                <c:pt idx="16">
                  <c:v>EL REFUGIO I</c:v>
                </c:pt>
                <c:pt idx="17">
                  <c:v>LA ORQUIDEA USME</c:v>
                </c:pt>
                <c:pt idx="18">
                  <c:v>LA ESMERALDA</c:v>
                </c:pt>
                <c:pt idx="19">
                  <c:v>BRISAS DEL LLANO</c:v>
                </c:pt>
                <c:pt idx="20">
                  <c:v>BOLONIA</c:v>
                </c:pt>
                <c:pt idx="21">
                  <c:v>NUEVO PORTAL II</c:v>
                </c:pt>
                <c:pt idx="22">
                  <c:v>LOS SOCHES</c:v>
                </c:pt>
                <c:pt idx="23">
                  <c:v>ALFONSO LOPEZ </c:v>
                </c:pt>
                <c:pt idx="24">
                  <c:v>BRAZUELOS</c:v>
                </c:pt>
                <c:pt idx="25">
                  <c:v>SAN PEDRO</c:v>
                </c:pt>
                <c:pt idx="26">
                  <c:v>ALFONSO LOPEZ SECTOR BUENOS AIRES</c:v>
                </c:pt>
                <c:pt idx="27">
                  <c:v>EL TUNO</c:v>
                </c:pt>
                <c:pt idx="28">
                  <c:v>ALFONSO LOPEZ</c:v>
                </c:pt>
                <c:pt idx="29">
                  <c:v>ALFONSO LOPEZ SECTOR CHARALA</c:v>
                </c:pt>
                <c:pt idx="30">
                  <c:v>EL NUEVO PORTAL LL RURAL</c:v>
                </c:pt>
                <c:pt idx="31">
                  <c:v>SAN PEDRO SUR </c:v>
                </c:pt>
                <c:pt idx="32">
                  <c:v>NUEVO PORTAL</c:v>
                </c:pt>
                <c:pt idx="33">
                  <c:v>LA ESPERANZA SUR</c:v>
                </c:pt>
                <c:pt idx="34">
                  <c:v>COMPOSTELA III</c:v>
                </c:pt>
                <c:pt idx="35">
                  <c:v>EL PARAISO</c:v>
                </c:pt>
                <c:pt idx="36">
                  <c:v>ZONA SIN LEGALIZAR (POLIGONO 195 EL REFUGIO LA ESMERALDA)</c:v>
                </c:pt>
                <c:pt idx="37">
                  <c:v>LA ESPERANZA</c:v>
                </c:pt>
                <c:pt idx="38">
                  <c:v>ALASKA</c:v>
                </c:pt>
                <c:pt idx="39">
                  <c:v>LA CABAÑA</c:v>
                </c:pt>
                <c:pt idx="40">
                  <c:v>COMUNEROS</c:v>
                </c:pt>
                <c:pt idx="41">
                  <c:v>NUEVO PORVENIR (59)</c:v>
                </c:pt>
                <c:pt idx="42">
                  <c:v>JUAN REY SUR</c:v>
                </c:pt>
                <c:pt idx="43">
                  <c:v>SAN FELIPE</c:v>
                </c:pt>
                <c:pt idx="44">
                  <c:v>BARRIO SIN LEGALIZAR</c:v>
                </c:pt>
                <c:pt idx="45">
                  <c:v>SAN LUIS</c:v>
                </c:pt>
                <c:pt idx="46">
                  <c:v>ZONA SIN LEGALIZAR (EL MIRADOR DE LA ESMERALDA CASA 3)</c:v>
                </c:pt>
                <c:pt idx="47">
                  <c:v>LA AURORA</c:v>
                </c:pt>
                <c:pt idx="48">
                  <c:v>CHUNIZA</c:v>
                </c:pt>
                <c:pt idx="49">
                  <c:v>REFUGIO I</c:v>
                </c:pt>
                <c:pt idx="50">
                  <c:v>EL CURUBO</c:v>
                </c:pt>
                <c:pt idx="51">
                  <c:v>EL NUEVO PORTAL 2</c:v>
                </c:pt>
                <c:pt idx="52">
                  <c:v>UVAL </c:v>
                </c:pt>
                <c:pt idx="53">
                  <c:v>EL BOSQUE</c:v>
                </c:pt>
                <c:pt idx="54">
                  <c:v>UVAL</c:v>
                </c:pt>
                <c:pt idx="55">
                  <c:v>CHICO SUR</c:v>
                </c:pt>
                <c:pt idx="56">
                  <c:v>TRIANGULO</c:v>
                </c:pt>
                <c:pt idx="57">
                  <c:v>YOMASITA</c:v>
                </c:pt>
                <c:pt idx="58">
                  <c:v>LA BELLEZA</c:v>
                </c:pt>
                <c:pt idx="59">
                  <c:v>ALFONSO LÓPEZ</c:v>
                </c:pt>
                <c:pt idx="60">
                  <c:v>PORTAL DE ORIENTE</c:v>
                </c:pt>
                <c:pt idx="61">
                  <c:v>(en blanco)</c:v>
                </c:pt>
              </c:strCache>
            </c:strRef>
          </c:cat>
          <c:val>
            <c:numRef>
              <c:f>ANALISIS!$L$110:$L$172</c:f>
              <c:numCache>
                <c:formatCode>General</c:formatCode>
                <c:ptCount val="62"/>
                <c:pt idx="0">
                  <c:v>48</c:v>
                </c:pt>
                <c:pt idx="1">
                  <c:v>36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16</c:v>
                </c:pt>
                <c:pt idx="6">
                  <c:v>13</c:v>
                </c:pt>
                <c:pt idx="7">
                  <c:v>13</c:v>
                </c:pt>
                <c:pt idx="8">
                  <c:v>12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0-E34E-AE9F-9D5F387D40CF}"/>
            </c:ext>
          </c:extLst>
        </c:ser>
        <c:ser>
          <c:idx val="1"/>
          <c:order val="1"/>
          <c:tx>
            <c:strRef>
              <c:f>ANALISIS!$M$109</c:f>
              <c:strCache>
                <c:ptCount val="1"/>
                <c:pt idx="0">
                  <c:v>Porcentaje - BARRIO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1600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ANALISIS!$K$110:$K$172</c:f>
              <c:strCache>
                <c:ptCount val="62"/>
                <c:pt idx="0">
                  <c:v>EL NUEVO PORTAL</c:v>
                </c:pt>
                <c:pt idx="1">
                  <c:v>TIHUAQUE</c:v>
                </c:pt>
                <c:pt idx="2">
                  <c:v>PUERTA AL LLANO</c:v>
                </c:pt>
                <c:pt idx="3">
                  <c:v>EL REFUGIO</c:v>
                </c:pt>
                <c:pt idx="4">
                  <c:v>VILLA DIANA</c:v>
                </c:pt>
                <c:pt idx="5">
                  <c:v>PORTAL DEL DIVINO</c:v>
                </c:pt>
                <c:pt idx="6">
                  <c:v>EL UVAL</c:v>
                </c:pt>
                <c:pt idx="7">
                  <c:v>EL REFUGIO I Y II</c:v>
                </c:pt>
                <c:pt idx="8">
                  <c:v>EL NUEVO PORTAL II</c:v>
                </c:pt>
                <c:pt idx="9">
                  <c:v>JUAN JOSE RONDON</c:v>
                </c:pt>
                <c:pt idx="10">
                  <c:v>EL PROGRESO USME</c:v>
                </c:pt>
                <c:pt idx="11">
                  <c:v>ALFONSO LOPEZ SECTOR EL PROGRESO</c:v>
                </c:pt>
                <c:pt idx="12">
                  <c:v>EL PORTAL DEL DIVINO</c:v>
                </c:pt>
                <c:pt idx="13">
                  <c:v>LA REFORMA</c:v>
                </c:pt>
                <c:pt idx="14">
                  <c:v>LA ESMERALDA EL RECUERDO</c:v>
                </c:pt>
                <c:pt idx="15">
                  <c:v>VILLA HERMOSA</c:v>
                </c:pt>
                <c:pt idx="16">
                  <c:v>EL REFUGIO I</c:v>
                </c:pt>
                <c:pt idx="17">
                  <c:v>LA ORQUIDEA USME</c:v>
                </c:pt>
                <c:pt idx="18">
                  <c:v>LA ESMERALDA</c:v>
                </c:pt>
                <c:pt idx="19">
                  <c:v>BRISAS DEL LLANO</c:v>
                </c:pt>
                <c:pt idx="20">
                  <c:v>BOLONIA</c:v>
                </c:pt>
                <c:pt idx="21">
                  <c:v>NUEVO PORTAL II</c:v>
                </c:pt>
                <c:pt idx="22">
                  <c:v>LOS SOCHES</c:v>
                </c:pt>
                <c:pt idx="23">
                  <c:v>ALFONSO LOPEZ </c:v>
                </c:pt>
                <c:pt idx="24">
                  <c:v>BRAZUELOS</c:v>
                </c:pt>
                <c:pt idx="25">
                  <c:v>SAN PEDRO</c:v>
                </c:pt>
                <c:pt idx="26">
                  <c:v>ALFONSO LOPEZ SECTOR BUENOS AIRES</c:v>
                </c:pt>
                <c:pt idx="27">
                  <c:v>EL TUNO</c:v>
                </c:pt>
                <c:pt idx="28">
                  <c:v>ALFONSO LOPEZ</c:v>
                </c:pt>
                <c:pt idx="29">
                  <c:v>ALFONSO LOPEZ SECTOR CHARALA</c:v>
                </c:pt>
                <c:pt idx="30">
                  <c:v>EL NUEVO PORTAL LL RURAL</c:v>
                </c:pt>
                <c:pt idx="31">
                  <c:v>SAN PEDRO SUR </c:v>
                </c:pt>
                <c:pt idx="32">
                  <c:v>NUEVO PORTAL</c:v>
                </c:pt>
                <c:pt idx="33">
                  <c:v>LA ESPERANZA SUR</c:v>
                </c:pt>
                <c:pt idx="34">
                  <c:v>COMPOSTELA III</c:v>
                </c:pt>
                <c:pt idx="35">
                  <c:v>EL PARAISO</c:v>
                </c:pt>
                <c:pt idx="36">
                  <c:v>ZONA SIN LEGALIZAR (POLIGONO 195 EL REFUGIO LA ESMERALDA)</c:v>
                </c:pt>
                <c:pt idx="37">
                  <c:v>LA ESPERANZA</c:v>
                </c:pt>
                <c:pt idx="38">
                  <c:v>ALASKA</c:v>
                </c:pt>
                <c:pt idx="39">
                  <c:v>LA CABAÑA</c:v>
                </c:pt>
                <c:pt idx="40">
                  <c:v>COMUNEROS</c:v>
                </c:pt>
                <c:pt idx="41">
                  <c:v>NUEVO PORVENIR (59)</c:v>
                </c:pt>
                <c:pt idx="42">
                  <c:v>JUAN REY SUR</c:v>
                </c:pt>
                <c:pt idx="43">
                  <c:v>SAN FELIPE</c:v>
                </c:pt>
                <c:pt idx="44">
                  <c:v>BARRIO SIN LEGALIZAR</c:v>
                </c:pt>
                <c:pt idx="45">
                  <c:v>SAN LUIS</c:v>
                </c:pt>
                <c:pt idx="46">
                  <c:v>ZONA SIN LEGALIZAR (EL MIRADOR DE LA ESMERALDA CASA 3)</c:v>
                </c:pt>
                <c:pt idx="47">
                  <c:v>LA AURORA</c:v>
                </c:pt>
                <c:pt idx="48">
                  <c:v>CHUNIZA</c:v>
                </c:pt>
                <c:pt idx="49">
                  <c:v>REFUGIO I</c:v>
                </c:pt>
                <c:pt idx="50">
                  <c:v>EL CURUBO</c:v>
                </c:pt>
                <c:pt idx="51">
                  <c:v>EL NUEVO PORTAL 2</c:v>
                </c:pt>
                <c:pt idx="52">
                  <c:v>UVAL </c:v>
                </c:pt>
                <c:pt idx="53">
                  <c:v>EL BOSQUE</c:v>
                </c:pt>
                <c:pt idx="54">
                  <c:v>UVAL</c:v>
                </c:pt>
                <c:pt idx="55">
                  <c:v>CHICO SUR</c:v>
                </c:pt>
                <c:pt idx="56">
                  <c:v>TRIANGULO</c:v>
                </c:pt>
                <c:pt idx="57">
                  <c:v>YOMASITA</c:v>
                </c:pt>
                <c:pt idx="58">
                  <c:v>LA BELLEZA</c:v>
                </c:pt>
                <c:pt idx="59">
                  <c:v>ALFONSO LÓPEZ</c:v>
                </c:pt>
                <c:pt idx="60">
                  <c:v>PORTAL DE ORIENTE</c:v>
                </c:pt>
                <c:pt idx="61">
                  <c:v>(en blanco)</c:v>
                </c:pt>
              </c:strCache>
            </c:strRef>
          </c:cat>
          <c:val>
            <c:numRef>
              <c:f>ANALISIS!$M$110:$M$172</c:f>
              <c:numCache>
                <c:formatCode>0.0%</c:formatCode>
                <c:ptCount val="62"/>
                <c:pt idx="0">
                  <c:v>0.14906832298136646</c:v>
                </c:pt>
                <c:pt idx="1">
                  <c:v>0.11180124223602485</c:v>
                </c:pt>
                <c:pt idx="2">
                  <c:v>9.9378881987577633E-2</c:v>
                </c:pt>
                <c:pt idx="3">
                  <c:v>7.7639751552795025E-2</c:v>
                </c:pt>
                <c:pt idx="4">
                  <c:v>5.9006211180124224E-2</c:v>
                </c:pt>
                <c:pt idx="5">
                  <c:v>4.9689440993788817E-2</c:v>
                </c:pt>
                <c:pt idx="6">
                  <c:v>4.0372670807453416E-2</c:v>
                </c:pt>
                <c:pt idx="7">
                  <c:v>4.0372670807453416E-2</c:v>
                </c:pt>
                <c:pt idx="8">
                  <c:v>3.7267080745341616E-2</c:v>
                </c:pt>
                <c:pt idx="9">
                  <c:v>2.4844720496894408E-2</c:v>
                </c:pt>
                <c:pt idx="10">
                  <c:v>2.4844720496894408E-2</c:v>
                </c:pt>
                <c:pt idx="11">
                  <c:v>2.4844720496894408E-2</c:v>
                </c:pt>
                <c:pt idx="12">
                  <c:v>2.1739130434782608E-2</c:v>
                </c:pt>
                <c:pt idx="13">
                  <c:v>1.5527950310559006E-2</c:v>
                </c:pt>
                <c:pt idx="14">
                  <c:v>1.5527950310559006E-2</c:v>
                </c:pt>
                <c:pt idx="15">
                  <c:v>1.2422360248447204E-2</c:v>
                </c:pt>
                <c:pt idx="16">
                  <c:v>1.2422360248447204E-2</c:v>
                </c:pt>
                <c:pt idx="17">
                  <c:v>9.316770186335404E-3</c:v>
                </c:pt>
                <c:pt idx="18">
                  <c:v>9.316770186335404E-3</c:v>
                </c:pt>
                <c:pt idx="19">
                  <c:v>6.2111801242236021E-3</c:v>
                </c:pt>
                <c:pt idx="20">
                  <c:v>6.2111801242236021E-3</c:v>
                </c:pt>
                <c:pt idx="21">
                  <c:v>6.2111801242236021E-3</c:v>
                </c:pt>
                <c:pt idx="22">
                  <c:v>6.2111801242236021E-3</c:v>
                </c:pt>
                <c:pt idx="23">
                  <c:v>6.2111801242236021E-3</c:v>
                </c:pt>
                <c:pt idx="24">
                  <c:v>6.2111801242236021E-3</c:v>
                </c:pt>
                <c:pt idx="25">
                  <c:v>6.2111801242236021E-3</c:v>
                </c:pt>
                <c:pt idx="26">
                  <c:v>6.2111801242236021E-3</c:v>
                </c:pt>
                <c:pt idx="27">
                  <c:v>6.2111801242236021E-3</c:v>
                </c:pt>
                <c:pt idx="28">
                  <c:v>6.2111801242236021E-3</c:v>
                </c:pt>
                <c:pt idx="29">
                  <c:v>6.2111801242236021E-3</c:v>
                </c:pt>
                <c:pt idx="30">
                  <c:v>3.105590062111801E-3</c:v>
                </c:pt>
                <c:pt idx="31">
                  <c:v>3.105590062111801E-3</c:v>
                </c:pt>
                <c:pt idx="32">
                  <c:v>3.105590062111801E-3</c:v>
                </c:pt>
                <c:pt idx="33">
                  <c:v>3.105590062111801E-3</c:v>
                </c:pt>
                <c:pt idx="34">
                  <c:v>3.105590062111801E-3</c:v>
                </c:pt>
                <c:pt idx="35">
                  <c:v>3.105590062111801E-3</c:v>
                </c:pt>
                <c:pt idx="36">
                  <c:v>3.105590062111801E-3</c:v>
                </c:pt>
                <c:pt idx="37">
                  <c:v>3.105590062111801E-3</c:v>
                </c:pt>
                <c:pt idx="38">
                  <c:v>3.105590062111801E-3</c:v>
                </c:pt>
                <c:pt idx="39">
                  <c:v>3.105590062111801E-3</c:v>
                </c:pt>
                <c:pt idx="40">
                  <c:v>3.105590062111801E-3</c:v>
                </c:pt>
                <c:pt idx="41">
                  <c:v>3.105590062111801E-3</c:v>
                </c:pt>
                <c:pt idx="42">
                  <c:v>3.105590062111801E-3</c:v>
                </c:pt>
                <c:pt idx="43">
                  <c:v>3.105590062111801E-3</c:v>
                </c:pt>
                <c:pt idx="44">
                  <c:v>3.105590062111801E-3</c:v>
                </c:pt>
                <c:pt idx="45">
                  <c:v>3.105590062111801E-3</c:v>
                </c:pt>
                <c:pt idx="46">
                  <c:v>3.105590062111801E-3</c:v>
                </c:pt>
                <c:pt idx="47">
                  <c:v>3.105590062111801E-3</c:v>
                </c:pt>
                <c:pt idx="48">
                  <c:v>3.105590062111801E-3</c:v>
                </c:pt>
                <c:pt idx="49">
                  <c:v>3.105590062111801E-3</c:v>
                </c:pt>
                <c:pt idx="50">
                  <c:v>3.105590062111801E-3</c:v>
                </c:pt>
                <c:pt idx="51">
                  <c:v>3.105590062111801E-3</c:v>
                </c:pt>
                <c:pt idx="52">
                  <c:v>3.105590062111801E-3</c:v>
                </c:pt>
                <c:pt idx="53">
                  <c:v>3.105590062111801E-3</c:v>
                </c:pt>
                <c:pt idx="54">
                  <c:v>3.105590062111801E-3</c:v>
                </c:pt>
                <c:pt idx="55">
                  <c:v>3.105590062111801E-3</c:v>
                </c:pt>
                <c:pt idx="56">
                  <c:v>3.105590062111801E-3</c:v>
                </c:pt>
                <c:pt idx="57">
                  <c:v>3.105590062111801E-3</c:v>
                </c:pt>
                <c:pt idx="58">
                  <c:v>3.105590062111801E-3</c:v>
                </c:pt>
                <c:pt idx="59">
                  <c:v>3.105590062111801E-3</c:v>
                </c:pt>
                <c:pt idx="60">
                  <c:v>3.105590062111801E-3</c:v>
                </c:pt>
                <c:pt idx="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60-E34E-AE9F-9D5F387D4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9960576"/>
        <c:axId val="189942400"/>
        <c:axId val="0"/>
      </c:bar3DChart>
      <c:valAx>
        <c:axId val="1899424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9960576"/>
        <c:crosses val="autoZero"/>
        <c:crossBetween val="between"/>
      </c:valAx>
      <c:catAx>
        <c:axId val="1899605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89942400"/>
        <c:crosses val="autoZero"/>
        <c:auto val="1"/>
        <c:lblAlgn val="ctr"/>
        <c:lblOffset val="100"/>
        <c:noMultiLvlLbl val="0"/>
      </c:catAx>
    </c:plotArea>
    <c:legend>
      <c:legendPos val="r"/>
      <c:legendEntry>
        <c:idx val="1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dinámica12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NOMBRE LOCALIDAD/COMUNAS/NOMBRE DE ZONA RESTO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ANALISIS!$H$109</c:f>
              <c:strCache>
                <c:ptCount val="1"/>
                <c:pt idx="0">
                  <c:v>Cantidad NOMBRE LOCALIDAD/COMUNAS/NOMBRE DE ZONA RESTO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2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ANALISIS!$G$110:$G$113</c:f>
              <c:strCache>
                <c:ptCount val="3"/>
                <c:pt idx="0">
                  <c:v>OTRO</c:v>
                </c:pt>
                <c:pt idx="1">
                  <c:v>(en blanco)</c:v>
                </c:pt>
                <c:pt idx="2">
                  <c:v>USME</c:v>
                </c:pt>
              </c:strCache>
            </c:strRef>
          </c:cat>
          <c:val>
            <c:numRef>
              <c:f>ANALISIS!$H$110:$H$113</c:f>
              <c:numCache>
                <c:formatCode>General</c:formatCode>
                <c:ptCount val="3"/>
                <c:pt idx="0">
                  <c:v>2</c:v>
                </c:pt>
                <c:pt idx="2">
                  <c:v>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4-4A0C-AC85-B3C3E6428B32}"/>
            </c:ext>
          </c:extLst>
        </c:ser>
        <c:ser>
          <c:idx val="1"/>
          <c:order val="1"/>
          <c:tx>
            <c:strRef>
              <c:f>ANALISIS!$I$109</c:f>
              <c:strCache>
                <c:ptCount val="1"/>
                <c:pt idx="0">
                  <c:v>Porcentaje NOMBRE LOCALIDAD/COMUNAS/NOMBRE DE ZONA RESTO2</c:v>
                </c:pt>
              </c:strCache>
            </c:strRef>
          </c:tx>
          <c:explosion val="25"/>
          <c:cat>
            <c:strRef>
              <c:f>ANALISIS!$G$110:$G$113</c:f>
              <c:strCache>
                <c:ptCount val="3"/>
                <c:pt idx="0">
                  <c:v>OTRO</c:v>
                </c:pt>
                <c:pt idx="1">
                  <c:v>(en blanco)</c:v>
                </c:pt>
                <c:pt idx="2">
                  <c:v>USME</c:v>
                </c:pt>
              </c:strCache>
            </c:strRef>
          </c:cat>
          <c:val>
            <c:numRef>
              <c:f>ANALISIS!$I$110:$I$113</c:f>
              <c:numCache>
                <c:formatCode>0.0%</c:formatCode>
                <c:ptCount val="3"/>
                <c:pt idx="0">
                  <c:v>5.7306590257879654E-3</c:v>
                </c:pt>
                <c:pt idx="1">
                  <c:v>0</c:v>
                </c:pt>
                <c:pt idx="2">
                  <c:v>0.99426934097421205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4-4A0C-AC85-B3C3E6428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dinámica11</c:name>
    <c:fmtId val="2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ANALISIS!$D$109</c:f>
              <c:strCache>
                <c:ptCount val="1"/>
                <c:pt idx="0">
                  <c:v>Cantidad - ZONA DE UBICACIÓN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05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ANALISIS!$C$110:$C$112</c:f>
              <c:strCache>
                <c:ptCount val="2"/>
                <c:pt idx="0">
                  <c:v>CABECERA</c:v>
                </c:pt>
                <c:pt idx="1">
                  <c:v>RESTO</c:v>
                </c:pt>
              </c:strCache>
            </c:strRef>
          </c:cat>
          <c:val>
            <c:numRef>
              <c:f>ANALISIS!$D$110:$D$112</c:f>
              <c:numCache>
                <c:formatCode>General</c:formatCode>
                <c:ptCount val="2"/>
                <c:pt idx="0">
                  <c:v>342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3-4E9D-80DD-76F0131117B3}"/>
            </c:ext>
          </c:extLst>
        </c:ser>
        <c:ser>
          <c:idx val="1"/>
          <c:order val="1"/>
          <c:tx>
            <c:strRef>
              <c:f>ANALISIS!$E$109</c:f>
              <c:strCache>
                <c:ptCount val="1"/>
                <c:pt idx="0">
                  <c:v>Porcentaje -  ZONA DE UBICACIÓN2</c:v>
                </c:pt>
              </c:strCache>
            </c:strRef>
          </c:tx>
          <c:explosion val="25"/>
          <c:cat>
            <c:strRef>
              <c:f>ANALISIS!$C$110:$C$112</c:f>
              <c:strCache>
                <c:ptCount val="2"/>
                <c:pt idx="0">
                  <c:v>CABECERA</c:v>
                </c:pt>
                <c:pt idx="1">
                  <c:v>RESTO</c:v>
                </c:pt>
              </c:strCache>
            </c:strRef>
          </c:cat>
          <c:val>
            <c:numRef>
              <c:f>ANALISIS!$E$110:$E$112</c:f>
              <c:numCache>
                <c:formatCode>0.0%</c:formatCode>
                <c:ptCount val="2"/>
                <c:pt idx="0">
                  <c:v>0.97714285714285709</c:v>
                </c:pt>
                <c:pt idx="1">
                  <c:v>2.2857142857142857E-2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3-4E9D-80DD-76F013111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[beneficiariesBDreal.xlsm]ANALISIS!Tabla dinámica10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BENEFICIARIO QUE PRESENTA CARNET DE CRECIMIENTO Y DESARROLLO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</c:spPr>
          <c:txPr>
            <a:bodyPr/>
            <a:lstStyle/>
            <a:p>
              <a:pPr>
                <a:defRPr sz="105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ANALISIS!$H$81</c:f>
              <c:strCache>
                <c:ptCount val="1"/>
                <c:pt idx="0">
                  <c:v>Cantidad -  BENEFICIARIO QUE PRESENTA CARNET DE CRECIMIENTO Y DESARROLLO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105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ANALISIS!$G$82:$G$86</c:f>
              <c:strCache>
                <c:ptCount val="4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  <c:pt idx="3">
                  <c:v>NO</c:v>
                </c:pt>
              </c:strCache>
            </c:strRef>
          </c:cat>
          <c:val>
            <c:numRef>
              <c:f>ANALISIS!$H$82:$H$86</c:f>
              <c:numCache>
                <c:formatCode>General</c:formatCode>
                <c:ptCount val="4"/>
                <c:pt idx="0">
                  <c:v>107</c:v>
                </c:pt>
                <c:pt idx="1">
                  <c:v>205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B-4B8D-8BAB-576A8E38F020}"/>
            </c:ext>
          </c:extLst>
        </c:ser>
        <c:ser>
          <c:idx val="1"/>
          <c:order val="1"/>
          <c:tx>
            <c:strRef>
              <c:f>ANALISIS!$I$81</c:f>
              <c:strCache>
                <c:ptCount val="1"/>
                <c:pt idx="0">
                  <c:v>Porcentaje - BENEFICIARIO QUE PRESENTA CARNET DE CRECIMIENTO Y DESARROLLO</c:v>
                </c:pt>
              </c:strCache>
            </c:strRef>
          </c:tx>
          <c:explosion val="25"/>
          <c:cat>
            <c:strRef>
              <c:f>ANALISIS!$G$82:$G$86</c:f>
              <c:strCache>
                <c:ptCount val="4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  <c:pt idx="3">
                  <c:v>NO</c:v>
                </c:pt>
              </c:strCache>
            </c:strRef>
          </c:cat>
          <c:val>
            <c:numRef>
              <c:f>ANALISIS!$I$82:$I$86</c:f>
              <c:numCache>
                <c:formatCode>0.0%</c:formatCode>
                <c:ptCount val="4"/>
                <c:pt idx="0">
                  <c:v>0.34185303514376997</c:v>
                </c:pt>
                <c:pt idx="1">
                  <c:v>0.65495207667731625</c:v>
                </c:pt>
                <c:pt idx="2">
                  <c:v>0</c:v>
                </c:pt>
                <c:pt idx="3">
                  <c:v>3.1948881789137379E-3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B-4B8D-8BAB-576A8E38F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123265</xdr:colOff>
      <xdr:row>1</xdr:row>
      <xdr:rowOff>44823</xdr:rowOff>
    </xdr:from>
    <xdr:to>
      <xdr:col>0</xdr:col>
      <xdr:colOff>784063</xdr:colOff>
      <xdr:row>3</xdr:row>
      <xdr:rowOff>222682</xdr:rowOff>
    </xdr:to>
    <xdr:pic macro="[0]!Actualizar_Macro"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25" r="9858" b="19842"/>
        <a:stretch/>
      </xdr:blipFill>
      <xdr:spPr>
        <a:xfrm>
          <a:off x="123265" y="246529"/>
          <a:ext cx="660798" cy="724414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100852</xdr:rowOff>
    </xdr:from>
    <xdr:to>
      <xdr:col>2</xdr:col>
      <xdr:colOff>565547</xdr:colOff>
      <xdr:row>4</xdr:row>
      <xdr:rowOff>160385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74912" y="302558"/>
          <a:ext cx="1327547" cy="631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 b="1" i="1"/>
            <a:t>Haga</a:t>
          </a:r>
          <a:r>
            <a:rPr lang="es-CO" sz="1100" b="1" i="1" baseline="0"/>
            <a:t> clic en el logo para actualizar tablas dinámicas</a:t>
          </a:r>
        </a:p>
        <a:p>
          <a:endParaRPr lang="es-CO" sz="1100"/>
        </a:p>
      </xdr:txBody>
    </xdr:sp>
    <xdr:clientData/>
  </xdr:twoCellAnchor>
  <xdr:twoCellAnchor editAs="absolute">
    <xdr:from>
      <xdr:col>5</xdr:col>
      <xdr:colOff>766444</xdr:colOff>
      <xdr:row>1</xdr:row>
      <xdr:rowOff>154866</xdr:rowOff>
    </xdr:from>
    <xdr:to>
      <xdr:col>6</xdr:col>
      <xdr:colOff>1767549</xdr:colOff>
      <xdr:row>5</xdr:row>
      <xdr:rowOff>398431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AÑOS">
              <a:extLst>
                <a:ext uri="{FF2B5EF4-FFF2-40B4-BE49-F238E27FC236}">
                  <a16:creationId xmlns:a16="http://schemas.microsoft.com/office/drawing/2014/main" id="{004B8770-F6FF-0747-8535-97EB02FC8E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73066" y="478591"/>
              <a:ext cx="2582130" cy="15135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37</xdr:colOff>
      <xdr:row>1</xdr:row>
      <xdr:rowOff>151880</xdr:rowOff>
    </xdr:from>
    <xdr:to>
      <xdr:col>8</xdr:col>
      <xdr:colOff>23932</xdr:colOff>
      <xdr:row>5</xdr:row>
      <xdr:rowOff>255104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MESES">
              <a:extLst>
                <a:ext uri="{FF2B5EF4-FFF2-40B4-BE49-F238E27FC236}">
                  <a16:creationId xmlns:a16="http://schemas.microsoft.com/office/drawing/2014/main" id="{DE963D0A-6011-FD49-A334-226B1C3207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67630" y="484499"/>
              <a:ext cx="1800588" cy="13429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281484</xdr:colOff>
      <xdr:row>0</xdr:row>
      <xdr:rowOff>51689</xdr:rowOff>
    </xdr:from>
    <xdr:to>
      <xdr:col>10</xdr:col>
      <xdr:colOff>1000927</xdr:colOff>
      <xdr:row>5</xdr:row>
      <xdr:rowOff>362858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DIAS">
              <a:extLst>
                <a:ext uri="{FF2B5EF4-FFF2-40B4-BE49-F238E27FC236}">
                  <a16:creationId xmlns:a16="http://schemas.microsoft.com/office/drawing/2014/main" id="{6981E306-6981-A24B-A200-73C3C3E163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61008" y="51689"/>
              <a:ext cx="2654681" cy="1883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689428</xdr:colOff>
      <xdr:row>1</xdr:row>
      <xdr:rowOff>47776</xdr:rowOff>
    </xdr:from>
    <xdr:to>
      <xdr:col>1</xdr:col>
      <xdr:colOff>1741714</xdr:colOff>
      <xdr:row>6</xdr:row>
      <xdr:rowOff>604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¿ACTIVO O INACTIVO?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¿ACTIVO O INACTIV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428" y="247347"/>
              <a:ext cx="1886857" cy="950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602342</xdr:colOff>
      <xdr:row>0</xdr:row>
      <xdr:rowOff>180218</xdr:rowOff>
    </xdr:from>
    <xdr:to>
      <xdr:col>4</xdr:col>
      <xdr:colOff>1161142</xdr:colOff>
      <xdr:row>8</xdr:row>
      <xdr:rowOff>40347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UNIDAD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1628" y="180218"/>
              <a:ext cx="1846943" cy="1456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1601259</xdr:colOff>
      <xdr:row>1</xdr:row>
      <xdr:rowOff>1058</xdr:rowOff>
    </xdr:from>
    <xdr:to>
      <xdr:col>10</xdr:col>
      <xdr:colOff>89925</xdr:colOff>
      <xdr:row>8</xdr:row>
      <xdr:rowOff>57954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UPLA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UPL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93402" y="200629"/>
              <a:ext cx="4784237" cy="14538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730935</xdr:colOff>
      <xdr:row>1</xdr:row>
      <xdr:rowOff>4215</xdr:rowOff>
    </xdr:from>
    <xdr:to>
      <xdr:col>17</xdr:col>
      <xdr:colOff>237736</xdr:colOff>
      <xdr:row>8</xdr:row>
      <xdr:rowOff>63915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OCENTE 1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C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32810" y="194715"/>
              <a:ext cx="4078800" cy="139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128814</xdr:colOff>
      <xdr:row>25</xdr:row>
      <xdr:rowOff>85272</xdr:rowOff>
    </xdr:from>
    <xdr:to>
      <xdr:col>10</xdr:col>
      <xdr:colOff>798285</xdr:colOff>
      <xdr:row>30</xdr:row>
      <xdr:rowOff>205713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ÑOS 1">
              <a:extLst>
                <a:ext uri="{FF2B5EF4-FFF2-40B4-BE49-F238E27FC236}">
                  <a16:creationId xmlns:a16="http://schemas.microsoft.com/office/drawing/2014/main" id="{37F95B26-D849-3346-8A61-D885EFDE46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47385" y="5292272"/>
              <a:ext cx="2338614" cy="17653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215899</xdr:colOff>
      <xdr:row>3</xdr:row>
      <xdr:rowOff>179480</xdr:rowOff>
    </xdr:from>
    <xdr:to>
      <xdr:col>11</xdr:col>
      <xdr:colOff>590177</xdr:colOff>
      <xdr:row>7</xdr:row>
      <xdr:rowOff>72465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¿ACTIVO O INACTIVO? 2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¿ACTIVO O INACTIVO?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29781" y="762186"/>
              <a:ext cx="2017808" cy="11181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</xdr:colOff>
      <xdr:row>28</xdr:row>
      <xdr:rowOff>95249</xdr:rowOff>
    </xdr:from>
    <xdr:to>
      <xdr:col>8</xdr:col>
      <xdr:colOff>1510392</xdr:colOff>
      <xdr:row>41</xdr:row>
      <xdr:rowOff>176892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280121</xdr:colOff>
      <xdr:row>196</xdr:row>
      <xdr:rowOff>109105</xdr:rowOff>
    </xdr:from>
    <xdr:to>
      <xdr:col>4</xdr:col>
      <xdr:colOff>1275050</xdr:colOff>
      <xdr:row>209</xdr:row>
      <xdr:rowOff>90055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34018</xdr:colOff>
      <xdr:row>1</xdr:row>
      <xdr:rowOff>56903</xdr:rowOff>
    </xdr:from>
    <xdr:to>
      <xdr:col>3</xdr:col>
      <xdr:colOff>304100</xdr:colOff>
      <xdr:row>6</xdr:row>
      <xdr:rowOff>124939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¿ACTIVO O INACTIVO?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¿ACTIVO O INACTIVO?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8018" y="247403"/>
              <a:ext cx="2016332" cy="10205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>
    <xdr:from>
      <xdr:col>10</xdr:col>
      <xdr:colOff>187097</xdr:colOff>
      <xdr:row>29</xdr:row>
      <xdr:rowOff>47624</xdr:rowOff>
    </xdr:from>
    <xdr:to>
      <xdr:col>12</xdr:col>
      <xdr:colOff>2173741</xdr:colOff>
      <xdr:row>42</xdr:row>
      <xdr:rowOff>115660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136071</xdr:colOff>
      <xdr:row>56</xdr:row>
      <xdr:rowOff>57149</xdr:rowOff>
    </xdr:from>
    <xdr:to>
      <xdr:col>4</xdr:col>
      <xdr:colOff>1728107</xdr:colOff>
      <xdr:row>71</xdr:row>
      <xdr:rowOff>13606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108857</xdr:colOff>
      <xdr:row>28</xdr:row>
      <xdr:rowOff>174512</xdr:rowOff>
    </xdr:from>
    <xdr:to>
      <xdr:col>4</xdr:col>
      <xdr:colOff>816428</xdr:colOff>
      <xdr:row>43</xdr:row>
      <xdr:rowOff>0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187320</xdr:colOff>
      <xdr:row>48</xdr:row>
      <xdr:rowOff>75034</xdr:rowOff>
    </xdr:from>
    <xdr:to>
      <xdr:col>29</xdr:col>
      <xdr:colOff>114300</xdr:colOff>
      <xdr:row>79</xdr:row>
      <xdr:rowOff>0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26894</xdr:colOff>
      <xdr:row>87</xdr:row>
      <xdr:rowOff>106615</xdr:rowOff>
    </xdr:from>
    <xdr:to>
      <xdr:col>4</xdr:col>
      <xdr:colOff>1207994</xdr:colOff>
      <xdr:row>102</xdr:row>
      <xdr:rowOff>3520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6058</xdr:colOff>
      <xdr:row>1</xdr:row>
      <xdr:rowOff>43294</xdr:rowOff>
    </xdr:from>
    <xdr:to>
      <xdr:col>7</xdr:col>
      <xdr:colOff>1163104</xdr:colOff>
      <xdr:row>8</xdr:row>
      <xdr:rowOff>103907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UNIDAD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11013" y="233794"/>
              <a:ext cx="5400000" cy="13941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586220</xdr:colOff>
      <xdr:row>1</xdr:row>
      <xdr:rowOff>51956</xdr:rowOff>
    </xdr:from>
    <xdr:to>
      <xdr:col>11</xdr:col>
      <xdr:colOff>311727</xdr:colOff>
      <xdr:row>8</xdr:row>
      <xdr:rowOff>111656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UPLA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UPL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44720" y="242456"/>
              <a:ext cx="4075258" cy="139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>
    <xdr:from>
      <xdr:col>11</xdr:col>
      <xdr:colOff>1235652</xdr:colOff>
      <xdr:row>1</xdr:row>
      <xdr:rowOff>43295</xdr:rowOff>
    </xdr:from>
    <xdr:to>
      <xdr:col>15</xdr:col>
      <xdr:colOff>233026</xdr:colOff>
      <xdr:row>8</xdr:row>
      <xdr:rowOff>102995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DOCENTE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C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2368" y="232847"/>
              <a:ext cx="4702897" cy="13865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6</xdr:col>
      <xdr:colOff>326571</xdr:colOff>
      <xdr:row>196</xdr:row>
      <xdr:rowOff>131988</xdr:rowOff>
    </xdr:from>
    <xdr:to>
      <xdr:col>8</xdr:col>
      <xdr:colOff>1537607</xdr:colOff>
      <xdr:row>211</xdr:row>
      <xdr:rowOff>17688</xdr:rowOff>
    </xdr:to>
    <xdr:graphicFrame macro="">
      <xdr:nvGraphicFramePr>
        <xdr:cNvPr id="19" name="18 Gráfico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341415</xdr:colOff>
      <xdr:row>189</xdr:row>
      <xdr:rowOff>29314</xdr:rowOff>
    </xdr:from>
    <xdr:to>
      <xdr:col>26</xdr:col>
      <xdr:colOff>483671</xdr:colOff>
      <xdr:row>211</xdr:row>
      <xdr:rowOff>128649</xdr:rowOff>
    </xdr:to>
    <xdr:graphicFrame macro="">
      <xdr:nvGraphicFramePr>
        <xdr:cNvPr id="20" name="19 Gráfico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329045</xdr:colOff>
      <xdr:row>58</xdr:row>
      <xdr:rowOff>117763</xdr:rowOff>
    </xdr:from>
    <xdr:to>
      <xdr:col>8</xdr:col>
      <xdr:colOff>1731818</xdr:colOff>
      <xdr:row>71</xdr:row>
      <xdr:rowOff>121228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51955</xdr:colOff>
      <xdr:row>107</xdr:row>
      <xdr:rowOff>135082</xdr:rowOff>
    </xdr:from>
    <xdr:to>
      <xdr:col>25</xdr:col>
      <xdr:colOff>242455</xdr:colOff>
      <xdr:row>139</xdr:row>
      <xdr:rowOff>34636</xdr:rowOff>
    </xdr:to>
    <xdr:graphicFrame macro="">
      <xdr:nvGraphicFramePr>
        <xdr:cNvPr id="21" name="20 Gráfico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437029</xdr:colOff>
      <xdr:row>126</xdr:row>
      <xdr:rowOff>113179</xdr:rowOff>
    </xdr:from>
    <xdr:to>
      <xdr:col>8</xdr:col>
      <xdr:colOff>1636058</xdr:colOff>
      <xdr:row>140</xdr:row>
      <xdr:rowOff>189379</xdr:rowOff>
    </xdr:to>
    <xdr:graphicFrame macro="">
      <xdr:nvGraphicFramePr>
        <xdr:cNvPr id="18" name="17 Gráfico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302559</xdr:colOff>
      <xdr:row>127</xdr:row>
      <xdr:rowOff>79561</xdr:rowOff>
    </xdr:from>
    <xdr:to>
      <xdr:col>4</xdr:col>
      <xdr:colOff>1389530</xdr:colOff>
      <xdr:row>141</xdr:row>
      <xdr:rowOff>155761</xdr:rowOff>
    </xdr:to>
    <xdr:graphicFrame macro="">
      <xdr:nvGraphicFramePr>
        <xdr:cNvPr id="23" name="22 Gráfico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186018</xdr:colOff>
      <xdr:row>87</xdr:row>
      <xdr:rowOff>50426</xdr:rowOff>
    </xdr:from>
    <xdr:to>
      <xdr:col>8</xdr:col>
      <xdr:colOff>1385047</xdr:colOff>
      <xdr:row>101</xdr:row>
      <xdr:rowOff>126626</xdr:rowOff>
    </xdr:to>
    <xdr:graphicFrame macro="">
      <xdr:nvGraphicFramePr>
        <xdr:cNvPr id="24" name="23 Gráfico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P/Downloads/Users/Mi%20Julieta/Downloads/FORMULARIO%20SALUD%20Y%20NUTRICION%20JUL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DATOS"/>
      <sheetName val="PLANILLA"/>
      <sheetName val="Hoja1"/>
    </sheetNames>
    <sheetDataSet>
      <sheetData sheetId="0" refreshError="1"/>
      <sheetData sheetId="1">
        <row r="2">
          <cell r="A2" t="str">
            <v>G</v>
          </cell>
        </row>
        <row r="3">
          <cell r="A3" t="str">
            <v>L</v>
          </cell>
        </row>
        <row r="4">
          <cell r="A4" t="str">
            <v>NNA</v>
          </cell>
        </row>
      </sheetData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a Paula Varon" refreshedDate="44921.479498263892" createdVersion="4" refreshedVersion="8" minRefreshableVersion="3" recordCount="650" xr:uid="{00000000-000A-0000-FFFF-FFFF00000000}">
  <cacheSource type="worksheet">
    <worksheetSource name="MATRIZ_PRINCIPAL_USUARIOS"/>
  </cacheSource>
  <cacheFields count="108">
    <cacheField name="NUMERO DE DOCUMENTO" numFmtId="0">
      <sharedItems containsMixedTypes="1" containsNumber="1" containsInteger="1" minValue="5356083" maxValue="60820211029"/>
    </cacheField>
    <cacheField name="¿ACTIVO O INACTIVO?" numFmtId="0">
      <sharedItems containsBlank="1" count="3">
        <s v="INACTIVO"/>
        <s v="ACTIVO"/>
        <m u="1"/>
      </sharedItems>
    </cacheField>
    <cacheField name="FECHA DE INGRESO" numFmtId="0">
      <sharedItems containsSemiMixedTypes="0" containsNonDate="0" containsDate="1" containsString="0" minDate="2022-03-03T00:00:00" maxDate="2022-12-16T00:00:00"/>
    </cacheField>
    <cacheField name="FECHA DE EGRESO" numFmtId="0">
      <sharedItems containsNonDate="0" containsDate="1" containsString="0" containsBlank="1" minDate="2022-03-03T00:00:00" maxDate="2022-12-15T00:00:00"/>
    </cacheField>
    <cacheField name="INGRESA POR:" numFmtId="0">
      <sharedItems containsBlank="1"/>
    </cacheField>
    <cacheField name="MOTIVO DE EGRESO" numFmtId="1">
      <sharedItems containsBlank="1"/>
    </cacheField>
    <cacheField name="SI EL MOTIVO DE EGRESO ES &quot;OTRO&quot;, INDIQUE EL POR QUÉ" numFmtId="1">
      <sharedItems containsBlank="1" containsMixedTypes="1" containsNumber="1" containsInteger="1" minValue="1" maxValue="1"/>
    </cacheField>
    <cacheField name="UNIDAD" numFmtId="0">
      <sharedItems containsBlank="1" count="19">
        <s v="EL UVAL"/>
        <m u="1"/>
        <s v="SAN IGNACIO DE LOYOLA SEDE SAN JUAN A" u="1"/>
        <s v="SAN IGNACIO DE LOYOLA SEDE SAN JUAN B" u="1"/>
        <s v="USME PUEBLO" u="1"/>
        <s v="UVAL " u="1"/>
        <s v="SERRANIAS" u="1"/>
        <s v="CRECER Y CREAR 2" u="1"/>
        <s v="FISCALA" u="1"/>
        <s v="CARACOLITOS DE USME LORENZO ALCANTUZ" u="1"/>
        <s v="U5" u="1"/>
        <s v="U6 EL UVAL " u="1"/>
        <s v="EDUCANDO ANDO" u="1"/>
        <s v="CRECER JUGANDO EN FAMILIA" u="1"/>
        <s v="ESPERANZA Y PROGRESO CRECIENDO CON AMOR EN FAMILIA" u="1"/>
        <s v="VIRREY" u="1"/>
        <s v="CRECER Y CREAR 1" u="1"/>
        <s v="CARACOLITOS DE USME TRIANGULO" u="1"/>
        <s v="ESPACIOS CREATIVOS" u="1"/>
      </sharedItems>
    </cacheField>
    <cacheField name="DUPLA" numFmtId="0">
      <sharedItems containsBlank="1" count="115">
        <s v="HILANDO CAMINOS"/>
        <s v="U5-GRANDES TALENTOS"/>
        <s v="U1-VINCULOS DE AMOR"/>
        <s v="U3-SEMILLAS DE PAZ"/>
        <s v="U2-MIS ANGELITOS"/>
        <s v="U4-TEJIENDO SABERES"/>
        <s v="U6"/>
        <s v="TIHUAQUE"/>
        <s v="U1-VINCULOS DE AMOR VEREDAS"/>
        <s v="U1" u="1"/>
        <m u="1"/>
        <s v="TEJIENDO ILUSIONES" u="1"/>
        <s v="SAN JUAN B 2" u="1"/>
        <s v="TORRE FUERTE" u="1"/>
        <s v="B6" u="1"/>
        <s v="A1" u="1"/>
        <s v="U7" u="1"/>
        <s v="G4" u="1"/>
        <s v="LEALTAD" u="1"/>
        <s v="SAN JUAN B 5" u="1"/>
        <s v="COLOR ESPERANZA" u="1"/>
        <s v="NUEVO AMANECER" u="1"/>
        <s v="DIMF SAN JUAN A4" u="1"/>
        <s v="SAN JUAN B4" u="1"/>
        <s v="SAN JUAN B6 " u="1"/>
        <s v="ADELAIDA URIBE JAIMES" u="1"/>
        <s v="DORALBA  MENDEZ" u="1"/>
        <s v="GRATITUD" u="1"/>
        <s v="EL TESORO DEL SABER" u="1"/>
        <s v="ALICIA BARBOSA" u="1"/>
        <s v="B5" u="1"/>
        <s v="FABRICANDO ESPERANZAS" u="1"/>
        <s v="G3" u="1"/>
        <s v="ANGIE MORA" u="1"/>
        <s v="no" u="1"/>
        <s v="DEJANDO HUELLA " u="1"/>
        <s v="HUELLAS INFANTILES" u="1"/>
        <s v="GLORIA" u="1"/>
        <s v="PROYECTANDO  HOGARES" u="1"/>
        <s v="DORALBAMENDEZ" u="1"/>
        <s v="A6" u="1"/>
        <s v="CRECIENDO CON AMOR " u="1"/>
        <s v="CLAN DE LAS SONRISAS" u="1"/>
        <s v="DORALBA MENDEZ" u="1"/>
        <s v="GLORIA GUERA" u="1"/>
        <s v="B4" u="1"/>
        <s v="AMOR" u="1"/>
        <s v="CREAR" u="1"/>
        <s v="U5" u="1"/>
        <s v="GENEROSIDAD " u="1"/>
        <s v="G2" u="1"/>
        <s v="HILANDO CAMINOS " u="1"/>
        <s v="GENEROSIDAD" u="1"/>
        <s v="ABRIENDO CAMINOS " u="1"/>
        <s v="SAN JUAN A 2 " u="1"/>
        <s v="U-5 HILANDO CAMINOS" u="1"/>
        <s v="FELICIDAD" u="1"/>
        <s v="GRUPO 1" u="1"/>
        <s v="ANA MARIA MORENO " u="1"/>
        <s v="A5" u="1"/>
        <s v="SOCIEDAD DE NIÑOS" u="1"/>
        <s v="NUEVO AMANECER " u="1"/>
        <s v="LORENA VILLEGAS" u="1"/>
        <s v="FABRICANDO ESPERANZAS " u="1"/>
        <s v="B3" u="1"/>
        <s v="SAN JUAN B 3 " u="1"/>
        <s v="PROYECTANDO HOGARES" u="1"/>
        <s v="U4" u="1"/>
        <s v="ADELAIDA URIBE" u="1"/>
        <s v="MARGOTH ACOSTA" u="1"/>
        <s v="G1" u="1"/>
        <s v="EL VERDADERO AMOR" u="1"/>
        <s v="SAN JUAN B 6 " u="1"/>
        <s v="GLORIA GUERRA" u="1"/>
        <s v="DIANA ROBAYO" u="1"/>
        <s v="ANGELITOS 1" u="1"/>
        <s v="NIDO DE AMOR" u="1"/>
        <s v="A4" u="1"/>
        <s v="ANGELITOS 2" u="1"/>
        <s v="TEJEDORAS DE SABER" u="1"/>
        <s v="FABRICANDO SONRISAS" u="1"/>
        <s v="SAN IGNACIO SAN JUAN A1" u="1"/>
        <s v="B2" u="1"/>
        <s v="PEQUEÑAS GRANDEZAS " u="1"/>
        <s v="U3" u="1"/>
        <s v="SAN JUAN A3 " u="1"/>
        <s v="SAN JUAN A2" u="1"/>
        <s v="CRECER" u="1"/>
        <s v="SAN JUAN B 3" u="1"/>
        <s v="SEMILLAS MAGICAS" u="1"/>
        <s v="CARITAS SONRIENTES" u="1"/>
        <s v="SAN JUAN A5" u="1"/>
        <s v="PERSIGUIENDO SUEÑOS" u="1"/>
        <s v="A3" u="1"/>
        <s v="ANGELITOS" u="1"/>
        <s v="LYDA" u="1"/>
        <s v="G6" u="1"/>
        <s v="B1" u="1"/>
        <s v="CLAUDIA RODRIGUEZ" u="1"/>
        <s v="U2" u="1"/>
        <s v="GRANDES TALENTOS " u="1"/>
        <s v="CRECIENDO JUNTOS " u="1"/>
        <s v="TORRE FUERTE " u="1"/>
        <s v="DORALBA MENDEZ URREGO" u="1"/>
        <s v="CLAUDIA LILIANA RODRIGUEZ ROJAS" u="1"/>
        <s v="DIMF SAN JUAN A6" u="1"/>
        <s v="ALIX FONSECA" u="1"/>
        <s v="DEJANDO HUELLA" u="1"/>
        <s v="A2" u="1"/>
        <s v="FABIOLA" u="1"/>
        <s v="ABRIENDO CAMINOS" u="1"/>
        <s v="G5" u="1"/>
        <s v="GOTITAS DE AMOR" u="1"/>
        <s v="MI SEGUNDO HOGAR " u="1"/>
        <s v="ANGELA GOMEZ" u="1"/>
      </sharedItems>
    </cacheField>
    <cacheField name="DOCENTE" numFmtId="0">
      <sharedItems containsBlank="1" count="99">
        <s v="PAOLA"/>
        <s v="ANGIE YARA - YORMARY MENECES"/>
        <s v="JOHANA ALVARADO"/>
        <s v="EMILCE SANCHEZ - MARTHA PACASUCA"/>
        <s v="NIKOL MALES - ANDREA ROCIO"/>
        <s v="GLORIA GUERRA - KAROL"/>
        <e v="#N/A"/>
        <s v="ANDREA ROJAS - TATIANA"/>
        <s v="MONICA"/>
        <m u="1"/>
        <s v="ANGGYE CARVAJAL" u="1"/>
        <s v="ANGIE YARA YROMARY MENECES" u="1"/>
        <s v="GLORIA GUERRA - JENIFER OSPINA" u="1"/>
        <s v="OLGA MORCOTE" u="1"/>
        <s v=" NANCY CELENO " u="1"/>
        <s v="EMILCE SANCHEZ -MARTHA PACASUCA" u="1"/>
        <s v=" DIANA MARTINEZ " u="1"/>
        <s v="AMANDA RODRIGUEZ" u="1"/>
        <s v="DAYANA OCAMPO" u="1"/>
        <s v="MONICA ALAPE" u="1"/>
        <s v="SANDRA RAMIREZ" u="1"/>
        <s v="ADELAIDA URIBE JAIMES" u="1"/>
        <s v="JOHANA ALVARADO-MONICA" u="1"/>
        <s v="CARMEN GALINDO ORTIZ" u="1"/>
        <s v="DORALBA  MENDEZ" u="1"/>
        <s v="JOHANA ORTIZ " u="1"/>
        <s v="ALICIA BARBOSA" u="1"/>
        <s v="HHH" u="1"/>
        <s v="SONIA CHAVES" u="1"/>
        <s v="ANGIE MORA" u="1"/>
        <s v="CARMEN" u="1"/>
        <s v="MIRIAN CASTRO" u="1"/>
        <s v="MILFA CORREA" u="1"/>
        <s v="GLORIA" u="1"/>
        <s v="DAYANA" u="1"/>
        <s v="DORIS MONTERO " u="1"/>
        <s v="GLORIA GUEERA" u="1"/>
        <s v="AIDA BARRUETO" u="1"/>
        <s v="DORALBAMENDEZ" u="1"/>
        <s v="DIANA AVILA" u="1"/>
        <s v="MYRIAM CASTELLANOS" u="1"/>
        <s v="DORALBA MENDEZ" u="1"/>
        <s v="GLORIA GUERA" u="1"/>
        <s v="MARIA SOL RUBIANO " u="1"/>
        <s v="ROSMY NIEVES" u="1"/>
        <s v="GRACIELA MORA" u="1"/>
        <s v="JOHANA ORTIZ" u="1"/>
        <s v="EMILCE SANCHEZ" u="1"/>
        <s v="YAMILA MOGOLLON" u="1"/>
        <s v="ANDREA ROJAS" u="1"/>
        <s v=" LILIANA URREA " u="1"/>
        <s v="AMANDA" u="1"/>
        <s v=" MYRIAM CASTELLANOS " u="1"/>
        <s v="ADELA URIBE" u="1"/>
        <s v="PATRICIA CASALLAS" u="1"/>
        <s v="ISABEL PACANCHIQUE" u="1"/>
        <s v="NOHORA HERNANDEZ " u="1"/>
        <s v="MARIA FERNANDA RODRIGUEZ " u="1"/>
        <s v="NIKOL MALES - ANDREA BERNAL" u="1"/>
        <s v="ADELAIDA URIBE" u="1"/>
        <s v="MARGOTH ACOSTA" u="1"/>
        <s v="YEIMI ALDANA" u="1"/>
        <s v="MARYORY CONTRERAS" u="1"/>
        <s v="ANGIE YARA" u="1"/>
        <s v="NANCY CELENO " u="1"/>
        <s v="DIANA ROBAYO" u="1"/>
        <s v="VIVIANA MARCELA VELASCO QUITIAN" u="1"/>
        <s v="LILIANA URREA" u="1"/>
        <s v="MONICA ALAPE - PAOLA BUITRAGO" u="1"/>
        <s v="XYZ" u="1"/>
        <s v=" MARIA SOL RUBIANO " u="1"/>
        <s v="CEILA FERNANDEZ" u="1"/>
        <s v="JOHANA ORTIZ - NIKOL MALES" u="1"/>
        <s v="LINA ROMERO " u="1"/>
        <s v="DAYANA OCAMPO - PAOLA BUITRAGO" u="1"/>
        <s v="LYDA" u="1"/>
        <s v="EMILCE " u="1"/>
        <s v="SANDRA BERNAL" u="1"/>
        <s v="UNIDAD NO ENCONTRADA" u="1"/>
        <s v="AMANDA RODRIGUEZ - MONICA ALAPE" u="1"/>
        <s v="CLAUDIA RODRIGUEZ" u="1"/>
        <s v="ROSMIRA DIAZ" u="1"/>
        <s v=" YAMILA MOGOLLON " u="1"/>
        <s v="DOCENTE 2" u="1"/>
        <s v="DORALBA MENDEZ URREGO" u="1"/>
        <s v="CLAUDIA LILIANA RODRIGUEZ ROJAS" u="1"/>
        <s v="NIKOL MALES" u="1"/>
        <s v="DOCENTE 1" u="1"/>
        <s v="ALIX FONSECA" u="1"/>
        <s v="ESTEBAN ORTIZ - NIKOL MALES" u="1"/>
        <s v="MARYORY CONTRERAS " u="1"/>
        <s v="ANDREA ROJAS - MONICA ALAPE - TATIANA" u="1"/>
        <s v="LORENA ACEVEDO " u="1"/>
        <s v="FABIOLA" u="1"/>
        <s v="DOLLY SANCHEZ " u="1"/>
        <s v="YOLANDA SANCHEZ" u="1"/>
        <s v="ELVIRA BARACETA" u="1"/>
        <s v="BELEN PICO" u="1"/>
        <s v="ANDREA ROJAS _ ESTEBAN ORTIZ" u="1"/>
      </sharedItems>
    </cacheField>
    <cacheField name="TIPO DE DOCUMENTO" numFmtId="0">
      <sharedItems/>
    </cacheField>
    <cacheField name="PRIMER NOMBRE" numFmtId="0">
      <sharedItems/>
    </cacheField>
    <cacheField name="SEGUNDO NOMBRE" numFmtId="0">
      <sharedItems containsBlank="1"/>
    </cacheField>
    <cacheField name="PRIMER APELLIDO" numFmtId="0">
      <sharedItems/>
    </cacheField>
    <cacheField name="SEGUNDO APELLIDO" numFmtId="0">
      <sharedItems containsBlank="1"/>
    </cacheField>
    <cacheField name="NOMBRE COMPLETO" numFmtId="0">
      <sharedItems/>
    </cacheField>
    <cacheField name="FECHA DE NACIMIENTO" numFmtId="0">
      <sharedItems containsDate="1" containsMixedTypes="1" minDate="1981-09-28T00:00:00" maxDate="2022-10-17T00:00:00"/>
    </cacheField>
    <cacheField name="AÑOS" numFmtId="1">
      <sharedItems containsSemiMixedTypes="0" containsString="0" containsNumber="1" containsInteger="1" minValue="0" maxValue="41" count="33">
        <n v="27"/>
        <n v="0"/>
        <n v="2"/>
        <n v="1"/>
        <n v="20"/>
        <n v="30"/>
        <n v="40"/>
        <n v="38"/>
        <n v="4"/>
        <n v="5"/>
        <n v="3"/>
        <n v="32"/>
        <n v="28"/>
        <n v="36"/>
        <n v="41"/>
        <n v="21"/>
        <n v="19"/>
        <n v="23"/>
        <n v="22"/>
        <n v="34"/>
        <n v="29"/>
        <n v="16"/>
        <n v="25"/>
        <n v="18"/>
        <n v="24"/>
        <n v="14"/>
        <n v="26"/>
        <n v="31"/>
        <n v="35"/>
        <n v="17"/>
        <n v="15"/>
        <n v="37" u="1"/>
        <n v="39" u="1"/>
      </sharedItems>
    </cacheField>
    <cacheField name="MESES" numFmtId="1">
      <sharedItems containsSemiMixedTypes="0" containsString="0" containsNumber="1" containsInteger="1" minValue="0" maxValue="11"/>
    </cacheField>
    <cacheField name="DIAS" numFmtId="1">
      <sharedItems containsSemiMixedTypes="0" containsString="0" containsNumber="1" containsInteger="1" minValue="0" maxValue="29"/>
    </cacheField>
    <cacheField name="EDAD" numFmtId="0">
      <sharedItems/>
    </cacheField>
    <cacheField name="TIPO DE BENEFICIARIO" numFmtId="0">
      <sharedItems count="7">
        <s v="MUJER GESTANTE"/>
        <s v="MENOR DE SEIS MESES"/>
        <s v="NIÑO O NIÑA ENTRE 6 MESES Y 5 AÑOS Y 11 MESES"/>
        <s v="" u="1"/>
        <e v="#NUM!" u="1"/>
        <e v="#REF!" u="1"/>
        <e v="#VALUE!" u="1"/>
      </sharedItems>
    </cacheField>
    <cacheField name="GENERO" numFmtId="0">
      <sharedItems containsBlank="1" count="5">
        <s v="FEMENINO"/>
        <s v="MASCULINO"/>
        <m u="1"/>
        <s v="MASCULINO " u="1"/>
        <s v="FEMENINO " u="1"/>
      </sharedItems>
    </cacheField>
    <cacheField name="PAIS DE NACIMIENTO" numFmtId="0">
      <sharedItems containsBlank="1" count="7">
        <s v="COLOMBIA"/>
        <s v="VENEZUELA"/>
        <s v="PERU"/>
        <s v="ECUADOR"/>
        <m u="1"/>
        <s v="VENEZUELA " u="1"/>
        <s v="COLOMBIA " u="1"/>
      </sharedItems>
    </cacheField>
    <cacheField name="DEPARTAMENTO DE NACIMIENTO" numFmtId="0">
      <sharedItems/>
    </cacheField>
    <cacheField name="MUNICIPIO DE NACIMIENTO" numFmtId="0">
      <sharedItems/>
    </cacheField>
    <cacheField name="DISCAPACIDAD" numFmtId="0">
      <sharedItems containsBlank="1" count="3">
        <s v="NO_"/>
        <s v="SI_"/>
        <m u="1"/>
      </sharedItems>
    </cacheField>
    <cacheField name="DISCAPACIDAD CERTIFICADA" numFmtId="0">
      <sharedItems/>
    </cacheField>
    <cacheField name="ENTIDAD QUE CERTIFICA LA DISCAPACIDAD" numFmtId="0">
      <sharedItems containsBlank="1"/>
    </cacheField>
    <cacheField name="CATEGORIA DE LA DISCAPACIDAD" numFmtId="0">
      <sharedItems containsBlank="1"/>
    </cacheField>
    <cacheField name="ESPECIFICAR LA DISCAPACIDAD" numFmtId="0">
      <sharedItems containsBlank="1"/>
    </cacheField>
    <cacheField name="¿ESTÁ INSCRITO EN EL REGISTRO PARA LA LOCALIZACIÓN Y CARACTERIZACIÓN DE PERSONAS CON DISCAPACIDAD ?" numFmtId="0">
      <sharedItems containsBlank="1"/>
    </cacheField>
    <cacheField name="¿REQUIERE LA AYUDA DE OTRA PERSONA ?" numFmtId="0">
      <sharedItems containsBlank="1"/>
    </cacheField>
    <cacheField name="¿REQUIERE AYUDA TÉCNICA / PRODUCTO  DE APOYO ?" numFmtId="0">
      <sharedItems containsBlank="1"/>
    </cacheField>
    <cacheField name="¿CUENTA CON LA AYUDA TÉCNICA / PRODUCTO  DE APOYO ?" numFmtId="0">
      <sharedItems containsBlank="1"/>
    </cacheField>
    <cacheField name="¿REQUIERE TERAPIA Y/O REHABILITACIÓN ?" numFmtId="0">
      <sharedItems containsBlank="1"/>
    </cacheField>
    <cacheField name="RECIBE ATENCIÓN EN TERAPIA Y/O REHABILITACIÓN ?" numFmtId="0">
      <sharedItems containsBlank="1"/>
    </cacheField>
    <cacheField name="TIENE PROCESO DE INTERDICCIÓN ?" numFmtId="0">
      <sharedItems containsBlank="1"/>
    </cacheField>
    <cacheField name="PAIS DE RESIDENCIA" numFmtId="0">
      <sharedItems/>
    </cacheField>
    <cacheField name="DEPARTAMENTO DE RESIDENCIA" numFmtId="0">
      <sharedItems/>
    </cacheField>
    <cacheField name="ZONA DE UBICACIÓN" numFmtId="0">
      <sharedItems containsBlank="1" count="4">
        <s v="CABECERA"/>
        <s v="RESTO"/>
        <m u="1"/>
        <s v="LOCALIDAD" u="1"/>
      </sharedItems>
    </cacheField>
    <cacheField name="TIPO DE CABECERA" numFmtId="0">
      <sharedItems containsBlank="1"/>
    </cacheField>
    <cacheField name="NOMBRE LOCALIDAD/COMUNAS/NOMBRE DE ZONA RESTO" numFmtId="0">
      <sharedItems containsBlank="1" count="11">
        <s v="USME"/>
        <s v="OTRO"/>
        <m/>
        <s v="BOSA" u="1"/>
        <s v="CHAPINERO" u="1"/>
        <s v="SUBA" u="1"/>
        <s v="USAQUEN" u="1"/>
        <s v="LOCALIDAD USME" u="1"/>
        <s v="ENGATIVA" u="1"/>
        <s v="ANTONIO_NARIÑO" u="1"/>
        <s v="BARRIOS_UNIDOS" u="1"/>
      </sharedItems>
    </cacheField>
    <cacheField name="BARRIO" numFmtId="0">
      <sharedItems containsBlank="1" count="218">
        <s v="PUERTA AL LLANO"/>
        <s v="LA ESPERANZA SUR"/>
        <s v="EL UVAL"/>
        <s v="COMPOSTELA I"/>
        <s v="COMUNEROS"/>
        <s v="EL NUEVO PORTAL"/>
        <s v="ALFONSO LOPEZ SECTOR BUENOS AIRES"/>
        <s v="EL PROGRESO USME"/>
        <s v="EL PARAISO"/>
        <s v="EL NUEVO PORTAL II"/>
        <s v="EL PORVENIR"/>
        <s v="EL REFUGIO I"/>
        <s v="BARRANQUILLITA"/>
        <s v="LOS SOCHES"/>
        <s v="ALFONSO LOPEZ SECTOR EL PROGRESO"/>
        <s v="NUEVO PORVENIR (59)"/>
        <s v="EL REFUGIO"/>
        <m/>
        <s v="VILLA HERMOSA"/>
        <s v="EL VIRREY ULTIMA ETAPA"/>
        <s v="LA REFORMA"/>
        <s v="NUEVO PORTAL II"/>
        <s v="PORTAL DEL DIVINO"/>
        <s v="ALFONSO LOPEZ SECTOR CHARALA"/>
        <s v="EL CURUBO"/>
        <s v="BOLONIA"/>
        <s v="SERRANIAS"/>
        <s v="SAN LUIS"/>
        <s v="LA ORQUIDEA USME"/>
        <s v="TRIANGULO"/>
        <s v="EL PORTAL DEL DIVINO"/>
        <s v="EL TUNO"/>
        <s v="REFUGIO I"/>
        <s v="CASALOMA"/>
        <s v="EL NUEVO PORTAL 2"/>
        <s v="LA ORQUIDEA DE USME"/>
        <s v="EL NUEVO PORTAL "/>
        <s v="BRAZUELOS"/>
        <s v="PORTAL II"/>
        <s v="ALASKA"/>
        <s v="TIHUAQUE"/>
        <s v="EL BOSQUE"/>
        <s v="LA AURORA"/>
        <s v="LA FISCALA ALTA"/>
        <s v="ALFONSO LOPEZ"/>
        <s v="LA COMUNA"/>
        <s v="SAN FELIPE"/>
        <s v="EL REFUGIO I Y II"/>
        <s v="ZONA SIN LEGALIZAR (POLIGONO 195 EL REFUGIO LA ESMERALDA)"/>
        <s v="PORTAL DE ORIENTE"/>
        <s v="LA HUERTA"/>
        <s v="ALFONSO LOPEZ "/>
        <s v="VILLA ISRAEL"/>
        <s v="BRISAS DEL LLANO"/>
        <s v="YOMASITA"/>
        <s v="TOCAIMITA ORIENTAL"/>
        <s v="ZONA SIN LEGALIZAR (EL MIRADOR DE LA ESMERALDA CASA 3)"/>
        <s v="ALFONSO LÓPEZ"/>
        <s v="BUENOS AIRES"/>
        <s v="BELLAVISTA ALTA"/>
        <s v="MONTEBLANCO"/>
        <s v="CHICO SUR"/>
        <s v="LA ESMERALDA EL RECUERDO"/>
        <s v="JUAN JOSE RONDON"/>
        <s v="EL NUEVO PORTAL LL RURAL"/>
        <s v="CASA LOMA"/>
        <s v="BARRIO SIN LEGALIZAR"/>
        <s v="ALTOS DE BETANIA"/>
        <s v="VEREDA LOS SOCHES SECTOR MANGUERAS"/>
        <s v="CHUNIZA"/>
        <s v="NUEVO PORTAL"/>
        <s v="UVAL"/>
        <s v="USMINIA"/>
        <s v="CIUDADELA CANTA RANA I, II, III SECTOR"/>
        <s v="VILLA DIANA"/>
        <s v="SAN PEDRO SUR "/>
        <s v="LA BELLEZA"/>
        <s v="SAN PEDRO"/>
        <s v="LAS VIOLETAS"/>
        <s v="COMPOSTELA III"/>
        <s v="ANTONIO JOSE DE SUCRE"/>
        <s v="LA ESMERALDA"/>
        <s v="LA ESPERANZA"/>
        <s v="JUAN REY SUR"/>
        <s v="UVAL "/>
        <s v="LA CABAÑA"/>
        <s v="MARANDU" u="1"/>
        <s v="EL GACO" u="1"/>
        <s v="BOSQUE POPULAR" u="1"/>
        <s v="BELLAVISTA" u="1"/>
        <s v="CARACAS" u="1"/>
        <s v="DANUBIO II" u="1"/>
        <s v="LA RIVIERA" u="1"/>
        <s v="VILLA ISRAEL " u="1"/>
        <s v="LA FISCALA NORTE" u="1"/>
        <s v="NEVADO" u="1"/>
        <s v="LORENZO ALCANTUZ I SECTOR" u="1"/>
        <s v="PALERMO" u="1"/>
        <s v="ENTRERRIOS" u="1"/>
        <s v="AMAPOLAS" u="1"/>
        <s v="EL PORVENIR " u="1"/>
        <s v="CENTRO USME " u="1"/>
        <s v="CONEJERA" u="1"/>
        <s v="SUCRE  " u="1"/>
        <s v="CENTRO USME" u="1"/>
        <s v="EL PINO " u="1"/>
        <s v="VILLA TERESITA" u="1"/>
        <s v="SAN JOSE OBRERO" u="1"/>
        <s v="CENTRO ENGATIVÁ" u="1"/>
        <s v="GRAN YOMASA I" u="1"/>
        <s v="EL NEVADO" u="1"/>
        <s v="ACAPULCO" u="1"/>
        <s v="TOCAIMITA SUR" u="1"/>
        <s v="LA FISCALA SECTOR CENTRO " u="1"/>
        <s v="PALERMO SUR " u="1"/>
        <s v="DIVINO NIÑO" u="1"/>
        <s v=" SUCRE " u="1"/>
        <s v="VIILA ISRAEL" u="1"/>
        <s v="LORENZO ALCANTUZ II SECTOR" u="1"/>
        <s v="LAS FLORES" u="1"/>
        <s v="VILLA ANITA SUR" u="1"/>
        <s v="SABANAS DEL DORADO" u="1"/>
        <s v="LA FISCALA SECTOR CENTRO" u="1"/>
        <s v="BRILLANTE " u="1"/>
        <s v="ESPERANZA " u="1"/>
        <s v="SANTA LIBRADA" u="1"/>
        <s v="SAN AGUSTIN" u="1"/>
        <s v="VILLA ALEMANIA" u="1"/>
        <s v="EL UVAL " u="1"/>
        <s v="TENERIFE" u="1"/>
        <s v="PICOTA SUR" u="1"/>
        <s v="PICOTA" u="1"/>
        <s v="NUEVO SAN ANDRES DE LOS ALTOS" u="1"/>
        <s v="CHARALA" u="1"/>
        <s v="LA FISCALA NORTE " u="1"/>
        <s v="PORVENIR" u="1"/>
        <s v="SUCRE 3" u="1"/>
        <s v="MARICHUELA III SECTOR (CAFAM II S.)" u="1"/>
        <s v="TOCAIMITA" u="1"/>
        <s v="CHAPINERITO" u="1"/>
        <s v="EL PALMAR " u="1"/>
        <s v="SUCRE" u="1"/>
        <s v="LA FAENA" u="1"/>
        <s v="LOS ARRAYANES" u="1"/>
        <s v="LA ANDREA" u="1"/>
        <s v="EL GUALI" u="1"/>
        <s v="BOSQUE EL LIMONAR" u="1"/>
        <s v="ENGATIVA CENTRO " u="1"/>
        <s v="LOS PINOS" u="1"/>
        <s v="FISCALA II LA FORTUNA" u="1"/>
        <s v="LA  REFORMA " u="1"/>
        <s v="FISCALA SECTOR CENTRO SECTOR CENTRO" u="1"/>
        <s v="LA FISCALA" u="1"/>
        <s v="SANTA MARTHA" u="1"/>
        <s v="VILLA GLADYS" u="1"/>
        <s v="LA REGADERA" u="1"/>
        <s v="FISCALA SECTOR CENTRO" u="1"/>
        <s v="VILLA CLAVER" u="1"/>
        <s v="EL PALMAR" u="1"/>
        <s v="BELLAVISTA II SECTOR" u="1"/>
        <s v="PICOTA " u="1"/>
        <s v="LORENZO ALCANTUZ" u="1"/>
        <s v="LA FISCALA SECTOR NORTE" u="1"/>
        <s v="LA PAZ" u="1"/>
        <s v="SUCRE1" u="1"/>
        <s v="ANTONIO JOSE DE SUCRE " u="1"/>
        <s v="LAURELES" u="1"/>
        <s v="MARICHUELA " u="1"/>
        <s v="LINTEREMA" u="1"/>
        <s v="LA RIVIERA " u="1"/>
        <s v="FISCALA SECTOR CENTRO " u="1"/>
        <s v="ENGATIVA CENTRO" u="1"/>
        <s v="PORVENIR " u="1"/>
        <s v="LA PICOTA " u="1"/>
        <s v="BRAZUELOS SECTOR LA ESMERALDA" u="1"/>
        <s v="LAS PALMAS" u="1"/>
        <s v="DANUBIO AZUL " u="1"/>
        <s v="INVASION FORTUNA" u="1"/>
        <s v="SAN PEDRO SUR" u="1"/>
        <s v="SUCRE " u="1"/>
        <s v="LA ESPERANZA " u="1"/>
        <s v="VIRREY" u="1"/>
        <s v="ENGATIVA" u="1"/>
        <s v="LA PICOTA SUR" u="1"/>
        <s v="BOSQUE LIMONAR" u="1"/>
        <s v="EL NOGAL" u="1"/>
        <s v="SERRANIAS " u="1"/>
        <s v="MONTE BLANCO " u="1"/>
        <s v="SANTA LIBRADA " u="1"/>
        <s v="TUNO" u="1"/>
        <s v="VILLA DORADO" u="1"/>
        <s v="QUINTAS DEL PORTAL" u="1"/>
        <s v="EL BRILLANTE" u="1"/>
        <s v="ARRAYANES" u="1"/>
        <s v="BONANZA" u="1"/>
        <s v="COMUNEROS " u="1"/>
        <s v="EL  NUEVO PORTAL II" u="1"/>
        <s v="EL PROGRESO " u="1"/>
        <s v="USMINIA " u="1"/>
        <s v="BRAZUELOS 1" u="1"/>
        <s v="ANTONIO JOSE DE SUCRE I" u="1"/>
        <s v="ANTONIO JOSE DE SUCRE III" u="1"/>
        <s v="VILLA ANITA " u="1"/>
        <s v="EL MIRADOR" u="1"/>
        <s v="VILLA ANITA" u="1"/>
        <s v="EL RUBI" u="1"/>
        <s v="GRAN YOMASA" u="1"/>
        <s v="NUEVO SAN ANDRES" u="1"/>
        <s v="LA PICOTA ORIENTAL" u="1"/>
        <s v="PORTAL DE LAS SIERRAS" u="1"/>
        <s v="LA PICOTA" u="1"/>
        <s v="ALTOS DEL PINO" u="1"/>
        <s v="DANUBIO AZUL" u="1"/>
        <s v="EL CORTIJO" u="1"/>
        <s v="VILLA DIANA " u="1"/>
        <s v="PICOTA SUR " u="1"/>
        <s v="LA ILUSION" u="1"/>
        <s v="EL OASIS" u="1"/>
      </sharedItems>
    </cacheField>
    <cacheField name="NOMBRE DE LA ZONA RESTO" numFmtId="0">
      <sharedItems containsBlank="1"/>
    </cacheField>
    <cacheField name="DIRECCION" numFmtId="0">
      <sharedItems containsBlank="1"/>
    </cacheField>
    <cacheField name="TELEFONO PRINCIPAL" numFmtId="0">
      <sharedItems containsBlank="1" containsMixedTypes="1" containsNumber="1" containsInteger="1" minValue="310240161" maxValue="33013430677"/>
    </cacheField>
    <cacheField name="TELEFONO SECUNDARIO" numFmtId="0">
      <sharedItems containsBlank="1" containsMixedTypes="1" containsNumber="1" containsInteger="1" minValue="7621714" maxValue="3246739093"/>
    </cacheField>
    <cacheField name="ESTRATO DEL HOGAR" numFmtId="0">
      <sharedItems containsBlank="1" containsMixedTypes="1" containsNumber="1" containsInteger="1" minValue="0" maxValue="3" count="6">
        <n v="1"/>
        <n v="2"/>
        <m/>
        <n v="0"/>
        <s v="V"/>
        <n v="3" u="1"/>
      </sharedItems>
    </cacheField>
    <cacheField name="GRUPO ETNICO" numFmtId="0">
      <sharedItems/>
    </cacheField>
    <cacheField name="BENEFICIARIO SISBENIZADO" numFmtId="0">
      <sharedItems containsBlank="1" count="6">
        <s v="SI_"/>
        <s v="NO_"/>
        <m/>
        <s v="NO" u="1"/>
        <s v="SI" u="1"/>
        <s v="C2" u="1"/>
      </sharedItems>
    </cacheField>
    <cacheField name="PUNTAJE SISBEN" numFmtId="0">
      <sharedItems containsBlank="1" containsMixedTypes="1" containsNumber="1" minValue="11.6" maxValue="2705" count="34">
        <s v="C6"/>
        <m/>
        <s v="A5"/>
        <s v="B7"/>
        <s v="B3"/>
        <s v="C1"/>
        <s v="A4"/>
        <s v="C4"/>
        <s v="B5"/>
        <s v="C3"/>
        <s v="A3"/>
        <s v="B1"/>
        <s v="B4"/>
        <s v="C5"/>
        <s v="B6"/>
        <s v="C18"/>
        <s v="C7"/>
        <s v="A1"/>
        <s v="C2"/>
        <s v="A2"/>
        <s v="B2"/>
        <s v="B8"/>
        <s v="NO_"/>
        <s v="C9"/>
        <n v="50.69" u="1"/>
        <n v="44.24" u="1"/>
        <n v="33.549999999999997" u="1"/>
        <n v="28.09" u="1"/>
        <n v="27.76" u="1"/>
        <n v="21.71" u="1"/>
        <n v="31.49" u="1"/>
        <n v="31.52" u="1"/>
        <n v="2705" u="1"/>
        <n v="11.6" u="1"/>
      </sharedItems>
    </cacheField>
    <cacheField name="PERTENECE A FAMILIAS EN ACCION" numFmtId="0">
      <sharedItems containsBlank="1"/>
    </cacheField>
    <cacheField name="EL BENEFICIARIO HA SIDO VICTIMA DIRECTA CONFLICTO ARMADO" numFmtId="0">
      <sharedItems containsBlank="1"/>
    </cacheField>
    <cacheField name="CRITERIOS DE FOCALIZACION" numFmtId="0">
      <sharedItems containsBlank="1" longText="1"/>
    </cacheField>
    <cacheField name="SI NO CUMPLE CON NINGUN CRITERIO, CUENTA CON EL ACTA DONDE JUSTIFICA QUE EL BENEFICIARIO REQUIERE LA ATENCION" numFmtId="0">
      <sharedItems containsBlank="1"/>
    </cacheField>
    <cacheField name="TIPO DE RESPONSABLE" numFmtId="0">
      <sharedItems containsBlank="1"/>
    </cacheField>
    <cacheField name="TIPO DE DOCUMENTO ACUDIENTE" numFmtId="0">
      <sharedItems containsBlank="1" containsMixedTypes="1" containsNumber="1" containsInteger="1" minValue="1022935887" maxValue="1022935887"/>
    </cacheField>
    <cacheField name="NUMERO DE DOCUMENTO DEL ACUDIENTE" numFmtId="0">
      <sharedItems containsBlank="1" containsMixedTypes="1" containsNumber="1" containsInteger="1" minValue="192477" maxValue="9629741130519990"/>
    </cacheField>
    <cacheField name="PRIMER NOMBRE ACUDIENTE" numFmtId="0">
      <sharedItems containsBlank="1"/>
    </cacheField>
    <cacheField name="SEGUNDO NOMBRE ACUDIENTE" numFmtId="0">
      <sharedItems containsBlank="1"/>
    </cacheField>
    <cacheField name="PRIMER APELLIDO ACUDIENTE" numFmtId="0">
      <sharedItems containsBlank="1"/>
    </cacheField>
    <cacheField name="SEGUNDO APELLIDO ACUDIENTE" numFmtId="0">
      <sharedItems containsBlank="1" containsMixedTypes="1" containsNumber="1" containsInteger="1" minValue="38555" maxValue="38555"/>
    </cacheField>
    <cacheField name="FECHA DE NACIMIENTO ACUDIENTE" numFmtId="0">
      <sharedItems containsDate="1" containsBlank="1" containsMixedTypes="1" minDate="1900-01-16T00:00:00" maxDate="2022-08-04T00:00:00"/>
    </cacheField>
    <cacheField name="PAIS DE NACIMIENTO ACUDIENTE" numFmtId="0">
      <sharedItems containsBlank="1"/>
    </cacheField>
    <cacheField name="DEPARTAMENTO DE NACIMIENTO ACUDIENTE" numFmtId="0">
      <sharedItems containsBlank="1"/>
    </cacheField>
    <cacheField name="MUNICIPIO DE NACIMIENTO ACUDIENTE" numFmtId="0">
      <sharedItems containsBlank="1"/>
    </cacheField>
    <cacheField name="TIPO DE DOCUMENTO PAPÁ" numFmtId="0">
      <sharedItems containsBlank="1"/>
    </cacheField>
    <cacheField name="NUMERO DE DOCUMENTO DEL PAPÁ" numFmtId="0">
      <sharedItems containsBlank="1" containsMixedTypes="1" containsNumber="1" containsInteger="1" minValue="79965" maxValue="10577100549"/>
    </cacheField>
    <cacheField name="PRIMER NOMBRE PAPÁ" numFmtId="0">
      <sharedItems containsBlank="1"/>
    </cacheField>
    <cacheField name="SEGUNDO NOMBRE PAPÁ" numFmtId="0">
      <sharedItems containsBlank="1"/>
    </cacheField>
    <cacheField name="PRIMER APELLIDO PAPÁ" numFmtId="0">
      <sharedItems containsBlank="1"/>
    </cacheField>
    <cacheField name="SEGUNDO APELLIDO PAPÁ" numFmtId="0">
      <sharedItems containsBlank="1"/>
    </cacheField>
    <cacheField name="FECHA DE NACIMIENTO PAPÁ" numFmtId="0">
      <sharedItems containsDate="1" containsString="0" containsBlank="1" containsMixedTypes="1" minDate="1966-12-22T00:00:00" maxDate="2004-04-28T00:00:00"/>
    </cacheField>
    <cacheField name="EDAD PAPÁ (AÑOS)" numFmtId="1">
      <sharedItems containsMixedTypes="1" containsNumber="1" containsInteger="1" minValue="17" maxValue="56"/>
    </cacheField>
    <cacheField name="PAIS DE NACIMIENTO PAPÁ" numFmtId="0">
      <sharedItems containsBlank="1"/>
    </cacheField>
    <cacheField name="DEPARTAMENTO DE NACIMIENTO PAPÁ" numFmtId="0">
      <sharedItems containsBlank="1"/>
    </cacheField>
    <cacheField name="MUNICIPIO DE NACIMIENTO PAPÁ" numFmtId="0">
      <sharedItems containsBlank="1"/>
    </cacheField>
    <cacheField name="TIPO DE DOCUMENTO MAMÁ" numFmtId="0">
      <sharedItems containsBlank="1"/>
    </cacheField>
    <cacheField name="NUMERO DE DOCUMENTO DE LA MAMÁ" numFmtId="0">
      <sharedItems containsBlank="1" containsMixedTypes="1" containsNumber="1" containsInteger="1" minValue="2100928" maxValue="9629741130519990"/>
    </cacheField>
    <cacheField name="PRIMER NOMBRE MAMÁ" numFmtId="0">
      <sharedItems containsBlank="1"/>
    </cacheField>
    <cacheField name="SEGUNDO NOMBRE MAMÁ" numFmtId="0">
      <sharedItems containsBlank="1"/>
    </cacheField>
    <cacheField name="PRIMER APELLIDO MAMÁ" numFmtId="0">
      <sharedItems containsBlank="1"/>
    </cacheField>
    <cacheField name="SEGUNDO APELLIDO MAMÁ" numFmtId="0">
      <sharedItems containsBlank="1" containsMixedTypes="1" containsNumber="1" containsInteger="1" minValue="23" maxValue="23"/>
    </cacheField>
    <cacheField name="FECHA DE NACIMIENTO MAMÁ" numFmtId="0">
      <sharedItems containsDate="1" containsBlank="1" containsMixedTypes="1" minDate="1973-10-10T00:00:00" maxDate="2006-02-01T00:00:00"/>
    </cacheField>
    <cacheField name="EDAD MAMÁ" numFmtId="0">
      <sharedItems containsMixedTypes="1" containsNumber="1" containsInteger="1" minValue="0" maxValue="49"/>
    </cacheField>
    <cacheField name="PAIS DE NACIMIENTO MAMÁ" numFmtId="0">
      <sharedItems containsBlank="1"/>
    </cacheField>
    <cacheField name="DEPARTAMENTO DE NACIMIENTO MAMÁ" numFmtId="0">
      <sharedItems containsBlank="1"/>
    </cacheField>
    <cacheField name="MUNICIPIO DE NACIMIENTO MAMÁ" numFmtId="0">
      <sharedItems containsBlank="1"/>
    </cacheField>
    <cacheField name="REGIMEN" numFmtId="0">
      <sharedItems containsBlank="1" count="14">
        <s v="CONTRIBUTIVO"/>
        <s v="SUBSIDIADO"/>
        <s v="ESPECIAL"/>
        <s v="NO_SE_ENCUENTRA_AFILIADO"/>
        <m/>
        <s v="COTIZANTE" u="1"/>
        <s v="COOSALUD" u="1"/>
        <s v="AFILIADO REGIMEN ESPECIAL" u="1"/>
        <s v="EXTERIOR" u="1"/>
        <s v="AFILIADO REGIMEN SUBSIDIADO" u="1"/>
        <s v="NO AFILIADO" u="1"/>
        <s v="BOGOTÁ" u="1"/>
        <s v="ORTEGA" u="1"/>
        <s v="AFILIADO REGIMEN CONTRIBUTIVO" u="1"/>
      </sharedItems>
    </cacheField>
    <cacheField name="EPS" numFmtId="0">
      <sharedItems containsBlank="1" count="82">
        <s v="SALUD TOTAL EPS"/>
        <s v="CAPITAL SALUD EPS"/>
        <s v="NUEVA EPS"/>
        <s v="COMPENSAR"/>
        <s v="SURA EPS"/>
        <s v="EPS SANITAS"/>
        <s v="FAMISANAR EPS"/>
        <s v="MEDIMÁS EPS"/>
        <s v="CAJACOPI EPS"/>
        <s v="ALIANSALUD EPS"/>
        <s v="MUTUAL SER"/>
        <s v="FUERZAS MILITARES"/>
        <s v="NO_SE_ENCUENTRA_AFILIADO"/>
        <s v="CAPITAL SALUD"/>
        <s v="COOSALUD"/>
        <s v="SURAMERICANA"/>
        <m/>
        <s v="ASMET SALUD EPS"/>
        <s v="SANITAS"/>
        <s v="POLICÍA NACIONAL"/>
        <s v="COMFAMILIAR EPS"/>
        <s v="EMSSANAR EPS"/>
        <s v="ECOOPSOS"/>
        <s v="SALUD INDÍGENA ANAS WAYUU EPS"/>
        <s v="EPS. INDIGENA MALLAMAS"/>
        <s v="SANITAS "/>
        <s v="CONVIDA"/>
        <s v="CAPITAL SALUD "/>
        <s v="COMPENSAR "/>
        <s v="MUTUAL SER EPS"/>
        <s v="CONVIDA EPS"/>
        <s v="SALUD TOTAL"/>
        <s v="FAMISANAR"/>
        <s v="EPS FAMISANAR"/>
        <s v="EPS SURAMERCANA"/>
        <s v="ASMET"/>
        <s v="COOSALUD EPS S.A."/>
        <s v="EPS SURAMERICANA S.A."/>
        <s v="SALUD TOTAL EPS " u="1"/>
        <s v="MEDIMAS " u="1"/>
        <s v="MEDIMAS" u="1"/>
        <s v="COMPERSAR" u="1"/>
        <s v="SURA   " u="1"/>
        <s v="FAMISAMAR" u="1"/>
        <s v="POLICIA NACIONAL" u="1"/>
        <s v="NUEVA EPS " u="1"/>
        <s v="SALUS TOTAL" u="1"/>
        <s v="ALIANSALUD" u="1"/>
        <s v="CAPRESOCA EPS" u="1"/>
        <s v="COMFAMILIAR CARTAGENA" u="1"/>
        <s v="UNICAJAS" u="1"/>
        <s v="SURA " u="1"/>
        <s v="SURAMERICA" u="1"/>
        <s v="CAPITAL SALUD  " u="1"/>
        <s v="SURA EPS " u="1"/>
        <s v="COOMEVA " u="1"/>
        <s v="ALIANSA SALUD" u="1"/>
        <s v="COMFAMILIAR NARIÑO" u="1"/>
        <s v="NUEVA  EPS" u="1"/>
        <s v="SUBSIDIADO" u="1"/>
        <s v="NO AFILIADO " u="1"/>
        <s v="ANAS WAYUU" u="1"/>
        <s v="ALIANZA" u="1"/>
        <s v="NO AFILIADO" u="1"/>
        <s v="COMPENSAR    " u="1"/>
        <s v="FAMISANAR   " u="1"/>
        <s v="E.P.S. SANITAS" u="1"/>
        <s v="FAMISANAR  " u="1"/>
        <s v="SALUD TOTL" u="1"/>
        <s v="SURA" u="1"/>
        <s v="COMPARTA" u="1"/>
        <s v="CAPITAL SALUD EPS " u="1"/>
        <s v="COMPENSAR   " u="1"/>
        <s v="CONTRIBUTIVO" u="1"/>
        <s v="FAMISANAR EPS " u="1"/>
        <s v=" FAMISANAR" u="1"/>
        <s v="SANITAS   " u="1"/>
        <s v="SALUD TOTAL " u="1"/>
        <s v="COOMEVA EPS" u="1"/>
        <s v="CAPITAL SALUD      " u="1"/>
        <s v="SI" u="1"/>
        <s v="FAMISANAR " u="1"/>
      </sharedItems>
    </cacheField>
    <cacheField name="¿EL BENEFICIARIO CUENTA CON EL CARNET DE VACUNACIÓN? * " numFmtId="0">
      <sharedItems containsBlank="1" count="14">
        <s v="SI_"/>
        <s v="NO_"/>
        <m/>
        <s v="SI " u="1"/>
        <s v="NO " u="1"/>
        <s v="SI" u="1"/>
        <s v="NO" u="1"/>
        <s v="FAMISANAR EPS" u="1"/>
        <s v="´SI" u="1"/>
        <s v="SANITAS" u="1"/>
        <s v="FAMISANAR" u="1"/>
        <s v="SALUD TOTAL EPS" u="1"/>
        <s v="EPS SANITAS" u="1"/>
        <s v="COMPENSAR" u="1"/>
      </sharedItems>
    </cacheField>
    <cacheField name=" FECHA DE VERIFICACIÓN DEL ESQUEMA DE VACUNACIÓN" numFmtId="0">
      <sharedItems containsDate="1" containsBlank="1" containsMixedTypes="1" minDate="2020-10-10T00:00:00" maxDate="2022-12-16T00:00:00"/>
    </cacheField>
    <cacheField name="¿EL CARNET DE VACUNACIÓN SE ENCUENTRA AL DÍA EN LAS VACUNAS Y DOSIS QUE CORRESPONDEN A LA EDAD DEL NIÑO O NIÑA? * " numFmtId="0">
      <sharedItems containsBlank="1"/>
    </cacheField>
    <cacheField name="¿EL BENEFICIARIO PRESENTA CARNET DE CRECIMIENTO Y DESARROLLO? * " numFmtId="0">
      <sharedItems containsBlank="1" containsMixedTypes="1" containsNumber="1" containsInteger="1" minValue="0" maxValue="0" count="5">
        <m/>
        <s v="NO_"/>
        <s v="SI_"/>
        <n v="0"/>
        <s v="NO"/>
      </sharedItems>
    </cacheField>
    <cacheField name="SI EL NIÑO CUENTA CON EL CARNET, VERIFIQUE ¿CUÁNTOS CONTROLES DE CRECIMIENTO Y DESARROLLO HA RECIBIDO EL NIÑO, EN LOS ÚLTIMOS 6 MESES? " numFmtId="0">
      <sharedItems containsDate="1" containsBlank="1" containsMixedTypes="1" minDate="1899-12-31T00:00:00" maxDate="1900-01-09T14:50:04"/>
    </cacheField>
    <cacheField name="ANTECEDENTE DE PREMATUREZ * " numFmtId="0">
      <sharedItems containsBlank="1"/>
    </cacheField>
    <cacheField name="A LA FECHA DE VALORACIÓN EL BENEFICIARIO TIENE MENOS DE 40 SEMANAS " numFmtId="0">
      <sharedItems containsBlank="1"/>
    </cacheField>
    <cacheField name="PERIMETRO CEFÁLICO" numFmtId="0">
      <sharedItems containsBlank="1" containsMixedTypes="1" containsNumber="1" minValue="31" maxValue="39.5"/>
    </cacheField>
    <cacheField name="EDAD GESTACIONAL AL NACER * " numFmtId="0">
      <sharedItems containsBlank="1" containsMixedTypes="1" containsNumber="1" minValue="24" maxValue="3180"/>
    </cacheField>
    <cacheField name="PESO AL NACER (EN KILOGRAMOS) *" numFmtId="0">
      <sharedItems containsBlank="1" containsMixedTypes="1" containsNumber="1" minValue="38" maxValue="27780"/>
    </cacheField>
    <cacheField name="TALLA AL NACER (EN CENTÍMETROS) *" numFmtId="0">
      <sharedItems containsBlank="1" containsMixedTypes="1" containsNumber="1" minValue="28" maxValue="3120"/>
    </cacheField>
    <cacheField name="SI EL NIÑO O NIÑA ES MENOR DE 6 MESES, ¿ESTÁ SIENDO ALIMENTADO CON LECHE MATERNA DE FORMA EXCLUSIVA?" numFmtId="0">
      <sharedItems containsBlank="1" containsMixedTypes="1" containsNumber="1" containsInteger="1" minValue="50" maxValue="52"/>
    </cacheField>
    <cacheField name="DURACIÓN LACTANCIA MATERNA EXCLUSIVA (MESES)" numFmtId="0">
      <sharedItems containsDate="1" containsBlank="1" containsMixedTypes="1" minDate="1899-12-31T00:00:00" maxDate="1899-12-31T00:37:04"/>
    </cacheField>
    <cacheField name="DURACIÓN LACTANCIA MATERNA TOTAL (MESES)" numFmtId="0">
      <sharedItems containsDate="1" containsBlank="1" containsMixedTypes="1" minDate="1899-12-31T00:00:00" maxDate="1899-12-31T01:08:04"/>
    </cacheField>
    <cacheField name="X" numFmtId="0">
      <sharedItems containsBlank="1" containsMixedTypes="1" containsNumber="1" minValue="2" maxValue="40"/>
    </cacheField>
    <cacheField name="TIPO COMPLEMENTO" numFmtId="0">
      <sharedItems containsBlank="1" count="10">
        <s v="M. GESTANTES Y MADRES LACTANTES (MENOR DE 6 MESES)"/>
        <s v="NIÑOS Y NIÑAS MAYORES DE 1 AÑO"/>
        <s v="NIÑOS Y NIÑAS DE 6 MESES A 11 MESES 29 DIAS"/>
        <s v="MAYORES A 3 AÑOS"/>
        <s v="" u="1"/>
        <m u="1"/>
        <e v="#NUM!" u="1"/>
        <e v="#REF!" u="1"/>
        <s v="NIÑOS Y NIÑAS DE 6 MESES A 5 AÑOS" u="1"/>
        <e v="#VALUE!" u="1"/>
      </sharedItems>
    </cacheField>
    <cacheField name="SI EL BENEFICIARIO TIENE TICKET, INDIQUE EL NÚMERO DE TICKET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n v="1023004072"/>
    <x v="0"/>
    <d v="2022-03-03T00:00:00"/>
    <d v="2022-07-18T00:00:00"/>
    <e v="#REF!"/>
    <e v="#N/A"/>
    <m/>
    <x v="0"/>
    <x v="0"/>
    <x v="0"/>
    <s v="CC"/>
    <s v="CLAUDIA"/>
    <s v="PATRICIA "/>
    <s v="MONSALVE "/>
    <s v="MONSALVE"/>
    <s v="CLAUDIA PATRICIA  MONSALVE  MONSALVE"/>
    <d v="1995-05-15T00:00:00"/>
    <x v="0"/>
    <n v="7"/>
    <n v="11"/>
    <s v="27 AÑOS 7 MESES 1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7C ESTE 107 SUR 39"/>
    <n v="3203187736"/>
    <n v="3123667094"/>
    <x v="0"/>
    <s v="NO SE AUTORECONOCE EN NINGUNO DE LOS ANTERIORES"/>
    <x v="0"/>
    <x v="0"/>
    <s v="NO_"/>
    <s v="NO_"/>
    <s v="a. Pertenecientes a hogares con puntaje SISBEN"/>
    <m/>
    <s v="CONYUGE"/>
    <s v="CC"/>
    <n v="1014207273"/>
    <s v="LUIS "/>
    <s v="GUILLERMO"/>
    <s v="RODRIGUEZ"/>
    <s v="SALGUERO"/>
    <d v="1989-08-30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0"/>
    <x v="0"/>
    <d v="2022-02-28T00:00:00"/>
    <m/>
    <x v="0"/>
    <m/>
    <m/>
    <m/>
    <m/>
    <m/>
    <m/>
    <m/>
    <m/>
    <m/>
    <m/>
    <s v="SEM 23"/>
    <x v="0"/>
    <m/>
  </r>
  <r>
    <n v="1023048716"/>
    <x v="1"/>
    <d v="2022-07-19T00:00:00"/>
    <m/>
    <m/>
    <m/>
    <m/>
    <x v="0"/>
    <x v="0"/>
    <x v="0"/>
    <s v="RC"/>
    <s v="LUNA"/>
    <s v="ISAVELA"/>
    <s v="RODRIGUEZ"/>
    <s v="MONSALVE"/>
    <s v="LUNA ISAVELA RODRIGUEZ MONSALVE"/>
    <d v="2022-07-08T00:00:00"/>
    <x v="1"/>
    <n v="5"/>
    <n v="18"/>
    <s v="0 AÑOS 5 MESES 1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7C ESTE 107 SUR 39"/>
    <n v="3203187736"/>
    <n v="3123667094"/>
    <x v="0"/>
    <s v="NO SE AUTORECONOCE EN NINGUNO DE LOS ANTERIORES"/>
    <x v="1"/>
    <x v="1"/>
    <s v="NO_"/>
    <s v="NO_"/>
    <s v="o. Ingresos iguales o inferiores a 1.5 Smlv"/>
    <m/>
    <s v="MADRE"/>
    <s v="CC"/>
    <n v="1023004072"/>
    <s v="CLAUDIA"/>
    <s v="PATRICIA "/>
    <s v="MONSALVE "/>
    <s v="MONSALVE"/>
    <d v="1995-05-15T00:00:00"/>
    <s v="COLOMBIA"/>
    <s v="BOGOTÁ"/>
    <s v="BOGOTÁ"/>
    <s v="CC"/>
    <n v="1014207273"/>
    <s v="LUIS "/>
    <s v="GUILLERMO"/>
    <s v="RODRIGUEZ"/>
    <s v="SALGUERO"/>
    <d v="1989-08-30T00:00:00"/>
    <n v="33"/>
    <s v="COLOMBIA"/>
    <s v="BOGOTÁ"/>
    <s v="BOGOTÁ"/>
    <s v="CC"/>
    <n v="1023004072"/>
    <s v="CLAUDIA"/>
    <s v="PATRICIA "/>
    <s v="MONSALVE "/>
    <s v="MONSALVE"/>
    <d v="1995-05-15T00:00:00"/>
    <n v="27"/>
    <s v="COLOMBIA"/>
    <s v="BOGOTÁ"/>
    <s v="BOGOTÁ"/>
    <x v="1"/>
    <x v="0"/>
    <x v="1"/>
    <d v="2022-07-19T00:00:00"/>
    <s v="NO_"/>
    <x v="1"/>
    <m/>
    <s v="NO_"/>
    <s v="NO"/>
    <m/>
    <s v="40 SEMANAS"/>
    <m/>
    <m/>
    <s v="NO_"/>
    <n v="0"/>
    <n v="1"/>
    <m/>
    <x v="0"/>
    <m/>
  </r>
  <r>
    <n v="1012926906"/>
    <x v="1"/>
    <d v="2022-03-03T00:00:00"/>
    <m/>
    <m/>
    <m/>
    <m/>
    <x v="0"/>
    <x v="1"/>
    <x v="1"/>
    <s v="RC"/>
    <s v="CRISTINA "/>
    <s v="ISABELLA "/>
    <s v="LEON "/>
    <s v="LEON"/>
    <s v="CRISTINA  ISABELLA  LEON  LEON"/>
    <d v="2020-08-27T00:00:00"/>
    <x v="2"/>
    <n v="3"/>
    <n v="29"/>
    <s v="2 AÑOS 3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4 SUR 7H ESTE 73-02 "/>
    <n v="3023623887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LACEY"/>
    <s v="CAROL"/>
    <s v="LEON "/>
    <s v="LEON"/>
    <d v="1986-03-11T00:00:00"/>
    <s v="VENEZUELA"/>
    <s v="EXTERIOR"/>
    <s v="EXTERIOR"/>
    <m/>
    <m/>
    <m/>
    <m/>
    <m/>
    <m/>
    <m/>
    <s v=""/>
    <m/>
    <m/>
    <m/>
    <s v="SIN DOCUMENTO"/>
    <m/>
    <s v="LACEY"/>
    <s v="CAROL"/>
    <s v="LEON "/>
    <s v="LEON"/>
    <d v="1986-03-11T00:00:00"/>
    <n v="36"/>
    <s v="VENEZUELA"/>
    <s v="EXTERIOR"/>
    <s v="EXTERIOR"/>
    <x v="1"/>
    <x v="1"/>
    <x v="0"/>
    <d v="2022-02-28T00:00:00"/>
    <s v="SI_"/>
    <x v="2"/>
    <n v="1"/>
    <s v="NO_"/>
    <m/>
    <m/>
    <n v="39"/>
    <n v="2600"/>
    <n v="49"/>
    <s v="NO_"/>
    <n v="6"/>
    <m/>
    <m/>
    <x v="1"/>
    <m/>
  </r>
  <r>
    <n v="1023047865"/>
    <x v="0"/>
    <d v="2022-03-03T00:00:00"/>
    <d v="2022-08-22T00:00:00"/>
    <e v="#REF!"/>
    <e v="#N/A"/>
    <m/>
    <x v="0"/>
    <x v="2"/>
    <x v="2"/>
    <s v="RC"/>
    <s v="BENYAMIN"/>
    <s v="ANDRES "/>
    <s v="MEDINA "/>
    <s v="SANCHEZ"/>
    <s v="BENYAMIN ANDRES  MEDINA  SANCHEZ"/>
    <d v="2022-01-30T00:00:00"/>
    <x v="1"/>
    <n v="10"/>
    <n v="26"/>
    <s v="0 AÑOS 10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TRANSVERSAL 1 B ESTE 83 SUR 75"/>
    <n v="3138423412"/>
    <m/>
    <x v="1"/>
    <s v="NO SE AUTORECONOCE EN NINGUNO DE LOS ANTERIORES"/>
    <x v="1"/>
    <x v="1"/>
    <s v="NO_"/>
    <s v="NO_"/>
    <s v="o. Ingresos iguales o inferiores a 1.5 Smlv"/>
    <m/>
    <s v="MADRE"/>
    <s v="CC"/>
    <n v="1023027685"/>
    <s v="ANGIE "/>
    <s v="PAOLA "/>
    <s v="SANCHEZ "/>
    <s v="CASTAÑO "/>
    <d v="1998-04-23T00:00:00"/>
    <s v="COLOMBIA"/>
    <s v="BOGOTÁ"/>
    <s v="BOGOTÁ"/>
    <s v="CC"/>
    <n v="1023034116"/>
    <s v="ANDRES"/>
    <s v="FELIPE "/>
    <s v="MEDINA "/>
    <s v="PORRAS"/>
    <d v="1998-12-24T00:00:00"/>
    <n v="24"/>
    <s v="COLOMBIA"/>
    <s v="BOGOTÁ"/>
    <s v="BOGOTÁ"/>
    <s v="CC"/>
    <n v="1023027685"/>
    <s v="ANGIE "/>
    <s v="PAOLA "/>
    <s v="SANCHEZ"/>
    <s v="CASTAÑO"/>
    <d v="1998-04-23T00:00:00"/>
    <n v="24"/>
    <s v="COLOMBIA"/>
    <s v="BOGOTÁ"/>
    <s v="BOGOTÁ"/>
    <x v="1"/>
    <x v="1"/>
    <x v="0"/>
    <d v="2022-02-28T00:00:00"/>
    <s v="SI_"/>
    <x v="2"/>
    <n v="1"/>
    <s v="SI_"/>
    <m/>
    <m/>
    <n v="36"/>
    <n v="2240"/>
    <n v="48"/>
    <s v="SI_"/>
    <n v="6"/>
    <m/>
    <m/>
    <x v="2"/>
    <m/>
  </r>
  <r>
    <n v="1023045681"/>
    <x v="1"/>
    <d v="2022-10-11T00:00:00"/>
    <m/>
    <s v="Ingresos iguales o inferiores a 1.5 Smlv"/>
    <m/>
    <m/>
    <x v="0"/>
    <x v="1"/>
    <x v="1"/>
    <s v="RC"/>
    <s v="DILAN "/>
    <s v="RAFAEL "/>
    <s v="BLANCO "/>
    <s v="MORENO"/>
    <s v="DILAN  RAFAEL  BLANCO  MORENO"/>
    <d v="2020-10-24T00:00:00"/>
    <x v="2"/>
    <n v="2"/>
    <n v="2"/>
    <s v="2 AÑOS 2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95 SUR  7 A ESTE  18"/>
    <n v="313270144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DERITZA"/>
    <s v="CAROLINA"/>
    <s v="MORENO "/>
    <s v="TORRES"/>
    <d v="2000-11-03T00:00:00"/>
    <s v="VENEZUELA"/>
    <s v="EXTERIOR"/>
    <s v="EXTERIOR"/>
    <m/>
    <m/>
    <m/>
    <m/>
    <m/>
    <m/>
    <m/>
    <s v=""/>
    <m/>
    <m/>
    <m/>
    <s v="CC"/>
    <m/>
    <s v="DERITZA"/>
    <s v="CAROLINA"/>
    <s v="MORENO "/>
    <s v="TORRES"/>
    <d v="2000-11-03T00:00:00"/>
    <n v="22"/>
    <s v="VENEZUELA"/>
    <s v="EXTERIOR"/>
    <s v="EXTERIOR"/>
    <x v="1"/>
    <x v="1"/>
    <x v="0"/>
    <d v="2020-10-10T00:00:00"/>
    <s v="SI_"/>
    <x v="1"/>
    <m/>
    <s v="NO_"/>
    <m/>
    <m/>
    <n v="35"/>
    <n v="3900"/>
    <n v="50"/>
    <s v="NO_"/>
    <n v="6"/>
    <m/>
    <m/>
    <x v="1"/>
    <m/>
  </r>
  <r>
    <n v="1122539535"/>
    <x v="0"/>
    <d v="2022-03-03T00:00:00"/>
    <d v="2022-10-10T00:00:00"/>
    <m/>
    <e v="#N/A"/>
    <m/>
    <x v="0"/>
    <x v="1"/>
    <x v="1"/>
    <s v="RC"/>
    <s v="ARIAM"/>
    <s v="DAVID"/>
    <s v="CORDOBA"/>
    <s v="LUGO"/>
    <s v="ARIAM DAVID CORDOBA LUGO"/>
    <d v="2020-06-07T00:00:00"/>
    <x v="2"/>
    <n v="6"/>
    <n v="19"/>
    <s v="2 AÑOS 6 MESES 19 DIAS "/>
    <x v="2"/>
    <x v="1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RRERA 5 106 A 16 SUR "/>
    <n v="3132374466"/>
    <n v="3214499739"/>
    <x v="0"/>
    <s v="NO SE AUTORECONOCE EN NINGUNO DE LOS ANTERIORES"/>
    <x v="0"/>
    <x v="2"/>
    <s v="NO_"/>
    <s v="NO_"/>
    <s v="o. Ingresos iguales o inferiores a 1.5 Smlv"/>
    <m/>
    <s v="MADRE"/>
    <s v="SIN DOCUMENTO"/>
    <m/>
    <s v="MARIA "/>
    <s v="EUGENIA "/>
    <s v="LUGO "/>
    <s v="ARCHA"/>
    <d v="2002-02-14T00:00:00"/>
    <s v="VENEZUELA"/>
    <s v="EXTERIOR"/>
    <s v="EXTERIOR"/>
    <s v="CC"/>
    <n v="1127140897"/>
    <s v="GERMAN "/>
    <s v="DAVID "/>
    <s v="CORDOBA "/>
    <s v="ADAME"/>
    <d v="1990-04-02T00:00:00"/>
    <n v="32"/>
    <s v="COLOMBIA"/>
    <s v="VICHADA"/>
    <s v="SANTA ROSALÍA"/>
    <s v="SIN DOCUMENTO"/>
    <m/>
    <s v="MARIA"/>
    <s v="EUGENIA"/>
    <s v="LUGO"/>
    <s v="ARCHA"/>
    <d v="2002-02-14T00:00:00"/>
    <n v="20"/>
    <s v="VENEZUELA"/>
    <s v="EXTERIOR"/>
    <s v="EXTERIOR"/>
    <x v="0"/>
    <x v="2"/>
    <x v="0"/>
    <d v="2022-02-28T00:00:00"/>
    <s v="SI_"/>
    <x v="1"/>
    <m/>
    <m/>
    <m/>
    <m/>
    <n v="39"/>
    <n v="3685"/>
    <n v="50"/>
    <s v="NO_"/>
    <n v="6"/>
    <m/>
    <m/>
    <x v="1"/>
    <m/>
  </r>
  <r>
    <n v="1245078067"/>
    <x v="0"/>
    <d v="2022-03-03T00:00:00"/>
    <d v="2022-03-30T00:00:00"/>
    <e v="#REF!"/>
    <e v="#N/A"/>
    <m/>
    <x v="0"/>
    <x v="1"/>
    <x v="1"/>
    <s v="RC"/>
    <s v="JUAN  "/>
    <s v="URIEL"/>
    <s v="RODRIGUEZ"/>
    <s v="LEON"/>
    <s v="JUAN   URIEL RODRIGUEZ LEON"/>
    <d v="2020-09-22T00:00:00"/>
    <x v="2"/>
    <n v="3"/>
    <n v="4"/>
    <s v="2 AÑOS 3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7C ESTE 108 SUR 25"/>
    <n v="322826377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AHAIRENE"/>
    <s v="CLAUDINA"/>
    <s v="LEON "/>
    <s v="BELEÑO"/>
    <d v="1989-11-08T00:00:00"/>
    <s v="VENEZUELA"/>
    <s v="EXTERIOR"/>
    <s v="EXTERIOR"/>
    <s v="CC"/>
    <n v="10577100549"/>
    <s v="JUAN "/>
    <s v="GABRIEL "/>
    <s v="RODRIGUEZ "/>
    <s v="ROPERO"/>
    <d v="1990-09-29T00:00:00"/>
    <n v="32"/>
    <s v="COLOMBIA"/>
    <s v="BOYACÁ"/>
    <s v="TOGÜÍ"/>
    <s v="SIN DOCUMENTO"/>
    <m/>
    <s v="YAHAIRENE"/>
    <s v="CLAUDINA"/>
    <s v="LEON "/>
    <s v="BELEÑO"/>
    <d v="1989-11-08T00:00:00"/>
    <n v="33"/>
    <s v="VENEZUELA"/>
    <s v="EXTERIOR"/>
    <s v="EXTERIOR"/>
    <x v="1"/>
    <x v="1"/>
    <x v="0"/>
    <d v="2022-02-28T00:00:00"/>
    <s v="SI_"/>
    <x v="1"/>
    <m/>
    <m/>
    <m/>
    <m/>
    <n v="40"/>
    <n v="3150"/>
    <n v="51"/>
    <s v="NO_"/>
    <n v="6"/>
    <m/>
    <m/>
    <x v="1"/>
    <m/>
  </r>
  <r>
    <n v="1245078260"/>
    <x v="0"/>
    <d v="2022-03-03T00:00:00"/>
    <d v="2022-10-03T00:00:00"/>
    <e v="#REF!"/>
    <e v="#N/A"/>
    <s v="TRIANGULO"/>
    <x v="0"/>
    <x v="1"/>
    <x v="1"/>
    <s v="RC"/>
    <s v="DAVIANNY"/>
    <s v="JERUSALEMA"/>
    <s v="CAÑA"/>
    <s v="GUEVARA"/>
    <s v="DAVIANNY JERUSALEMA CAÑA GUEVARA"/>
    <d v="2020-11-11T00:00:00"/>
    <x v="2"/>
    <n v="1"/>
    <n v="15"/>
    <s v="2 AÑOS 1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 ESTE 63-01"/>
    <n v="320419061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STRID "/>
    <s v="FREDESMINDER"/>
    <s v="GUEVARA "/>
    <s v="FRANCO"/>
    <d v="1992-11-21T00:00:00"/>
    <s v="VENEZUELA"/>
    <s v="EXTERIOR"/>
    <s v="EXTERIOR"/>
    <s v="SIN DOCUMENTO"/>
    <m/>
    <s v="DARWIN "/>
    <s v="ENRIQUE"/>
    <s v="CAÑA "/>
    <s v="GARCIA "/>
    <d v="1994-06-10T00:00:00"/>
    <n v="28"/>
    <s v="VENEZUELA"/>
    <s v="EXTERIOR"/>
    <s v="EXTERIOR"/>
    <s v="SIN DOCUMENTO"/>
    <m/>
    <s v="ASTRID"/>
    <s v="FREDESMINDER"/>
    <s v="GUEVARA "/>
    <s v="FRANCO"/>
    <d v="1992-11-21T00:00:00"/>
    <n v="30"/>
    <s v="VENEZUELA"/>
    <s v="EXTERIOR"/>
    <s v="EXTERIOR"/>
    <x v="1"/>
    <x v="1"/>
    <x v="0"/>
    <d v="2022-02-28T00:00:00"/>
    <s v="SI_"/>
    <x v="2"/>
    <n v="1"/>
    <s v="SI_"/>
    <m/>
    <m/>
    <n v="26"/>
    <n v="940"/>
    <n v="34"/>
    <s v="SI_"/>
    <n v="6"/>
    <m/>
    <m/>
    <x v="1"/>
    <m/>
  </r>
  <r>
    <n v="1018519486"/>
    <x v="0"/>
    <d v="2022-03-03T00:00:00"/>
    <d v="2022-10-03T00:00:00"/>
    <e v="#REF!"/>
    <e v="#N/A"/>
    <s v="TRIANGULO"/>
    <x v="0"/>
    <x v="1"/>
    <x v="1"/>
    <s v="RC"/>
    <s v="DYLAN "/>
    <s v="SANTIAGO"/>
    <s v="GUEVARA"/>
    <s v="GUEDEZ"/>
    <s v="DYLAN  SANTIAGO GUEVARA GUEDEZ"/>
    <d v="2020-11-03T00:00:00"/>
    <x v="2"/>
    <n v="1"/>
    <n v="23"/>
    <s v="2 AÑOS 1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 ESTE 63-01"/>
    <n v="320909784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RONANYELIS"/>
    <s v="ROSIBETH"/>
    <s v="GUEDEZ "/>
    <s v="GUEDEZ"/>
    <d v="2003-03-23T00:00:00"/>
    <s v="VENEZUELA"/>
    <s v="EXTERIOR"/>
    <s v="EXTERIOR"/>
    <s v="SIN DOCUMENTO"/>
    <m/>
    <s v="ROMAN"/>
    <s v="NOE "/>
    <s v="GUEVARA "/>
    <s v="FRANCO"/>
    <d v="2001-05-15T00:00:00"/>
    <n v="21"/>
    <s v="VENEZUELA"/>
    <s v="EXTERIOR"/>
    <s v="EXTERIOR"/>
    <s v="SIN DOCUMENTO"/>
    <m/>
    <s v="RONANYELIS"/>
    <s v="ROSIBETH"/>
    <s v="GUEDEZ "/>
    <s v="GUEDEZ"/>
    <d v="2003-03-23T00:00:00"/>
    <n v="19"/>
    <s v="VENEZUELA"/>
    <s v="EXTERIOR"/>
    <s v="EXTERIOR"/>
    <x v="1"/>
    <x v="1"/>
    <x v="0"/>
    <d v="2022-02-28T00:00:00"/>
    <s v="SI_"/>
    <x v="2"/>
    <n v="1"/>
    <s v="SI_"/>
    <m/>
    <m/>
    <n v="29"/>
    <n v="2575"/>
    <n v="49"/>
    <s v="SI_"/>
    <n v="6"/>
    <m/>
    <m/>
    <x v="1"/>
    <m/>
  </r>
  <r>
    <n v="1243860754"/>
    <x v="0"/>
    <d v="2022-03-03T00:00:00"/>
    <d v="2022-10-03T00:00:00"/>
    <e v="#REF!"/>
    <e v="#N/A"/>
    <s v="TRIANGULO"/>
    <x v="0"/>
    <x v="3"/>
    <x v="3"/>
    <s v="RC"/>
    <s v="SAMARA"/>
    <s v="CRISTINA "/>
    <s v="YUNDA"/>
    <s v="SANCHEZ"/>
    <s v="SAMARA CRISTINA  YUNDA SANCHEZ"/>
    <d v="2021-11-20T00:00:00"/>
    <x v="3"/>
    <n v="1"/>
    <n v="6"/>
    <s v="1 AÑOS 1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CALLE 90 C SUR 1 24 PISO 1"/>
    <n v="3178552536"/>
    <m/>
    <x v="0"/>
    <s v="NO SE AUTORECONOCE EN NINGUNO DE LOS ANTERIORES"/>
    <x v="0"/>
    <x v="3"/>
    <s v="NO_"/>
    <s v="NO_"/>
    <s v="a. Pertenecientes a hogares con puntaje SISBEN"/>
    <m/>
    <s v="TIO(A)"/>
    <s v="CC"/>
    <n v="1022968718"/>
    <s v="NEVI"/>
    <m/>
    <s v="SANCHEZ "/>
    <s v="OYOLA"/>
    <d v="1991-03-19T00:00:00"/>
    <s v="COLOMBIA"/>
    <s v="CAUCA"/>
    <s v="CAJIBÍO"/>
    <s v="CC"/>
    <n v="76352778"/>
    <s v="JHON"/>
    <s v="EDY"/>
    <s v="YUNDA "/>
    <s v="CAMPO"/>
    <d v="1984-12-04T00:00:00"/>
    <n v="38"/>
    <s v="COLOMBIA"/>
    <s v="CAUCA"/>
    <s v="CAJIBÍO"/>
    <s v="CC"/>
    <n v="1060799781"/>
    <s v="EUNICE"/>
    <m/>
    <s v="SANCHEZ "/>
    <s v="OYOLA"/>
    <d v="1989-03-17T00:00:00"/>
    <n v="33"/>
    <s v="COLOMBIA"/>
    <s v="CAUCA"/>
    <s v="CAJIBÍO"/>
    <x v="0"/>
    <x v="3"/>
    <x v="0"/>
    <d v="2022-02-28T00:00:00"/>
    <s v="SI_"/>
    <x v="2"/>
    <n v="1"/>
    <s v="NO_"/>
    <m/>
    <m/>
    <n v="49"/>
    <n v="2540"/>
    <n v="49"/>
    <s v="SI_"/>
    <m/>
    <m/>
    <m/>
    <x v="1"/>
    <m/>
  </r>
  <r>
    <n v="1016750654"/>
    <x v="0"/>
    <d v="2022-03-03T00:00:00"/>
    <d v="2022-03-15T00:00:00"/>
    <e v="#REF!"/>
    <e v="#N/A"/>
    <m/>
    <x v="0"/>
    <x v="1"/>
    <x v="1"/>
    <s v="RC"/>
    <s v="AMAIA"/>
    <s v="ISABELLA "/>
    <s v="AGUDELO"/>
    <s v="BERNAL"/>
    <s v="AMAIA ISABELLA  AGUDELO BERNAL"/>
    <d v="2020-10-13T00:00:00"/>
    <x v="2"/>
    <n v="2"/>
    <n v="13"/>
    <s v="2 AÑOS 2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105 A SUR 7 ESTE 09"/>
    <n v="3143668359"/>
    <m/>
    <x v="0"/>
    <s v="NO SE AUTORECONOCE EN NINGUNO DE LOS ANTERIORES"/>
    <x v="0"/>
    <x v="4"/>
    <s v="NO_"/>
    <s v="NO_"/>
    <s v="a. Pertenecientes a hogares con puntaje SISBEN"/>
    <m/>
    <s v="MADRE"/>
    <s v="CC"/>
    <n v="1007770220"/>
    <s v="CHELCINTH "/>
    <s v="KATHERIN"/>
    <s v="BERNAL"/>
    <s v="SANTOFIMIO"/>
    <d v="1999-03-16T00:00:00"/>
    <s v="COLOMBIA"/>
    <s v="CUNDINAMARCA"/>
    <s v="FACATATIVÁ"/>
    <s v="CC"/>
    <n v="1013583167"/>
    <s v="JORGE"/>
    <s v="ANDRES"/>
    <s v="AGUDELO"/>
    <s v="MARTINEZ"/>
    <d v="1988-09-28T00:00:00"/>
    <n v="34"/>
    <s v="COLOMBIA"/>
    <s v="BOGOTÁ"/>
    <s v="BOGOTÁ"/>
    <s v="CC"/>
    <n v="1007770220"/>
    <s v="CHELCINTH "/>
    <s v="KATHERIN"/>
    <s v="BERNAL"/>
    <s v="SANTOFIMIO"/>
    <d v="1999-03-16T00:00:00"/>
    <n v="23"/>
    <s v="COLOMBIA"/>
    <s v="CUNDINAMARCA"/>
    <s v="FACATATIVÁ"/>
    <x v="0"/>
    <x v="0"/>
    <x v="0"/>
    <d v="2022-02-28T00:00:00"/>
    <s v="SI_"/>
    <x v="1"/>
    <m/>
    <s v="NO_"/>
    <m/>
    <m/>
    <n v="48"/>
    <n v="2900"/>
    <n v="50"/>
    <s v="SI_"/>
    <n v="6"/>
    <m/>
    <m/>
    <x v="1"/>
    <m/>
  </r>
  <r>
    <n v="1023046490"/>
    <x v="1"/>
    <d v="2022-03-03T00:00:00"/>
    <m/>
    <m/>
    <m/>
    <m/>
    <x v="0"/>
    <x v="1"/>
    <x v="1"/>
    <s v="RC"/>
    <s v="DAYLIN "/>
    <s v="CELESTE "/>
    <s v="RIVERA "/>
    <s v="GUEVARA "/>
    <s v="DAYLIN  CELESTE  RIVERA  GUEVARA "/>
    <d v="2021-03-23T00:00:00"/>
    <x v="3"/>
    <n v="9"/>
    <n v="3"/>
    <s v="1 AÑOS 9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ALLE 9 SUR 8-69 ESTE "/>
    <n v="3125781822"/>
    <m/>
    <x v="0"/>
    <s v="NO SE AUTORECONOCE EN NINGUNO DE LOS ANTERIORES"/>
    <x v="0"/>
    <x v="4"/>
    <s v="NO_"/>
    <s v="NO_"/>
    <s v="a. Pertenecientes a hogares con puntaje SISBEN"/>
    <m/>
    <s v="MADRE"/>
    <s v="CC"/>
    <n v="1024473571"/>
    <s v="YADIRA "/>
    <m/>
    <s v="GUEVARA "/>
    <s v="MONTIEL "/>
    <d v="2001-03-10T00:00:00"/>
    <s v="COLOMBIA"/>
    <s v="BOGOTÁ"/>
    <s v="BOGOTÁ"/>
    <s v="CC"/>
    <n v="1000214657"/>
    <s v="JUAN "/>
    <s v="DAVID "/>
    <s v="RIVERA "/>
    <s v="CRUZ"/>
    <d v="1997-01-21T00:00:00"/>
    <n v="25"/>
    <s v="COLOMBIA"/>
    <s v="BOGOTÁ"/>
    <s v="BOGOTÁ"/>
    <s v="CC"/>
    <n v="1024473571"/>
    <s v="YADIRA "/>
    <m/>
    <s v="GUEVARA "/>
    <s v="MONTIEL "/>
    <d v="2001-03-10T00:00:00"/>
    <n v="21"/>
    <s v="COLOMBIA"/>
    <s v="BOGOTÁ"/>
    <s v="BOGOTÁ"/>
    <x v="0"/>
    <x v="4"/>
    <x v="0"/>
    <d v="2022-02-28T00:00:00"/>
    <s v="SI_"/>
    <x v="2"/>
    <n v="3"/>
    <s v="NO_"/>
    <m/>
    <m/>
    <n v="38"/>
    <n v="2785"/>
    <n v="49"/>
    <s v="SI_"/>
    <n v="6"/>
    <m/>
    <m/>
    <x v="1"/>
    <m/>
  </r>
  <r>
    <n v="1023048027"/>
    <x v="1"/>
    <d v="2022-03-14T00:00:00"/>
    <m/>
    <m/>
    <m/>
    <m/>
    <x v="0"/>
    <x v="2"/>
    <x v="2"/>
    <s v="RC"/>
    <s v="MARIA "/>
    <s v="SALOME "/>
    <s v="LOPEZ "/>
    <s v="USECHE "/>
    <s v="MARIA  SALOME  LOPEZ  USECHE "/>
    <d v="2022-01-30T00:00:00"/>
    <x v="1"/>
    <n v="10"/>
    <n v="26"/>
    <s v="0 AÑOS 10 MESES 2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7 F BIS SUR 4 ESTE 45"/>
    <n v="3208112091"/>
    <m/>
    <x v="0"/>
    <s v="NO SE AUTORECONOCE EN NINGUNO DE LOS ANTERIORES"/>
    <x v="1"/>
    <x v="1"/>
    <s v="NO_"/>
    <s v="NO_"/>
    <s v="o. Ingresos iguales o inferiores a 1.5 Smlv"/>
    <m/>
    <s v="MADRE"/>
    <s v="CC"/>
    <n v="1193073564"/>
    <s v="DILIA "/>
    <s v="VANESSA"/>
    <s v="LOPEZ"/>
    <s v="USECHE "/>
    <d v="2002-11-11T00:00:00"/>
    <s v="COLOMBIA"/>
    <s v="BOGOTÁ"/>
    <s v="BOGOTÁ"/>
    <m/>
    <m/>
    <m/>
    <m/>
    <m/>
    <m/>
    <m/>
    <s v=""/>
    <m/>
    <m/>
    <m/>
    <s v="CC"/>
    <n v="1193073564"/>
    <s v="DILIA "/>
    <s v="VANESSA"/>
    <s v="LOPEZ"/>
    <s v="USECHE "/>
    <d v="2002-11-11T00:00:00"/>
    <n v="20"/>
    <s v="COLOMBIA"/>
    <s v="BOGOTÁ"/>
    <s v="BOGOTÁ"/>
    <x v="1"/>
    <x v="1"/>
    <x v="0"/>
    <d v="2022-03-07T00:00:00"/>
    <s v="SI_"/>
    <x v="2"/>
    <n v="1"/>
    <s v="NO_"/>
    <m/>
    <m/>
    <n v="39"/>
    <n v="2500"/>
    <n v="47"/>
    <s v="SI_"/>
    <m/>
    <m/>
    <m/>
    <x v="2"/>
    <m/>
  </r>
  <r>
    <n v="1193073564"/>
    <x v="0"/>
    <d v="2022-03-03T00:00:00"/>
    <d v="2022-03-11T00:00:00"/>
    <e v="#REF!"/>
    <e v="#N/A"/>
    <m/>
    <x v="0"/>
    <x v="0"/>
    <x v="0"/>
    <s v="CC"/>
    <s v="DILIA"/>
    <s v="VANESSA"/>
    <s v="LOPEZ "/>
    <s v="USECHE "/>
    <s v="DILIA VANESSA LOPEZ  USECHE "/>
    <d v="2002-11-11T00:00:00"/>
    <x v="4"/>
    <n v="1"/>
    <n v="15"/>
    <s v="20 AÑOS 1 MESES 15 DIAS "/>
    <x v="0"/>
    <x v="0"/>
    <x v="0"/>
    <s v="TOLIMA"/>
    <s v="HOND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7 F BIS SUR 4 ESTE 45"/>
    <n v="3208112091"/>
    <m/>
    <x v="0"/>
    <s v="NO SE AUTORECONOCE EN NINGUNO DE LOS ANTERIORES"/>
    <x v="1"/>
    <x v="1"/>
    <s v="NO_"/>
    <s v="NO_"/>
    <s v="o. Ingresos iguales o inferiores a 1.5 Smlv"/>
    <m/>
    <s v="CONYUGE"/>
    <s v="SIN DOCUMENTO"/>
    <m/>
    <s v="ULISES"/>
    <s v="ANTONIO"/>
    <s v="MORALES"/>
    <s v="CHIRINOS"/>
    <d v="2001-08-12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0"/>
    <d v="2022-02-28T00:00:00"/>
    <m/>
    <x v="0"/>
    <m/>
    <m/>
    <m/>
    <m/>
    <m/>
    <m/>
    <m/>
    <m/>
    <m/>
    <m/>
    <s v="40 SEM"/>
    <x v="0"/>
    <m/>
  </r>
  <r>
    <n v="1013698425"/>
    <x v="0"/>
    <d v="2022-03-03T00:00:00"/>
    <d v="2022-10-03T00:00:00"/>
    <e v="#REF!"/>
    <e v="#N/A"/>
    <s v="TRIANGULO"/>
    <x v="0"/>
    <x v="3"/>
    <x v="3"/>
    <s v="RC"/>
    <s v="ADHARA"/>
    <s v="SOPHIA"/>
    <s v="PATIÑO "/>
    <s v="SANCHEZ"/>
    <s v="ADHARA SOPHIA PATIÑO  SANCHEZ"/>
    <d v="2021-10-25T00:00:00"/>
    <x v="3"/>
    <n v="2"/>
    <n v="1"/>
    <s v="1 AÑOS 2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RRERA 6 B ESTE 91 SUR 77"/>
    <n v="3202672897"/>
    <m/>
    <x v="0"/>
    <s v="NO SE AUTORECONOCE EN NINGUNO DE LOS ANTERIORES"/>
    <x v="0"/>
    <x v="4"/>
    <s v="NO_"/>
    <s v="NO_"/>
    <s v="a. Pertenecientes a hogares con puntaje SISBEN"/>
    <m/>
    <s v="TIO(A)"/>
    <s v="CC"/>
    <n v="1060799781"/>
    <s v="EUNICE"/>
    <m/>
    <s v="SANCHEZ "/>
    <s v="OYOLA"/>
    <d v="1989-03-17T00:00:00"/>
    <s v="COLOMBIA"/>
    <s v="BOGOTÁ"/>
    <s v="BOGOTÁ"/>
    <s v="CC"/>
    <n v="8010086"/>
    <s v="EVER "/>
    <s v="ALFONSO"/>
    <s v="PATIÑO "/>
    <s v="SASTRE"/>
    <d v="1980-04-25T00:00:00"/>
    <n v="42"/>
    <s v="COLOMBIA"/>
    <s v="BOGOTÁ"/>
    <s v="BOGOTÁ"/>
    <s v="CC"/>
    <n v="1022968718"/>
    <s v="NEVI"/>
    <m/>
    <s v="SANCHEZ "/>
    <s v="OYOLA"/>
    <d v="1991-03-19T00:00:00"/>
    <n v="31"/>
    <s v="COLOMBIA"/>
    <s v="CAUCA"/>
    <s v="CAJIBÍO"/>
    <x v="0"/>
    <x v="5"/>
    <x v="0"/>
    <d v="2022-02-28T00:00:00"/>
    <s v="SI_"/>
    <x v="2"/>
    <n v="1"/>
    <m/>
    <m/>
    <m/>
    <n v="39"/>
    <n v="2640"/>
    <n v="49"/>
    <s v="SI_"/>
    <m/>
    <m/>
    <m/>
    <x v="1"/>
    <m/>
  </r>
  <r>
    <n v="1243860756"/>
    <x v="1"/>
    <d v="2022-03-03T00:00:00"/>
    <m/>
    <m/>
    <m/>
    <s v="TRIANGULO"/>
    <x v="0"/>
    <x v="3"/>
    <x v="3"/>
    <s v="RC"/>
    <s v="OLIVER"/>
    <s v="DAMIAN"/>
    <s v="AYALA "/>
    <s v="MAZO"/>
    <s v="OLIVER DAMIAN AYALA  MAZO"/>
    <d v="2021-11-21T00:00:00"/>
    <x v="3"/>
    <n v="1"/>
    <n v="5"/>
    <s v="1 AÑOS 1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8"/>
    <m/>
    <s v="CARRERA 8B ESTE 89 D 34 SUR "/>
    <n v="3105495507"/>
    <m/>
    <x v="0"/>
    <s v="NO SE AUTORECONOCE EN NINGUNO DE LOS ANTERIORES"/>
    <x v="0"/>
    <x v="5"/>
    <s v="NO_"/>
    <s v="NO_"/>
    <s v="a. Pertenecientes a hogares con puntaje SISBEN"/>
    <m/>
    <s v="ABUELO(A)"/>
    <s v="CC"/>
    <n v="24052868"/>
    <s v="MARIA"/>
    <s v="CONSUELO"/>
    <s v="GAMBOA"/>
    <s v="MORALES"/>
    <d v="1971-09-29T00:00:00"/>
    <s v="COLOMBIA"/>
    <s v="BOYACÁ"/>
    <s v="SANTA SOFÍA"/>
    <s v="CC"/>
    <n v="1022989877"/>
    <s v="MIGUEL "/>
    <s v="ANGEL "/>
    <s v="AYALA"/>
    <s v="BARBOSA"/>
    <d v="1993-09-20T00:00:00"/>
    <n v="29"/>
    <s v="COLOMBIA"/>
    <s v="BOGOTÁ"/>
    <s v="BOGOTÁ"/>
    <s v="CC"/>
    <n v="1022985105"/>
    <s v="SANDRA "/>
    <s v="MILENA "/>
    <s v="MAZO "/>
    <s v="GAMBOA"/>
    <d v="1993-03-22T00:00:00"/>
    <n v="29"/>
    <s v="COLOMBIA"/>
    <s v="BOYACÁ"/>
    <s v="SANTA SOFÍA"/>
    <x v="0"/>
    <x v="0"/>
    <x v="0"/>
    <d v="2022-02-28T00:00:00"/>
    <s v="SI_"/>
    <x v="2"/>
    <n v="1"/>
    <m/>
    <m/>
    <m/>
    <n v="39"/>
    <n v="3400"/>
    <n v="54"/>
    <s v="SI_"/>
    <n v="6"/>
    <m/>
    <m/>
    <x v="1"/>
    <m/>
  </r>
  <r>
    <n v="1023048793"/>
    <x v="1"/>
    <d v="2022-08-23T00:00:00"/>
    <m/>
    <m/>
    <m/>
    <m/>
    <x v="0"/>
    <x v="0"/>
    <x v="0"/>
    <s v="RC"/>
    <s v="LIAM"/>
    <s v="DAMIAN"/>
    <s v="FAJARDO"/>
    <s v="GARZON"/>
    <s v="LIAM DAMIAN FAJARDO GARZON"/>
    <d v="2022-07-22T00:00:00"/>
    <x v="1"/>
    <n v="5"/>
    <n v="4"/>
    <s v="0 AÑOS 5 MESES 4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ARRERA 7 A ESTE 99 SUR 93"/>
    <n v="3217622633"/>
    <m/>
    <x v="0"/>
    <s v="NO SE AUTORECONOCE EN NINGUNO DE LOS ANTERIORES"/>
    <x v="1"/>
    <x v="1"/>
    <s v="NO_"/>
    <s v="NO_"/>
    <s v="o. Ingresos iguales o inferiores a 1.5 Smlv"/>
    <m/>
    <s v="PADRE"/>
    <s v="CC"/>
    <n v="1022980397"/>
    <s v="CRISTIAN "/>
    <s v="FERNEY "/>
    <s v="FAJARDO "/>
    <s v="RUIZ "/>
    <d v="1992-09-26T00:00:00"/>
    <s v="COLOMBIA"/>
    <s v="CUNDINAMARCA"/>
    <s v="TOPAIPÍ"/>
    <s v="CC"/>
    <n v="1022980397"/>
    <s v="CRISTIAN "/>
    <s v="FERNEY "/>
    <s v="FAJARDO "/>
    <s v="RUIZ "/>
    <d v="1992-09-26T00:00:00"/>
    <n v="30"/>
    <s v="COLOMBIA"/>
    <s v="CUNDINAMARCA"/>
    <s v="TOPAIPÍ"/>
    <s v="CC"/>
    <n v="1022992812"/>
    <s v="ANDREA "/>
    <s v="PAOLA"/>
    <s v="GARZON "/>
    <s v="SALINAS"/>
    <d v="1992-10-26T00:00:00"/>
    <n v="30"/>
    <s v="COLOMBIA"/>
    <s v="BOGOTÁ"/>
    <s v="BOGOTÁ"/>
    <x v="0"/>
    <x v="6"/>
    <x v="1"/>
    <d v="2022-08-22T00:00:00"/>
    <s v="SI_"/>
    <x v="1"/>
    <m/>
    <s v="NO_"/>
    <m/>
    <m/>
    <s v="40 SEMANAS"/>
    <s v="3540 GR"/>
    <s v="50 CM"/>
    <s v="SI_"/>
    <m/>
    <m/>
    <m/>
    <x v="0"/>
    <m/>
  </r>
  <r>
    <n v="1022992812"/>
    <x v="0"/>
    <d v="2022-03-03T00:00:00"/>
    <d v="2022-08-22T00:00:00"/>
    <e v="#REF!"/>
    <e v="#N/A"/>
    <m/>
    <x v="0"/>
    <x v="0"/>
    <x v="0"/>
    <s v="CC"/>
    <s v="ANDREA "/>
    <s v="PAOLA"/>
    <s v="GARZON "/>
    <s v="SALINAS"/>
    <s v="ANDREA  PAOLA GARZON  SALINAS"/>
    <d v="1992-10-26T00:00:00"/>
    <x v="5"/>
    <n v="2"/>
    <n v="0"/>
    <s v="30 AÑOS 2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ARRERA 7 A ESTE 99 SUR 93"/>
    <n v="3217622633"/>
    <m/>
    <x v="0"/>
    <s v="NO SE AUTORECONOCE EN NINGUNO DE LOS ANTERIORES"/>
    <x v="0"/>
    <x v="6"/>
    <s v="NO_"/>
    <s v="NO_"/>
    <s v="o. Ingresos iguales o inferiores a 1.5 Smlv"/>
    <m/>
    <s v="CONYUGE"/>
    <s v="CC"/>
    <n v="1022980397"/>
    <s v="CRISTIAN "/>
    <s v="FERNEY "/>
    <s v="FAJARDO "/>
    <s v="RUIZ "/>
    <d v="1992-09-26T00:00:00"/>
    <s v="COLOMBIA"/>
    <s v="CUNDINAMARCA"/>
    <s v="TOPAIPÍ"/>
    <m/>
    <m/>
    <m/>
    <m/>
    <m/>
    <m/>
    <m/>
    <s v=""/>
    <m/>
    <m/>
    <m/>
    <m/>
    <m/>
    <m/>
    <m/>
    <m/>
    <m/>
    <m/>
    <s v=""/>
    <m/>
    <m/>
    <m/>
    <x v="0"/>
    <x v="6"/>
    <x v="0"/>
    <d v="2022-02-28T00:00:00"/>
    <s v="SI_"/>
    <x v="0"/>
    <m/>
    <m/>
    <m/>
    <m/>
    <m/>
    <m/>
    <m/>
    <m/>
    <m/>
    <m/>
    <s v="18 SEM"/>
    <x v="0"/>
    <m/>
  </r>
  <r>
    <n v="1018520645"/>
    <x v="0"/>
    <d v="2022-06-21T00:00:00"/>
    <d v="2022-10-03T00:00:00"/>
    <e v="#REF!"/>
    <e v="#N/A"/>
    <s v="TRIANGULO"/>
    <x v="0"/>
    <x v="0"/>
    <x v="0"/>
    <s v="RC"/>
    <s v="CARLOS "/>
    <s v="EDUARDO"/>
    <s v="CASTILLO"/>
    <s v="RODRIGUEZ"/>
    <s v="CARLOS  EDUARDO CASTILLO RODRIGUEZ"/>
    <d v="2022-03-18T00:00:00"/>
    <x v="1"/>
    <n v="9"/>
    <n v="8"/>
    <s v="0 AÑOS 9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-02"/>
    <n v="3169510560"/>
    <m/>
    <x v="1"/>
    <s v="NO SE AUTORECONOCE EN NINGUNO DE LOS ANTERIORES"/>
    <x v="1"/>
    <x v="1"/>
    <s v="NO_"/>
    <s v="NO_"/>
    <s v="o. Ingresos iguales o inferiores a 1.5 Smlv"/>
    <m/>
    <s v="MADRE"/>
    <s v="SIN DOCUMENTO"/>
    <m/>
    <s v="GILMA"/>
    <s v="YERICA"/>
    <s v="RODRIGUEZ "/>
    <s v="FRANCO "/>
    <n v="30103"/>
    <s v="VENEZUELA"/>
    <s v="EXTERIOR"/>
    <s v="EXTERIOR"/>
    <m/>
    <m/>
    <m/>
    <m/>
    <m/>
    <m/>
    <m/>
    <s v=""/>
    <m/>
    <m/>
    <m/>
    <s v="SIN DOCUMENTO"/>
    <m/>
    <s v="GILMA"/>
    <s v="YERICA"/>
    <s v="RODRIGUEZ "/>
    <s v="FRANCO "/>
    <d v="1982-06-01T00:00:00"/>
    <n v="40"/>
    <s v="VENEZUELA"/>
    <s v="EXTERIOR"/>
    <s v="EXTERIOR"/>
    <x v="1"/>
    <x v="1"/>
    <x v="1"/>
    <m/>
    <s v="NO_"/>
    <x v="0"/>
    <m/>
    <m/>
    <m/>
    <s v="NO"/>
    <n v="38"/>
    <n v="2700"/>
    <n v="49"/>
    <m/>
    <m/>
    <m/>
    <m/>
    <x v="2"/>
    <m/>
  </r>
  <r>
    <s v="DC500CA5B8D042B4A5FAA67919A3134E17207"/>
    <x v="0"/>
    <d v="2022-03-03T00:00:00"/>
    <d v="2022-06-21T00:00:00"/>
    <e v="#REF!"/>
    <e v="#N/A"/>
    <m/>
    <x v="0"/>
    <x v="0"/>
    <x v="0"/>
    <s v="SIN DOCUMENTO"/>
    <s v="GILMA"/>
    <s v="YERICA"/>
    <s v="RODRIGUEZ "/>
    <s v="FRANCO "/>
    <s v="GILMA YERICA RODRIGUEZ  FRANCO "/>
    <d v="1982-06-01T00:00:00"/>
    <x v="6"/>
    <n v="6"/>
    <n v="25"/>
    <s v="40 AÑOS 6 MESES 25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-01"/>
    <n v="316951055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STRID "/>
    <s v="FREDESMINDER"/>
    <s v="GUEVARA "/>
    <s v="FRANCO"/>
    <d v="1992-11-21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0"/>
    <d v="2022-02-28T00:00:00"/>
    <s v="SI_"/>
    <x v="0"/>
    <m/>
    <m/>
    <m/>
    <m/>
    <m/>
    <m/>
    <m/>
    <m/>
    <m/>
    <m/>
    <s v="20 SEM "/>
    <x v="0"/>
    <m/>
  </r>
  <r>
    <n v="1026604134"/>
    <x v="0"/>
    <d v="2022-03-03T00:00:00"/>
    <d v="2022-07-25T00:00:00"/>
    <e v="#REF!"/>
    <e v="#N/A"/>
    <m/>
    <x v="0"/>
    <x v="2"/>
    <x v="2"/>
    <s v="RC"/>
    <s v="SIMONE "/>
    <m/>
    <s v="BECERRA "/>
    <s v="MORA"/>
    <s v="SIMONE   BECERRA  MORA"/>
    <d v="2021-12-25T00:00:00"/>
    <x v="3"/>
    <n v="0"/>
    <n v="1"/>
    <s v="1 AÑOS 0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0"/>
    <m/>
    <s v="CARRERA 7 BIS A ESTE 99-15 SUR"/>
    <n v="3142922319"/>
    <m/>
    <x v="0"/>
    <s v="NO SE AUTORECONOCE EN NINGUNO DE LOS ANTERIORES"/>
    <x v="0"/>
    <x v="7"/>
    <s v="NO_"/>
    <s v="NO_"/>
    <s v="a. Pertenecientes a hogares con puntaje SISBEN"/>
    <m/>
    <s v="MADRE"/>
    <s v="CC"/>
    <n v="1010201094"/>
    <s v="IMIRIDA"/>
    <m/>
    <s v="MORA "/>
    <s v="NIÑO"/>
    <d v="1991-12-19T00:00:00"/>
    <s v="COLOMBIA"/>
    <s v="BOGOTÁ"/>
    <s v="BOGOTÁ"/>
    <m/>
    <m/>
    <m/>
    <m/>
    <m/>
    <m/>
    <m/>
    <s v=""/>
    <m/>
    <m/>
    <m/>
    <s v="CC"/>
    <n v="1010201094"/>
    <s v="IMIRIDA"/>
    <m/>
    <s v="MORA "/>
    <s v="NIÑO"/>
    <d v="1991-12-19T00:00:00"/>
    <n v="31"/>
    <s v="COLOMBIA"/>
    <s v="BOGOTÁ"/>
    <s v="BOGOTÁ"/>
    <x v="0"/>
    <x v="3"/>
    <x v="0"/>
    <d v="2022-02-28T00:00:00"/>
    <s v="SI_"/>
    <x v="2"/>
    <n v="1"/>
    <m/>
    <m/>
    <m/>
    <n v="39"/>
    <n v="2120"/>
    <n v="43"/>
    <m/>
    <m/>
    <m/>
    <m/>
    <x v="1"/>
    <m/>
  </r>
  <r>
    <n v="1032515264"/>
    <x v="1"/>
    <d v="2022-06-21T00:00:00"/>
    <m/>
    <m/>
    <m/>
    <m/>
    <x v="0"/>
    <x v="0"/>
    <x v="0"/>
    <s v="RC"/>
    <s v="DIANA"/>
    <s v="ISABELLA"/>
    <s v="VARGAS "/>
    <s v="LADINO"/>
    <s v="DIANA ISABELLA VARGAS  LADINO"/>
    <d v="2022-05-18T00:00:00"/>
    <x v="1"/>
    <n v="7"/>
    <n v="8"/>
    <s v="0 AÑOS 7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CARRERA 10 A ESTE  108 SUR 19"/>
    <n v="3138764151"/>
    <m/>
    <x v="0"/>
    <s v="NO SE AUTORECONOCE EN NINGUNO DE LOS ANTERIORES"/>
    <x v="1"/>
    <x v="1"/>
    <s v="NO_"/>
    <s v="NO_"/>
    <s v="o. Ingresos iguales o inferiores a 1.5 Smlv"/>
    <m/>
    <s v="MADRE"/>
    <s v="CC"/>
    <n v="1013637881"/>
    <s v="GINA"/>
    <s v="VANESSA"/>
    <s v="LADINO "/>
    <s v="BERNAL"/>
    <d v="1992-12-18T00:00:00"/>
    <s v="COLOMBIA"/>
    <s v="BOGOTÁ"/>
    <s v="BOGOTÁ"/>
    <s v="CC"/>
    <n v="1022973071"/>
    <s v="LUIS "/>
    <s v="GABRIEL "/>
    <s v="VARGAS "/>
    <s v="GONZALEZ"/>
    <d v="1991-12-19T00:00:00"/>
    <n v="31"/>
    <s v="COLOMBIA"/>
    <s v="CUNDINAMARCA"/>
    <s v="EL COLEGIO"/>
    <s v="CC"/>
    <n v="1013637881"/>
    <s v="GINA"/>
    <s v="VANESSA"/>
    <s v="LADINO "/>
    <s v="BERNAL"/>
    <d v="1992-12-18T00:00:00"/>
    <n v="30"/>
    <s v="COLOMBIA"/>
    <s v="BOGOTÁ"/>
    <s v="BOGOTÁ"/>
    <x v="1"/>
    <x v="3"/>
    <x v="1"/>
    <m/>
    <s v="NO_"/>
    <x v="0"/>
    <m/>
    <m/>
    <m/>
    <s v="NO"/>
    <m/>
    <n v="38"/>
    <m/>
    <m/>
    <m/>
    <m/>
    <m/>
    <x v="2"/>
    <m/>
  </r>
  <r>
    <n v="1013637881"/>
    <x v="0"/>
    <d v="2022-03-03T00:00:00"/>
    <d v="2022-06-21T00:00:00"/>
    <e v="#REF!"/>
    <e v="#N/A"/>
    <m/>
    <x v="0"/>
    <x v="0"/>
    <x v="0"/>
    <s v="CC"/>
    <s v="GINA"/>
    <s v="VANESSA"/>
    <s v="LADINO "/>
    <s v="BERNAL"/>
    <s v="GINA VANESSA LADINO  BERNAL"/>
    <d v="1992-12-18T00:00:00"/>
    <x v="5"/>
    <n v="0"/>
    <n v="8"/>
    <s v="30 AÑOS 0 MESES 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CARRERA 10 A ESTE  108 SUR 18"/>
    <n v="3138764151"/>
    <m/>
    <x v="0"/>
    <s v="NO SE AUTORECONOCE EN NINGUNO DE LOS ANTERIORES"/>
    <x v="1"/>
    <x v="1"/>
    <s v="NO_"/>
    <s v="NO_"/>
    <s v="o. Ingresos iguales o inferiores a 1.5 Smlv"/>
    <m/>
    <s v="CONYUGE"/>
    <s v="CC"/>
    <n v="1022973071"/>
    <s v="LUIS "/>
    <s v="GABRIEL "/>
    <s v="VARGAS "/>
    <s v="GONZALEZ"/>
    <d v="1991-12-19T00:00:00"/>
    <s v="COLOMBIA"/>
    <s v="CUNDINAMARCA"/>
    <s v="EL COLEGIO"/>
    <m/>
    <m/>
    <m/>
    <m/>
    <m/>
    <m/>
    <m/>
    <s v=""/>
    <m/>
    <m/>
    <m/>
    <m/>
    <m/>
    <m/>
    <m/>
    <m/>
    <m/>
    <m/>
    <s v=""/>
    <m/>
    <m/>
    <m/>
    <x v="1"/>
    <x v="7"/>
    <x v="0"/>
    <d v="2022-02-28T00:00:00"/>
    <s v="SI_"/>
    <x v="0"/>
    <m/>
    <m/>
    <m/>
    <m/>
    <m/>
    <m/>
    <m/>
    <m/>
    <m/>
    <m/>
    <s v="24 SEM"/>
    <x v="0"/>
    <m/>
  </r>
  <r>
    <n v="1023048270"/>
    <x v="0"/>
    <d v="2022-05-10T00:00:00"/>
    <d v="2022-10-03T00:00:00"/>
    <e v="#REF!"/>
    <e v="#N/A"/>
    <s v="SAN JUAN A"/>
    <x v="0"/>
    <x v="2"/>
    <x v="2"/>
    <s v="RC"/>
    <s v="FERNANDA "/>
    <s v="YSABELL"/>
    <s v="SANCHEZ "/>
    <s v="ARRIETA"/>
    <s v="FERNANDA  YSABELL SANCHEZ  ARRIETA"/>
    <d v="2022-04-16T00:00:00"/>
    <x v="1"/>
    <n v="8"/>
    <n v="10"/>
    <s v="0 AÑOS 8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2"/>
    <m/>
    <s v="TV 12 BIS 71 SUR 12 "/>
    <n v="3142823828"/>
    <m/>
    <x v="0"/>
    <s v="NO SE AUTORECONOCE EN NINGUNO DE LOS ANTERIORES"/>
    <x v="1"/>
    <x v="1"/>
    <s v="NO_"/>
    <s v="NO_"/>
    <s v="o. Ingresos iguales o inferiores a 1.5 Smlv"/>
    <s v="SI_"/>
    <s v="ABUELO(A)"/>
    <s v="PEP"/>
    <n v="772894105041961"/>
    <s v="OLGA "/>
    <s v="ELENA "/>
    <s v="GOMEZ"/>
    <m/>
    <d v="1961-04-05T00:00:00"/>
    <s v="VENEZUELA"/>
    <s v="EXTERIOR"/>
    <s v="EXTERIOR"/>
    <m/>
    <m/>
    <m/>
    <m/>
    <m/>
    <m/>
    <m/>
    <s v=""/>
    <m/>
    <m/>
    <m/>
    <s v="PEP"/>
    <n v="717951107081984"/>
    <s v="ELENA "/>
    <s v="YSABEL"/>
    <s v="ARRIETA "/>
    <s v="GOMEZ"/>
    <m/>
    <s v=""/>
    <s v="VENEZUELA"/>
    <s v="EXTERIOR"/>
    <s v="EXTERIOR"/>
    <x v="0"/>
    <x v="0"/>
    <x v="2"/>
    <s v="NO_"/>
    <m/>
    <x v="1"/>
    <m/>
    <m/>
    <m/>
    <m/>
    <n v="37"/>
    <n v="3250"/>
    <n v="50"/>
    <m/>
    <m/>
    <m/>
    <m/>
    <x v="2"/>
    <m/>
  </r>
  <r>
    <s v="5231EF66A2B647A79E0B95B386BC82CB47150"/>
    <x v="0"/>
    <d v="2022-03-03T00:00:00"/>
    <d v="2022-05-09T00:00:00"/>
    <e v="#REF!"/>
    <e v="#N/A"/>
    <m/>
    <x v="0"/>
    <x v="0"/>
    <x v="0"/>
    <s v="SIN DOCUMENTO"/>
    <s v="ELENA "/>
    <s v="YSABEL"/>
    <s v="ARIETA "/>
    <s v="GOMEZ"/>
    <s v="ELENA  YSABEL ARIETA  GOMEZ"/>
    <d v="1984-08-07T00:00:00"/>
    <x v="7"/>
    <n v="4"/>
    <n v="19"/>
    <s v="38 AÑOS 4 MESES 19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2"/>
    <m/>
    <s v="TRANVERSAL 12 BIS 71 SUR 12 "/>
    <n v="3142823828"/>
    <m/>
    <x v="1"/>
    <s v="NO SE AUTORECONOCE EN NINGUNO DE LOS ANTERIORES"/>
    <x v="1"/>
    <x v="1"/>
    <s v="NO_"/>
    <s v="NO_"/>
    <s v="o. Ingresos iguales o inferiores a 1.5 Smlv"/>
    <m/>
    <s v="MADRE"/>
    <s v="PEP"/>
    <n v="772894105041961"/>
    <s v="OLGA "/>
    <s v="ELENA "/>
    <s v="GOMEZ"/>
    <m/>
    <d v="1961-04-05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0"/>
    <x v="0"/>
    <x v="0"/>
    <d v="2022-02-28T00:00:00"/>
    <s v="SI_"/>
    <x v="0"/>
    <m/>
    <m/>
    <m/>
    <m/>
    <m/>
    <m/>
    <m/>
    <m/>
    <m/>
    <m/>
    <s v="17 SEM "/>
    <x v="0"/>
    <m/>
  </r>
  <r>
    <n v="1033822280"/>
    <x v="1"/>
    <d v="2022-03-03T00:00:00"/>
    <m/>
    <m/>
    <m/>
    <m/>
    <x v="0"/>
    <x v="1"/>
    <x v="1"/>
    <s v="RC"/>
    <s v="OWEN "/>
    <s v="ANDREY"/>
    <s v="MACIAS"/>
    <s v="RODRIGUEZ"/>
    <s v="OWEN  ANDREY MACIAS RODRIGUEZ"/>
    <d v="2018-03-10T00:00:00"/>
    <x v="8"/>
    <n v="9"/>
    <n v="16"/>
    <s v="4 AÑOS 9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3"/>
    <m/>
    <s v="CALLE 138 A 21 ESTE 69"/>
    <n v="3192220410"/>
    <m/>
    <x v="0"/>
    <s v="NO SE AUTORECONOCE EN NINGUNO DE LOS ANTERIORES"/>
    <x v="0"/>
    <x v="3"/>
    <s v="NO_"/>
    <s v="NO_"/>
    <s v="a. Pertenecientes a hogares con puntaje SISBEN"/>
    <m/>
    <s v="MADRE"/>
    <s v="CC"/>
    <n v="1022978193"/>
    <s v="ANGIE "/>
    <s v="CAROLINA "/>
    <s v="RODRIGUEZ"/>
    <s v="FLORIDO"/>
    <d v="1992-04-16T00:00:00"/>
    <s v="COLOMBIA"/>
    <s v="BOGOTÁ"/>
    <s v="BOGOTÁ"/>
    <s v="CC"/>
    <n v="1073694681"/>
    <s v="JFERSON"/>
    <s v="STIVEN"/>
    <s v="MACIAS "/>
    <s v="GARCIA "/>
    <d v="1992-07-15T00:00:00"/>
    <n v="30"/>
    <s v="COLOMBIA"/>
    <s v="BOGOTÁ"/>
    <s v="BOGOTÁ"/>
    <s v="CC"/>
    <n v="1022978193"/>
    <s v="ANGIE "/>
    <s v="CAROLINA "/>
    <s v="RODRIGUEZ"/>
    <s v="FLORIDO"/>
    <d v="1992-04-16T00:00:00"/>
    <n v="30"/>
    <s v="COLOMBIA"/>
    <s v="BOGOTÁ"/>
    <s v="BOGOTÁ"/>
    <x v="1"/>
    <x v="2"/>
    <x v="0"/>
    <d v="2022-02-28T00:00:00"/>
    <s v="SI_"/>
    <x v="2"/>
    <n v="1"/>
    <m/>
    <m/>
    <m/>
    <n v="39"/>
    <n v="2350"/>
    <n v="45"/>
    <s v="SI_"/>
    <m/>
    <m/>
    <m/>
    <x v="3"/>
    <m/>
  </r>
  <r>
    <n v="1240693955"/>
    <x v="1"/>
    <d v="2022-03-03T00:00:00"/>
    <m/>
    <m/>
    <m/>
    <m/>
    <x v="0"/>
    <x v="1"/>
    <x v="1"/>
    <s v="RC"/>
    <s v="ARANZA"/>
    <s v="SOFIA "/>
    <s v="GARCIA "/>
    <s v="MAVAREZ"/>
    <s v="ARANZA SOFIA  GARCIA  MAVAREZ"/>
    <d v="2021-01-20T00:00:00"/>
    <x v="3"/>
    <n v="11"/>
    <n v="6"/>
    <s v="1 AÑOS 11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ARRERA 8 D ESTE 102 SUR 24"/>
    <n v="33013430677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MARIA PAULA "/>
    <s v="CRISTINA "/>
    <s v="MAVAREZ "/>
    <s v="GARCIA "/>
    <d v="1998-09-10T00:00:00"/>
    <s v="VENEZUELA"/>
    <s v="EXTERIOR"/>
    <s v="EXTERIOR"/>
    <m/>
    <m/>
    <m/>
    <m/>
    <m/>
    <m/>
    <m/>
    <s v=""/>
    <m/>
    <m/>
    <m/>
    <s v="SIN DOCUMENTO"/>
    <m/>
    <s v="MARIA PAULA "/>
    <s v="CRISTINA "/>
    <s v="MAVAREZ "/>
    <s v="GARCIA "/>
    <d v="1998-09-10T00:00:00"/>
    <n v="24"/>
    <s v="VENEZUELA"/>
    <s v="EXTERIOR"/>
    <s v="EXTERIOR"/>
    <x v="1"/>
    <x v="8"/>
    <x v="0"/>
    <d v="2022-02-28T00:00:00"/>
    <s v="SI_"/>
    <x v="1"/>
    <m/>
    <m/>
    <m/>
    <m/>
    <n v="39"/>
    <n v="3500"/>
    <n v="58"/>
    <s v="SI_"/>
    <m/>
    <m/>
    <m/>
    <x v="1"/>
    <m/>
  </r>
  <r>
    <n v="1243859943"/>
    <x v="1"/>
    <d v="2022-03-03T00:00:00"/>
    <m/>
    <m/>
    <m/>
    <m/>
    <x v="0"/>
    <x v="1"/>
    <x v="1"/>
    <s v="RC"/>
    <s v="LUCIANA "/>
    <m/>
    <s v="QUIROGA "/>
    <s v="CHARRI "/>
    <s v="LUCIANA   QUIROGA  CHARRI "/>
    <d v="2021-01-28T00:00:00"/>
    <x v="3"/>
    <n v="10"/>
    <n v="28"/>
    <s v="1 AÑOS 10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6 ESTE 97 D SUR 01 "/>
    <n v="3156250787"/>
    <m/>
    <x v="0"/>
    <s v="NO SE AUTORECONOCE EN NINGUNO DE LOS ANTERIORES"/>
    <x v="0"/>
    <x v="5"/>
    <s v="NO_"/>
    <s v="NO_"/>
    <s v="a. Pertenecientes a hogares con puntaje SISBEN"/>
    <m/>
    <s v="MADRE"/>
    <s v="CC"/>
    <n v="1022929393"/>
    <s v="HERCILIA "/>
    <m/>
    <s v="CHARRI "/>
    <s v="MARTINEZ"/>
    <d v="1986-10-07T00:00:00"/>
    <s v="COLOMBIA"/>
    <s v="TOLIMA"/>
    <s v="CHAPARRAL"/>
    <s v="CC"/>
    <n v="79095323"/>
    <s v="NAYITH"/>
    <m/>
    <s v="QUIROGA "/>
    <s v="GALINDO "/>
    <d v="1983-04-25T00:00:00"/>
    <n v="39"/>
    <s v="COLOMBIA"/>
    <s v="CUNDINAMARCA"/>
    <s v="LA MESA"/>
    <s v="CC"/>
    <n v="1022929393"/>
    <s v="HERCILIA "/>
    <m/>
    <s v="CHARRI "/>
    <s v="MARTINEZ"/>
    <d v="1986-10-07T00:00:00"/>
    <n v="36"/>
    <s v="COLOMBIA"/>
    <s v="TOLIMA"/>
    <s v="CHAPARRAL"/>
    <x v="0"/>
    <x v="6"/>
    <x v="0"/>
    <d v="2022-02-28T00:00:00"/>
    <s v="SI_"/>
    <x v="2"/>
    <n v="4"/>
    <s v="SI_"/>
    <m/>
    <m/>
    <n v="37"/>
    <n v="2100"/>
    <n v="34"/>
    <s v="SI_"/>
    <m/>
    <m/>
    <m/>
    <x v="1"/>
    <m/>
  </r>
  <r>
    <n v="1243859248"/>
    <x v="1"/>
    <d v="2022-03-03T00:00:00"/>
    <m/>
    <m/>
    <m/>
    <m/>
    <x v="0"/>
    <x v="1"/>
    <x v="1"/>
    <s v="RC"/>
    <s v="EITHAN "/>
    <s v="EMMANUEL "/>
    <s v="PINTO "/>
    <s v="OROZCO"/>
    <s v="EITHAN  EMMANUEL  PINTO  OROZCO"/>
    <s v="30/07/2020"/>
    <x v="2"/>
    <n v="4"/>
    <n v="26"/>
    <s v="2 AÑOS 4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7B SUR 021"/>
    <n v="3045227993"/>
    <m/>
    <x v="0"/>
    <s v="NO SE AUTORECONOCE EN NINGUNO DE LOS ANTERIORES"/>
    <x v="0"/>
    <x v="8"/>
    <s v="NO_"/>
    <s v="NO_"/>
    <s v="a. Pertenecientes a hogares con puntaje SISBEN"/>
    <m/>
    <s v="MADRE"/>
    <s v="CC"/>
    <n v="1006026755"/>
    <s v="MARBI"/>
    <s v="JINETH"/>
    <s v="OROZCO "/>
    <s v="CAMPOS "/>
    <d v="1999-07-06T00:00:00"/>
    <s v="COLOMBIA"/>
    <s v="TOLIMA"/>
    <s v="LÉRIDA"/>
    <m/>
    <m/>
    <m/>
    <m/>
    <m/>
    <m/>
    <m/>
    <s v=""/>
    <m/>
    <m/>
    <m/>
    <s v="CC"/>
    <n v="1006026755"/>
    <s v="MARBI"/>
    <s v="JINETH"/>
    <s v="OROZCO "/>
    <s v="CAMPOS "/>
    <d v="1999-07-06T00:00:00"/>
    <n v="23"/>
    <s v="COLOMBIA"/>
    <s v="TOLIMA"/>
    <s v="LÉRIDA"/>
    <x v="0"/>
    <x v="0"/>
    <x v="0"/>
    <d v="2022-02-28T00:00:00"/>
    <s v="SI_"/>
    <x v="1"/>
    <m/>
    <m/>
    <m/>
    <m/>
    <n v="39"/>
    <n v="2700"/>
    <n v="47"/>
    <s v="SI_"/>
    <m/>
    <m/>
    <m/>
    <x v="1"/>
    <m/>
  </r>
  <r>
    <n v="1023048659"/>
    <x v="1"/>
    <d v="2022-07-19T00:00:00"/>
    <m/>
    <m/>
    <m/>
    <m/>
    <x v="0"/>
    <x v="0"/>
    <x v="0"/>
    <s v="RC"/>
    <s v="SARA"/>
    <s v="AILYN"/>
    <s v="FANDIÑO"/>
    <s v="HERRERA"/>
    <s v="SARA AILYN FANDIÑO HERRERA"/>
    <d v="2022-06-28T00:00:00"/>
    <x v="1"/>
    <n v="5"/>
    <n v="28"/>
    <s v="0 AÑOS 5 MESES 2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5"/>
    <m/>
    <s v="CARRE 7 BIS A ESTE 104 SUIR 80"/>
    <n v="3202091987"/>
    <n v="3223967929"/>
    <x v="0"/>
    <s v="NO SE AUTORECONOCE EN NINGUNO DE LOS ANTERIORES"/>
    <x v="1"/>
    <x v="1"/>
    <s v="NO_"/>
    <s v="NO_"/>
    <s v="o. Ingresos iguales o inferiores a 1.5 Smlv"/>
    <m/>
    <s v="MADRE"/>
    <s v="CC"/>
    <n v="1026293133"/>
    <s v="ASTRID "/>
    <s v="CAROLINA "/>
    <s v="HERRERA "/>
    <s v="ACOSTA "/>
    <d v="1995-11-01T00:00:00"/>
    <s v="COLOMBIA"/>
    <s v="BOGOTÁ"/>
    <s v="BOGOTÁ"/>
    <m/>
    <m/>
    <m/>
    <m/>
    <m/>
    <m/>
    <m/>
    <s v=""/>
    <m/>
    <m/>
    <m/>
    <s v="CC"/>
    <n v="1026293133"/>
    <s v="ASTRID "/>
    <s v="CAROLINA "/>
    <s v="HERRERA "/>
    <s v="ACOSTA "/>
    <d v="1995-11-01T00:00:00"/>
    <n v="27"/>
    <s v="COLOMBIA"/>
    <s v="BOGOTÁ"/>
    <s v="BOGOTÁ"/>
    <x v="0"/>
    <x v="3"/>
    <x v="1"/>
    <d v="2022-07-19T00:00:00"/>
    <s v="NO_"/>
    <x v="1"/>
    <m/>
    <s v="NO_"/>
    <s v="NO"/>
    <m/>
    <s v="37.5 SEMANAS"/>
    <m/>
    <m/>
    <s v="SI_"/>
    <n v="1"/>
    <n v="1"/>
    <m/>
    <x v="0"/>
    <m/>
  </r>
  <r>
    <n v="1026293133"/>
    <x v="0"/>
    <d v="2022-03-03T00:00:00"/>
    <d v="2022-07-18T00:00:00"/>
    <e v="#REF!"/>
    <e v="#N/A"/>
    <m/>
    <x v="0"/>
    <x v="0"/>
    <x v="0"/>
    <s v="CC"/>
    <s v="ASTRID "/>
    <s v="CAROLINA "/>
    <s v="HERRERA "/>
    <s v="ACOSTA "/>
    <s v="ASTRID  CAROLINA  HERRERA  ACOSTA "/>
    <d v="1995-11-01T00:00:00"/>
    <x v="0"/>
    <n v="1"/>
    <n v="25"/>
    <s v="27 AÑOS 1 MESES 2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5"/>
    <m/>
    <s v="CARRE 7 BIS A ESTE 104 SUIR 80"/>
    <n v="3202091987"/>
    <n v="3223967929"/>
    <x v="0"/>
    <s v="NO SE AUTORECONOCE EN NINGUNO DE LOS ANTERIORES"/>
    <x v="0"/>
    <x v="9"/>
    <s v="NO_"/>
    <s v="NO_"/>
    <m/>
    <m/>
    <s v="PADRE"/>
    <s v="CC"/>
    <n v="51906141"/>
    <s v="IBLANCA "/>
    <s v="INES"/>
    <s v="ACOSTA "/>
    <s v="VA NEGAS"/>
    <d v="1966-06-25T00:00:00"/>
    <s v="COLOMBIA"/>
    <s v="BOGOTÁ"/>
    <s v="BOGOTÁ"/>
    <m/>
    <m/>
    <m/>
    <m/>
    <m/>
    <m/>
    <m/>
    <s v=""/>
    <m/>
    <m/>
    <m/>
    <m/>
    <m/>
    <m/>
    <m/>
    <m/>
    <m/>
    <m/>
    <s v=""/>
    <s v="COLOMBIA"/>
    <s v="BOGOTÁ"/>
    <s v="BOGOTÁ"/>
    <x v="1"/>
    <x v="9"/>
    <x v="0"/>
    <d v="2022-02-28T00:00:00"/>
    <s v="SI_"/>
    <x v="0"/>
    <m/>
    <m/>
    <m/>
    <m/>
    <m/>
    <m/>
    <m/>
    <m/>
    <m/>
    <m/>
    <s v="18 SEM"/>
    <x v="0"/>
    <m/>
  </r>
  <r>
    <n v="1245078722"/>
    <x v="1"/>
    <d v="2022-03-03T00:00:00"/>
    <m/>
    <m/>
    <m/>
    <m/>
    <x v="0"/>
    <x v="4"/>
    <x v="4"/>
    <s v="RC"/>
    <s v="IAN"/>
    <s v="SANTIAGO"/>
    <s v="RODRIGUEZ "/>
    <s v="PIÑEROS"/>
    <s v="IAN SANTIAGO RODRIGUEZ  PIÑEROS"/>
    <d v="2021-05-10T00:00:00"/>
    <x v="3"/>
    <n v="7"/>
    <n v="16"/>
    <s v="1 AÑOS 7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INVASION"/>
    <n v="31087934910"/>
    <n v="3123228949"/>
    <x v="0"/>
    <s v="NO SE AUTORECONOCE EN NINGUNO DE LOS ANTERIORES"/>
    <x v="1"/>
    <x v="1"/>
    <s v="NO_"/>
    <s v="NO_"/>
    <m/>
    <m/>
    <s v="MADRE"/>
    <s v="CC"/>
    <n v="52743133"/>
    <s v="LIGIA"/>
    <s v="GEIN"/>
    <s v="RODRIGUEZ "/>
    <s v="PÑEROS"/>
    <d v="1980-06-01T00:00:00"/>
    <s v="COLOMBIA"/>
    <s v="BOGOTÁ"/>
    <s v="BOGOTÁ"/>
    <m/>
    <m/>
    <m/>
    <m/>
    <m/>
    <m/>
    <m/>
    <s v=""/>
    <m/>
    <m/>
    <m/>
    <m/>
    <m/>
    <m/>
    <m/>
    <m/>
    <m/>
    <m/>
    <s v=""/>
    <s v="COLOMBIA"/>
    <s v="BOGOTÁ"/>
    <s v="BOGOTÁ"/>
    <x v="1"/>
    <x v="1"/>
    <x v="0"/>
    <d v="2022-02-28T00:00:00"/>
    <s v="SI_"/>
    <x v="2"/>
    <n v="1"/>
    <s v="SI_"/>
    <m/>
    <m/>
    <n v="38"/>
    <n v="1555"/>
    <n v="41"/>
    <s v="SI_"/>
    <m/>
    <m/>
    <m/>
    <x v="1"/>
    <m/>
  </r>
  <r>
    <n v="1016921602"/>
    <x v="1"/>
    <d v="2022-03-03T00:00:00"/>
    <m/>
    <m/>
    <m/>
    <m/>
    <x v="0"/>
    <x v="1"/>
    <x v="1"/>
    <s v="RC"/>
    <s v="SAMUEL "/>
    <s v="ALEJANDRO"/>
    <s v="MENA "/>
    <s v="LADERA"/>
    <s v="SAMUEL  ALEJANDRO MENA  LADERA"/>
    <d v="2020-03-05T00:00:00"/>
    <x v="2"/>
    <n v="9"/>
    <n v="21"/>
    <s v="2 AÑOS 9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184892674"/>
    <m/>
    <x v="0"/>
    <s v="NO SE AUTORECONOCE EN NINGUNO DE LOS ANTERIORES"/>
    <x v="0"/>
    <x v="10"/>
    <s v="NO_"/>
    <s v="NO_"/>
    <s v="a. Pertenecientes a hogares con puntaje SISBEN"/>
    <m/>
    <s v="MADRE"/>
    <s v="PEP"/>
    <n v="9629741130519990"/>
    <s v="GABRIELA "/>
    <s v="DE JESUS"/>
    <s v="LADERA "/>
    <s v="RENGIFO"/>
    <d v="1991-05-13T00:00:00"/>
    <s v="COLOMBIA"/>
    <s v="BOGOTÁ"/>
    <s v="BOGOTÁ"/>
    <s v="CC"/>
    <n v="4804986"/>
    <s v="HERNAN "/>
    <m/>
    <s v="MENA "/>
    <s v="PALACIOS "/>
    <d v="1975-06-20T00:00:00"/>
    <n v="47"/>
    <s v="COLOMBIA"/>
    <s v="CHOCÓ"/>
    <s v="RÍO QUITO"/>
    <s v="PEP"/>
    <n v="9629741130519990"/>
    <s v="GABRIELA "/>
    <s v="DE JESUS"/>
    <s v="LADERA "/>
    <s v="RENGIFO"/>
    <d v="1991-05-13T00:00:00"/>
    <n v="31"/>
    <s v="VENEZUELA"/>
    <s v="EXTERIOR"/>
    <s v="EXTERIOR"/>
    <x v="1"/>
    <x v="1"/>
    <x v="0"/>
    <d v="2022-02-28T00:00:00"/>
    <s v="SI_"/>
    <x v="2"/>
    <n v="1"/>
    <s v="NO_"/>
    <m/>
    <m/>
    <n v="39"/>
    <n v="3200"/>
    <n v="68"/>
    <s v="SI_"/>
    <m/>
    <m/>
    <m/>
    <x v="1"/>
    <m/>
  </r>
  <r>
    <n v="1023046494"/>
    <x v="1"/>
    <d v="2022-10-27T00:00:00"/>
    <m/>
    <s v="Ingresos iguales o inferiores a 1.5 Smlv"/>
    <m/>
    <m/>
    <x v="0"/>
    <x v="1"/>
    <x v="1"/>
    <s v="RC"/>
    <s v="MARIA "/>
    <s v="DE LOS ANGELES "/>
    <s v="NELSON "/>
    <s v="MARTINEZ "/>
    <s v="MARIA  DE LOS ANGELES  NELSON  MARTINEZ "/>
    <d v="2021-02-17T00:00:00"/>
    <x v="3"/>
    <n v="10"/>
    <n v="9"/>
    <s v="1 AÑOS 10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 97F SUR 7A 18  "/>
    <n v="3112551301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EIMY "/>
    <s v="MILAGROS "/>
    <s v="MARTINEZ "/>
    <m/>
    <d v="1983-03-15T00:00:00"/>
    <s v="VENEZUELA"/>
    <s v="EXTERIOR"/>
    <s v="EXTERIOR"/>
    <s v="SIN DOCUMENTO"/>
    <m/>
    <s v="SARA "/>
    <s v="MASCO "/>
    <s v="NELSON"/>
    <s v="RAMON"/>
    <d v="1983-07-05T00:00:00"/>
    <n v="39"/>
    <s v="VENEZUELA"/>
    <s v="EXTERIOR"/>
    <s v="EXTERIOR"/>
    <s v="SIN DOCUMENTO"/>
    <m/>
    <s v="YEIMY "/>
    <s v="MILAGROS "/>
    <s v="MARTINEZ "/>
    <m/>
    <d v="1983-03-15T00:00:00"/>
    <n v="39"/>
    <s v="VENEZUELA"/>
    <s v="EXTERIOR"/>
    <s v="EXTERIOR"/>
    <x v="1"/>
    <x v="1"/>
    <x v="0"/>
    <d v="2022-10-27T00:00:00"/>
    <s v="SI_"/>
    <x v="1"/>
    <m/>
    <s v="NO_"/>
    <m/>
    <m/>
    <n v="39"/>
    <n v="2500"/>
    <n v="49"/>
    <s v="SI_"/>
    <m/>
    <m/>
    <m/>
    <x v="1"/>
    <m/>
  </r>
  <r>
    <n v="1013375578"/>
    <x v="0"/>
    <d v="2022-03-03T00:00:00"/>
    <d v="2022-10-27T00:00:00"/>
    <m/>
    <e v="#N/A"/>
    <m/>
    <x v="0"/>
    <x v="1"/>
    <x v="1"/>
    <s v="RC"/>
    <s v="DARIANNA "/>
    <s v="ALEXANDRA "/>
    <s v="SOTO"/>
    <s v="CARDENAS"/>
    <s v="DARIANNA  ALEXANDRA  SOTO CARDENAS"/>
    <d v="2020-10-14T00:00:00"/>
    <x v="2"/>
    <n v="2"/>
    <n v="12"/>
    <s v="2 AÑOS 2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10 C ESTE SUR "/>
    <n v="3243450580"/>
    <m/>
    <x v="0"/>
    <s v="NO SE AUTORECONOCE EN NINGUNO DE LOS ANTERIORES"/>
    <x v="1"/>
    <x v="1"/>
    <s v="NO_"/>
    <s v="NO_"/>
    <s v="o. Ingresos iguales o inferiores a 1.5 Smlv"/>
    <m/>
    <s v="MADRE"/>
    <s v="CC"/>
    <n v="1104434863"/>
    <s v="DESIDETH "/>
    <s v="ZULAY "/>
    <s v="CARDENAS "/>
    <s v="VERGARA "/>
    <d v="1983-03-19T00:00:00"/>
    <s v="COLOMBIA"/>
    <s v="SUCRE"/>
    <s v="SAN MARCOS"/>
    <m/>
    <m/>
    <m/>
    <m/>
    <m/>
    <m/>
    <m/>
    <s v=""/>
    <m/>
    <m/>
    <m/>
    <s v="CC"/>
    <n v="1104434863"/>
    <s v="DESIDETH "/>
    <s v="ZULAY "/>
    <s v="CARDENAS "/>
    <s v="VERGARA "/>
    <d v="1983-03-19T00:00:00"/>
    <n v="39"/>
    <s v="COLOMBIA"/>
    <s v="SUCRE"/>
    <s v="SAN MARCOS"/>
    <x v="1"/>
    <x v="1"/>
    <x v="0"/>
    <d v="2022-02-28T00:00:00"/>
    <s v="SI_"/>
    <x v="2"/>
    <n v="1"/>
    <s v="NO_"/>
    <m/>
    <m/>
    <n v="39"/>
    <n v="2775"/>
    <n v="49"/>
    <s v="SI_"/>
    <m/>
    <m/>
    <m/>
    <x v="1"/>
    <m/>
  </r>
  <r>
    <n v="1023046253"/>
    <x v="1"/>
    <d v="2022-03-03T00:00:00"/>
    <m/>
    <m/>
    <m/>
    <m/>
    <x v="0"/>
    <x v="1"/>
    <x v="1"/>
    <s v="RC"/>
    <s v="LEIDY"/>
    <s v="XIOMARA "/>
    <s v="MEDINA "/>
    <s v="APONTE"/>
    <s v="LEIDY XIOMARA  MEDINA  APONTE"/>
    <d v="2021-02-09T00:00:00"/>
    <x v="3"/>
    <n v="10"/>
    <n v="17"/>
    <s v="1 AÑOS 10 MESES 1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R 8 C ESTE 102 SUR 58"/>
    <n v="3117571681"/>
    <m/>
    <x v="0"/>
    <s v="NO SE AUTORECONOCE EN NINGUNO DE LOS ANTERIORES"/>
    <x v="0"/>
    <x v="4"/>
    <s v="NO_"/>
    <s v="NO_"/>
    <s v="a. Pertenecientes a hogares con puntaje SISBEN"/>
    <m/>
    <s v="MADRE"/>
    <s v="CC"/>
    <n v="1023038841"/>
    <s v="INGRID "/>
    <s v="JOHANNA "/>
    <s v="MEDINA "/>
    <s v="APONTE"/>
    <d v="1999-06-11T00:00:00"/>
    <s v="COLOMBIA"/>
    <s v="BOGOTÁ"/>
    <s v="BOGOTÁ"/>
    <m/>
    <m/>
    <m/>
    <m/>
    <m/>
    <m/>
    <m/>
    <s v=""/>
    <m/>
    <m/>
    <m/>
    <s v="CC"/>
    <n v="1023038841"/>
    <s v="INGRID "/>
    <s v="JOHANNA "/>
    <s v="MEDINA "/>
    <s v="APONTE"/>
    <d v="1999-06-11T00:00:00"/>
    <n v="23"/>
    <s v="COLOMBIA"/>
    <s v="BOGOTÁ"/>
    <s v="BOGOTÁ"/>
    <x v="1"/>
    <x v="6"/>
    <x v="0"/>
    <d v="2022-03-01T00:00:00"/>
    <s v="SI_"/>
    <x v="2"/>
    <n v="2"/>
    <s v="NO_"/>
    <m/>
    <m/>
    <n v="39"/>
    <n v="3020"/>
    <n v="50"/>
    <s v="NO_"/>
    <n v="6"/>
    <m/>
    <m/>
    <x v="1"/>
    <m/>
  </r>
  <r>
    <n v="1243860477"/>
    <x v="1"/>
    <d v="2022-08-12T00:00:00"/>
    <m/>
    <m/>
    <m/>
    <s v="TRIANGULO"/>
    <x v="0"/>
    <x v="1"/>
    <x v="1"/>
    <s v="RC"/>
    <s v="EVELIN "/>
    <s v="MARIANA"/>
    <s v="MURILLO"/>
    <s v="RODRIGUEZ"/>
    <s v="EVELIN  MARIANA MURILLO RODRIGUEZ"/>
    <d v="2021-07-16T00:00:00"/>
    <x v="3"/>
    <n v="5"/>
    <n v="10"/>
    <s v="1 AÑOS 5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s v="USME"/>
    <s v="KRR 4 ESTE # 91 SUR 34 PI 2"/>
    <n v="3133475609"/>
    <m/>
    <x v="0"/>
    <s v="NO SE AUTORECONOCE EN NINGUNO DE LOS ANTERIORES"/>
    <x v="1"/>
    <x v="1"/>
    <s v="NO_"/>
    <s v="NO_"/>
    <s v="o. Ingresos iguales o inferiores a 1.5 Smlv"/>
    <m/>
    <s v="MADRE"/>
    <s v="CC"/>
    <n v="1072644404"/>
    <s v="YEIMMY"/>
    <s v="CAROLINA"/>
    <s v="RODRIGUEZ "/>
    <s v="AMARILLO"/>
    <d v="1987-05-30T00:00:00"/>
    <s v="COLOMBIA"/>
    <s v="CUNDINAMARCA"/>
    <s v="CHÍA"/>
    <s v="CC"/>
    <n v="1022961188"/>
    <s v="YEFERSON"/>
    <s v="ARLEY"/>
    <s v="MURILLO"/>
    <m/>
    <d v="1990-07-04T00:00:00"/>
    <n v="32"/>
    <s v="COLOMBIA"/>
    <s v="BOYACÁ"/>
    <s v="CHIQUINQUIRÁ"/>
    <s v="CC"/>
    <n v="1072644404"/>
    <s v="YEIMMY"/>
    <s v="CAROLINA"/>
    <s v="RODRIGUEZ "/>
    <s v="AMARILLO"/>
    <d v="1987-05-30T00:00:00"/>
    <n v="35"/>
    <s v="COLOMBIA"/>
    <s v="CUNDINAMARCA"/>
    <s v="CHÍA"/>
    <x v="0"/>
    <x v="5"/>
    <x v="0"/>
    <s v="12-18-22"/>
    <s v="SI_"/>
    <x v="2"/>
    <n v="1"/>
    <s v="NO_"/>
    <m/>
    <m/>
    <n v="39"/>
    <n v="2940"/>
    <n v="49"/>
    <s v="NO_"/>
    <n v="6"/>
    <m/>
    <m/>
    <x v="1"/>
    <m/>
  </r>
  <r>
    <n v="1051478721"/>
    <x v="0"/>
    <d v="2022-03-03T00:00:00"/>
    <d v="2022-08-12T00:00:00"/>
    <e v="#REF!"/>
    <e v="#N/A"/>
    <m/>
    <x v="0"/>
    <x v="1"/>
    <x v="1"/>
    <s v="RC"/>
    <s v="NICOLAS "/>
    <s v="SANTIAGO "/>
    <s v="MARTINEZ "/>
    <s v="AGUILAR"/>
    <s v="NICOLAS  SANTIAGO  MARTINEZ  AGUILAR"/>
    <d v="2021-02-18T00:00:00"/>
    <x v="3"/>
    <n v="10"/>
    <n v="8"/>
    <s v="1 AÑOS 10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213166580"/>
    <m/>
    <x v="0"/>
    <s v="NO SE AUTORECONOCE EN NINGUNO DE LOS ANTERIORES"/>
    <x v="1"/>
    <x v="1"/>
    <s v="NO_"/>
    <s v="NO_"/>
    <s v="o. Ingresos iguales o inferiores a 1.5 Smlv"/>
    <m/>
    <s v="MADRE"/>
    <s v="CC"/>
    <n v="1051476260"/>
    <s v="RUTH "/>
    <s v="EMILCE"/>
    <s v="AGUILAR "/>
    <s v="CHAPARO"/>
    <d v="1993-11-06T00:00:00"/>
    <s v="COLOMBIA"/>
    <s v="BOYACÁ"/>
    <s v="SOGAMOSO"/>
    <s v="CC"/>
    <n v="1002414625"/>
    <s v="ALEXANDER "/>
    <m/>
    <s v="MARTINEZ "/>
    <s v="PULIDO"/>
    <d v="1994-06-06T00:00:00"/>
    <n v="28"/>
    <s v="COLOMBIA"/>
    <s v="BOYACÁ"/>
    <s v="AQUITANIA"/>
    <s v="CC"/>
    <n v="1051476260"/>
    <s v="RUTH "/>
    <s v="EMILCE"/>
    <s v="AGUILAR "/>
    <s v="CHAPARO"/>
    <d v="1993-11-06T00:00:00"/>
    <n v="29"/>
    <s v="COLOMBIA"/>
    <s v="BOYACÁ"/>
    <s v="SOGAMOSO"/>
    <x v="1"/>
    <x v="2"/>
    <x v="0"/>
    <d v="2022-03-02T00:00:00"/>
    <s v="SI_"/>
    <x v="1"/>
    <m/>
    <s v="NO_"/>
    <m/>
    <m/>
    <n v="38"/>
    <n v="2750"/>
    <n v="49"/>
    <s v="NO_"/>
    <n v="6"/>
    <m/>
    <m/>
    <x v="1"/>
    <m/>
  </r>
  <r>
    <n v="1016750852"/>
    <x v="1"/>
    <d v="2022-03-03T00:00:00"/>
    <m/>
    <m/>
    <m/>
    <m/>
    <x v="0"/>
    <x v="1"/>
    <x v="1"/>
    <s v="RC"/>
    <s v="JUAN  "/>
    <s v="DAVID "/>
    <s v="MARTINEZ "/>
    <s v="TAUTIVA"/>
    <s v="JUAN   DAVID  MARTINEZ  TAUTIVA"/>
    <d v="2020-11-09T00:00:00"/>
    <x v="2"/>
    <n v="1"/>
    <n v="17"/>
    <s v="2 AÑOS 1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213148160"/>
    <m/>
    <x v="0"/>
    <s v="NO SE AUTORECONOCE EN NINGUNO DE LOS ANTERIORES"/>
    <x v="0"/>
    <x v="3"/>
    <s v="NO_"/>
    <s v="NO_"/>
    <s v="a. Pertenecientes a hogares con puntaje SISBEN"/>
    <m/>
    <s v="MADRE"/>
    <s v="CC"/>
    <n v="1022967941"/>
    <s v="YENIFER "/>
    <m/>
    <s v="TAUTIVA "/>
    <s v="GONZALEZ"/>
    <d v="1991-04-12T00:00:00"/>
    <s v="COLOMBIA"/>
    <s v="BOGOTÁ"/>
    <s v="BOGOTÁ"/>
    <m/>
    <m/>
    <m/>
    <m/>
    <m/>
    <m/>
    <m/>
    <s v=""/>
    <m/>
    <m/>
    <m/>
    <s v="CC"/>
    <n v="1022967941"/>
    <s v="YENIFER "/>
    <m/>
    <s v="TAUTIVA "/>
    <s v="GONZALEZ"/>
    <d v="1991-04-12T00:00:00"/>
    <n v="31"/>
    <s v="COLOMBIA"/>
    <s v="BOGOTÁ"/>
    <s v="BOGOTÁ"/>
    <x v="0"/>
    <x v="6"/>
    <x v="0"/>
    <d v="2022-03-02T00:00:00"/>
    <s v="SI_"/>
    <x v="2"/>
    <n v="1"/>
    <s v="SI_"/>
    <m/>
    <m/>
    <n v="34"/>
    <n v="1820"/>
    <n v="45"/>
    <s v="NO_"/>
    <n v="6"/>
    <m/>
    <m/>
    <x v="1"/>
    <m/>
  </r>
  <r>
    <n v="1140932613"/>
    <x v="0"/>
    <d v="2022-03-03T00:00:00"/>
    <d v="2022-09-01T00:00:00"/>
    <e v="#REF!"/>
    <e v="#N/A"/>
    <m/>
    <x v="0"/>
    <x v="1"/>
    <x v="1"/>
    <s v="RC"/>
    <s v="WENDY "/>
    <s v="SALOME "/>
    <s v="MURILLO "/>
    <s v="RAMIREZ"/>
    <s v="WENDY  SALOME  MURILLO  RAMIREZ"/>
    <d v="2017-07-28T00:00:00"/>
    <x v="9"/>
    <n v="4"/>
    <n v="28"/>
    <s v="5 AÑOS 4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226360956"/>
    <m/>
    <x v="0"/>
    <s v="NO SE AUTORECONOCE EN NINGUNO DE LOS ANTERIORES"/>
    <x v="0"/>
    <x v="11"/>
    <s v="NO_"/>
    <s v="NO_"/>
    <s v="a. Pertenecientes a hogares con puntaje SISBEN"/>
    <m/>
    <s v="MADRE"/>
    <s v="CC"/>
    <n v="52889099"/>
    <s v="NANCY "/>
    <s v="YOLANDA "/>
    <s v="RAMIREZ"/>
    <s v="RUIZ "/>
    <d v="1981-04-14T00:00:00"/>
    <s v="COLOMBIA"/>
    <s v="BOGOTÁ"/>
    <s v="BOGOTÁ"/>
    <s v="CC"/>
    <n v="79923115"/>
    <s v="JHON"/>
    <s v="JAIRO "/>
    <s v="MURILLO"/>
    <m/>
    <d v="1977-12-05T00:00:00"/>
    <n v="45"/>
    <s v="COLOMBIA"/>
    <s v="CUNDINAMARCA"/>
    <s v="LA PALMA"/>
    <s v="CC"/>
    <n v="52889099"/>
    <s v="NANCY "/>
    <s v="YOLANDA "/>
    <s v="RAMIREZ"/>
    <s v="RUIZ "/>
    <d v="1981-04-14T00:00:00"/>
    <n v="41"/>
    <s v="COLOMBIA"/>
    <s v="BOGOTÁ"/>
    <s v="BOGOTÁ"/>
    <x v="1"/>
    <x v="7"/>
    <x v="0"/>
    <d v="2022-03-02T00:00:00"/>
    <s v="SI_"/>
    <x v="1"/>
    <m/>
    <s v="NO_"/>
    <m/>
    <m/>
    <n v="39"/>
    <n v="2840"/>
    <n v="49"/>
    <s v="NO_"/>
    <n v="6"/>
    <m/>
    <m/>
    <x v="3"/>
    <m/>
  </r>
  <r>
    <n v="1023041908"/>
    <x v="1"/>
    <d v="2022-03-03T00:00:00"/>
    <m/>
    <m/>
    <m/>
    <m/>
    <x v="0"/>
    <x v="1"/>
    <x v="1"/>
    <s v="RC"/>
    <s v="LINDA "/>
    <s v="GUADALUPE "/>
    <s v="ROJAS "/>
    <s v="LEON"/>
    <s v="LINDA  GUADALUPE  ROJAS  LEON"/>
    <d v="2018-09-23T00:00:00"/>
    <x v="8"/>
    <n v="3"/>
    <n v="3"/>
    <s v="4 AÑOS 3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008240688"/>
    <m/>
    <x v="0"/>
    <s v="NO SE AUTORECONOCE EN NINGUNO DE LOS ANTERIORES"/>
    <x v="1"/>
    <x v="1"/>
    <s v="NO_"/>
    <s v="NO_"/>
    <s v="a. Pertenecientes a hogares con puntaje SISBEN"/>
    <m/>
    <s v="MADRE"/>
    <s v="CC"/>
    <n v="1051473920"/>
    <s v="YENNY "/>
    <s v="PAOLA "/>
    <s v="LEON "/>
    <s v="SICUARIZA"/>
    <d v="1989-04-30T00:00:00"/>
    <s v="COLOMBIA"/>
    <s v="BOYACÁ"/>
    <s v="AQUITANIA"/>
    <s v="CC"/>
    <n v="7125650"/>
    <s v="LUIS "/>
    <s v="SERAFIN"/>
    <s v="ROJAS "/>
    <s v="HIGUERA"/>
    <d v="1968-04-05T00:00:00"/>
    <n v="54"/>
    <s v="COLOMBIA"/>
    <s v="BOYACÁ"/>
    <s v="AQUITANIA"/>
    <s v="CC"/>
    <n v="1051473920"/>
    <s v="YENNY "/>
    <s v="PAOLA "/>
    <s v="LEON "/>
    <s v="SICUARIZA"/>
    <d v="1989-04-30T00:00:00"/>
    <n v="33"/>
    <s v="COLOMBIA"/>
    <s v="BOYACÁ"/>
    <s v="AQUITANIA"/>
    <x v="1"/>
    <x v="1"/>
    <x v="0"/>
    <d v="2022-03-02T00:00:00"/>
    <s v="SI_"/>
    <x v="1"/>
    <m/>
    <s v="NO_"/>
    <m/>
    <m/>
    <n v="39"/>
    <n v="2950"/>
    <n v="49"/>
    <s v="NO_"/>
    <n v="6"/>
    <m/>
    <m/>
    <x v="3"/>
    <m/>
  </r>
  <r>
    <n v="1023045458"/>
    <x v="1"/>
    <d v="2022-03-22T00:00:00"/>
    <m/>
    <m/>
    <m/>
    <m/>
    <x v="0"/>
    <x v="1"/>
    <x v="1"/>
    <s v="RC"/>
    <s v="EMILY"/>
    <s v="ISABELLA "/>
    <s v="ESPITIA"/>
    <s v="URBINA"/>
    <s v="EMILY ISABELLA  ESPITIA URBINA"/>
    <d v="2020-08-25T00:00:00"/>
    <x v="2"/>
    <n v="4"/>
    <n v="1"/>
    <s v="2 AÑOS 4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1 SUR 6F ESTE"/>
    <n v="3025971991"/>
    <m/>
    <x v="0"/>
    <s v="NO SE AUTORECONOCE EN NINGUNO DE LOS ANTERIORES"/>
    <x v="1"/>
    <x v="1"/>
    <s v="NO_"/>
    <s v="NO_"/>
    <s v="o. Ingresos iguales o inferiores a 1.5 Smlv"/>
    <m/>
    <s v="MADRE"/>
    <s v="CC"/>
    <n v="1016111171"/>
    <s v="ASLEI"/>
    <s v="TATIANA"/>
    <s v="URBINA"/>
    <s v="ZARATE"/>
    <d v="1999-07-04T00:00:00"/>
    <s v="COLOMBIA"/>
    <s v="BOGOTÁ"/>
    <s v="BOGOTÁ"/>
    <s v="CC"/>
    <n v="1000695483"/>
    <s v="DANIEL"/>
    <s v="FELIPE"/>
    <s v="ESPITIA"/>
    <s v="TORRES"/>
    <d v="2003-07-16T00:00:00"/>
    <n v="19"/>
    <s v="COLOMBIA"/>
    <s v="BOGOTÁ"/>
    <s v="BOGOTÁ"/>
    <s v="CC"/>
    <n v="1016111171"/>
    <s v="ASLEI"/>
    <s v="TATIANA"/>
    <s v="URBINA"/>
    <s v="ZARATE"/>
    <d v="1999-07-04T00:00:00"/>
    <n v="23"/>
    <s v="COLOMBIA"/>
    <s v="BOGOTÁ"/>
    <s v="BOGOTÁ"/>
    <x v="1"/>
    <x v="1"/>
    <x v="0"/>
    <d v="2022-03-22T00:00:00"/>
    <s v="SI_"/>
    <x v="1"/>
    <m/>
    <s v="NO_"/>
    <m/>
    <m/>
    <n v="39"/>
    <n v="2630"/>
    <n v="47"/>
    <s v="SI_"/>
    <n v="6"/>
    <m/>
    <m/>
    <x v="1"/>
    <m/>
  </r>
  <r>
    <n v="1023420025"/>
    <x v="0"/>
    <d v="2022-03-03T00:00:00"/>
    <d v="2022-03-16T00:00:00"/>
    <e v="#REF!"/>
    <e v="#N/A"/>
    <m/>
    <x v="0"/>
    <x v="1"/>
    <x v="1"/>
    <s v="RC"/>
    <s v="MICHAEL"/>
    <s v="DANIEL"/>
    <s v="RODRIGUEZ "/>
    <s v="GONZALEZ"/>
    <s v="MICHAEL DANIEL RODRIGUEZ  GONZALEZ"/>
    <d v="2020-11-12T00:00:00"/>
    <x v="2"/>
    <n v="1"/>
    <n v="14"/>
    <s v="2 AÑOS 1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ARRERA 6 F BIS A ESTE 99 SUR 20"/>
    <n v="3224717648"/>
    <m/>
    <x v="0"/>
    <s v="NO SE AUTORECONOCE EN NINGUNO DE LOS ANTERIORES"/>
    <x v="1"/>
    <x v="1"/>
    <s v="NO_"/>
    <s v="NO_"/>
    <s v="o. Ingresos iguales o inferiores a 1.5 Smlv"/>
    <m/>
    <s v="MADRE"/>
    <s v="CC"/>
    <n v="1004037424"/>
    <s v="DERLY "/>
    <s v="JINETH "/>
    <s v="GONZALEZ "/>
    <s v="GONZALEZ"/>
    <d v="2001-12-03T00:00:00"/>
    <s v="COLOMBIA"/>
    <s v="CUNDINAMARCA"/>
    <s v="VIOTÁ"/>
    <m/>
    <m/>
    <m/>
    <m/>
    <m/>
    <m/>
    <m/>
    <s v=""/>
    <m/>
    <m/>
    <m/>
    <s v="CC"/>
    <n v="1004037424"/>
    <s v="DERLY "/>
    <s v="JINETH "/>
    <s v="GONZALEZ "/>
    <s v="GONZALEZ"/>
    <d v="2001-12-03T00:00:00"/>
    <n v="21"/>
    <s v="COLOMBIA"/>
    <s v="CUNDINAMARCA"/>
    <s v="VIOTÁ"/>
    <x v="1"/>
    <x v="1"/>
    <x v="0"/>
    <d v="2022-03-04T00:00:00"/>
    <s v="NO_"/>
    <x v="0"/>
    <m/>
    <s v="NO_"/>
    <m/>
    <m/>
    <n v="40"/>
    <n v="3220"/>
    <n v="53"/>
    <s v="NO_"/>
    <n v="6"/>
    <m/>
    <m/>
    <x v="1"/>
    <m/>
  </r>
  <r>
    <n v="1016749017"/>
    <x v="1"/>
    <d v="2022-03-03T00:00:00"/>
    <m/>
    <m/>
    <m/>
    <s v="TRIANGULO"/>
    <x v="0"/>
    <x v="1"/>
    <x v="1"/>
    <s v="RC"/>
    <s v="ERICK"/>
    <m/>
    <s v="RUBIO"/>
    <s v="RAMIREZ"/>
    <s v="ERICK  RUBIO RAMIREZ"/>
    <d v="2020-03-05T00:00:00"/>
    <x v="2"/>
    <n v="9"/>
    <n v="21"/>
    <s v="2 AÑOS 9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8D ESTE 90SUR 15"/>
    <n v="3134470361"/>
    <m/>
    <x v="0"/>
    <s v="NO SE AUTORECONOCE EN NINGUNO DE LOS ANTERIORES"/>
    <x v="0"/>
    <x v="12"/>
    <s v="NO_"/>
    <s v="NO_"/>
    <s v="a. Pertenecientes a hogares con puntaje SISBEN"/>
    <m/>
    <s v="MADRE"/>
    <s v="CC"/>
    <n v="1022925547"/>
    <s v="MARIA "/>
    <s v="JOHANNA "/>
    <s v="RAMIREZ"/>
    <s v="SALDARRIAGA"/>
    <d v="1984-08-27T00:00:00"/>
    <s v="COLOMBIA"/>
    <s v="RISARALDA"/>
    <s v="PEREIRA "/>
    <s v="CC"/>
    <n v="7252466"/>
    <s v="JHON "/>
    <s v="JAIRO "/>
    <s v="RUBIO "/>
    <s v="CARDONA "/>
    <d v="1971-07-31T00:00:00"/>
    <n v="51"/>
    <s v="COLOMBIA"/>
    <s v="BOYACÁ"/>
    <s v="PUERTO "/>
    <s v="CC"/>
    <n v="1022925547"/>
    <s v="MARIA "/>
    <s v="JOHANNA "/>
    <s v="RAMIREZ"/>
    <s v="SALDARRIAGA"/>
    <d v="1984-08-27T00:00:00"/>
    <n v="38"/>
    <s v="COLOMBIA"/>
    <s v="RISARALDA"/>
    <s v="PEREIRA "/>
    <x v="1"/>
    <x v="6"/>
    <x v="0"/>
    <d v="2022-03-04T00:00:00"/>
    <s v="SI_"/>
    <x v="2"/>
    <n v="1"/>
    <s v="NO_"/>
    <m/>
    <m/>
    <n v="39"/>
    <n v="3020"/>
    <n v="47"/>
    <s v="NO_"/>
    <n v="6"/>
    <m/>
    <m/>
    <x v="1"/>
    <m/>
  </r>
  <r>
    <n v="1031858155"/>
    <x v="1"/>
    <d v="2022-05-10T00:00:00"/>
    <m/>
    <m/>
    <m/>
    <m/>
    <x v="0"/>
    <x v="1"/>
    <x v="1"/>
    <s v="RC"/>
    <s v="ERICK "/>
    <s v="SANTIAGO "/>
    <s v="BALDOVINO "/>
    <s v="LOPEZ"/>
    <s v="ERICK  SANTIAGO  BALDOVINO  LOPEZ"/>
    <d v="2021-03-24T00:00:00"/>
    <x v="3"/>
    <n v="9"/>
    <n v="2"/>
    <s v="1 AÑOS 9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G 97 F BIS SUR N 4 ESTE 45 "/>
    <n v="3209164545"/>
    <m/>
    <x v="0"/>
    <s v="NO SE AUTORECONOCE EN NINGUNO DE LOS ANTERIORES"/>
    <x v="1"/>
    <x v="1"/>
    <s v="NO_"/>
    <s v="NO_"/>
    <s v="o. Ingresos iguales o inferiores a 1.5 Smlv"/>
    <m/>
    <s v="MADRE"/>
    <s v="CC"/>
    <n v="1023019017"/>
    <s v="ANGIE "/>
    <s v="JURANY"/>
    <s v="LOPEZ "/>
    <s v="USECHE"/>
    <d v="1996-10-28T00:00:00"/>
    <s v="COLOMBIA"/>
    <s v="TOLIMA"/>
    <s v="HONDA"/>
    <m/>
    <m/>
    <m/>
    <m/>
    <m/>
    <m/>
    <m/>
    <s v=""/>
    <m/>
    <m/>
    <m/>
    <s v="CC"/>
    <n v="1023019017"/>
    <s v="ANGIE "/>
    <s v="JURANY"/>
    <s v="LOPEZ "/>
    <s v="USECHE"/>
    <d v="1996-10-28T00:00:00"/>
    <n v="26"/>
    <s v="COLOMBIA"/>
    <s v="TOLIMA"/>
    <s v="HONDA"/>
    <x v="0"/>
    <x v="5"/>
    <x v="2"/>
    <d v="2022-05-06T00:00:00"/>
    <s v="SI_"/>
    <x v="2"/>
    <d v="2022-04-04T00:00:00"/>
    <s v="NO_"/>
    <m/>
    <m/>
    <n v="39"/>
    <n v="2950"/>
    <n v="49"/>
    <s v="SI_"/>
    <n v="8"/>
    <m/>
    <m/>
    <x v="1"/>
    <m/>
  </r>
  <r>
    <n v="1243858843"/>
    <x v="0"/>
    <d v="2022-03-03T00:00:00"/>
    <d v="2022-05-09T00:00:00"/>
    <e v="#REF!"/>
    <e v="#N/A"/>
    <m/>
    <x v="0"/>
    <x v="1"/>
    <x v="1"/>
    <s v="RC"/>
    <s v="JHONSI "/>
    <s v="SEBASTIAN"/>
    <s v="RIASCOS "/>
    <s v="CARABALI"/>
    <s v="JHONSI  SEBASTIAN RIASCOS  CARABALI"/>
    <d v="2020-05-29T00:00:00"/>
    <x v="2"/>
    <n v="6"/>
    <n v="27"/>
    <s v="2 AÑOS 6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3A ESTE91 SUR 08"/>
    <n v="3212630706"/>
    <m/>
    <x v="0"/>
    <s v="NO SE AUTORECONOCE EN NINGUNO DE LOS ANTERIORES"/>
    <x v="1"/>
    <x v="1"/>
    <s v="NO_"/>
    <s v="NO_"/>
    <s v="o. Ingresos iguales o inferiores a 1.5 Smlv"/>
    <m/>
    <s v="MADRE"/>
    <s v="CC"/>
    <n v="1087204220"/>
    <s v="ANYI"/>
    <s v="JOHANA"/>
    <s v="CARABALI"/>
    <s v="CABEZAS"/>
    <d v="1995-10-30T00:00:00"/>
    <s v="COLOMBIA"/>
    <s v="NARIÑO"/>
    <s v="TUMACO"/>
    <s v="CC"/>
    <n v="1111769183"/>
    <s v="JHON"/>
    <s v="JAMES"/>
    <s v="RIASCOS "/>
    <s v="RIASCOS "/>
    <d v="1988-04-12T00:00:00"/>
    <n v="34"/>
    <s v="COLOMBIA"/>
    <s v="VALLE_DEL_CAUCA"/>
    <s v="BUENAVENTURA"/>
    <s v="CC"/>
    <n v="1087204220"/>
    <s v="ANYI"/>
    <s v="JOHANA"/>
    <s v="CARABALI"/>
    <s v="CABEZAS"/>
    <d v="1995-10-30T00:00:00"/>
    <n v="27"/>
    <s v="COLOMBIA"/>
    <s v="NARIÑO"/>
    <s v="TUMACO"/>
    <x v="1"/>
    <x v="2"/>
    <x v="0"/>
    <d v="2022-03-04T00:00:00"/>
    <s v="SI_"/>
    <x v="2"/>
    <n v="1"/>
    <s v="NO_"/>
    <m/>
    <m/>
    <n v="39"/>
    <n v="3500"/>
    <n v="50"/>
    <s v="NO_"/>
    <n v="6"/>
    <m/>
    <m/>
    <x v="1"/>
    <m/>
  </r>
  <r>
    <n v="1119187596"/>
    <x v="1"/>
    <d v="2022-03-03T00:00:00"/>
    <m/>
    <m/>
    <m/>
    <m/>
    <x v="0"/>
    <x v="1"/>
    <x v="1"/>
    <s v="RC"/>
    <s v="AXELL"/>
    <s v="JOHANNY"/>
    <s v="SIERRA "/>
    <s v="CONTRERAS"/>
    <s v="AXELL JOHANNY SIERRA  CONTRERAS"/>
    <d v="2020-07-26T00:00:00"/>
    <x v="2"/>
    <n v="5"/>
    <n v="0"/>
    <s v="2 AÑOS 5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90D 87-64"/>
    <n v="3124305136"/>
    <m/>
    <x v="0"/>
    <s v="NO SE AUTORECONOCE EN NINGUNO DE LOS ANTERIORES"/>
    <x v="1"/>
    <x v="1"/>
    <s v="NO_"/>
    <s v="NO_"/>
    <s v="o. Ingresos iguales o inferiores a 1.5 Smlv"/>
    <m/>
    <s v="MADRE"/>
    <s v="CC"/>
    <n v="1119180064"/>
    <s v="YURY "/>
    <s v="NATALIA"/>
    <s v="CONTRERAS "/>
    <s v="GUERRERO"/>
    <d v="2003-04-30T00:00:00"/>
    <s v="COLOMBIA"/>
    <s v="ARAUCA"/>
    <s v="FORTUL"/>
    <s v="CC"/>
    <n v="1007399087"/>
    <s v="JOHANNY"/>
    <m/>
    <s v="SIERRA "/>
    <s v="CARDOZO"/>
    <d v="2002-03-22T00:00:00"/>
    <n v="20"/>
    <s v="COLOMBIA"/>
    <s v="ARAUCA"/>
    <s v="SARAVENA"/>
    <s v="CC"/>
    <n v="1119180064"/>
    <s v="YURI"/>
    <s v="NATALIA"/>
    <s v="CONTRERAS "/>
    <s v="GUERRERO"/>
    <d v="2003-04-30T00:00:00"/>
    <n v="19"/>
    <s v="COLOMBIA"/>
    <s v="ARAUCA"/>
    <s v="FORTUL"/>
    <x v="1"/>
    <x v="2"/>
    <x v="0"/>
    <d v="2022-03-04T00:00:00"/>
    <s v="SI_"/>
    <x v="2"/>
    <n v="1"/>
    <s v="NO_"/>
    <m/>
    <m/>
    <n v="39"/>
    <n v="3330"/>
    <n v="53"/>
    <s v="SI_"/>
    <n v="6"/>
    <m/>
    <m/>
    <x v="1"/>
    <m/>
  </r>
  <r>
    <n v="1063313739"/>
    <x v="0"/>
    <d v="2022-03-03T00:00:00"/>
    <d v="2022-03-04T00:00:00"/>
    <e v="#REF!"/>
    <e v="#N/A"/>
    <s v="No se evidencia ninguna respuesta por parte de la madre del menor a su retiro del programa y su negación a la visita domiciliaria con las respectivas maestras buscando respuesta a tal retiro"/>
    <x v="0"/>
    <x v="1"/>
    <x v="1"/>
    <s v="RC"/>
    <s v="IAN "/>
    <s v="GAEL "/>
    <s v="BUELVAS "/>
    <s v="RESTREPO "/>
    <s v="IAN  GAEL  BUELVAS  RESTREPO "/>
    <d v="2021-05-18T00:00:00"/>
    <x v="3"/>
    <n v="7"/>
    <n v="8"/>
    <s v="1 AÑOS 7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R 5 ESTE 106 A SUR  16 CA"/>
    <n v="3223779531"/>
    <m/>
    <x v="0"/>
    <s v="NO SE AUTORECONOCE EN NINGUNO DE LOS ANTERIORES"/>
    <x v="1"/>
    <x v="1"/>
    <s v="NO_"/>
    <s v="NO_"/>
    <s v="o. Ingresos iguales o inferiores a 1.5 Smlv"/>
    <m/>
    <s v="MADRE"/>
    <s v="CC"/>
    <n v="1063293386"/>
    <s v="MELISSA"/>
    <m/>
    <s v="BUELVAS "/>
    <s v="RESTREPO"/>
    <d v="1993-01-03T00:00:00"/>
    <s v="COLOMBIA"/>
    <s v="CÓRDOBA"/>
    <s v="MONTELÍBANO"/>
    <m/>
    <m/>
    <m/>
    <m/>
    <m/>
    <m/>
    <m/>
    <s v=""/>
    <m/>
    <m/>
    <m/>
    <s v="CC"/>
    <n v="1063293386"/>
    <s v="MELISSA"/>
    <m/>
    <s v="BUELVAS "/>
    <s v="RESTREPO"/>
    <d v="1993-01-03T00:00:00"/>
    <n v="29"/>
    <s v="COLOMBIA"/>
    <s v="CÓRDOBA"/>
    <s v="MONTELÍBANO"/>
    <x v="1"/>
    <x v="2"/>
    <x v="0"/>
    <d v="2022-02-28T00:00:00"/>
    <s v="SI_"/>
    <x v="2"/>
    <n v="1"/>
    <s v="NO_"/>
    <m/>
    <m/>
    <n v="40"/>
    <n v="3290"/>
    <n v="51"/>
    <s v="SI_"/>
    <n v="6"/>
    <m/>
    <m/>
    <x v="1"/>
    <m/>
  </r>
  <r>
    <n v="1243860728"/>
    <x v="0"/>
    <d v="2022-03-03T00:00:00"/>
    <d v="2022-10-03T00:00:00"/>
    <e v="#REF!"/>
    <e v="#N/A"/>
    <s v="VIRREY"/>
    <x v="0"/>
    <x v="3"/>
    <x v="3"/>
    <s v="RC"/>
    <s v="AURORA "/>
    <s v="CELESTE "/>
    <s v="SALAZAR "/>
    <s v="RODRIGUEZ "/>
    <s v="AURORA  CELESTE  SALAZAR  RODRIGUEZ "/>
    <d v="2021-11-02T00:00:00"/>
    <x v="3"/>
    <n v="1"/>
    <n v="24"/>
    <s v="1 AÑOS 1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6 A #92 A 15 SUR"/>
    <n v="321266145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SAMIRA "/>
    <s v="JOSE"/>
    <s v="RODRIGUEZ"/>
    <s v="NATERA "/>
    <d v="2003-11-04T00:00:00"/>
    <s v="VENEZUELA"/>
    <s v="EXTERIOR"/>
    <s v="EXTERIOR"/>
    <s v="SIN DOCUMENTO"/>
    <m/>
    <s v="ALAN "/>
    <s v="BRUNO"/>
    <s v="SALAZAR "/>
    <s v="BLANCO"/>
    <d v="1985-11-12T00:00:00"/>
    <n v="37"/>
    <s v="VENEZUELA"/>
    <s v="EXTERIOR"/>
    <s v="EXTERIOR"/>
    <s v="SIN DOCUMENTO"/>
    <m/>
    <s v="SAMIRA "/>
    <s v="JOSE"/>
    <s v="RODRIGUEZ"/>
    <s v="NATERA "/>
    <d v="2003-11-04T00:00:00"/>
    <n v="19"/>
    <s v="VENEZUELA"/>
    <s v="EXTERIOR"/>
    <s v="EXTERIOR"/>
    <x v="1"/>
    <x v="1"/>
    <x v="0"/>
    <d v="2022-03-07T00:00:00"/>
    <s v="SI_"/>
    <x v="2"/>
    <n v="1"/>
    <s v="NO_"/>
    <m/>
    <m/>
    <n v="39"/>
    <n v="2980"/>
    <n v="47"/>
    <s v="SI_"/>
    <m/>
    <m/>
    <m/>
    <x v="1"/>
    <m/>
  </r>
  <r>
    <n v="1030046839"/>
    <x v="0"/>
    <d v="2022-03-10T00:00:00"/>
    <d v="2022-10-03T00:00:00"/>
    <e v="#REF!"/>
    <e v="#N/A"/>
    <s v="TRIANGULO"/>
    <x v="0"/>
    <x v="1"/>
    <x v="1"/>
    <s v="RC"/>
    <s v="RONNY"/>
    <s v="EMMANUEL "/>
    <s v="CAÑA"/>
    <s v="GUEVARA "/>
    <s v="RONNY EMMANUEL  CAÑA GUEVARA "/>
    <d v="2019-10-30T00:00:00"/>
    <x v="10"/>
    <n v="1"/>
    <n v="26"/>
    <s v="3 AÑOS 1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 ESTE 63-01"/>
    <n v="320419061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STRID "/>
    <s v="FREDESMINDER"/>
    <s v="GUEVARA "/>
    <s v="FRANCO"/>
    <d v="1992-11-21T00:00:00"/>
    <s v="VENEZUELA"/>
    <s v="EXTERIOR"/>
    <s v="EXTERIOR"/>
    <s v="SIN DOCUMENTO"/>
    <m/>
    <s v="DARWIN "/>
    <s v="ENRIQUE"/>
    <s v="CAÑA "/>
    <s v="GARCIA "/>
    <d v="1994-06-10T00:00:00"/>
    <n v="28"/>
    <s v="VENEZUELA"/>
    <s v="EXTERIOR"/>
    <s v="EXTERIOR"/>
    <s v="SIN DOCUMENTO"/>
    <m/>
    <s v="ASTRID"/>
    <s v="FREDESMINDER"/>
    <s v="GUEVARA "/>
    <s v="FRANCO"/>
    <d v="1992-11-21T00:00:00"/>
    <n v="30"/>
    <s v="VENEZUELA"/>
    <s v="EXTERIOR"/>
    <s v="EXTERIOR"/>
    <x v="1"/>
    <x v="1"/>
    <x v="0"/>
    <d v="2022-03-10T00:00:00"/>
    <s v="SI_"/>
    <x v="2"/>
    <n v="1"/>
    <s v="SI_"/>
    <m/>
    <m/>
    <n v="33"/>
    <n v="1520"/>
    <n v="44"/>
    <s v="SI_"/>
    <n v="6"/>
    <m/>
    <m/>
    <x v="3"/>
    <m/>
  </r>
  <r>
    <n v="1140939399"/>
    <x v="1"/>
    <d v="2022-03-10T00:00:00"/>
    <m/>
    <m/>
    <m/>
    <m/>
    <x v="0"/>
    <x v="1"/>
    <x v="1"/>
    <s v="RC"/>
    <s v="ALAN"/>
    <s v="ZAID"/>
    <s v="PRADO"/>
    <s v="HINCAPIE "/>
    <s v="ALAN ZAID PRADO HINCAPIE "/>
    <d v="2020-08-30T00:00:00"/>
    <x v="2"/>
    <n v="3"/>
    <n v="26"/>
    <s v="2 AÑOS 3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105A SUR 7H ESTE 88"/>
    <n v="3112537566"/>
    <m/>
    <x v="0"/>
    <s v="NO SE AUTORECONOCE EN NINGUNO DE LOS ANTERIORES"/>
    <x v="1"/>
    <x v="1"/>
    <s v="NO_"/>
    <s v="NO_"/>
    <s v="o. Ingresos iguales o inferiores a 1.5 Smlv"/>
    <m/>
    <s v="MADRE"/>
    <s v="CC"/>
    <n v="1033808269"/>
    <s v="YUDY"/>
    <s v="ARGENIS"/>
    <s v="HINCAPIE"/>
    <s v="HINCAPIE"/>
    <d v="1998-07-12T00:00:00"/>
    <s v="COLOMBIA"/>
    <s v="CALDAS"/>
    <s v="SAMANÁ"/>
    <s v="CC"/>
    <n v="80746694"/>
    <s v="JORGE"/>
    <m/>
    <s v="PRADO"/>
    <s v="MORENO"/>
    <d v="1984-05-03T00:00:00"/>
    <n v="38"/>
    <s v="COLOMBIA"/>
    <s v="BOYACÁ"/>
    <s v="PUERTO "/>
    <m/>
    <n v="1033808269"/>
    <s v="YUDY"/>
    <s v="ARGENIS"/>
    <s v="HINCAPIE"/>
    <s v="HINCAPIE"/>
    <d v="1998-07-12T00:00:00"/>
    <n v="24"/>
    <s v="COLOMBIA"/>
    <s v="CALDAS"/>
    <s v="SAMANÁ"/>
    <x v="0"/>
    <x v="2"/>
    <x v="0"/>
    <d v="2022-03-10T00:00:00"/>
    <s v="SI_"/>
    <x v="2"/>
    <n v="2"/>
    <s v="SI_"/>
    <m/>
    <m/>
    <n v="38"/>
    <n v="3340"/>
    <n v="51"/>
    <s v="SI_"/>
    <n v="6"/>
    <m/>
    <m/>
    <x v="1"/>
    <m/>
  </r>
  <r>
    <n v="1023420650"/>
    <x v="0"/>
    <d v="2022-03-10T00:00:00"/>
    <d v="2022-09-01T00:00:00"/>
    <e v="#REF!"/>
    <e v="#N/A"/>
    <m/>
    <x v="0"/>
    <x v="1"/>
    <x v="1"/>
    <s v="RC"/>
    <s v="MATHIAS"/>
    <s v="ALESSANDRO"/>
    <s v="GUEVARA"/>
    <s v="RODRIGUEZ"/>
    <s v="MATHIAS ALESSANDRO GUEVARA RODRIGUEZ"/>
    <d v="2021-02-27T00:00:00"/>
    <x v="3"/>
    <n v="9"/>
    <n v="29"/>
    <s v="1 AÑOS 9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8 SUR 7D ESTE 29 PI2"/>
    <n v="321275998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REYMAR "/>
    <s v="DANIELA "/>
    <s v="RODRIGUEZ "/>
    <s v="HERNANDEZ"/>
    <d v="1999-07-06T00:00:00"/>
    <s v="VENEZUELA"/>
    <s v="EXTERIOR"/>
    <s v="EXTERIOR"/>
    <s v="SIN DOCUMENTO"/>
    <m/>
    <s v="JHONNY"/>
    <s v="ALEXANDER"/>
    <s v="GUEVARA "/>
    <s v="CARDENAS "/>
    <d v="1996-01-11T00:00:00"/>
    <n v="26"/>
    <s v="VENEZUELA"/>
    <s v="EXTERIOR"/>
    <s v="EXTERIOR"/>
    <s v="SIN DOCUMENTO"/>
    <m/>
    <s v="REYMAR "/>
    <s v="DANIELA "/>
    <s v="RODRIGUEZ "/>
    <s v="HERNANDEZ"/>
    <d v="1999-07-06T00:00:00"/>
    <n v="23"/>
    <s v="VENEZUELA"/>
    <s v="EXTERIOR"/>
    <s v="EXTERIOR"/>
    <x v="1"/>
    <x v="1"/>
    <x v="0"/>
    <d v="2022-03-10T00:00:00"/>
    <s v="SI_"/>
    <x v="1"/>
    <m/>
    <s v="NO_"/>
    <m/>
    <m/>
    <n v="37"/>
    <n v="2650"/>
    <n v="47"/>
    <s v="SI_"/>
    <n v="6"/>
    <m/>
    <m/>
    <x v="1"/>
    <m/>
  </r>
  <r>
    <n v="1243860045"/>
    <x v="1"/>
    <d v="2022-08-02T00:00:00"/>
    <m/>
    <m/>
    <m/>
    <m/>
    <x v="0"/>
    <x v="1"/>
    <x v="1"/>
    <s v="RC"/>
    <s v="GABRIEL "/>
    <s v="JESUS"/>
    <s v="MONTILLA"/>
    <s v="PINEDA"/>
    <s v="GABRIEL  JESUS MONTILLA PINEDA"/>
    <d v="2020-10-08T00:00:00"/>
    <x v="2"/>
    <n v="2"/>
    <n v="18"/>
    <s v="2 AÑOS 2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ZONA DE ASENATAMIENTO SIN LEGALIZAR"/>
    <n v="3113811985"/>
    <m/>
    <x v="2"/>
    <s v="NO SE AUTORECONOCE EN NINGUNO DE LOS ANTERIORES"/>
    <x v="1"/>
    <x v="1"/>
    <s v="NO_"/>
    <s v="NO_"/>
    <s v="o. Ingresos iguales o inferiores a 1.5 Smlv"/>
    <m/>
    <s v="MADRE"/>
    <s v="SIN DOCUMENTO"/>
    <m/>
    <s v="RUSMARY"/>
    <s v="SARAY"/>
    <s v="MONTILLA "/>
    <s v="PINEDA"/>
    <d v="2004-05-28T00:00:00"/>
    <s v="VENEZUELA"/>
    <s v="EXTERIOR"/>
    <s v="EXTERIOR"/>
    <m/>
    <m/>
    <m/>
    <m/>
    <m/>
    <m/>
    <m/>
    <s v=""/>
    <m/>
    <m/>
    <m/>
    <m/>
    <m/>
    <s v="RUSMARY"/>
    <s v="SARAY"/>
    <s v="MONTILLA "/>
    <s v="PINEDA"/>
    <d v="2004-05-28T00:00:00"/>
    <n v="18"/>
    <s v="VENEZUELA"/>
    <s v="EXTERIOR"/>
    <s v="EXTERIOR"/>
    <x v="1"/>
    <x v="1"/>
    <x v="0"/>
    <d v="2022-07-29T00:00:00"/>
    <s v="SI_"/>
    <x v="2"/>
    <d v="2022-07-29T00:00:00"/>
    <s v="NO_"/>
    <m/>
    <m/>
    <n v="39"/>
    <n v="2680"/>
    <n v="49"/>
    <s v="SI_"/>
    <n v="6"/>
    <m/>
    <m/>
    <x v="1"/>
    <m/>
  </r>
  <r>
    <n v="1003202163"/>
    <x v="0"/>
    <d v="2022-03-10T00:00:00"/>
    <d v="2022-08-01T00:00:00"/>
    <e v="#REF!"/>
    <e v="#N/A"/>
    <m/>
    <x v="0"/>
    <x v="1"/>
    <x v="1"/>
    <s v="ANM"/>
    <s v="JOEL"/>
    <s v="ELIAM"/>
    <s v="RUSSO"/>
    <s v="GONZALEZ"/>
    <s v="JOEL ELIAM RUSSO GONZALEZ"/>
    <d v="2021-03-10T00:00:00"/>
    <x v="3"/>
    <n v="9"/>
    <n v="16"/>
    <s v="1 AÑOS 9 MESES 16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ARRERA 6 F ESTE 90 SUR 26"/>
    <n v="3214193178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ESTEFANIA "/>
    <s v="DEL VALLE"/>
    <s v="GONZALEZ "/>
    <s v="CONTRERAS"/>
    <d v="2001-02-11T00:00:00"/>
    <s v="VENEZUELA"/>
    <s v="EXTERIOR"/>
    <s v="EXTERIOR"/>
    <m/>
    <m/>
    <m/>
    <m/>
    <m/>
    <m/>
    <m/>
    <s v=""/>
    <m/>
    <m/>
    <m/>
    <m/>
    <m/>
    <s v="ESTEFANIA "/>
    <s v="DEL VALLE"/>
    <s v="GONZALEZ "/>
    <s v="CONTRERAS"/>
    <d v="2001-02-11T00:00:00"/>
    <n v="21"/>
    <s v="VENEZUELA"/>
    <s v="EXTERIOR"/>
    <s v="EXTERIOR"/>
    <x v="1"/>
    <x v="1"/>
    <x v="0"/>
    <d v="2021-03-10T00:00:00"/>
    <s v="SI_"/>
    <x v="1"/>
    <m/>
    <s v="NO_"/>
    <m/>
    <m/>
    <n v="39"/>
    <n v="2900"/>
    <n v="47"/>
    <s v="SI_"/>
    <n v="6"/>
    <m/>
    <m/>
    <x v="1"/>
    <m/>
  </r>
  <r>
    <n v="1034672281"/>
    <x v="0"/>
    <d v="2022-03-10T00:00:00"/>
    <d v="2022-06-06T00:00:00"/>
    <e v="#REF!"/>
    <e v="#N/A"/>
    <m/>
    <x v="0"/>
    <x v="3"/>
    <x v="3"/>
    <s v="RC"/>
    <s v="ABBY"/>
    <m/>
    <s v="HERRERA "/>
    <s v="PAEZ"/>
    <s v="ABBY  HERRERA  PAEZ"/>
    <d v="2021-05-14T00:00:00"/>
    <x v="3"/>
    <n v="7"/>
    <n v="12"/>
    <s v="1 AÑOS 7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 97 SUR 7B ESTE "/>
    <s v="310 7740505"/>
    <m/>
    <x v="0"/>
    <s v="NO SE AUTORECONOCE EN NINGUNO DE LOS ANTERIORES"/>
    <x v="1"/>
    <x v="1"/>
    <s v="NO_"/>
    <s v="NO_"/>
    <s v="o. Ingresos iguales o inferiores a 1.5 Smlv"/>
    <m/>
    <s v="MADRE"/>
    <s v="CC"/>
    <n v="1003175357"/>
    <s v="JARITZA"/>
    <m/>
    <s v="PAEZ"/>
    <s v="ARIAS"/>
    <d v="2001-07-10T00:00:00"/>
    <s v="COLOMBIA"/>
    <s v="CESAR"/>
    <s v="RÍO DE ORO"/>
    <s v="CC"/>
    <n v="1000061736"/>
    <s v="BRAYAN "/>
    <s v="STEVEN"/>
    <s v="HERRERA "/>
    <s v="MARTINEZ "/>
    <d v="2000-04-26T00:00:00"/>
    <n v="22"/>
    <s v="COLOMBIA"/>
    <s v="BOGOTÁ"/>
    <s v="BOGOTÁ"/>
    <s v="CC"/>
    <n v="1003175357"/>
    <s v="JARITZA"/>
    <m/>
    <s v="PAEZ"/>
    <s v="ARIAS"/>
    <d v="2001-07-10T00:00:00"/>
    <n v="21"/>
    <s v="COLOMBIA"/>
    <s v="CESAR"/>
    <s v="RÍO DE ORO"/>
    <x v="0"/>
    <x v="6"/>
    <x v="0"/>
    <d v="2022-03-10T00:00:00"/>
    <s v="SI_"/>
    <x v="2"/>
    <n v="1"/>
    <s v="NO_"/>
    <m/>
    <m/>
    <n v="39"/>
    <n v="2890"/>
    <n v="49"/>
    <s v="SI_"/>
    <n v="6"/>
    <m/>
    <m/>
    <x v="1"/>
    <m/>
  </r>
  <r>
    <n v="1020010439"/>
    <x v="0"/>
    <d v="2022-03-10T00:00:00"/>
    <d v="2022-03-28T00:00:00"/>
    <e v="#REF!"/>
    <e v="#N/A"/>
    <m/>
    <x v="0"/>
    <x v="3"/>
    <x v="3"/>
    <s v="RC"/>
    <s v="DANNA "/>
    <s v="SOFIA "/>
    <s v="MOSQUERA "/>
    <s v="CHAUX"/>
    <s v="DANNA  SOFIA  MOSQUERA  CHAUX"/>
    <d v="2021-05-21T00:00:00"/>
    <x v="3"/>
    <n v="7"/>
    <n v="5"/>
    <s v="1 AÑOS 7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RRERA 7 ESTE 97 B SUR 38 "/>
    <s v="311 2325563"/>
    <m/>
    <x v="0"/>
    <s v="NO SE AUTORECONOCE EN NINGUNO DE LOS ANTERIORES"/>
    <x v="1"/>
    <x v="1"/>
    <s v="NO_"/>
    <s v="NO_"/>
    <s v="o. Ingresos iguales o inferiores a 1.5 Smlv"/>
    <m/>
    <s v="MADRE"/>
    <s v="CC"/>
    <n v="1026584748"/>
    <s v="YEIMY "/>
    <s v="ANDREA "/>
    <s v="CHAUX"/>
    <s v="VARGAS"/>
    <d v="1995-10-25T00:00:00"/>
    <s v="COLOMBIA"/>
    <s v="BOGOTÁ"/>
    <s v="BOGOTÁ"/>
    <m/>
    <m/>
    <m/>
    <m/>
    <m/>
    <m/>
    <m/>
    <s v=""/>
    <m/>
    <m/>
    <m/>
    <s v="CC"/>
    <n v="1026584748"/>
    <s v="YEIMY "/>
    <s v="ANDREA "/>
    <s v="CHAUX"/>
    <s v="VARGAS"/>
    <d v="1995-10-25T00:00:00"/>
    <n v="27"/>
    <s v="COLOMBIA"/>
    <s v="BOGOTÁ"/>
    <s v="BOGOTÁ"/>
    <x v="0"/>
    <x v="2"/>
    <x v="0"/>
    <d v="2022-03-10T00:00:00"/>
    <s v="SI_"/>
    <x v="2"/>
    <n v="1"/>
    <s v="NO_"/>
    <m/>
    <m/>
    <n v="40"/>
    <n v="3160"/>
    <n v="51"/>
    <s v="SI_"/>
    <n v="6"/>
    <m/>
    <m/>
    <x v="1"/>
    <m/>
  </r>
  <r>
    <n v="1023047989"/>
    <x v="0"/>
    <d v="2022-03-14T00:00:00"/>
    <d v="2022-10-03T00:00:00"/>
    <e v="#REF!"/>
    <e v="#N/A"/>
    <s v="SAN JUAN A"/>
    <x v="0"/>
    <x v="2"/>
    <x v="2"/>
    <s v="RC"/>
    <s v="VALERIA"/>
    <m/>
    <s v="RUBIANO"/>
    <s v="BACHILLER"/>
    <s v="VALERIA  RUBIANO BACHILLER"/>
    <d v="2022-02-24T00:00:00"/>
    <x v="1"/>
    <n v="10"/>
    <n v="2"/>
    <s v="0 AÑOS 10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9 #91-21 SUR"/>
    <n v="3112136805"/>
    <m/>
    <x v="1"/>
    <s v="NO SE AUTORECONOCE EN NINGUNO DE LOS ANTERIORES"/>
    <x v="0"/>
    <x v="13"/>
    <s v="NO_"/>
    <s v="NO_"/>
    <s v="a. Pertenecientes a hogares con puntaje SISBEN"/>
    <m/>
    <s v="MADRE"/>
    <s v="CC"/>
    <n v="1022959952"/>
    <s v="KAREN "/>
    <s v="ALEXANDRA "/>
    <s v="BACHILLER"/>
    <s v="VARGAS"/>
    <d v="1990-05-21T00:00:00"/>
    <s v="COLOMBIA"/>
    <s v="BOGOTÁ"/>
    <s v="BOGOTÁ"/>
    <s v="CC"/>
    <n v="1023032787"/>
    <s v="OSCAR"/>
    <s v="FABIAN"/>
    <s v="RUBIANO"/>
    <s v="SIERRA"/>
    <d v="1998-12-16T00:00:00"/>
    <n v="24"/>
    <s v="COLOMBIA"/>
    <s v="BOGOTÁ"/>
    <s v="BOGOTÁ"/>
    <s v="CC"/>
    <n v="1022959952"/>
    <s v="KAREN "/>
    <s v="ALEXANDRA"/>
    <s v="BACHILLER"/>
    <s v="VARGAS"/>
    <d v="1990-05-21T00:00:00"/>
    <n v="32"/>
    <s v="COLOMBIA"/>
    <s v="BOGOTÁ"/>
    <s v="BOGOTÁ"/>
    <x v="0"/>
    <x v="5"/>
    <x v="0"/>
    <d v="2022-03-07T00:00:00"/>
    <s v="SI_"/>
    <x v="1"/>
    <m/>
    <s v="NO_"/>
    <m/>
    <m/>
    <n v="38"/>
    <n v="2830"/>
    <n v="45"/>
    <m/>
    <m/>
    <m/>
    <m/>
    <x v="2"/>
    <m/>
  </r>
  <r>
    <n v="1022959952"/>
    <x v="0"/>
    <d v="2022-03-03T00:00:00"/>
    <d v="2022-03-11T00:00:00"/>
    <e v="#REF!"/>
    <e v="#N/A"/>
    <m/>
    <x v="0"/>
    <x v="0"/>
    <x v="0"/>
    <s v="CC"/>
    <s v="KAREN"/>
    <s v="ALEXANDRA"/>
    <s v="BACHILLER"/>
    <s v="VARGAS"/>
    <s v="KAREN ALEXANDRA BACHILLER VARGAS"/>
    <d v="1990-05-21T00:00:00"/>
    <x v="11"/>
    <n v="7"/>
    <n v="5"/>
    <s v="32 AÑOS 7 MESES 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9 # 91- 21 SUR"/>
    <n v="3112136805"/>
    <m/>
    <x v="1"/>
    <s v="NO SE AUTORECONOCE EN NINGUNO DE LOS ANTERIORES"/>
    <x v="0"/>
    <x v="13"/>
    <s v="NO_"/>
    <s v="NO_"/>
    <s v="a. Pertenecientes a hogares con puntaje SISBEN"/>
    <m/>
    <s v="HERMANO(A)"/>
    <s v="CC"/>
    <n v="1000578153"/>
    <s v="ANGIE"/>
    <s v="CATALINA"/>
    <s v="VARGAS"/>
    <s v="HILARION"/>
    <d v="2000-04-30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5"/>
    <x v="1"/>
    <s v="26/02/20222"/>
    <s v="SI_"/>
    <x v="0"/>
    <m/>
    <m/>
    <s v="SI"/>
    <m/>
    <m/>
    <m/>
    <m/>
    <m/>
    <m/>
    <m/>
    <n v="38"/>
    <x v="0"/>
    <m/>
  </r>
  <r>
    <n v="1033830973"/>
    <x v="0"/>
    <d v="2022-03-03T00:00:00"/>
    <d v="2022-10-03T00:00:00"/>
    <e v="#REF!"/>
    <e v="#N/A"/>
    <s v="SAN JUANA"/>
    <x v="0"/>
    <x v="3"/>
    <x v="3"/>
    <s v="RC"/>
    <s v="IAN"/>
    <s v="SEBASTIAN"/>
    <s v="RAMIREZ"/>
    <s v="VARGAS"/>
    <s v="IAN SEBASTIAN RAMIREZ VARGAS"/>
    <d v="2022-01-02T00:00:00"/>
    <x v="1"/>
    <n v="11"/>
    <n v="24"/>
    <s v="0 AÑOS 11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9 # 91- 21 SUR"/>
    <n v="3204018873"/>
    <m/>
    <x v="1"/>
    <s v="NO SE AUTORECONOCE EN NINGUNO DE LOS ANTERIORES"/>
    <x v="1"/>
    <x v="1"/>
    <s v="NO_"/>
    <s v="NO_"/>
    <s v="o. Ingresos iguales o inferiores a 1.5 Smlv"/>
    <m/>
    <s v="MADRE"/>
    <s v="CC"/>
    <n v="1000578153"/>
    <s v="ANGIE"/>
    <s v="CATALINA"/>
    <s v="VARGAS"/>
    <s v="HILARION"/>
    <d v="2000-04-30T00:00:00"/>
    <s v="COLOMBIA"/>
    <s v="BOGOTÁ"/>
    <s v="BOGOTÁ"/>
    <s v="CC"/>
    <n v="1023005710"/>
    <s v="LUIS"/>
    <s v="FERNANDO"/>
    <s v="RAMIREZ"/>
    <s v="JIMENO"/>
    <d v="1995-07-17T00:00:00"/>
    <n v="27"/>
    <s v="COLOMBIA"/>
    <s v="BOGOTÁ"/>
    <s v="BOGOTÁ"/>
    <s v="CC"/>
    <n v="1000578153"/>
    <s v="ANGIE"/>
    <s v="CATALINA"/>
    <s v="VARGAS"/>
    <s v="HILARION"/>
    <d v="2000-04-30T00:00:00"/>
    <n v="22"/>
    <s v="COLOMBIA"/>
    <s v="BOGOTÁ"/>
    <s v="BOGOTÁ"/>
    <x v="1"/>
    <x v="6"/>
    <x v="0"/>
    <s v="26/02/20222"/>
    <s v="SI_"/>
    <x v="2"/>
    <n v="1"/>
    <s v="NO_"/>
    <m/>
    <m/>
    <s v="40 SEMANAS"/>
    <s v="3200 GR"/>
    <s v="49 CM"/>
    <s v="SI_"/>
    <n v="2"/>
    <n v="2"/>
    <m/>
    <x v="2"/>
    <m/>
  </r>
  <r>
    <n v="1023046020"/>
    <x v="1"/>
    <d v="2022-03-03T00:00:00"/>
    <m/>
    <m/>
    <m/>
    <s v="TRIANGULO"/>
    <x v="0"/>
    <x v="4"/>
    <x v="4"/>
    <s v="RC"/>
    <s v="SAMUEL"/>
    <s v="JOAO"/>
    <s v="GARCIA"/>
    <s v="GUERRERO"/>
    <s v="SAMUEL JOAO GARCIA GUERRERO"/>
    <d v="2020-12-09T00:00:00"/>
    <x v="2"/>
    <n v="0"/>
    <n v="17"/>
    <s v="2 AÑOS 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DG 99 SUR #6 ESTE  00"/>
    <n v="3138909167"/>
    <n v="3174757990"/>
    <x v="0"/>
    <s v="NO SE AUTORECONOCE EN NINGUNO DE LOS ANTERIORES"/>
    <x v="1"/>
    <x v="1"/>
    <s v="NO_"/>
    <s v="NO_"/>
    <s v="o. Ingresos iguales o inferiores a 1.5 Smlv"/>
    <m/>
    <s v="MADRE"/>
    <s v="CC"/>
    <s v="1O22993846"/>
    <s v="GINA"/>
    <s v="LORENA"/>
    <s v="GUERRERO"/>
    <s v="FAJARDO"/>
    <d v="1994-01-21T00:00:00"/>
    <s v="COLOMBIA"/>
    <s v="BOGOTÁ"/>
    <s v="BOGOTÁ"/>
    <m/>
    <m/>
    <m/>
    <m/>
    <m/>
    <m/>
    <m/>
    <s v=""/>
    <m/>
    <m/>
    <m/>
    <s v="CC"/>
    <n v="1007297033"/>
    <s v="GINA"/>
    <s v="DANIELA"/>
    <s v="GUERRERO"/>
    <s v="FAJARDO"/>
    <d v="1994-01-21T00:00:00"/>
    <n v="28"/>
    <s v="COLOMBIA"/>
    <s v="BOGOTÁ"/>
    <s v="BOGOTÁ"/>
    <x v="0"/>
    <x v="5"/>
    <x v="0"/>
    <d v="2022-03-01T00:00:00"/>
    <s v="SI_"/>
    <x v="1"/>
    <m/>
    <s v="SI_"/>
    <m/>
    <m/>
    <n v="35"/>
    <s v="2110 GR"/>
    <s v="47 CM"/>
    <m/>
    <n v="6"/>
    <n v="12"/>
    <m/>
    <x v="1"/>
    <m/>
  </r>
  <r>
    <n v="1243861083"/>
    <x v="1"/>
    <d v="2022-06-14T00:00:00"/>
    <m/>
    <m/>
    <m/>
    <m/>
    <x v="0"/>
    <x v="0"/>
    <x v="0"/>
    <s v="RC"/>
    <s v="NAHOMI"/>
    <s v="SOFIA"/>
    <s v="ZARAZA"/>
    <s v="BUITRAGO"/>
    <s v="NAHOMI SOFIA ZARAZA BUITRAGO"/>
    <d v="2022-05-19T00:00:00"/>
    <x v="1"/>
    <n v="7"/>
    <n v="7"/>
    <s v="0 AÑOS 7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9C ESTE 106 SUR 07"/>
    <n v="3223887230"/>
    <m/>
    <x v="0"/>
    <s v="NO SE AUTORECONOCE EN NINGUNO DE LOS ANTERIORES"/>
    <x v="1"/>
    <x v="1"/>
    <s v="NO_"/>
    <s v="NO_"/>
    <s v="o. Ingresos iguales o inferiores a 1.5 Smlv"/>
    <m/>
    <s v="MADRE"/>
    <s v="CC"/>
    <n v="1000624977"/>
    <s v="ANGIE "/>
    <s v="LORENA "/>
    <s v="BUITRAGO"/>
    <s v="CASTAÑO"/>
    <d v="2002-06-13T00:00:00"/>
    <s v="COLOMBIA"/>
    <s v="BOGOTÁ"/>
    <s v="BOGOTÁ"/>
    <s v="CC"/>
    <n v="1031159755"/>
    <s v="WILMAR"/>
    <m/>
    <s v="SALAZAR"/>
    <s v="LONDOÑO"/>
    <d v="1998-05-18T00:00:00"/>
    <n v="24"/>
    <s v="COLOMBIA"/>
    <s v="BOGOTÁ"/>
    <s v="BOGOTÁ"/>
    <s v="CC"/>
    <n v="1000624977"/>
    <s v="ANGIE "/>
    <s v="LORENA "/>
    <s v="BUITRAGO"/>
    <s v="CASTAÑO"/>
    <d v="2002-06-13T00:00:00"/>
    <n v="20"/>
    <s v="COLOMBIA"/>
    <s v="BOGOTÁ"/>
    <s v="BOGOTÁ"/>
    <x v="1"/>
    <x v="1"/>
    <x v="1"/>
    <s v="NO_"/>
    <m/>
    <x v="1"/>
    <m/>
    <s v="NO_"/>
    <m/>
    <m/>
    <n v="38"/>
    <n v="3205"/>
    <n v="50"/>
    <m/>
    <m/>
    <m/>
    <m/>
    <x v="2"/>
    <m/>
  </r>
  <r>
    <n v="1000624977"/>
    <x v="0"/>
    <d v="2022-03-22T00:00:00"/>
    <d v="2022-06-13T00:00:00"/>
    <e v="#REF!"/>
    <e v="#N/A"/>
    <m/>
    <x v="0"/>
    <x v="0"/>
    <x v="0"/>
    <s v="CC"/>
    <s v="ANGIE "/>
    <s v="LORENA "/>
    <s v="BUITRAGO"/>
    <s v="CASTAÑO"/>
    <s v="ANGIE  LORENA  BUITRAGO CASTAÑO"/>
    <d v="2002-06-13T00:00:00"/>
    <x v="4"/>
    <n v="6"/>
    <n v="13"/>
    <s v="20 AÑOS 6 MESES 1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9C ESTE 106 SUR 06"/>
    <n v="3223887230"/>
    <m/>
    <x v="0"/>
    <s v="NO SE AUTORECONOCE EN NINGUNO DE LOS ANTERIORES"/>
    <x v="1"/>
    <x v="1"/>
    <s v="NO_"/>
    <s v="NO_"/>
    <s v="a. Pertenecientes a hogares con puntaje SISBEN"/>
    <m/>
    <s v="CONYUGE"/>
    <s v="CC"/>
    <n v="1031159755"/>
    <s v="WILMAR"/>
    <m/>
    <s v="SALAZAR"/>
    <s v="LONDOÑO"/>
    <d v="1998-05-18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1"/>
    <x v="1"/>
    <s v="18/033/2022"/>
    <m/>
    <x v="0"/>
    <m/>
    <m/>
    <m/>
    <m/>
    <m/>
    <m/>
    <m/>
    <m/>
    <m/>
    <m/>
    <n v="30"/>
    <x v="0"/>
    <m/>
  </r>
  <r>
    <n v="1017223010"/>
    <x v="0"/>
    <d v="2022-03-03T00:00:00"/>
    <d v="2022-03-16T00:00:00"/>
    <e v="#REF!"/>
    <e v="#N/A"/>
    <m/>
    <x v="0"/>
    <x v="0"/>
    <x v="0"/>
    <s v="CC"/>
    <s v="YESENIA"/>
    <m/>
    <s v="HERRERA"/>
    <s v="IDARRAGA"/>
    <s v="YESENIA  HERRERA IDARRAGA"/>
    <d v="1994-07-19T00:00:00"/>
    <x v="12"/>
    <n v="5"/>
    <n v="7"/>
    <s v="28 AÑOS 5 MESES 7 DIAS "/>
    <x v="0"/>
    <x v="0"/>
    <x v="0"/>
    <s v="ANTIOQUIA"/>
    <s v="NECOCLÍ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8 ESTE #98 B 12  SUR"/>
    <n v="3218713857"/>
    <n v="3144629219"/>
    <x v="0"/>
    <s v="NO SE AUTORECONOCE EN NINGUNO DE LOS ANTERIORES"/>
    <x v="1"/>
    <x v="1"/>
    <s v="NO_"/>
    <s v="NO_"/>
    <s v="o. Ingresos iguales o inferiores a 1.5 Smlv"/>
    <m/>
    <s v="CONYUGE"/>
    <s v="CC"/>
    <n v="1022988613"/>
    <s v="MIGUEL"/>
    <s v="ANGEL"/>
    <s v="MARTINEZ"/>
    <s v="HERNANDEZ"/>
    <d v="1993-08-0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s v="26/02/20222"/>
    <s v="SI_"/>
    <x v="0"/>
    <m/>
    <m/>
    <m/>
    <m/>
    <m/>
    <m/>
    <m/>
    <m/>
    <m/>
    <m/>
    <n v="34"/>
    <x v="0"/>
    <m/>
  </r>
  <r>
    <n v="1243861023"/>
    <x v="1"/>
    <d v="2022-10-04T00:00:00"/>
    <m/>
    <m/>
    <m/>
    <m/>
    <x v="0"/>
    <x v="5"/>
    <x v="5"/>
    <s v="RC"/>
    <s v="LIAM"/>
    <s v="CALEB "/>
    <s v="ROJAS"/>
    <s v="SANABRIA"/>
    <s v="LIAM CALEB  ROJAS SANABRIA"/>
    <d v="2022-04-01T00:00:00"/>
    <x v="1"/>
    <n v="8"/>
    <n v="25"/>
    <s v="0 AÑOS 8 MESES 25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1"/>
    <m/>
    <s v="CLL102SUR 8 ESTE-23"/>
    <n v="3143217969"/>
    <m/>
    <x v="0"/>
    <s v="NO SE AUTORECONOCE EN NINGUNO DE LOS ANTERIORES"/>
    <x v="2"/>
    <x v="1"/>
    <s v="NO_"/>
    <s v="NO_"/>
    <m/>
    <m/>
    <m/>
    <m/>
    <m/>
    <m/>
    <m/>
    <m/>
    <m/>
    <m/>
    <m/>
    <m/>
    <m/>
    <s v="CC"/>
    <n v="1117820403"/>
    <s v="MIGUEL"/>
    <s v="ANGEL"/>
    <s v="ROJAS"/>
    <s v="PEREZ"/>
    <d v="1992-08-26T00:00:00"/>
    <n v="30"/>
    <s v="COLOMBIA"/>
    <s v="BOGOTÁ"/>
    <s v="BOGOTÁ"/>
    <m/>
    <m/>
    <m/>
    <m/>
    <m/>
    <m/>
    <m/>
    <s v=""/>
    <m/>
    <m/>
    <m/>
    <x v="0"/>
    <x v="6"/>
    <x v="0"/>
    <d v="2022-10-03T00:00:00"/>
    <s v="SI_"/>
    <x v="2"/>
    <m/>
    <s v="NO_"/>
    <m/>
    <m/>
    <m/>
    <n v="3290"/>
    <n v="52"/>
    <m/>
    <n v="6"/>
    <s v="HASTA EL MOMENTO"/>
    <m/>
    <x v="2"/>
    <m/>
  </r>
  <r>
    <n v="1021696822"/>
    <x v="0"/>
    <d v="2022-03-03T00:00:00"/>
    <d v="2022-10-03T00:00:00"/>
    <e v="#REF!"/>
    <e v="#N/A"/>
    <m/>
    <x v="0"/>
    <x v="3"/>
    <x v="3"/>
    <s v="RC"/>
    <s v="EMMA"/>
    <s v="VICTORIA"/>
    <s v="BOHORQUEZ"/>
    <s v="GUERRERO"/>
    <s v="EMMA VICTORIA BOHORQUEZ GUERRERO"/>
    <d v="2021-11-27T00:00:00"/>
    <x v="3"/>
    <n v="0"/>
    <n v="29"/>
    <s v="1 AÑOS 0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D #6 B ESTE 18 SUR"/>
    <n v="3118697189"/>
    <n v="3187574479"/>
    <x v="0"/>
    <s v="NO SE AUTORECONOCE EN NINGUNO DE LOS ANTERIORES"/>
    <x v="1"/>
    <x v="1"/>
    <s v="NO_"/>
    <s v="NO_"/>
    <s v="o. Ingresos iguales o inferiores a 1.5 Smlv"/>
    <m/>
    <s v="MADRE"/>
    <s v="CC"/>
    <n v="1022980282"/>
    <s v="LIZETH"/>
    <s v="TATIANA"/>
    <s v="GUERRERO"/>
    <s v="FAJARDO"/>
    <d v="1992-09-13T00:00:00"/>
    <s v="COLOMBIA"/>
    <s v="BOGOTÁ"/>
    <s v="BOGOTÁ"/>
    <s v="CC"/>
    <n v="1022960528"/>
    <s v="CRISTHIAN"/>
    <s v="CAMILO"/>
    <s v="BOHORQUEZ"/>
    <s v="JAMIOY"/>
    <d v="1990-05-01T00:00:00"/>
    <n v="32"/>
    <s v="COLOMBIA"/>
    <s v="BOGOTÁ"/>
    <s v="BOGOTÁ"/>
    <s v="CC"/>
    <n v="1022980282"/>
    <s v="LIZETH"/>
    <s v="TATIANA"/>
    <s v="GUERRERO"/>
    <s v="FAJARDO"/>
    <d v="1992-09-13T00:00:00"/>
    <n v="30"/>
    <s v="COLOMBIA"/>
    <s v="BOGOTÁ"/>
    <s v="BOGOTÁ"/>
    <x v="0"/>
    <x v="5"/>
    <x v="0"/>
    <s v="26/02/20222"/>
    <s v="SI_"/>
    <x v="2"/>
    <n v="8"/>
    <s v="SI_"/>
    <m/>
    <s v="39.7"/>
    <n v="36"/>
    <s v="2000 GR"/>
    <s v="45 CM"/>
    <s v="SI_"/>
    <n v="3"/>
    <n v="3"/>
    <m/>
    <x v="1"/>
    <m/>
  </r>
  <r>
    <n v="1023045269"/>
    <x v="1"/>
    <d v="2022-03-03T00:00:00"/>
    <m/>
    <m/>
    <m/>
    <m/>
    <x v="0"/>
    <x v="4"/>
    <x v="4"/>
    <s v="RC"/>
    <s v="ANGEL"/>
    <s v="MANUEL"/>
    <s v="MARTINEZ"/>
    <s v="MORENO"/>
    <s v="ANGEL MANUEL MARTINEZ MORENO"/>
    <d v="2020-02-11T00:00:00"/>
    <x v="2"/>
    <n v="10"/>
    <n v="15"/>
    <s v="2 AÑOS 10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D ESTE #91 47 SUR"/>
    <n v="3133030042"/>
    <m/>
    <x v="0"/>
    <s v="NO SE AUTORECONOCE EN NINGUNO DE LOS ANTERIORES"/>
    <x v="0"/>
    <x v="8"/>
    <s v="NO_"/>
    <s v="NO_"/>
    <s v="a. Pertenecientes a hogares con puntaje SISBEN"/>
    <m/>
    <s v="MADRE"/>
    <s v="CC"/>
    <n v="52371413"/>
    <s v="MARIA"/>
    <s v="AZUCENA"/>
    <s v="MORENO"/>
    <s v="RODRIGUEZ"/>
    <d v="1977-04-11T00:00:00"/>
    <s v="COLOMBIA"/>
    <s v="BOGOTÁ"/>
    <s v="BOGOTÁ"/>
    <m/>
    <m/>
    <m/>
    <m/>
    <m/>
    <m/>
    <m/>
    <s v=""/>
    <m/>
    <m/>
    <m/>
    <s v="CC"/>
    <n v="52371413"/>
    <s v="MARIA"/>
    <s v="AZUCENA"/>
    <s v="MORENO"/>
    <s v="RODRIGUEZ"/>
    <d v="1977-04-11T00:00:00"/>
    <n v="45"/>
    <s v="COLOMBIA"/>
    <s v="BOGOTÁ"/>
    <s v="BOGOTÁ"/>
    <x v="0"/>
    <x v="7"/>
    <x v="0"/>
    <s v="26/02/20222"/>
    <s v="SI_"/>
    <x v="2"/>
    <n v="1"/>
    <s v="NO_"/>
    <m/>
    <m/>
    <n v="39"/>
    <s v="3465 GR"/>
    <s v="50 CM"/>
    <s v="NO_"/>
    <n v="6"/>
    <n v="20"/>
    <m/>
    <x v="1"/>
    <m/>
  </r>
  <r>
    <n v="1023047751"/>
    <x v="0"/>
    <d v="2022-03-03T00:00:00"/>
    <d v="2022-07-25T00:00:00"/>
    <e v="#REF!"/>
    <e v="#N/A"/>
    <m/>
    <x v="0"/>
    <x v="2"/>
    <x v="2"/>
    <s v="RC"/>
    <s v="DILAN"/>
    <s v="JERONIMO"/>
    <s v="PRADO"/>
    <s v="OTAVO"/>
    <s v="DILAN JERONIMO PRADO OTAVO"/>
    <d v="2022-01-10T00:00:00"/>
    <x v="1"/>
    <n v="11"/>
    <n v="16"/>
    <s v="0 AÑOS 11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4 #7 B ESTE 11  SUR"/>
    <n v="3227390930"/>
    <n v="3057451956"/>
    <x v="0"/>
    <s v="NO SE AUTORECONOCE EN NINGUNO DE LOS ANTERIORES"/>
    <x v="0"/>
    <x v="11"/>
    <s v="NO_"/>
    <s v="SI_"/>
    <s v="a. Pertenecientes a hogares con puntaje SISBEN"/>
    <m/>
    <s v="MADRE"/>
    <s v="CC"/>
    <n v="1115792366"/>
    <s v="LORENA"/>
    <m/>
    <s v="OTAVO"/>
    <s v="LOAISA"/>
    <d v="1989-10-31T00:00:00"/>
    <s v="COLOMBIA"/>
    <s v="CAQUETÁ"/>
    <s v="BELÉN DE LOS ANDAQUÍES"/>
    <m/>
    <m/>
    <m/>
    <m/>
    <m/>
    <m/>
    <m/>
    <s v=""/>
    <m/>
    <m/>
    <m/>
    <s v="CC"/>
    <n v="111579236"/>
    <s v="LORENA"/>
    <m/>
    <s v="OTAVO"/>
    <s v="LOAISA"/>
    <d v="1989-10-31T00:00:00"/>
    <n v="33"/>
    <s v="COLOMBIA"/>
    <s v="CAQUETÁ"/>
    <s v="BELÉN DE LOS ANDAQUÍES"/>
    <x v="1"/>
    <x v="1"/>
    <x v="0"/>
    <s v="26/02/20222"/>
    <s v="SI_"/>
    <x v="2"/>
    <n v="1"/>
    <s v="NO_"/>
    <m/>
    <m/>
    <n v="40"/>
    <s v="3345 GR"/>
    <n v="50"/>
    <s v="SI_"/>
    <n v="1"/>
    <n v="1"/>
    <m/>
    <x v="2"/>
    <m/>
  </r>
  <r>
    <n v="1243859299"/>
    <x v="1"/>
    <d v="2022-03-03T00:00:00"/>
    <m/>
    <m/>
    <m/>
    <m/>
    <x v="0"/>
    <x v="4"/>
    <x v="4"/>
    <s v="RC"/>
    <s v="JESUS"/>
    <s v="FARITH"/>
    <s v="CAMARGO"/>
    <s v="ZAMBRANO"/>
    <s v="JESUS FARITH CAMARGO ZAMBRANO"/>
    <d v="2020-07-31T00:00:00"/>
    <x v="2"/>
    <n v="4"/>
    <n v="25"/>
    <s v="2 AÑOS 4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RA 7 G ESTE #107 34 SUR"/>
    <n v="3012519616"/>
    <n v="3015699844"/>
    <x v="0"/>
    <s v="NO SE AUTORECONOCE EN NINGUNO DE LOS ANTERIORES"/>
    <x v="0"/>
    <x v="12"/>
    <s v="NO_"/>
    <s v="NO_"/>
    <s v="a. Pertenecientes a hogares con puntaje SISBEN"/>
    <m/>
    <s v="MADRE"/>
    <s v="CC"/>
    <n v="1063497475"/>
    <s v="JULIA"/>
    <s v="MARITZA"/>
    <s v="ZAMBRANO"/>
    <s v="CORREA"/>
    <d v="1994-08-01T00:00:00"/>
    <s v="VENEZUELA"/>
    <s v="EXTERIOR"/>
    <s v="EXTERIOR"/>
    <s v="CC"/>
    <n v="1063492560"/>
    <s v="JESUS"/>
    <s v="FARITH"/>
    <s v="CAMARGO"/>
    <s v="MEJIA"/>
    <d v="1994-12-22T00:00:00"/>
    <n v="28"/>
    <s v="COLOMBIA"/>
    <s v="CESAR"/>
    <s v="CHIMICHAGUA"/>
    <s v="CC"/>
    <n v="1063497475"/>
    <s v="JULIA"/>
    <s v="MARITZA"/>
    <s v="ZAMBRANO"/>
    <s v="CORREA"/>
    <d v="1994-08-01T00:00:00"/>
    <n v="28"/>
    <s v="VENEZUELA"/>
    <s v="EXTERIOR"/>
    <s v="EXTERIOR"/>
    <x v="1"/>
    <x v="1"/>
    <x v="0"/>
    <s v="26/02/20222"/>
    <s v="SI_"/>
    <x v="2"/>
    <n v="1"/>
    <s v="NO_"/>
    <m/>
    <m/>
    <n v="39"/>
    <s v="2725 GR"/>
    <n v="49"/>
    <s v="NO_"/>
    <n v="6"/>
    <n v="20"/>
    <m/>
    <x v="1"/>
    <m/>
  </r>
  <r>
    <n v="1140937336"/>
    <x v="1"/>
    <d v="2022-03-03T00:00:00"/>
    <m/>
    <m/>
    <m/>
    <m/>
    <x v="0"/>
    <x v="1"/>
    <x v="1"/>
    <s v="RC"/>
    <s v="EMILY"/>
    <s v="SOFIA"/>
    <s v="FORERO"/>
    <s v="SANABRIA"/>
    <s v="EMILY SOFIA FORERO SANABRIA"/>
    <d v="2020-04-25T00:00:00"/>
    <x v="2"/>
    <n v="8"/>
    <n v="1"/>
    <s v="2 AÑOS 8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TV 7D ESTE # 100-29 SUR"/>
    <n v="3224252034"/>
    <m/>
    <x v="0"/>
    <s v="NO SE AUTORECONOCE EN NINGUNO DE LOS ANTERIORES"/>
    <x v="0"/>
    <x v="4"/>
    <s v="NO_"/>
    <s v="NO_"/>
    <s v="a. Pertenecientes a hogares con puntaje SISBEN"/>
    <m/>
    <s v="MADRE"/>
    <s v="CC"/>
    <n v="1023954727"/>
    <s v="EDITH"/>
    <s v="TATIANA"/>
    <s v="SANABRIA"/>
    <s v="AMAYA"/>
    <d v="1996-09-07T00:00:00"/>
    <s v="COLOMBIA"/>
    <s v="BOGOTÁ"/>
    <s v="BOGOTÁ"/>
    <m/>
    <m/>
    <m/>
    <m/>
    <m/>
    <m/>
    <m/>
    <s v=""/>
    <m/>
    <m/>
    <m/>
    <s v="CC"/>
    <n v="1023954727"/>
    <s v="EDITH"/>
    <s v="TATIANA"/>
    <s v="SANABRIA"/>
    <s v="AMAYA"/>
    <d v="1996-09-07T00:00:00"/>
    <n v="26"/>
    <s v="COLOMBIA"/>
    <s v="BOGOTÁ"/>
    <s v="BOGOTÁ"/>
    <x v="1"/>
    <x v="1"/>
    <x v="0"/>
    <s v="26/02/20222"/>
    <s v="SI_"/>
    <x v="2"/>
    <n v="1"/>
    <s v="NO_"/>
    <m/>
    <m/>
    <n v="39"/>
    <s v="2865 GR"/>
    <n v="47"/>
    <s v="NO_"/>
    <n v="6"/>
    <n v="21"/>
    <m/>
    <x v="1"/>
    <m/>
  </r>
  <r>
    <n v="1021695137"/>
    <x v="1"/>
    <d v="2022-03-03T00:00:00"/>
    <m/>
    <m/>
    <m/>
    <m/>
    <x v="0"/>
    <x v="5"/>
    <x v="5"/>
    <s v="RC"/>
    <s v="JHOJAN"/>
    <s v="ANDRES"/>
    <s v="ROMERO"/>
    <s v="GONZALEZ"/>
    <s v="JHOJAN ANDRES ROMERO GONZALEZ"/>
    <d v="2020-05-02T00:00:00"/>
    <x v="2"/>
    <n v="7"/>
    <n v="24"/>
    <s v="2 AÑOS 7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102 #7 ESTE 52 SUR"/>
    <n v="3144208715"/>
    <m/>
    <x v="0"/>
    <s v="NO SE AUTORECONOCE EN NINGUNO DE LOS ANTERIORES"/>
    <x v="0"/>
    <x v="1"/>
    <s v="NO_"/>
    <s v="NO_"/>
    <s v="o. Ingresos iguales o inferiores a 1.5 Smlv"/>
    <m/>
    <s v="ABUELO(A)"/>
    <s v="CC"/>
    <n v="51963693"/>
    <s v="FANNY"/>
    <s v="PATRICIA"/>
    <s v="BAUTISTA"/>
    <s v="CALVO"/>
    <d v="1967-07-07T00:00:00"/>
    <s v="COLOMBIA"/>
    <s v="BOGOTÁ"/>
    <s v="BOGOTÁ"/>
    <m/>
    <m/>
    <m/>
    <m/>
    <m/>
    <m/>
    <m/>
    <s v=""/>
    <m/>
    <m/>
    <m/>
    <s v="CC"/>
    <n v="1033802861"/>
    <s v="IVONNE"/>
    <s v="LIZETH"/>
    <s v="GONZALEZ"/>
    <s v="BAUTISTA"/>
    <d v="1988-01-23T00:00:00"/>
    <n v="34"/>
    <s v="COLOMBIA"/>
    <s v="BOGOTÁ"/>
    <s v="BOGOTÁ"/>
    <x v="0"/>
    <x v="5"/>
    <x v="0"/>
    <s v="26/02/20222"/>
    <s v="SI_"/>
    <x v="2"/>
    <n v="2"/>
    <s v="NO_"/>
    <m/>
    <m/>
    <n v="39"/>
    <n v="2750"/>
    <n v="49"/>
    <s v="NO_"/>
    <n v="6"/>
    <n v="18"/>
    <m/>
    <x v="1"/>
    <m/>
  </r>
  <r>
    <n v="1023046352"/>
    <x v="1"/>
    <d v="2022-03-03T00:00:00"/>
    <m/>
    <m/>
    <m/>
    <m/>
    <x v="0"/>
    <x v="1"/>
    <x v="1"/>
    <s v="RC"/>
    <s v="JOSTHIN"/>
    <s v="GABRIEL"/>
    <s v="RAMOS"/>
    <s v="HERRERA"/>
    <s v="JOSTHIN GABRIEL RAMOS HERRERA"/>
    <d v="2021-02-14T00:00:00"/>
    <x v="3"/>
    <n v="10"/>
    <n v="12"/>
    <s v="1 AÑOS 10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LA INVASIÓN"/>
    <n v="3224781576"/>
    <m/>
    <x v="0"/>
    <s v="NO SE AUTORECONOCE EN NINGUNO DE LOS ANTERIORES"/>
    <x v="1"/>
    <x v="1"/>
    <s v="NO_"/>
    <s v="NO_"/>
    <s v="o. Ingresos iguales o inferiores a 1.5 Smlv"/>
    <m/>
    <s v="MADRE"/>
    <s v="CC"/>
    <n v="1022986233"/>
    <s v="SANDRA"/>
    <s v="PAOLA"/>
    <s v="HERRERA"/>
    <s v="CAMPOS"/>
    <d v="1993-05-07T00:00:00"/>
    <s v="COLOMBIA"/>
    <s v="TOLIMA"/>
    <s v="VILLARRICA"/>
    <s v="CC"/>
    <n v="1022950485"/>
    <s v="JEFERSONN"/>
    <m/>
    <s v="RAMOS"/>
    <s v="HERNANDEZ"/>
    <d v="1989-04-23T00:00:00"/>
    <n v="33"/>
    <s v="COLOMBIA"/>
    <s v="GUAVIARE"/>
    <s v="SAN JOSÉ DELGUAVIARE"/>
    <s v="CC"/>
    <n v="1022986233"/>
    <s v="SANDRA"/>
    <s v="PAOLA"/>
    <s v="HERRERA"/>
    <s v="CAMPOS"/>
    <d v="1993-05-07T00:00:00"/>
    <n v="29"/>
    <s v="COLOMBIA"/>
    <s v="TOLIMA"/>
    <s v="VILLARRICA"/>
    <x v="1"/>
    <x v="1"/>
    <x v="0"/>
    <s v="26/02/20222"/>
    <s v="SI_"/>
    <x v="1"/>
    <m/>
    <s v="NO_"/>
    <m/>
    <m/>
    <n v="39"/>
    <n v="3070"/>
    <n v="50"/>
    <m/>
    <n v="6"/>
    <n v="12"/>
    <m/>
    <x v="1"/>
    <m/>
  </r>
  <r>
    <n v="1243859093"/>
    <x v="1"/>
    <d v="2022-03-03T00:00:00"/>
    <m/>
    <m/>
    <m/>
    <m/>
    <x v="0"/>
    <x v="4"/>
    <x v="4"/>
    <s v="RC"/>
    <s v="ALAN "/>
    <s v="ANDREY"/>
    <s v="OSPINA"/>
    <s v="RODRIGUEZ"/>
    <s v="ALAN  ANDREY OSPINA RODRIGUEZ"/>
    <d v="2020-06-29T00:00:00"/>
    <x v="2"/>
    <n v="5"/>
    <n v="27"/>
    <s v="2 AÑOS 5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A #8 11 SUR"/>
    <n v="3112657528"/>
    <n v="3102552614"/>
    <x v="1"/>
    <s v="NO SE AUTORECONOCE EN NINGUNO DE LOS ANTERIORES"/>
    <x v="1"/>
    <x v="1"/>
    <s v="NO_"/>
    <s v="NO_"/>
    <s v="o. Ingresos iguales o inferiores a 1.5 Smlv"/>
    <m/>
    <s v="MADRE"/>
    <s v="CC"/>
    <n v="1031173090"/>
    <s v="ESMERALDA"/>
    <m/>
    <s v="OSPINA"/>
    <s v="RODRIGUEZ"/>
    <d v="1997-12-08T00:00:00"/>
    <s v="COLOMBIA"/>
    <s v="BOGOTÁ"/>
    <s v="BOGOTÁ"/>
    <m/>
    <m/>
    <m/>
    <m/>
    <m/>
    <m/>
    <m/>
    <s v=""/>
    <m/>
    <m/>
    <m/>
    <s v="CC"/>
    <n v="1031173090"/>
    <s v="ESMERALDA"/>
    <m/>
    <s v="OSPINA"/>
    <s v="RODRIGUEZ"/>
    <d v="1997-12-08T00:00:00"/>
    <n v="25"/>
    <s v="COLOMBIA"/>
    <s v="BOGOTÁ"/>
    <s v="BOGOTÁ"/>
    <x v="0"/>
    <x v="2"/>
    <x v="0"/>
    <s v="26/02/20222"/>
    <s v="SI_"/>
    <x v="2"/>
    <n v="1"/>
    <s v="NO_"/>
    <m/>
    <m/>
    <n v="39"/>
    <n v="2970"/>
    <n v="50"/>
    <m/>
    <n v="6"/>
    <n v="11"/>
    <m/>
    <x v="1"/>
    <m/>
  </r>
  <r>
    <n v="1016750544"/>
    <x v="0"/>
    <d v="2022-03-03T00:00:00"/>
    <d v="2022-05-02T00:00:00"/>
    <e v="#REF!"/>
    <e v="#N/A"/>
    <m/>
    <x v="0"/>
    <x v="4"/>
    <x v="4"/>
    <s v="RC"/>
    <s v="LIZETH"/>
    <s v="ROSARIO"/>
    <s v="ARDILA"/>
    <s v="MORALES"/>
    <s v="LIZETH ROSARIO ARDILA MORALES"/>
    <d v="2020-09-14T00:00:00"/>
    <x v="2"/>
    <n v="3"/>
    <n v="12"/>
    <s v="2 AÑOS 3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 D #6 ESTE 21 SUR"/>
    <n v="3102596437"/>
    <m/>
    <x v="0"/>
    <s v="NO SE AUTORECONOCE EN NINGUNO DE LOS ANTERIORES"/>
    <x v="1"/>
    <x v="1"/>
    <s v="NO_"/>
    <s v="NO_"/>
    <s v="o. Ingresos iguales o inferiores a 1.5 Smlv"/>
    <m/>
    <s v="MADRE"/>
    <s v="CC"/>
    <n v="1016750544"/>
    <s v="MARIA"/>
    <s v="MAGDALENA"/>
    <s v="ARDILA"/>
    <s v="MORALES"/>
    <d v="1997-06-25T00:00:00"/>
    <s v="COLOMBIA"/>
    <s v="SANTANDER"/>
    <s v="CHARALÁ"/>
    <m/>
    <m/>
    <m/>
    <m/>
    <m/>
    <m/>
    <m/>
    <s v=""/>
    <m/>
    <m/>
    <m/>
    <s v="CC"/>
    <n v="1070307452"/>
    <s v="MARIA"/>
    <s v="MAGDALENA"/>
    <s v="ARDILA"/>
    <s v="MORALES"/>
    <d v="1997-06-25T00:00:00"/>
    <n v="25"/>
    <s v="COLOMBIA"/>
    <s v="SANTANDER"/>
    <s v="CHARALÁ"/>
    <x v="0"/>
    <x v="6"/>
    <x v="0"/>
    <d v="2022-03-01T00:00:00"/>
    <s v="SI_"/>
    <x v="1"/>
    <m/>
    <s v="NO_"/>
    <m/>
    <m/>
    <n v="39"/>
    <s v="2780 GR"/>
    <n v="49"/>
    <m/>
    <n v="6"/>
    <n v="20"/>
    <m/>
    <x v="1"/>
    <m/>
  </r>
  <r>
    <n v="1023048763"/>
    <x v="0"/>
    <d v="2022-08-23T00:00:00"/>
    <d v="2022-10-03T00:00:00"/>
    <e v="#REF!"/>
    <e v="#N/A"/>
    <s v="TRIANGULO"/>
    <x v="0"/>
    <x v="0"/>
    <x v="0"/>
    <s v="RC"/>
    <s v="WENDY"/>
    <s v="SHARID"/>
    <s v="JUVINAO"/>
    <s v="GONZALEZ"/>
    <s v="WENDY SHARID JUVINAO GONZALEZ"/>
    <d v="2022-06-29T00:00:00"/>
    <x v="1"/>
    <n v="5"/>
    <n v="27"/>
    <s v="0 AÑOS 5 MESES 27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RA 5 ESTE #88 H 36 SUR"/>
    <n v="3105607828"/>
    <m/>
    <x v="0"/>
    <s v="NO SE AUTORECONOCE EN NINGUNO DE LOS ANTERIORES"/>
    <x v="1"/>
    <x v="1"/>
    <s v="NO_"/>
    <s v="NO_"/>
    <s v="o. Ingresos iguales o inferiores a 1.5 Smlv"/>
    <m/>
    <s v="PADRE"/>
    <s v="CC"/>
    <n v="1004380198"/>
    <s v="NULBEL"/>
    <s v="FERNEY"/>
    <s v="JUVINAO"/>
    <s v="RAMOS"/>
    <d v="2000-11-18T00:00:00"/>
    <s v="COLOMBIA"/>
    <s v="MAGDALENA"/>
    <s v="CIÉNAGA"/>
    <s v="CC"/>
    <n v="1004380198"/>
    <s v="NULBEL"/>
    <s v="FERNEY"/>
    <s v="JUVINAO"/>
    <s v="RAMOS"/>
    <d v="2000-11-18T00:00:00"/>
    <n v="22"/>
    <s v="COLOMBIA"/>
    <s v="MAGDALENA"/>
    <s v="CIÉNAGA"/>
    <s v="CC"/>
    <n v="1000253490"/>
    <s v="NIDIA"/>
    <s v="VICTORIA"/>
    <s v="GONZALEZ"/>
    <s v="FRANCO"/>
    <d v="2002-05-11T00:00:00"/>
    <n v="20"/>
    <s v="COLOMBIA"/>
    <s v="BOGOTÁ"/>
    <s v="BOGOTÁ"/>
    <x v="0"/>
    <x v="6"/>
    <x v="1"/>
    <d v="2022-08-22T00:00:00"/>
    <s v="SI_"/>
    <x v="1"/>
    <m/>
    <s v="NO_"/>
    <m/>
    <m/>
    <s v="39.4 SEMANAS"/>
    <s v="3310 GR"/>
    <s v="51 CM"/>
    <s v="SI_"/>
    <m/>
    <m/>
    <m/>
    <x v="0"/>
    <m/>
  </r>
  <r>
    <n v="1000253490"/>
    <x v="0"/>
    <d v="2022-03-03T00:00:00"/>
    <d v="2022-08-22T00:00:00"/>
    <e v="#REF!"/>
    <e v="#N/A"/>
    <m/>
    <x v="0"/>
    <x v="0"/>
    <x v="0"/>
    <s v="CC"/>
    <s v="NIDIA"/>
    <s v="VICTORIA"/>
    <s v="GONZALEZ "/>
    <s v="FRANCO"/>
    <s v="NIDIA VICTORIA GONZALEZ  FRANCO"/>
    <d v="2002-05-11T00:00:00"/>
    <x v="4"/>
    <n v="7"/>
    <n v="15"/>
    <s v="20 AÑOS 7 MESES 1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RA 5 ESTE #88 H 36 SUR"/>
    <n v="3105607828"/>
    <m/>
    <x v="0"/>
    <s v="NO SE AUTORECONOCE EN NINGUNO DE LOS ANTERIORES"/>
    <x v="1"/>
    <x v="1"/>
    <s v="NO_"/>
    <s v="NO_"/>
    <s v="o. Ingresos iguales o inferiores a 1.5 Smlv"/>
    <m/>
    <s v="CONYUGE"/>
    <s v="CC"/>
    <n v="1004380198"/>
    <s v="NULBEL"/>
    <s v="FERNEY"/>
    <s v="JUVINAO"/>
    <s v="RAMOS"/>
    <d v="2000-11-18T00:00:00"/>
    <s v="COLOMBIA"/>
    <s v="MAGDALENA"/>
    <s v="CIÉNAGA"/>
    <m/>
    <m/>
    <m/>
    <m/>
    <m/>
    <m/>
    <m/>
    <s v=""/>
    <m/>
    <m/>
    <m/>
    <m/>
    <m/>
    <m/>
    <m/>
    <m/>
    <m/>
    <m/>
    <s v=""/>
    <m/>
    <m/>
    <m/>
    <x v="0"/>
    <x v="6"/>
    <x v="0"/>
    <d v="2022-03-01T00:00:00"/>
    <s v="SI_"/>
    <x v="0"/>
    <m/>
    <m/>
    <m/>
    <m/>
    <m/>
    <m/>
    <m/>
    <m/>
    <m/>
    <m/>
    <n v="22"/>
    <x v="0"/>
    <m/>
  </r>
  <r>
    <n v="1013698567"/>
    <x v="0"/>
    <d v="2022-03-03T00:00:00"/>
    <d v="2022-08-01T00:00:00"/>
    <e v="#REF!"/>
    <e v="#N/A"/>
    <m/>
    <x v="0"/>
    <x v="2"/>
    <x v="2"/>
    <s v="RC"/>
    <s v="THIAGO"/>
    <m/>
    <s v="PERDOMO"/>
    <s v="CANO"/>
    <s v="THIAGO  PERDOMO CANO"/>
    <d v="2021-12-28T00:00:00"/>
    <x v="1"/>
    <n v="11"/>
    <n v="28"/>
    <s v="0 AÑOS 1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RA 3 ESTE  #97 B 28 SUR"/>
    <n v="3202824919"/>
    <m/>
    <x v="0"/>
    <s v="NO SE AUTORECONOCE EN NINGUNO DE LOS ANTERIORES"/>
    <x v="1"/>
    <x v="1"/>
    <s v="NO_"/>
    <s v="NO_"/>
    <s v="o. Ingresos iguales o inferiores a 1.5 Smlv"/>
    <m/>
    <s v="MADRE"/>
    <s v="CC"/>
    <n v="1193552058"/>
    <s v="YEIMI"/>
    <s v="LORENA"/>
    <s v="CANO"/>
    <s v="SANABRIA"/>
    <d v="2000-09-25T00:00:00"/>
    <s v="COLOMBIA"/>
    <s v="BOGOTÁ"/>
    <s v="BOGOTÁ"/>
    <s v="CC"/>
    <n v="1022998882"/>
    <s v="CRISTHIAN"/>
    <s v="CAMILO"/>
    <s v="PERDOMO"/>
    <s v="YAGUARA"/>
    <d v="1994-04-07T00:00:00"/>
    <n v="28"/>
    <s v="COLOMBIA"/>
    <s v="BOGOTÁ"/>
    <s v="BOGOTÁ"/>
    <s v="CC"/>
    <n v="1193552058"/>
    <s v="YEIMI"/>
    <s v="LORENA"/>
    <s v="CANO"/>
    <s v="SANABRIA"/>
    <d v="2000-09-25T00:00:00"/>
    <n v="22"/>
    <s v="COLOMBIA"/>
    <s v="BOGOTÁ"/>
    <s v="BOGOTÁ"/>
    <x v="0"/>
    <x v="0"/>
    <x v="0"/>
    <d v="2022-02-26T00:00:00"/>
    <s v="SI_"/>
    <x v="2"/>
    <n v="3"/>
    <s v="SI_"/>
    <m/>
    <m/>
    <n v="37"/>
    <s v="2445 GR"/>
    <n v="47"/>
    <m/>
    <n v="2"/>
    <n v="2"/>
    <m/>
    <x v="2"/>
    <m/>
  </r>
  <r>
    <n v="1243763196"/>
    <x v="1"/>
    <d v="2022-08-23T00:00:00"/>
    <m/>
    <m/>
    <m/>
    <m/>
    <x v="0"/>
    <x v="0"/>
    <x v="0"/>
    <s v="RC"/>
    <s v="LUCIANA"/>
    <s v="SALOME"/>
    <s v="LEIVA"/>
    <s v="ATEHORTUA"/>
    <s v="LUCIANA SALOME LEIVA ATEHORTUA"/>
    <d v="2022-07-08T00:00:00"/>
    <x v="1"/>
    <n v="5"/>
    <n v="18"/>
    <s v="0 AÑOS 5 MESES 1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ALE 111 SUR #8 A 43 ESTE"/>
    <n v="3225520508"/>
    <m/>
    <x v="0"/>
    <s v="NO SE AUTORECONOCE EN NINGUNO DE LOS ANTERIORES"/>
    <x v="1"/>
    <x v="1"/>
    <s v="NO_"/>
    <s v="NO_"/>
    <s v="a. Pertenecientes a hogares con puntaje SISBEN"/>
    <m/>
    <s v="TIO(A)"/>
    <s v="CC"/>
    <n v="1001114334"/>
    <s v="JOHAN"/>
    <s v="STIVEN"/>
    <s v="ATEHORTUA"/>
    <s v="JEREZ"/>
    <d v="2000-09-04T00:00:00"/>
    <s v="COLOMBIA"/>
    <s v="BOGOTÁ"/>
    <s v="BOGOTÁ"/>
    <s v="CC"/>
    <n v="1023010216"/>
    <s v="ANDRES"/>
    <s v="DAVID"/>
    <s v="LEIVA"/>
    <s v="RAMIREZ"/>
    <m/>
    <s v=""/>
    <m/>
    <m/>
    <m/>
    <s v="CC"/>
    <n v="1001094722"/>
    <s v="PAULA"/>
    <s v="ANDREA"/>
    <s v="ATEHORTUA"/>
    <s v="JEREZ"/>
    <d v="2002-10-08T00:00:00"/>
    <n v="20"/>
    <s v="COLOMBIA"/>
    <s v="BOGOTÁ"/>
    <s v="BOGOTÁ"/>
    <x v="0"/>
    <x v="6"/>
    <x v="0"/>
    <d v="2022-08-22T00:00:00"/>
    <s v="SI_"/>
    <x v="1"/>
    <m/>
    <s v="NO_"/>
    <m/>
    <m/>
    <s v="38 SEMANAS"/>
    <s v="2825 GR"/>
    <s v="50 CM"/>
    <s v="SI_"/>
    <m/>
    <m/>
    <m/>
    <x v="0"/>
    <m/>
  </r>
  <r>
    <n v="1001094722"/>
    <x v="0"/>
    <d v="2022-03-03T00:00:00"/>
    <d v="2022-08-22T00:00:00"/>
    <e v="#REF!"/>
    <e v="#N/A"/>
    <m/>
    <x v="0"/>
    <x v="0"/>
    <x v="0"/>
    <s v="CC"/>
    <s v="PAULA"/>
    <s v="ANDREA"/>
    <s v="ATEHORTUA"/>
    <s v="JEREZ"/>
    <s v="PAULA ANDREA ATEHORTUA JEREZ"/>
    <d v="2002-10-08T00:00:00"/>
    <x v="4"/>
    <n v="2"/>
    <n v="18"/>
    <s v="20 AÑOS 2 MESES 1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ALE 111 SUR #8 A 43 ESTE"/>
    <n v="3225520508"/>
    <m/>
    <x v="0"/>
    <s v="NO SE AUTORECONOCE EN NINGUNO DE LOS ANTERIORES"/>
    <x v="0"/>
    <x v="14"/>
    <s v="NO_"/>
    <s v="NO_"/>
    <s v="a. Pertenecientes a hogares con puntaje SISBEN"/>
    <m/>
    <s v="HERMANO(A)"/>
    <s v="CC"/>
    <n v="1001114334"/>
    <s v="JOHAN"/>
    <s v="STIVEN"/>
    <s v="ATEHORTUA"/>
    <s v="JEREZ"/>
    <d v="2000-09-0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6"/>
    <x v="0"/>
    <d v="2022-03-01T00:00:00"/>
    <s v="SI_"/>
    <x v="0"/>
    <m/>
    <m/>
    <m/>
    <m/>
    <m/>
    <m/>
    <m/>
    <m/>
    <m/>
    <m/>
    <n v="18"/>
    <x v="0"/>
    <m/>
  </r>
  <r>
    <n v="1023046195"/>
    <x v="1"/>
    <d v="2022-03-03T00:00:00"/>
    <m/>
    <m/>
    <m/>
    <m/>
    <x v="0"/>
    <x v="4"/>
    <x v="4"/>
    <s v="RC"/>
    <s v="HELLEN "/>
    <s v="MARIANA"/>
    <s v="ALBINO"/>
    <s v="MARTINEZ"/>
    <s v="HELLEN  MARIANA ALBINO MARTINEZ"/>
    <d v="2021-02-08T00:00:00"/>
    <x v="3"/>
    <n v="10"/>
    <n v="18"/>
    <s v="1 AÑOS 10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BIS ESTE #104 53 SUR"/>
    <n v="3217156188"/>
    <n v="3204501226"/>
    <x v="0"/>
    <s v="NO SE AUTORECONOCE EN NINGUNO DE LOS ANTERIORES"/>
    <x v="1"/>
    <x v="1"/>
    <s v="NO_"/>
    <s v="NO_"/>
    <s v="o. Ingresos iguales o inferiores a 1.5 Smlv"/>
    <m/>
    <s v="MADRE"/>
    <s v="CC"/>
    <n v="1001273620"/>
    <s v="LESLI"/>
    <s v="TATIANA"/>
    <s v="MARTINEZ"/>
    <s v="MERCHAN"/>
    <d v="2002-07-21T00:00:00"/>
    <s v="COLOMBIA"/>
    <s v="BOGOTÁ"/>
    <s v="BOGOTÁ"/>
    <s v="CC"/>
    <n v="1022994111"/>
    <s v="FABIAN"/>
    <s v="ANDRES"/>
    <s v="ALBINO "/>
    <s v="VARGAS"/>
    <d v="1994-03-16T00:00:00"/>
    <n v="28"/>
    <s v="COLOMBIA"/>
    <s v="BOGOTÁ"/>
    <s v="BOGOTÁ"/>
    <s v="CC"/>
    <n v="1001273620"/>
    <s v="LESLI"/>
    <s v="TATIANA"/>
    <s v="MARTINEZ"/>
    <s v="MERCHAN"/>
    <d v="2002-07-21T00:00:00"/>
    <n v="20"/>
    <s v="COLOMBIA"/>
    <s v="BOGOTÁ"/>
    <s v="BOGOTÁ"/>
    <x v="0"/>
    <x v="6"/>
    <x v="0"/>
    <d v="2022-03-01T00:00:00"/>
    <s v="SI_"/>
    <x v="2"/>
    <n v="2"/>
    <s v="SI_"/>
    <m/>
    <m/>
    <n v="40"/>
    <s v="2600 GR"/>
    <n v="46"/>
    <m/>
    <n v="6"/>
    <n v="12"/>
    <m/>
    <x v="1"/>
    <m/>
  </r>
  <r>
    <n v="1016969726"/>
    <x v="1"/>
    <d v="2022-03-29T00:00:00"/>
    <m/>
    <m/>
    <m/>
    <m/>
    <x v="0"/>
    <x v="4"/>
    <x v="4"/>
    <s v="RC"/>
    <s v="DANNA"/>
    <s v="LUCIA"/>
    <s v="DELGADO"/>
    <s v="FANDIÑO"/>
    <s v="DANNA LUCIA DELGADO FANDIÑO"/>
    <d v="2020-09-30T00:00:00"/>
    <x v="2"/>
    <n v="2"/>
    <n v="26"/>
    <s v="2 AÑOS 2 MESES 2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TV7ESTE107ASUR63"/>
    <n v="3135622873"/>
    <m/>
    <x v="0"/>
    <s v="NO SE AUTORECONOCE EN NINGUNO DE LOS ANTERIORES"/>
    <x v="1"/>
    <x v="1"/>
    <m/>
    <m/>
    <s v="o. Ingresos iguales o inferiores a 1.5 Smlv"/>
    <m/>
    <s v="MADRE"/>
    <s v="CC"/>
    <n v="1014218058"/>
    <s v="MIREYA"/>
    <s v="ROCIO"/>
    <s v="FANDIÑO"/>
    <s v="GOMEZ"/>
    <d v="1991-01-04T00:00:00"/>
    <s v="COLOMBIA"/>
    <s v="BOYACÁ"/>
    <s v="CHINAVITA"/>
    <s v="CC"/>
    <n v="1010185025"/>
    <s v="ANDRES"/>
    <s v="FELIPE"/>
    <s v="DELGADO"/>
    <s v="PEREZ"/>
    <d v="1989-08-31T00:00:00"/>
    <n v="33"/>
    <s v="COLOMBIA"/>
    <s v="CAUCA"/>
    <s v="BUENOS AIRES"/>
    <s v="CC"/>
    <n v="1014218058"/>
    <s v="MIREYA"/>
    <s v="ROCIO"/>
    <s v="FANDIÑO"/>
    <s v="GOMEZ"/>
    <d v="1991-01-04T00:00:00"/>
    <n v="31"/>
    <s v="COLOMBIA"/>
    <s v="BOYACÁ"/>
    <s v="CHINAVITA"/>
    <x v="0"/>
    <x v="0"/>
    <x v="0"/>
    <d v="2022-03-28T00:00:00"/>
    <s v="SI_"/>
    <x v="1"/>
    <m/>
    <s v="NO_"/>
    <m/>
    <m/>
    <n v="39"/>
    <n v="2500"/>
    <n v="43"/>
    <s v="NO_"/>
    <n v="6"/>
    <n v="12"/>
    <m/>
    <x v="1"/>
    <m/>
  </r>
  <r>
    <n v="1023045537"/>
    <x v="0"/>
    <d v="2022-03-03T00:00:00"/>
    <d v="2022-03-28T00:00:00"/>
    <e v="#REF!"/>
    <e v="#N/A"/>
    <m/>
    <x v="0"/>
    <x v="2"/>
    <x v="2"/>
    <s v="RC"/>
    <s v="MATIAS"/>
    <s v="ALEXANDER"/>
    <s v="VARELA"/>
    <s v="LAGUNA"/>
    <s v="MATIAS ALEXANDER VARELA LAGUNA"/>
    <d v="2020-09-26T00:00:00"/>
    <x v="2"/>
    <n v="3"/>
    <n v="0"/>
    <s v="2 AÑOS 3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ALLE 89 B #6 04 ESTE SUR"/>
    <n v="3148050327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NAIKEL"/>
    <s v="CAROLINA"/>
    <s v="LAGUNA"/>
    <s v="CASTRO"/>
    <d v="1991-10-29T00:00:00"/>
    <s v="VENEZUELA"/>
    <s v="EXTERIOR"/>
    <m/>
    <s v="SIN DOCUMENTO"/>
    <m/>
    <s v="BRAYAN "/>
    <s v="DANIEL"/>
    <s v="VARELA"/>
    <s v="VELANDIA"/>
    <d v="1997-11-22T00:00:00"/>
    <n v="25"/>
    <s v="VENEZUELA"/>
    <s v="EXTERIOR"/>
    <m/>
    <s v="SIN DOCUMENTO"/>
    <m/>
    <s v="NAIKEL"/>
    <s v="CAROLINA"/>
    <s v="LAGUNA"/>
    <s v="CASTRO"/>
    <d v="1991-10-29T00:00:00"/>
    <n v="31"/>
    <s v="VENEZUELA"/>
    <s v="EXTERIOR"/>
    <m/>
    <x v="1"/>
    <x v="1"/>
    <x v="0"/>
    <d v="2022-03-01T00:00:00"/>
    <s v="SI_"/>
    <x v="2"/>
    <n v="1"/>
    <s v="NO_"/>
    <m/>
    <m/>
    <n v="40"/>
    <s v="3185 GR"/>
    <n v="51"/>
    <m/>
    <n v="6"/>
    <n v="12"/>
    <m/>
    <x v="1"/>
    <m/>
  </r>
  <r>
    <n v="1243859420"/>
    <x v="1"/>
    <d v="2022-03-03T00:00:00"/>
    <m/>
    <m/>
    <m/>
    <s v="TRIANGULO"/>
    <x v="0"/>
    <x v="5"/>
    <x v="5"/>
    <s v="RC"/>
    <s v="LAURA"/>
    <s v="CAMILA"/>
    <s v="RODRIGUEZ"/>
    <s v="CASTAÑEDA"/>
    <s v="LAURA CAMILA RODRIGUEZ CASTAÑEDA"/>
    <d v="2020-08-24T00:00:00"/>
    <x v="2"/>
    <n v="4"/>
    <n v="2"/>
    <s v="2 AÑOS 4 MESES 2 DIAS "/>
    <x v="2"/>
    <x v="0"/>
    <x v="0"/>
    <s v="BOGOTÁ"/>
    <s v="BOGOTÁ"/>
    <x v="1"/>
    <s v="SI_"/>
    <s v="COMPENSAR"/>
    <m/>
    <s v="DOWN"/>
    <s v="SI_"/>
    <s v="SI_"/>
    <s v="NO_"/>
    <s v="NO_"/>
    <s v="SI_"/>
    <s v="SI_"/>
    <m/>
    <s v="COLOMBIA"/>
    <s v="BOGOTÁ"/>
    <x v="0"/>
    <s v="LOCALIDAD"/>
    <x v="0"/>
    <x v="23"/>
    <m/>
    <s v="KR1 -89CSUR37"/>
    <n v="3502924351"/>
    <m/>
    <x v="0"/>
    <s v="NO SE AUTORECONOCE EN NINGUNO DE LOS ANTERIORES"/>
    <x v="1"/>
    <x v="1"/>
    <s v="NO_"/>
    <s v="NO_"/>
    <s v="o. Ingresos iguales o inferiores a 1.5 Smlv"/>
    <m/>
    <s v="MADRE"/>
    <s v="CC"/>
    <n v="1059785610"/>
    <s v="YURI"/>
    <s v="NATALIA"/>
    <s v="CASTAÑEDA"/>
    <m/>
    <d v="1991-06-08T00:00:00"/>
    <s v="COLOMBIA"/>
    <s v="CALDAS"/>
    <s v="ANSERMA"/>
    <s v="CC"/>
    <n v="1022954916"/>
    <s v="FABIAN"/>
    <s v="ALBEIRO"/>
    <s v="RODRIGUEZ"/>
    <s v="TIBAVISCO"/>
    <d v="1989-10-31T00:00:00"/>
    <n v="33"/>
    <s v="COLOMBIA"/>
    <s v="BOGOTÁ"/>
    <s v="BOGOTÁ"/>
    <s v="CC"/>
    <n v="1059785610"/>
    <s v="YURI"/>
    <s v="NATALIA"/>
    <s v="CASTAÑEDA"/>
    <m/>
    <d v="1991-06-08T00:00:00"/>
    <n v="31"/>
    <s v="COLOMBIA"/>
    <s v="CALDAS"/>
    <s v="ANSERMA"/>
    <x v="1"/>
    <x v="3"/>
    <x v="0"/>
    <d v="2022-03-01T00:00:00"/>
    <s v="SI_"/>
    <x v="2"/>
    <n v="3"/>
    <s v="SI_"/>
    <m/>
    <m/>
    <n v="35"/>
    <s v="1560 KG"/>
    <n v="41"/>
    <m/>
    <n v="1"/>
    <n v="10"/>
    <m/>
    <x v="1"/>
    <m/>
  </r>
  <r>
    <n v="1022928758"/>
    <x v="0"/>
    <d v="2022-07-05T00:00:00"/>
    <d v="2022-10-03T00:00:00"/>
    <e v="#REF!"/>
    <e v="#N/A"/>
    <s v="TRIANGULO"/>
    <x v="0"/>
    <x v="0"/>
    <x v="0"/>
    <s v="CC"/>
    <s v="MAYERLY"/>
    <s v="ANDREA"/>
    <s v="BONILLA"/>
    <s v="ROJAS"/>
    <s v="MAYERLY ANDREA BONILLA ROJAS"/>
    <d v="1986-10-26T00:00:00"/>
    <x v="13"/>
    <n v="2"/>
    <n v="0"/>
    <s v="36 AÑOS 2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7 A ESTE 90 A SUR 88"/>
    <n v="3003624454"/>
    <n v="3118239364"/>
    <x v="0"/>
    <s v="NO SE AUTORECONOCE EN NINGUNO DE LOS ANTERIORES"/>
    <x v="0"/>
    <x v="15"/>
    <s v="NO_"/>
    <s v="NO_"/>
    <s v="o. Ingresos iguales o inferiores a 1.5 Smlv"/>
    <m/>
    <s v="CONYUGE"/>
    <s v="CC"/>
    <n v="80207636"/>
    <s v="CARLOS"/>
    <s v="WILLIAM"/>
    <s v="RODRIGUEZ"/>
    <s v="BAUTISTA"/>
    <d v="1982-08-2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d v="2022-07-06T00:00:00"/>
    <m/>
    <x v="0"/>
    <m/>
    <m/>
    <m/>
    <m/>
    <m/>
    <m/>
    <m/>
    <m/>
    <m/>
    <m/>
    <n v="22"/>
    <x v="0"/>
    <m/>
  </r>
  <r>
    <n v="52290576"/>
    <x v="0"/>
    <d v="2022-03-03T00:00:00"/>
    <d v="2022-07-05T00:00:00"/>
    <e v="#REF!"/>
    <e v="#N/A"/>
    <m/>
    <x v="0"/>
    <x v="0"/>
    <x v="0"/>
    <s v="CC"/>
    <s v="DORIS"/>
    <s v="MARINA"/>
    <s v="ANGULO"/>
    <s v="RAMOS"/>
    <s v="DORIS MARINA ANGULO RAMOS"/>
    <d v="1981-09-28T00:00:00"/>
    <x v="14"/>
    <n v="2"/>
    <n v="28"/>
    <s v="41 AÑOS 2 MESES 2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78 A #5 F ESTE 26 SUR"/>
    <n v="3146454534"/>
    <m/>
    <x v="0"/>
    <s v="NO SE AUTORECONOCE EN NINGUNO DE LOS ANTERIORES"/>
    <x v="0"/>
    <x v="7"/>
    <s v="NO_"/>
    <s v="NO_"/>
    <s v="a. Pertenecientes a hogares con puntaje SISBEN"/>
    <m/>
    <s v="CONYUGE"/>
    <s v="CC"/>
    <n v="1007750016"/>
    <s v="HAMMER"/>
    <m/>
    <s v="TRIVIÑO"/>
    <s v="ANGULO"/>
    <d v="2000-10-25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6"/>
    <x v="0"/>
    <d v="2022-03-01T00:00:00"/>
    <s v="SI_"/>
    <x v="0"/>
    <m/>
    <m/>
    <m/>
    <m/>
    <m/>
    <m/>
    <m/>
    <m/>
    <m/>
    <m/>
    <n v="20"/>
    <x v="0"/>
    <m/>
  </r>
  <r>
    <n v="1023048142"/>
    <x v="1"/>
    <d v="2022-05-02T00:00:00"/>
    <m/>
    <m/>
    <m/>
    <s v="TRIANGULO"/>
    <x v="0"/>
    <x v="2"/>
    <x v="2"/>
    <s v="RC"/>
    <s v="LUIS"/>
    <s v="ANGEL"/>
    <s v="ASPRILLA"/>
    <s v="PALACIOS"/>
    <s v="LUIS ANGEL ASPRILLA PALACIOS"/>
    <d v="2022-04-01T00:00:00"/>
    <x v="1"/>
    <n v="8"/>
    <n v="25"/>
    <s v="0 AÑOS 8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4"/>
    <m/>
    <s v="CALLE 78 A SUR  3 ESTE 10 "/>
    <n v="3163529412"/>
    <m/>
    <x v="0"/>
    <s v="NO SE AUTORECONOCE EN NINGUNO DE LOS ANTERIORES"/>
    <x v="1"/>
    <x v="1"/>
    <s v="NO_"/>
    <s v="NO_"/>
    <s v="o. Ingresos iguales o inferiores a 1.5 Smlv"/>
    <s v="SI_"/>
    <s v="MADRE"/>
    <s v="CC"/>
    <n v="1023009036"/>
    <s v="YOMARY"/>
    <m/>
    <s v="PALACIOS"/>
    <s v="ASPRILLA"/>
    <d v="1995-11-07T00:00:00"/>
    <s v="COLOMBIA"/>
    <s v="CHOCÓ"/>
    <s v="NUQUÍ"/>
    <s v="CC"/>
    <n v="1023026327"/>
    <s v="LUIS"/>
    <s v="DAVID"/>
    <s v="ASPRILLA"/>
    <s v="GONZALEZ"/>
    <d v="1997-11-12T00:00:00"/>
    <n v="25"/>
    <s v="COLOMBIA"/>
    <s v="ANTIOQUIA"/>
    <s v="MEDELLÍN"/>
    <s v="CC"/>
    <n v="1023009036"/>
    <s v="YOMARY"/>
    <m/>
    <s v="PALACIOS"/>
    <s v="ASPRILLA"/>
    <d v="1995-11-07T00:00:00"/>
    <n v="27"/>
    <s v="COLOMBIA"/>
    <s v="CHOCÓ"/>
    <s v="NUQUÍ"/>
    <x v="0"/>
    <x v="3"/>
    <x v="2"/>
    <m/>
    <m/>
    <x v="0"/>
    <m/>
    <s v="NO_"/>
    <m/>
    <m/>
    <n v="38"/>
    <n v="3385"/>
    <n v="51"/>
    <m/>
    <m/>
    <m/>
    <m/>
    <x v="2"/>
    <m/>
  </r>
  <r>
    <n v="1023009036"/>
    <x v="0"/>
    <d v="2022-03-03T00:00:00"/>
    <d v="2022-05-02T00:00:00"/>
    <e v="#REF!"/>
    <e v="#N/A"/>
    <m/>
    <x v="0"/>
    <x v="0"/>
    <x v="0"/>
    <s v="CC"/>
    <s v="YOMARY"/>
    <m/>
    <s v="PALACIOS"/>
    <s v="ASPRILLA"/>
    <s v="YOMARY  PALACIOS ASPRILLA"/>
    <d v="1995-11-07T00:00:00"/>
    <x v="0"/>
    <n v="1"/>
    <n v="19"/>
    <s v="27 AÑOS 1 MESES 19 DIAS "/>
    <x v="0"/>
    <x v="0"/>
    <x v="0"/>
    <s v="CHOCÓ"/>
    <s v="NUQUÍ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4"/>
    <m/>
    <s v="CALLE 78 A #3 ESTE 10 SUR"/>
    <n v="3163529412"/>
    <m/>
    <x v="0"/>
    <s v="AFROCOLOMBIANO"/>
    <x v="0"/>
    <x v="3"/>
    <s v="NO_"/>
    <s v="NO_"/>
    <s v="a. Pertenecientes a hogares con puntaje SISBEN"/>
    <m/>
    <s v="MADRE"/>
    <s v="CC"/>
    <n v="26362998"/>
    <s v="EPIFANIA"/>
    <m/>
    <s v="ASPRILLA"/>
    <s v="HURTADO"/>
    <d v="1976-05-07T00:00:00"/>
    <s v="COLOMBIA"/>
    <s v="CHOCÓ"/>
    <s v="NUQUÍ"/>
    <m/>
    <m/>
    <m/>
    <m/>
    <m/>
    <m/>
    <m/>
    <s v=""/>
    <m/>
    <m/>
    <m/>
    <m/>
    <m/>
    <m/>
    <m/>
    <m/>
    <m/>
    <m/>
    <s v=""/>
    <m/>
    <m/>
    <m/>
    <x v="0"/>
    <x v="3"/>
    <x v="0"/>
    <d v="2022-03-01T00:00:00"/>
    <s v="SI_"/>
    <x v="0"/>
    <m/>
    <m/>
    <m/>
    <m/>
    <m/>
    <m/>
    <m/>
    <m/>
    <m/>
    <m/>
    <n v="24"/>
    <x v="0"/>
    <m/>
  </r>
  <r>
    <n v="1023048417"/>
    <x v="1"/>
    <d v="2022-05-24T00:00:00"/>
    <m/>
    <m/>
    <m/>
    <s v="TRIANGULO"/>
    <x v="0"/>
    <x v="2"/>
    <x v="2"/>
    <s v="RC"/>
    <s v="DERECK "/>
    <s v="ALEXIS"/>
    <s v="BABATIVA"/>
    <s v="RODRIGUEZ"/>
    <s v="DERECK  ALEXIS BABATIVA RODRIGUEZ"/>
    <d v="2022-05-12T00:00:00"/>
    <x v="1"/>
    <n v="7"/>
    <n v="14"/>
    <s v="0 AÑOS 7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 80 SUR  20 "/>
    <n v="3053441163"/>
    <m/>
    <x v="0"/>
    <s v="NO SE AUTORECONOCE EN NINGUNO DE LOS ANTERIORES"/>
    <x v="1"/>
    <x v="1"/>
    <s v="NO_"/>
    <s v="NO_"/>
    <s v="o. Ingresos iguales o inferiores a 1.5 Smlv"/>
    <s v="NO_"/>
    <s v="MADRE"/>
    <s v="CC"/>
    <n v="1023915703"/>
    <s v="YENNY"/>
    <s v="YASMIN"/>
    <s v="RODRIGUEZ"/>
    <s v="BELLO"/>
    <d v="1992-04-17T00:00:00"/>
    <s v="COLOMBIA"/>
    <s v="BOGOTÁ"/>
    <s v="BOGOTÁ"/>
    <s v="CC"/>
    <n v="1079033489"/>
    <s v="FREDY"/>
    <s v="LEONARDO"/>
    <s v="BABATIVA"/>
    <s v="MARTIN"/>
    <d v="1990-10-02T00:00:00"/>
    <n v="32"/>
    <s v="COLOMBIA"/>
    <s v="BOGOTÁ"/>
    <s v="BOGOTÁ"/>
    <s v="CC"/>
    <n v="1023915703"/>
    <s v="YENNY"/>
    <s v="YASMIN"/>
    <s v="RODRIGUEZ"/>
    <s v="BELLO"/>
    <d v="1992-04-17T00:00:00"/>
    <n v="30"/>
    <s v="COLOMBIA"/>
    <s v="BOGOTÁ"/>
    <s v="BOGOTÁ"/>
    <x v="1"/>
    <x v="3"/>
    <x v="2"/>
    <s v="NO_"/>
    <m/>
    <x v="1"/>
    <m/>
    <m/>
    <m/>
    <m/>
    <n v="38"/>
    <n v="2984"/>
    <n v="50"/>
    <m/>
    <m/>
    <m/>
    <m/>
    <x v="2"/>
    <m/>
  </r>
  <r>
    <n v="1023915703"/>
    <x v="0"/>
    <d v="2022-03-03T00:00:00"/>
    <d v="2022-05-23T00:00:00"/>
    <e v="#REF!"/>
    <e v="#N/A"/>
    <m/>
    <x v="0"/>
    <x v="0"/>
    <x v="0"/>
    <s v="CC"/>
    <s v="YENNY"/>
    <s v="YASMIN"/>
    <s v="RODRIGUEZ"/>
    <s v="BELLO"/>
    <s v="YENNY YASMIN RODRIGUEZ BELLO"/>
    <d v="1992-04-17T00:00:00"/>
    <x v="5"/>
    <n v="8"/>
    <n v="9"/>
    <s v="30 AÑOS 8 MESES 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CRA 10 ESTE # 80 20 SUR"/>
    <n v="3053441163"/>
    <m/>
    <x v="0"/>
    <s v="NO SE AUTORECONOCE EN NINGUNO DE LOS ANTERIORES"/>
    <x v="0"/>
    <x v="1"/>
    <s v="NO_"/>
    <s v="NO_"/>
    <s v="o. Ingresos iguales o inferiores a 1.5 Smlv"/>
    <m/>
    <s v="CONYUGE"/>
    <s v="CC"/>
    <n v="1079033489"/>
    <s v="FREDY"/>
    <s v="LEONARDO"/>
    <s v="BABATIVA"/>
    <s v="MARTIN"/>
    <d v="1990-10-02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3"/>
    <x v="0"/>
    <d v="2022-03-01T00:00:00"/>
    <s v="SI_"/>
    <x v="0"/>
    <m/>
    <m/>
    <m/>
    <m/>
    <m/>
    <m/>
    <m/>
    <m/>
    <m/>
    <m/>
    <n v="7"/>
    <x v="0"/>
    <m/>
  </r>
  <r>
    <n v="1014485754"/>
    <x v="0"/>
    <d v="2022-03-03T00:00:00"/>
    <d v="2022-10-03T00:00:00"/>
    <e v="#REF!"/>
    <e v="#N/A"/>
    <s v="TRIANGULO"/>
    <x v="0"/>
    <x v="3"/>
    <x v="3"/>
    <s v="RC"/>
    <s v="LIZBETH"/>
    <s v="DAYANA"/>
    <s v="CAÑIZARES"/>
    <s v="LOPEZ"/>
    <s v="LIZBETH DAYANA CAÑIZARES LOPEZ"/>
    <d v="2021-09-07T00:00:00"/>
    <x v="3"/>
    <n v="3"/>
    <n v="19"/>
    <s v="1 AÑOS 3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CRA  10 ESTE #76 20 SUR"/>
    <n v="3202551358"/>
    <m/>
    <x v="0"/>
    <s v="NO SE AUTORECONOCE EN NINGUNO DE LOS ANTERIORES"/>
    <x v="1"/>
    <x v="1"/>
    <s v="NO_"/>
    <s v="NO_"/>
    <s v="o. Ingresos iguales o inferiores a 1.5 Smlv"/>
    <m/>
    <s v="MADRE"/>
    <s v="CC"/>
    <n v="1081916263"/>
    <s v="EVA"/>
    <s v="SANDRITH"/>
    <s v="LOPEZ"/>
    <s v="VUELVAS"/>
    <d v="2003-10-15T00:00:00"/>
    <s v="COLOMBIA"/>
    <s v="MAGDALENA"/>
    <s v="PLATO"/>
    <s v="CC"/>
    <n v="1004823226"/>
    <s v="ROBINSON"/>
    <m/>
    <s v="CAÑIZARES"/>
    <s v="GOMEZ"/>
    <d v="1989-05-20T00:00:00"/>
    <n v="33"/>
    <s v="COLOMBIA"/>
    <s v="NORTE_DE_SANTANDER"/>
    <s v="LA ESPERANZA"/>
    <s v="CC"/>
    <n v="1081916263"/>
    <s v="EVA"/>
    <s v="SANDRITH"/>
    <s v="LOPEZ "/>
    <s v="BUELVAS"/>
    <d v="2003-10-15T00:00:00"/>
    <n v="19"/>
    <s v="COLOMBIA"/>
    <s v="MAGDALENA"/>
    <s v="PLATO"/>
    <x v="0"/>
    <x v="0"/>
    <x v="0"/>
    <d v="2022-03-01T00:00:00"/>
    <s v="SI_"/>
    <x v="2"/>
    <n v="1"/>
    <s v="SI_"/>
    <m/>
    <m/>
    <n v="37"/>
    <s v="2400 GR"/>
    <n v="49"/>
    <m/>
    <m/>
    <m/>
    <m/>
    <x v="1"/>
    <m/>
  </r>
  <r>
    <n v="1001300941"/>
    <x v="0"/>
    <d v="2022-03-03T00:00:00"/>
    <d v="2022-10-03T00:00:00"/>
    <e v="#REF!"/>
    <e v="#N/A"/>
    <s v="TRIANGULO"/>
    <x v="0"/>
    <x v="0"/>
    <x v="0"/>
    <s v="CC"/>
    <s v="JULIETH"/>
    <s v="PAOLA"/>
    <s v="HERNANDEZ"/>
    <s v="SEPULVEDA"/>
    <s v="JULIETH PAOLA HERNANDEZ SEPULVEDA"/>
    <d v="2001-06-26T00:00:00"/>
    <x v="15"/>
    <n v="6"/>
    <n v="0"/>
    <s v="21 AÑOS 6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RA 6 D ESTE #94 13 SUR"/>
    <n v="3195763263"/>
    <m/>
    <x v="0"/>
    <s v="NO SE AUTORECONOCE EN NINGUNO DE LOS ANTERIORES"/>
    <x v="0"/>
    <x v="16"/>
    <s v="NO_"/>
    <s v="NO_"/>
    <s v="a. Pertenecientes a hogares con puntaje SISBEN"/>
    <m/>
    <s v="AMIGO(A)"/>
    <s v="CC"/>
    <n v="1069256565"/>
    <s v="LEIDY"/>
    <s v="ALEXANDRA"/>
    <s v="RUBIANO"/>
    <s v="PINZON"/>
    <d v="1986-06-29T00:00:00"/>
    <s v="COLOMBIA"/>
    <s v="CUNDINAMARCA"/>
    <s v="CHOCONTÁ"/>
    <m/>
    <m/>
    <m/>
    <m/>
    <m/>
    <m/>
    <m/>
    <s v=""/>
    <m/>
    <m/>
    <m/>
    <m/>
    <m/>
    <m/>
    <m/>
    <m/>
    <m/>
    <m/>
    <s v=""/>
    <m/>
    <m/>
    <m/>
    <x v="0"/>
    <x v="0"/>
    <x v="0"/>
    <d v="2022-03-01T00:00:00"/>
    <m/>
    <x v="0"/>
    <m/>
    <m/>
    <m/>
    <m/>
    <m/>
    <m/>
    <m/>
    <m/>
    <m/>
    <m/>
    <n v="9"/>
    <x v="0"/>
    <m/>
  </r>
  <r>
    <n v="1245078680"/>
    <x v="1"/>
    <d v="2022-03-03T00:00:00"/>
    <m/>
    <m/>
    <m/>
    <m/>
    <x v="0"/>
    <x v="4"/>
    <x v="4"/>
    <s v="RC"/>
    <s v="EITHAN"/>
    <s v="ZAID"/>
    <s v="RODRIGUEZ"/>
    <s v="DIAZ"/>
    <s v="EITHAN ZAID RODRIGUEZ DIAZ"/>
    <d v="2021-04-20T00:00:00"/>
    <x v="3"/>
    <n v="8"/>
    <n v="6"/>
    <s v="1 AÑOS 8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RA 7 ESTE 89 55 SUR"/>
    <n v="3134620575"/>
    <m/>
    <x v="0"/>
    <s v="NO SE AUTORECONOCE EN NINGUNO DE LOS ANTERIORES"/>
    <x v="0"/>
    <x v="4"/>
    <s v="NO_"/>
    <s v="NO_"/>
    <s v="a. Pertenecientes a hogares con puntaje SISBEN"/>
    <m/>
    <s v="MADRE"/>
    <s v="CC"/>
    <n v="1023038966"/>
    <s v="NASLY"/>
    <s v="SUJEY"/>
    <s v="DIAZ"/>
    <s v="BERNAL"/>
    <d v="1999-11-08T00:00:00"/>
    <s v="COLOMBIA"/>
    <s v="BOGOTÁ"/>
    <s v="BOGOTÁ"/>
    <m/>
    <m/>
    <m/>
    <m/>
    <m/>
    <m/>
    <m/>
    <s v=""/>
    <m/>
    <m/>
    <m/>
    <s v="CC"/>
    <n v="1023038966"/>
    <s v="NASLY"/>
    <s v="SUJEY"/>
    <s v="DIAZ"/>
    <s v="BERNAL"/>
    <d v="1999-11-08T00:00:00"/>
    <n v="23"/>
    <s v="COLOMBIA"/>
    <s v="BOGOTÁ"/>
    <s v="BOGOTÁ"/>
    <x v="0"/>
    <x v="5"/>
    <x v="0"/>
    <d v="2022-03-01T00:00:00"/>
    <s v="SI_"/>
    <x v="2"/>
    <n v="1"/>
    <s v="NO_"/>
    <m/>
    <m/>
    <n v="40"/>
    <n v="3265"/>
    <n v="50"/>
    <m/>
    <n v="6"/>
    <n v="10"/>
    <m/>
    <x v="1"/>
    <m/>
  </r>
  <r>
    <n v="1023047218"/>
    <x v="1"/>
    <d v="2022-04-08T00:00:00"/>
    <m/>
    <m/>
    <m/>
    <m/>
    <x v="0"/>
    <x v="4"/>
    <x v="4"/>
    <s v="RC"/>
    <s v="AIDAN"/>
    <s v="MATHEUS"/>
    <s v="DIAZ"/>
    <s v="PATAQUIVA"/>
    <s v="AIDAN MATHEUS DIAZ PATAQUIVA"/>
    <d v="2021-09-23T00:00:00"/>
    <x v="3"/>
    <n v="3"/>
    <n v="3"/>
    <s v="1 AÑOS 3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G  BIS ESTE 106A SUR 08"/>
    <n v="3226227751"/>
    <m/>
    <x v="2"/>
    <s v="NO SE AUTORECONOCE EN NINGUNO DE LOS ANTERIORES"/>
    <x v="0"/>
    <x v="3"/>
    <s v="NO_"/>
    <s v="NO_"/>
    <s v="a. Pertenecientes a hogares con puntaje SISBEN"/>
    <m/>
    <s v="MADRE"/>
    <s v="CC"/>
    <n v="1000323022"/>
    <s v="PAULA"/>
    <s v="ANDREA "/>
    <s v="PATAQUIVA"/>
    <s v="CANTOR"/>
    <d v="2001-02-20T00:00:00"/>
    <s v="COLOMBIA"/>
    <s v="BOGOTÁ"/>
    <s v="BOGOTÁ"/>
    <s v="CC"/>
    <n v="1000032907"/>
    <s v="ROBERT"/>
    <s v="STIVEN"/>
    <s v="DIAZ"/>
    <s v="PINILLA"/>
    <d v="1998-11-21T00:00:00"/>
    <n v="24"/>
    <s v="COLOMBIA"/>
    <s v="BOGOTÁ"/>
    <s v="BOGOTÁ"/>
    <s v="CC"/>
    <n v="1000323022"/>
    <s v="PAULA"/>
    <s v="ANDREA "/>
    <s v="PATAQUIVA"/>
    <s v="CANTOR"/>
    <d v="2001-02-20T00:00:00"/>
    <n v="21"/>
    <s v="COLOMBIA"/>
    <s v="BOGOTÁ"/>
    <s v="BOGOTÁ"/>
    <x v="1"/>
    <x v="1"/>
    <x v="0"/>
    <d v="2022-04-06T00:00:00"/>
    <s v="SI_"/>
    <x v="2"/>
    <n v="1"/>
    <m/>
    <m/>
    <m/>
    <m/>
    <m/>
    <m/>
    <m/>
    <m/>
    <m/>
    <m/>
    <x v="1"/>
    <m/>
  </r>
  <r>
    <n v="1029155022"/>
    <x v="0"/>
    <d v="2022-03-03T00:00:00"/>
    <d v="2022-04-07T00:00:00"/>
    <e v="#REF!"/>
    <e v="#N/A"/>
    <m/>
    <x v="0"/>
    <x v="3"/>
    <x v="3"/>
    <s v="RC"/>
    <s v="LIA "/>
    <s v="LUCIANA"/>
    <s v="SANDOVAL"/>
    <s v="BERNAL"/>
    <s v="LIA  LUCIANA SANDOVAL BERNAL"/>
    <d v="2021-07-11T00:00:00"/>
    <x v="3"/>
    <n v="5"/>
    <n v="15"/>
    <s v="1 AÑOS 5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LLE 97 #3 ESTE 17 SUR"/>
    <n v="3178078322"/>
    <m/>
    <x v="0"/>
    <s v="NO SE AUTORECONOCE EN NINGUNO DE LOS ANTERIORES"/>
    <x v="0"/>
    <x v="12"/>
    <s v="NO_"/>
    <s v="NO_"/>
    <s v="a. Pertenecientes a hogares con puntaje SISBEN"/>
    <m/>
    <s v="MADRE"/>
    <s v="CC"/>
    <n v="1012391893"/>
    <s v="SILVIA"/>
    <s v="MILENA"/>
    <s v="BERNAL"/>
    <s v="BEJARANO"/>
    <d v="1992-09-06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d v="2022-03-01T00:00:00"/>
    <s v="SI_"/>
    <x v="2"/>
    <n v="2"/>
    <s v="SI_"/>
    <m/>
    <m/>
    <n v="35"/>
    <n v="2200"/>
    <n v="42"/>
    <m/>
    <n v="1"/>
    <n v="10"/>
    <m/>
    <x v="1"/>
    <m/>
  </r>
  <r>
    <n v="1023046469"/>
    <x v="0"/>
    <d v="2022-03-03T00:00:00"/>
    <d v="2022-03-28T00:00:00"/>
    <e v="#REF!"/>
    <e v="#N/A"/>
    <m/>
    <x v="0"/>
    <x v="3"/>
    <x v="3"/>
    <s v="RC"/>
    <s v="THIAGO"/>
    <m/>
    <s v="BARON"/>
    <s v="VILLAMIL"/>
    <s v="THIAGO  BARON VILLAMIL"/>
    <d v="2021-03-15T00:00:00"/>
    <x v="3"/>
    <n v="9"/>
    <n v="11"/>
    <s v="1 AÑOS 9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9 C ESTE #96 53 SUR"/>
    <n v="3223428522"/>
    <m/>
    <x v="0"/>
    <s v="NO SE AUTORECONOCE EN NINGUNO DE LOS ANTERIORES"/>
    <x v="1"/>
    <x v="1"/>
    <s v="NO_"/>
    <s v="NO_"/>
    <s v="o. Ingresos iguales o inferiores a 1.5 Smlv"/>
    <m/>
    <s v="MADRE"/>
    <s v="CC"/>
    <n v="1024597794"/>
    <s v="ANGIE"/>
    <s v="DANIELA"/>
    <s v="VILLAMIL"/>
    <s v="DELGADO"/>
    <d v="1999-05-14T00:00:00"/>
    <s v="COLOMBIA"/>
    <s v="BOGOTÁ"/>
    <s v="BOGOTÁ"/>
    <m/>
    <m/>
    <m/>
    <m/>
    <m/>
    <m/>
    <m/>
    <s v=""/>
    <m/>
    <m/>
    <m/>
    <s v="CC"/>
    <n v="1024597794"/>
    <s v="ANGIE"/>
    <s v="DANIELA"/>
    <s v="VILLAMIL"/>
    <s v="DELGADO"/>
    <d v="1999-05-14T00:00:00"/>
    <n v="23"/>
    <s v="COLOMBIA"/>
    <s v="BOGOTÁ"/>
    <s v="BOGOTÁ"/>
    <x v="0"/>
    <x v="6"/>
    <x v="0"/>
    <d v="2022-03-01T00:00:00"/>
    <s v="SI_"/>
    <x v="2"/>
    <s v="SI"/>
    <s v="NO_"/>
    <m/>
    <m/>
    <n v="40"/>
    <n v="3530"/>
    <n v="51"/>
    <m/>
    <n v="6"/>
    <n v="11"/>
    <m/>
    <x v="1"/>
    <m/>
  </r>
  <r>
    <n v="1146150152"/>
    <x v="0"/>
    <d v="2022-03-03T00:00:00"/>
    <d v="2022-06-13T00:00:00"/>
    <e v="#REF!"/>
    <e v="#N/A"/>
    <m/>
    <x v="0"/>
    <x v="3"/>
    <x v="3"/>
    <s v="RC"/>
    <s v="ELIAS"/>
    <s v="DAVID"/>
    <s v="MORALES"/>
    <s v="RAMOS"/>
    <s v="ELIAS DAVID MORALES RAMOS"/>
    <d v="2021-07-18T00:00:00"/>
    <x v="3"/>
    <n v="5"/>
    <n v="8"/>
    <s v="1 AÑOS 5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RA 6 F ESTE #106 49 SUR"/>
    <n v="3126836587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JOSMARI"/>
    <s v="ALEXANDRA"/>
    <s v="RAMOS"/>
    <s v="BASTIDAS"/>
    <d v="2002-05-02T00:00:00"/>
    <s v="VENEZUELA"/>
    <s v="EXTERIOR"/>
    <m/>
    <m/>
    <m/>
    <m/>
    <m/>
    <m/>
    <m/>
    <m/>
    <s v=""/>
    <m/>
    <m/>
    <m/>
    <s v="SIN DOCUMENTO"/>
    <m/>
    <s v="JOSMARI"/>
    <s v="ALEXANDRA"/>
    <s v="RAMOS"/>
    <s v="BASTIDAS"/>
    <d v="2002-06-02T00:00:00"/>
    <n v="20"/>
    <s v="VENEZUELA"/>
    <s v="EXTERIOR"/>
    <m/>
    <x v="1"/>
    <x v="1"/>
    <x v="0"/>
    <d v="2022-03-01T00:00:00"/>
    <s v="SI_"/>
    <x v="1"/>
    <m/>
    <s v="NO_"/>
    <m/>
    <m/>
    <n v="38"/>
    <n v="2780"/>
    <n v="49"/>
    <m/>
    <n v="6"/>
    <n v="7"/>
    <m/>
    <x v="1"/>
    <m/>
  </r>
  <r>
    <n v="1023046357"/>
    <x v="0"/>
    <d v="2022-03-03T00:00:00"/>
    <d v="2022-09-26T00:00:00"/>
    <e v="#REF!"/>
    <e v="#N/A"/>
    <m/>
    <x v="0"/>
    <x v="4"/>
    <x v="4"/>
    <s v="RC"/>
    <s v="LIAM"/>
    <s v="FABIAN"/>
    <s v="PRIETO"/>
    <s v="PORTELA"/>
    <s v="LIAM FABIAN PRIETO PORTELA"/>
    <d v="2021-03-07T00:00:00"/>
    <x v="3"/>
    <n v="9"/>
    <n v="19"/>
    <s v="1 AÑOS 9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C #8 ESTE 06 SUR"/>
    <n v="3102567375"/>
    <m/>
    <x v="0"/>
    <s v="NO SE AUTORECONOCE EN NINGUNO DE LOS ANTERIORES"/>
    <x v="0"/>
    <x v="14"/>
    <s v="NO_"/>
    <s v="NO_"/>
    <s v="a. Pertenecientes a hogares con puntaje SISBEN"/>
    <m/>
    <s v="MADRE"/>
    <s v="CC"/>
    <n v="1001200812"/>
    <s v="MABEL"/>
    <s v="VANESSA"/>
    <s v="PORTELA"/>
    <s v="REY"/>
    <d v="2002-04-20T00:00:00"/>
    <s v="COLOMBIA"/>
    <s v="BOGOTÁ"/>
    <s v="BOGOTÁ"/>
    <s v="CC"/>
    <n v="1000721829"/>
    <s v="BRAYAN "/>
    <s v="FABIAN"/>
    <s v="PRIETO"/>
    <s v="PRIETO"/>
    <d v="2000-06-08T00:00:00"/>
    <n v="22"/>
    <s v="COLOMBIA"/>
    <s v="BOGOTÁ"/>
    <s v="BOGOTÁ"/>
    <s v="CC"/>
    <n v="1001200812"/>
    <s v="MABEL"/>
    <s v="VANESSA"/>
    <s v="PORTELA"/>
    <s v="REY"/>
    <d v="2002-04-20T00:00:00"/>
    <n v="20"/>
    <s v="COLOMBIA"/>
    <s v="BOGOTÁ"/>
    <s v="BOGOTÁ"/>
    <x v="0"/>
    <x v="6"/>
    <x v="0"/>
    <d v="2022-03-01T00:00:00"/>
    <s v="SI_"/>
    <x v="1"/>
    <m/>
    <s v="NO_"/>
    <m/>
    <m/>
    <n v="39"/>
    <s v="3050 GR"/>
    <n v="50"/>
    <m/>
    <n v="6"/>
    <n v="11"/>
    <m/>
    <x v="1"/>
    <m/>
  </r>
  <r>
    <n v="1034322680"/>
    <x v="0"/>
    <d v="2022-03-03T00:00:00"/>
    <d v="2022-05-16T00:00:00"/>
    <e v="#REF!"/>
    <e v="#N/A"/>
    <m/>
    <x v="0"/>
    <x v="3"/>
    <x v="3"/>
    <s v="RC"/>
    <s v="NATALIA"/>
    <s v="PAOLA"/>
    <s v="GUERRA"/>
    <s v="SALAZAR"/>
    <s v="NATALIA PAOLA GUERRA SALAZAR"/>
    <d v="2021-08-22T00:00:00"/>
    <x v="3"/>
    <n v="4"/>
    <n v="4"/>
    <s v="1 AÑOS 4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6"/>
    <m/>
    <s v="CRA 3 B #98 41 SUR"/>
    <n v="3169513941"/>
    <m/>
    <x v="0"/>
    <s v="NO SE AUTORECONOCE EN NINGUNO DE LOS ANTERIORES"/>
    <x v="0"/>
    <x v="12"/>
    <s v="NO_"/>
    <s v="NO_"/>
    <s v="a. Pertenecientes a hogares con puntaje SISBEN"/>
    <m/>
    <s v="MADRE"/>
    <s v="CC"/>
    <n v="1046400667"/>
    <s v="LUCELYS"/>
    <s v="DEL CARMEN"/>
    <s v="SALAZAR"/>
    <s v="GARCIA"/>
    <d v="1989-06-10T00:00:00"/>
    <s v="COLOMBIA"/>
    <s v="BOLÍVAR"/>
    <s v="CARTAGENA DE INDIAS"/>
    <m/>
    <m/>
    <m/>
    <m/>
    <m/>
    <m/>
    <m/>
    <s v=""/>
    <m/>
    <m/>
    <m/>
    <s v="CC"/>
    <n v="1046400667"/>
    <s v="LUCELYS"/>
    <s v="DEL CARMEN"/>
    <s v="SALAZAR"/>
    <s v="GARCIA"/>
    <d v="1989-06-10T00:00:00"/>
    <n v="33"/>
    <s v="COLOMBIA"/>
    <s v="BOLÍVAR"/>
    <s v="CARTAGENA DE INDIAS"/>
    <x v="1"/>
    <x v="10"/>
    <x v="0"/>
    <d v="2022-03-01T00:00:00"/>
    <s v="SI_"/>
    <x v="1"/>
    <m/>
    <s v="NO_"/>
    <m/>
    <m/>
    <n v="39"/>
    <n v="2725"/>
    <n v="49"/>
    <m/>
    <n v="6"/>
    <n v="6"/>
    <m/>
    <x v="1"/>
    <m/>
  </r>
  <r>
    <n v="1243858572"/>
    <x v="1"/>
    <d v="2022-03-03T00:00:00"/>
    <m/>
    <m/>
    <m/>
    <m/>
    <x v="0"/>
    <x v="4"/>
    <x v="4"/>
    <s v="RC"/>
    <s v="ALAN "/>
    <s v="STICK"/>
    <s v="ALARCON"/>
    <s v="PANQUEBA"/>
    <s v="ALAN  STICK ALARCON PANQUEBA"/>
    <d v="2020-03-08T00:00:00"/>
    <x v="2"/>
    <n v="9"/>
    <n v="18"/>
    <s v="2 AÑOS 9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RA 9 C ESTE #106-26 SUR"/>
    <n v="3202184043"/>
    <m/>
    <x v="0"/>
    <s v="NO SE AUTORECONOCE EN NINGUNO DE LOS ANTERIORES"/>
    <x v="2"/>
    <x v="1"/>
    <s v="NO_"/>
    <s v="NO_"/>
    <s v="o. Ingresos iguales o inferiores a 1.5 Smlv"/>
    <m/>
    <s v="ABUELO(A)"/>
    <s v="CC"/>
    <n v="79558049"/>
    <s v="CRISTO"/>
    <s v="JESUS"/>
    <s v="PANQUEBA"/>
    <m/>
    <d v="1972-09-27T00:00:00"/>
    <s v="COLOMBIA"/>
    <s v="BOYACÁ"/>
    <s v="SAN MATEO"/>
    <m/>
    <m/>
    <m/>
    <m/>
    <m/>
    <m/>
    <m/>
    <s v=""/>
    <m/>
    <m/>
    <m/>
    <s v="CC"/>
    <n v="1022421217"/>
    <s v="LINA"/>
    <s v="PATRICIA"/>
    <s v="PANQUEBA"/>
    <s v="BARRERA"/>
    <d v="1996-05-02T00:00:00"/>
    <n v="26"/>
    <s v="COLOMBIA"/>
    <s v="BOGOTÁ"/>
    <s v="BOGOTÁ"/>
    <x v="0"/>
    <x v="2"/>
    <x v="0"/>
    <d v="2022-03-11T00:00:00"/>
    <s v="SI_"/>
    <x v="0"/>
    <m/>
    <s v="NO_"/>
    <m/>
    <m/>
    <n v="38"/>
    <n v="2910"/>
    <n v="49"/>
    <m/>
    <n v="4"/>
    <n v="8"/>
    <m/>
    <x v="1"/>
    <m/>
  </r>
  <r>
    <n v="1013155990"/>
    <x v="0"/>
    <d v="2022-03-03T00:00:00"/>
    <d v="2022-04-04T00:00:00"/>
    <e v="#REF!"/>
    <e v="#N/A"/>
    <m/>
    <x v="0"/>
    <x v="1"/>
    <x v="1"/>
    <s v="RC"/>
    <s v="LIAM"/>
    <s v="SAMUEL"/>
    <s v="CIRO"/>
    <s v="GALLEGO"/>
    <s v="LIAM SAMUEL CIRO GALLEGO"/>
    <d v="2020-09-29T00:00:00"/>
    <x v="2"/>
    <n v="2"/>
    <n v="27"/>
    <s v="2 AÑOS 2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ALLE 106 SUR #9 A 07 ESTE"/>
    <n v="3022009423"/>
    <m/>
    <x v="0"/>
    <s v="NO SE AUTORECONOCE EN NINGUNO DE LOS ANTERIORES"/>
    <x v="0"/>
    <x v="4"/>
    <s v="NO_"/>
    <s v="NO_"/>
    <s v="a. Pertenecientes a hogares con puntaje SISBEN"/>
    <m/>
    <s v="MADRE"/>
    <s v="CC"/>
    <n v="1023033350"/>
    <s v="ANYI"/>
    <s v="JULIETH"/>
    <s v="GALLEGO"/>
    <s v="MORALES"/>
    <d v="1999-01-17T00:00:00"/>
    <s v="COLOMBIA"/>
    <s v="BOGOTÁ"/>
    <s v="BOGOTÁ"/>
    <m/>
    <m/>
    <m/>
    <m/>
    <m/>
    <m/>
    <m/>
    <s v=""/>
    <m/>
    <m/>
    <m/>
    <s v="CC"/>
    <n v="1023033350"/>
    <s v="ANYI"/>
    <s v="JULIETH"/>
    <s v="GALLEGO"/>
    <s v="MORALES"/>
    <d v="1999-01-17T00:00:00"/>
    <n v="23"/>
    <s v="COLOMBIA"/>
    <s v="BOGOTÁ"/>
    <s v="BOGOTÁ"/>
    <x v="1"/>
    <x v="1"/>
    <x v="0"/>
    <d v="2022-03-11T00:00:00"/>
    <s v="SI_"/>
    <x v="2"/>
    <n v="1"/>
    <s v="NO_"/>
    <m/>
    <m/>
    <m/>
    <m/>
    <m/>
    <m/>
    <n v="5"/>
    <n v="10"/>
    <m/>
    <x v="1"/>
    <m/>
  </r>
  <r>
    <n v="1031544861"/>
    <x v="0"/>
    <d v="2022-03-03T00:00:00"/>
    <d v="2022-08-22T00:00:00"/>
    <e v="#REF!"/>
    <e v="#N/A"/>
    <m/>
    <x v="0"/>
    <x v="4"/>
    <x v="4"/>
    <s v="RC"/>
    <s v="DALIT"/>
    <m/>
    <s v="GIL"/>
    <s v="TARQUINO"/>
    <s v="DALIT  GIL TARQUINO"/>
    <d v="2020-09-16T00:00:00"/>
    <x v="2"/>
    <n v="3"/>
    <n v="10"/>
    <s v="2 AÑOS 3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RA 8 C ESTE #104-26 SUR"/>
    <n v="3108024303"/>
    <m/>
    <x v="0"/>
    <s v="NO SE AUTORECONOCE EN NINGUNO DE LOS ANTERIORES"/>
    <x v="1"/>
    <x v="1"/>
    <s v="NO_"/>
    <s v="NO_"/>
    <s v="o. Ingresos iguales o inferiores a 1.5 Smlv"/>
    <m/>
    <s v="MADRE"/>
    <s v="CC"/>
    <n v="1069713955"/>
    <s v="LUZ"/>
    <s v="ANGELA"/>
    <s v="TARQUINO"/>
    <m/>
    <d v="1985-09-25T00:00:00"/>
    <s v="COLOMBIA"/>
    <s v="BOGOTÁ"/>
    <s v="BOGOTÁ"/>
    <s v="CC"/>
    <n v="79670572"/>
    <s v="EDWARD"/>
    <s v="ARMANDO"/>
    <s v="GIL"/>
    <s v="SANDOVAL"/>
    <d v="1975-07-21T00:00:00"/>
    <n v="47"/>
    <s v="COLOMBIA"/>
    <s v="BOGOTÁ"/>
    <s v="BOGOTÁ"/>
    <s v="CC"/>
    <n v="1069713955"/>
    <s v="LUZ"/>
    <s v="ANGELA"/>
    <s v="TARQUINO"/>
    <m/>
    <d v="1985-09-25T00:00:00"/>
    <n v="37"/>
    <s v="COLOMBIA"/>
    <s v="BOGOTÁ"/>
    <s v="BOGOTÁ"/>
    <x v="2"/>
    <x v="11"/>
    <x v="0"/>
    <d v="2022-03-11T00:00:00"/>
    <s v="SI_"/>
    <x v="0"/>
    <m/>
    <s v="NO_"/>
    <m/>
    <m/>
    <m/>
    <m/>
    <m/>
    <m/>
    <n v="6"/>
    <n v="17"/>
    <m/>
    <x v="1"/>
    <m/>
  </r>
  <r>
    <n v="6042020114"/>
    <x v="1"/>
    <d v="2022-03-03T00:00:00"/>
    <m/>
    <m/>
    <m/>
    <s v="SAN JUAN A"/>
    <x v="0"/>
    <x v="4"/>
    <x v="4"/>
    <s v="ANM"/>
    <s v="ROBERT"/>
    <s v="LENOEL"/>
    <s v="LOPEZ"/>
    <s v="RONDON"/>
    <s v="ROBERT LENOEL LOPEZ RONDON"/>
    <d v="2020-04-06T00:00:00"/>
    <x v="2"/>
    <n v="8"/>
    <n v="20"/>
    <s v="2 AÑOS 8 MESES 20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7"/>
    <m/>
    <s v="CALLE 73 C #14 I 25 SUR"/>
    <n v="3213856899"/>
    <m/>
    <x v="1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RUDT"/>
    <s v="JOSEFINA"/>
    <s v="RONDON"/>
    <s v="VOLCANES"/>
    <d v="1989-03-13T00:00:00"/>
    <s v="VENEZUELA"/>
    <s v="EXTERIOR"/>
    <m/>
    <s v="SIN DOCUMENTO"/>
    <m/>
    <s v="ROBERT"/>
    <m/>
    <s v="LOPEZ"/>
    <m/>
    <d v="1998-05-23T00:00:00"/>
    <n v="24"/>
    <s v="VENEZUELA"/>
    <s v="EXTERIOR"/>
    <m/>
    <s v="SIN DOCUMENTO"/>
    <m/>
    <s v="RUDT"/>
    <s v="JOSEFINA"/>
    <s v="RONDON"/>
    <s v="VOLCANES"/>
    <d v="1989-03-13T00:00:00"/>
    <n v="33"/>
    <s v="VENEZUELA"/>
    <s v="EXTERIOR"/>
    <m/>
    <x v="3"/>
    <x v="12"/>
    <x v="0"/>
    <d v="2022-03-11T00:00:00"/>
    <s v="SI_"/>
    <x v="0"/>
    <m/>
    <s v="NO_"/>
    <m/>
    <m/>
    <m/>
    <m/>
    <m/>
    <m/>
    <m/>
    <m/>
    <m/>
    <x v="1"/>
    <m/>
  </r>
  <r>
    <n v="1023049107"/>
    <x v="1"/>
    <d v="2022-11-15T00:00:00"/>
    <m/>
    <s v="ALEJANDRINA DELGADO MONGUI"/>
    <m/>
    <m/>
    <x v="0"/>
    <x v="0"/>
    <x v="0"/>
    <s v="RC"/>
    <s v="EILYN"/>
    <s v="JOHANNA"/>
    <s v="RODRIGUEZ"/>
    <s v="DELGADO"/>
    <s v="EILYN JOHANNA RODRIGUEZ DELGADO"/>
    <d v="2022-09-12T00:00:00"/>
    <x v="1"/>
    <n v="3"/>
    <n v="14"/>
    <s v="0 AÑOS 3 MESES 14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22"/>
    <m/>
    <s v="CLL E 114 A SUR 8B ESTE 00-42"/>
    <n v="3209971524"/>
    <m/>
    <x v="0"/>
    <s v="NO SE AUTORECONOCE EN NINGUNO DE LOS ANTERIORES"/>
    <x v="1"/>
    <x v="1"/>
    <s v="NO_"/>
    <s v="NO_"/>
    <s v="o. Ingresos iguales o inferiores a 1.5 Smlv"/>
    <s v="NO_"/>
    <s v="MADRE"/>
    <s v="CC"/>
    <n v="1002646913"/>
    <s v="ALEJANDRINA"/>
    <m/>
    <s v="DELGADO"/>
    <s v="MONGUI"/>
    <d v="2003-12-26T00:00:00"/>
    <s v="COLOMBIA"/>
    <s v="BOGOTÁ"/>
    <s v="BOGOTÁ"/>
    <m/>
    <m/>
    <m/>
    <m/>
    <m/>
    <m/>
    <m/>
    <s v=""/>
    <m/>
    <m/>
    <m/>
    <s v="CC"/>
    <n v="1002646913"/>
    <s v="ALEJANDRINA"/>
    <m/>
    <s v="DELGADO"/>
    <s v="MONGUI"/>
    <d v="2003-12-26T00:00:00"/>
    <n v="19"/>
    <s v="COLOMBIA"/>
    <s v="BOGOTÁ"/>
    <s v="BOGOTÁ"/>
    <x v="0"/>
    <x v="3"/>
    <x v="0"/>
    <d v="2022-11-15T00:00:00"/>
    <s v="SI_"/>
    <x v="2"/>
    <n v="1"/>
    <s v="NO_"/>
    <s v="SI"/>
    <m/>
    <n v="39"/>
    <n v="3560"/>
    <n v="51"/>
    <s v="SI_"/>
    <n v="2"/>
    <n v="2"/>
    <m/>
    <x v="0"/>
    <m/>
  </r>
  <r>
    <n v="1002646913"/>
    <x v="0"/>
    <d v="2022-03-03T00:00:00"/>
    <d v="2022-11-15T00:00:00"/>
    <m/>
    <m/>
    <m/>
    <x v="0"/>
    <x v="0"/>
    <x v="0"/>
    <s v="CC"/>
    <s v="ALEJANDRINA "/>
    <m/>
    <s v="DELGADO"/>
    <s v="MONGUI"/>
    <s v="ALEJANDRINA   DELGADO MONGUI"/>
    <d v="2003-12-26T00:00:00"/>
    <x v="16"/>
    <n v="0"/>
    <n v="0"/>
    <s v="19 AÑOS 0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E 114 A SUR 8B ESTE 00-42"/>
    <n v="3209971524"/>
    <m/>
    <x v="0"/>
    <s v="NO SE AUTORECONOCE EN NINGUNO DE LOS ANTERIORES"/>
    <x v="1"/>
    <x v="11"/>
    <s v="NO_"/>
    <s v="NO_"/>
    <s v="o. Ingresos iguales o inferiores a 1.5 Smlv"/>
    <s v="NO_"/>
    <s v="OTRO"/>
    <s v="CC"/>
    <n v="53011181"/>
    <s v="NINI"/>
    <s v="JHOANA"/>
    <s v="URREA"/>
    <s v="SIERRA"/>
    <d v="1983-03-09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d v="2022-03-05T00:00:00"/>
    <s v="NO_"/>
    <x v="0"/>
    <m/>
    <m/>
    <m/>
    <m/>
    <m/>
    <m/>
    <m/>
    <m/>
    <m/>
    <m/>
    <n v="11"/>
    <x v="0"/>
    <m/>
  </r>
  <r>
    <n v="1023048396"/>
    <x v="1"/>
    <d v="2022-05-24T00:00:00"/>
    <m/>
    <m/>
    <m/>
    <m/>
    <x v="0"/>
    <x v="2"/>
    <x v="2"/>
    <s v="RC"/>
    <s v="ERICK "/>
    <s v="ESTEBAN"/>
    <s v="MORENO"/>
    <s v="RIAÑO"/>
    <s v="ERICK  ESTEBAN MORENO RIAÑO"/>
    <d v="2022-05-01T00:00:00"/>
    <x v="1"/>
    <n v="7"/>
    <n v="25"/>
    <s v="0 AÑOS 7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L 110 SUR 8D ESTE 51"/>
    <n v="3103205133"/>
    <n v="3136104839"/>
    <x v="0"/>
    <s v="NO SE AUTORECONOCE EN NINGUNO DE LOS ANTERIORES"/>
    <x v="1"/>
    <x v="1"/>
    <s v="NO_"/>
    <s v="NO_"/>
    <s v="o. Ingresos iguales o inferiores a 1.5 Smlv"/>
    <s v="SI_"/>
    <s v="MADRE"/>
    <s v="CC"/>
    <n v="1000990097"/>
    <s v="DAYANA "/>
    <s v="YICET "/>
    <s v="RIAÑO "/>
    <s v="MONSALVE "/>
    <d v="2001-10-28T00:00:00"/>
    <s v="COLOMBIA"/>
    <s v="BOGOTÁ"/>
    <s v="BOGOTÁ"/>
    <s v="CC"/>
    <n v="1022948303"/>
    <s v="JOHAN "/>
    <s v="SANTIAGO"/>
    <s v="MORENO"/>
    <s v="CASTRO"/>
    <d v="1998-08-29T00:00:00"/>
    <n v="24"/>
    <s v="COLOMBIA"/>
    <s v="BOGOTÁ"/>
    <s v="BOGOTÁ"/>
    <m/>
    <n v="1000990097"/>
    <s v="DAYANA "/>
    <s v="YICET "/>
    <s v="RIAÑO "/>
    <s v="MONSALVE "/>
    <d v="2001-10-28T00:00:00"/>
    <n v="21"/>
    <s v="COLOMBIA"/>
    <s v="BOGOTÁ"/>
    <s v="BOGOTÁ"/>
    <x v="1"/>
    <x v="4"/>
    <x v="2"/>
    <s v="SI_"/>
    <m/>
    <x v="1"/>
    <m/>
    <m/>
    <m/>
    <m/>
    <m/>
    <m/>
    <m/>
    <m/>
    <m/>
    <m/>
    <m/>
    <x v="2"/>
    <m/>
  </r>
  <r>
    <n v="1000990097"/>
    <x v="0"/>
    <d v="2022-03-03T00:00:00"/>
    <d v="2022-05-23T00:00:00"/>
    <e v="#REF!"/>
    <e v="#N/A"/>
    <m/>
    <x v="0"/>
    <x v="0"/>
    <x v="0"/>
    <s v="CC"/>
    <s v="DAYANA "/>
    <s v="YICET "/>
    <s v="RIAÑO "/>
    <s v="MONSALVE "/>
    <s v="DAYANA  YICET  RIAÑO  MONSALVE "/>
    <d v="2001-10-28T00:00:00"/>
    <x v="15"/>
    <n v="1"/>
    <n v="28"/>
    <s v="21 AÑOS 1 MESES 2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L 110 SUR 8D ESTE 51"/>
    <n v="3103205133"/>
    <n v="3136104839"/>
    <x v="0"/>
    <s v="NO SE AUTORECONOCE EN NINGUNO DE LOS ANTERIORES"/>
    <x v="0"/>
    <x v="5"/>
    <s v="NO_"/>
    <s v="NO_"/>
    <s v="a. Pertenecientes a hogares con puntaje SISBEN"/>
    <s v="NO_"/>
    <s v="CONYUGE"/>
    <s v="CC"/>
    <n v="1022948303"/>
    <s v="JOHAN "/>
    <s v="SANTIAGO"/>
    <s v="MORENO"/>
    <s v="CASTRO"/>
    <d v="1998-08-29T00:00:00"/>
    <s v="COLOMBIA"/>
    <s v="BOGOTÁ"/>
    <s v="BOGOTÁ"/>
    <s v="CC"/>
    <n v="80366091"/>
    <s v="HECTOR "/>
    <s v="JULIO "/>
    <s v="RIAÑO"/>
    <s v="AREVALO"/>
    <d v="1966-12-22T00:00:00"/>
    <n v="56"/>
    <s v="COLOMBIA"/>
    <s v="CUNDINAMARCA"/>
    <s v="VILLAPINZÓN"/>
    <s v="CC"/>
    <n v="52129566"/>
    <s v="MARIA"/>
    <s v="CRISTINA "/>
    <s v="MONSALVE "/>
    <s v="CAICEDO "/>
    <d v="1973-10-10T00:00:00"/>
    <n v="49"/>
    <s v="COLOMBIA"/>
    <s v="BOGOTÁ"/>
    <s v="BOGOTÁ"/>
    <x v="0"/>
    <x v="4"/>
    <x v="0"/>
    <d v="2022-02-27T00:00:00"/>
    <s v="NO_"/>
    <x v="0"/>
    <m/>
    <m/>
    <m/>
    <m/>
    <m/>
    <m/>
    <m/>
    <m/>
    <m/>
    <m/>
    <n v="31.2"/>
    <x v="0"/>
    <m/>
  </r>
  <r>
    <n v="1023049067"/>
    <x v="1"/>
    <d v="2022-11-04T00:00:00"/>
    <m/>
    <s v="JULIETH DANIELA GONZALEZ  MACIAS"/>
    <m/>
    <m/>
    <x v="0"/>
    <x v="0"/>
    <x v="0"/>
    <s v="RC"/>
    <s v="EITHAN"/>
    <s v="JOEL"/>
    <s v="AGUIRRE"/>
    <s v="GONZALEZ"/>
    <s v="EITHAN JOEL AGUIRRE GONZALEZ"/>
    <d v="2022-09-05T00:00:00"/>
    <x v="1"/>
    <n v="3"/>
    <n v="21"/>
    <s v="0 AÑOS 3 MESES 21 DIAS "/>
    <x v="1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5"/>
    <m/>
    <s v="CRA 6 F ESTE #97 F 10 SUR"/>
    <n v="3152238135"/>
    <n v="3176032597"/>
    <x v="0"/>
    <s v="NO SE AUTORECONOCE EN NINGUNO DE LOS ANTERIORES"/>
    <x v="1"/>
    <x v="1"/>
    <s v="NO_"/>
    <s v="NO_"/>
    <s v="a. Pertenecientes a hogares con puntaje SISBEN"/>
    <m/>
    <s v="MADRE"/>
    <s v="CC"/>
    <n v="1000257754"/>
    <s v="JULIETH"/>
    <s v="DANIELA"/>
    <s v="GONZALEZ "/>
    <s v="MACIAS"/>
    <d v="2001-09-06T00:00:00"/>
    <s v="COLOMBIA"/>
    <s v="BOGOTÁ"/>
    <s v="BOGOTÁ"/>
    <s v="CC"/>
    <n v="1023010654"/>
    <s v="RICARDO"/>
    <m/>
    <s v="AGUIRRE"/>
    <s v="HERNANDEZ"/>
    <d v="1996-02-11T00:00:00"/>
    <n v="26"/>
    <s v="COLOMBIA"/>
    <s v="BOGOTÁ"/>
    <s v="BOGOTÁ"/>
    <s v="CC"/>
    <n v="1000257754"/>
    <s v="JULIETH"/>
    <s v="DANIELA"/>
    <s v="GONZALEZ"/>
    <s v="MACIAS"/>
    <d v="2001-09-06T00:00:00"/>
    <n v="21"/>
    <s v="COLOMBIA"/>
    <s v="BOGOTÁ"/>
    <s v="BOGOTÁ"/>
    <x v="0"/>
    <x v="6"/>
    <x v="0"/>
    <d v="2022-10-04T00:00:00"/>
    <s v="SI_"/>
    <x v="1"/>
    <m/>
    <s v="NO_"/>
    <s v="SI"/>
    <m/>
    <n v="39"/>
    <n v="2730"/>
    <n v="51"/>
    <s v="SI_"/>
    <n v="2"/>
    <n v="2"/>
    <m/>
    <x v="0"/>
    <m/>
  </r>
  <r>
    <n v="1000257754"/>
    <x v="0"/>
    <d v="2022-04-20T00:00:00"/>
    <d v="2022-11-04T00:00:00"/>
    <m/>
    <e v="#N/A"/>
    <m/>
    <x v="0"/>
    <x v="0"/>
    <x v="0"/>
    <s v="CC"/>
    <s v="JULIETH"/>
    <s v="DANIELA "/>
    <s v="GONZALEZ"/>
    <s v="MACIAS"/>
    <s v="JULIETH DANIELA  GONZALEZ MACIAS"/>
    <d v="2001-09-06T00:00:00"/>
    <x v="15"/>
    <n v="3"/>
    <n v="20"/>
    <s v="21 AÑOS 3 MESES 2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F ESTE 97F SUR 10"/>
    <n v="3152238135"/>
    <n v="3176032597"/>
    <x v="0"/>
    <s v="NO SE AUTORECONOCE EN NINGUNO DE LOS ANTERIORES"/>
    <x v="0"/>
    <x v="3"/>
    <s v="NO_"/>
    <s v="NO_"/>
    <s v="a. Pertenecientes a hogares con puntaje SISBEN"/>
    <s v="NO_"/>
    <s v="MADRE"/>
    <s v="CC"/>
    <n v="52289466"/>
    <s v="MARIA "/>
    <s v="CRISTINA "/>
    <s v="MACIAS"/>
    <s v="OVIEDO "/>
    <d v="1980-03-01T00:00:00"/>
    <s v="COLOMBIA"/>
    <s v="TOLIMA"/>
    <s v="IBAGUÉ"/>
    <m/>
    <m/>
    <m/>
    <m/>
    <m/>
    <m/>
    <m/>
    <s v=""/>
    <m/>
    <m/>
    <m/>
    <m/>
    <m/>
    <m/>
    <m/>
    <m/>
    <m/>
    <m/>
    <s v=""/>
    <m/>
    <m/>
    <m/>
    <x v="1"/>
    <x v="1"/>
    <x v="0"/>
    <d v="2022-04-20T00:00:00"/>
    <s v="SI_"/>
    <x v="0"/>
    <m/>
    <m/>
    <m/>
    <m/>
    <m/>
    <m/>
    <m/>
    <m/>
    <m/>
    <m/>
    <n v="18"/>
    <x v="0"/>
    <m/>
  </r>
  <r>
    <n v="1023035592"/>
    <x v="0"/>
    <d v="2022-03-03T00:00:00"/>
    <d v="2022-04-20T00:00:00"/>
    <e v="#REF!"/>
    <e v="#N/A"/>
    <m/>
    <x v="0"/>
    <x v="0"/>
    <x v="0"/>
    <s v="CC"/>
    <s v="ERIKA "/>
    <s v="JHOANNA"/>
    <s v="BENITEZ "/>
    <s v="LEON"/>
    <s v="ERIKA  JHOANNA BENITEZ  LEON"/>
    <d v="1999-04-21T00:00:00"/>
    <x v="17"/>
    <n v="8"/>
    <n v="5"/>
    <s v="23 AÑOS 8 MESES 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CLL 97A BIS SUR # 0-57 ESTE"/>
    <n v="3158035041"/>
    <m/>
    <x v="0"/>
    <s v="NO SE AUTORECONOCE EN NINGUNO DE LOS ANTERIORES"/>
    <x v="1"/>
    <x v="12"/>
    <s v="NO_"/>
    <s v="NO_"/>
    <s v="o. Ingresos iguales o inferiores a 1.5 Smlv"/>
    <s v="NO_"/>
    <s v="ABUELO(A)"/>
    <s v="CC"/>
    <n v="20368154"/>
    <s v="CARMEN"/>
    <s v="JULIA"/>
    <s v="BELTRAN"/>
    <s v="PRIETO"/>
    <d v="1953-11-01T00:00:00"/>
    <s v="COLOMBIA"/>
    <s v="CUNDINAMARCA"/>
    <s v="ANOLAIMA"/>
    <m/>
    <m/>
    <m/>
    <m/>
    <m/>
    <m/>
    <m/>
    <s v=""/>
    <m/>
    <m/>
    <m/>
    <s v="CC"/>
    <n v="52543873"/>
    <s v="DORIS"/>
    <s v="ADRIANA"/>
    <s v="LEON"/>
    <s v="BELTRAN"/>
    <d v="1981-03-04T00:00:00"/>
    <n v="41"/>
    <s v="COLOMBIA"/>
    <s v="CUNDINAMARCA"/>
    <s v="ANOLAIMA"/>
    <x v="0"/>
    <x v="0"/>
    <x v="0"/>
    <d v="2022-02-28T00:00:00"/>
    <s v="SI_"/>
    <x v="0"/>
    <m/>
    <m/>
    <m/>
    <m/>
    <m/>
    <m/>
    <m/>
    <m/>
    <m/>
    <m/>
    <n v="27"/>
    <x v="0"/>
    <m/>
  </r>
  <r>
    <n v="1243762682"/>
    <x v="0"/>
    <d v="2022-05-10T00:00:00"/>
    <d v="2022-10-03T00:00:00"/>
    <e v="#REF!"/>
    <e v="#N/A"/>
    <s v="TRIANGULO"/>
    <x v="0"/>
    <x v="2"/>
    <x v="2"/>
    <s v="CC"/>
    <s v="MIGUEL ANGEL"/>
    <s v="JOHN MICHAEL"/>
    <s v="AGUDELO"/>
    <s v="CABANZO"/>
    <s v="MIGUEL ANGEL JOHN MICHAEL AGUDELO CABANZO"/>
    <d v="2022-01-18T00:00:00"/>
    <x v="1"/>
    <n v="11"/>
    <n v="8"/>
    <s v="0 AÑOS 11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0"/>
    <s v="NO SE AUTORECONOCE EN NINGUNO DE LOS ANTERIORES"/>
    <x v="1"/>
    <x v="1"/>
    <s v="NO_"/>
    <s v="NO_"/>
    <s v="o. Ingresos iguales o inferiores a 1.5 Smlv"/>
    <s v="NO_"/>
    <s v="MADRE"/>
    <s v="CC"/>
    <n v="1010042437"/>
    <s v="YESSICA"/>
    <s v="KATERINE"/>
    <s v="CABANZO"/>
    <s v="VARGAS "/>
    <d v="2000-01-16T00:00:00"/>
    <s v="COLOMBIA"/>
    <s v="BOGOTÁ"/>
    <s v="BOGOTÁ"/>
    <s v="CC"/>
    <n v="79701102"/>
    <s v="JOHN "/>
    <s v="FREDY"/>
    <s v="AGUDELO"/>
    <s v="ARROYAVE"/>
    <d v="1970-11-29T00:00:00"/>
    <n v="52"/>
    <s v="COLOMBIA"/>
    <s v="CALDAS"/>
    <s v="MANIZALES"/>
    <s v="CC"/>
    <n v="1010042437"/>
    <s v="YESSICA"/>
    <s v="KATERINE"/>
    <s v="CABANZO"/>
    <s v="VARGAS "/>
    <m/>
    <s v=""/>
    <s v="COLOMBIA"/>
    <s v="BOGOTÁ"/>
    <s v="BOGOTÁ"/>
    <x v="0"/>
    <x v="6"/>
    <x v="0"/>
    <d v="2022-05-06T00:00:00"/>
    <m/>
    <x v="1"/>
    <m/>
    <m/>
    <m/>
    <m/>
    <m/>
    <n v="2995"/>
    <n v="50"/>
    <m/>
    <m/>
    <m/>
    <m/>
    <x v="2"/>
    <m/>
  </r>
  <r>
    <n v="1000362531"/>
    <x v="0"/>
    <d v="2022-03-03T00:00:00"/>
    <d v="2022-05-09T00:00:00"/>
    <e v="#REF!"/>
    <e v="#N/A"/>
    <m/>
    <x v="0"/>
    <x v="0"/>
    <x v="0"/>
    <s v="CC"/>
    <s v="JENNY"/>
    <s v="CAROLINA"/>
    <s v="GUZMAN"/>
    <s v="TIBAQUIRA"/>
    <s v="JENNY CAROLINA GUZMAN TIBAQUIRA"/>
    <d v="2000-08-23T00:00:00"/>
    <x v="18"/>
    <n v="4"/>
    <n v="3"/>
    <s v="22 AÑOS 4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B SUR 6F ESTE 10"/>
    <n v="3012911920"/>
    <m/>
    <x v="0"/>
    <s v="NO SE AUTORECONOCE EN NINGUNO DE LOS ANTERIORES"/>
    <x v="0"/>
    <x v="5"/>
    <s v="NO_"/>
    <s v="NO_"/>
    <s v="a. Pertenecientes a hogares con puntaje SISBEN"/>
    <s v="NO_"/>
    <s v="CONYUGE"/>
    <s v="CC"/>
    <n v="1023030438"/>
    <s v="JHONATAN"/>
    <m/>
    <s v="GARZON"/>
    <s v="PATIÑO"/>
    <d v="1998-09-26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1"/>
    <d v="2022-02-27T00:00:00"/>
    <s v="NO_"/>
    <x v="0"/>
    <m/>
    <m/>
    <m/>
    <m/>
    <m/>
    <m/>
    <m/>
    <m/>
    <m/>
    <m/>
    <n v="24"/>
    <x v="0"/>
    <m/>
  </r>
  <r>
    <n v="1022940608"/>
    <x v="1"/>
    <d v="2022-10-18T00:00:00"/>
    <m/>
    <s v="JUNIOR OLIVERA"/>
    <m/>
    <m/>
    <x v="0"/>
    <x v="0"/>
    <x v="0"/>
    <s v="CC"/>
    <s v="LEIDY"/>
    <s v="YINETH"/>
    <s v="ABAUNZA"/>
    <s v="VARGAS"/>
    <s v="LEIDY YINETH ABAUNZA VARGAS"/>
    <d v="1988-02-17T00:00:00"/>
    <x v="19"/>
    <n v="10"/>
    <n v="9"/>
    <s v="34 AÑOS 10 MESES 9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9"/>
    <m/>
    <s v="CALLE101SUR6A15ESTE"/>
    <n v="3204965581"/>
    <n v="3132806528"/>
    <x v="0"/>
    <s v="NO SE AUTORECONOCE EN NINGUNO DE LOS ANTERIORES"/>
    <x v="0"/>
    <x v="12"/>
    <s v="NO_"/>
    <s v="NO_"/>
    <s v="a. Pertenecientes a hogares con puntaje SISBEN"/>
    <s v="NO_"/>
    <s v="CONYUGE"/>
    <s v="CC"/>
    <n v="1033684992"/>
    <s v="HUGO"/>
    <s v="ARMANDO"/>
    <s v="DUPRAT"/>
    <s v="SANCHEZ"/>
    <d v="1986-12-1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5"/>
    <x v="0"/>
    <d v="2022-10-14T00:00:00"/>
    <s v="SI_"/>
    <x v="0"/>
    <m/>
    <m/>
    <m/>
    <m/>
    <m/>
    <m/>
    <m/>
    <m/>
    <m/>
    <m/>
    <m/>
    <x v="0"/>
    <m/>
  </r>
  <r>
    <n v="1245079964"/>
    <x v="0"/>
    <d v="2022-08-31T00:00:00"/>
    <d v="2022-10-18T00:00:00"/>
    <m/>
    <e v="#N/A"/>
    <m/>
    <x v="0"/>
    <x v="0"/>
    <x v="0"/>
    <s v="RC"/>
    <s v="JUNIOR"/>
    <s v="DAVID"/>
    <s v="OLIVERA"/>
    <s v="MORALES"/>
    <s v="JUNIOR DAVID OLIVERA MORALES"/>
    <d v="2022-08-04T00:00:00"/>
    <x v="1"/>
    <n v="4"/>
    <n v="22"/>
    <s v="0 AÑOS 4 MESES 22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 A ESTE NO 107 A SUR 25"/>
    <n v="3222348373"/>
    <m/>
    <x v="0"/>
    <s v="NO SE AUTORECONOCE EN NINGUNO DE LOS ANTERIORES"/>
    <x v="1"/>
    <x v="1"/>
    <s v="NO_"/>
    <s v="NO_"/>
    <s v="a. Pertenecientes a hogares con puntaje SISBEN"/>
    <m/>
    <s v="MADRE"/>
    <s v="SIN DOCUMENTO"/>
    <m/>
    <s v="NOIRALY DEL CARMEN "/>
    <m/>
    <s v="OLIVERA"/>
    <s v="MORALES"/>
    <d v="2002-10-08T00:00:00"/>
    <s v="VENEZUELA"/>
    <s v="EXTERIOR"/>
    <s v="EXTERIOR"/>
    <m/>
    <m/>
    <m/>
    <m/>
    <m/>
    <m/>
    <m/>
    <s v=""/>
    <m/>
    <m/>
    <m/>
    <s v="SIN DOCUMENTO"/>
    <m/>
    <s v="NORALY DEL CARMEN "/>
    <m/>
    <s v="OLIVERA"/>
    <s v="MORALES"/>
    <d v="2002-10-08T00:00:00"/>
    <n v="20"/>
    <s v="VENEZUELA"/>
    <s v="EXTERIOR"/>
    <s v="EXTERIOR"/>
    <x v="3"/>
    <x v="12"/>
    <x v="0"/>
    <d v="2022-08-30T00:00:00"/>
    <s v="SI_"/>
    <x v="0"/>
    <m/>
    <m/>
    <m/>
    <m/>
    <s v="38 SEMANAS"/>
    <s v="3.335 GR"/>
    <s v="50 CM"/>
    <s v="SI_"/>
    <m/>
    <m/>
    <m/>
    <x v="0"/>
    <m/>
  </r>
  <r>
    <n v="1023048919"/>
    <x v="0"/>
    <d v="2022-08-23T00:00:00"/>
    <d v="2022-08-30T00:00:00"/>
    <e v="#REF!"/>
    <e v="#N/A"/>
    <m/>
    <x v="0"/>
    <x v="0"/>
    <x v="0"/>
    <s v="RC"/>
    <s v="LUCY"/>
    <s v="VALERIA"/>
    <s v="PARRA"/>
    <s v="SIERRA"/>
    <s v="LUCY VALERIA PARRA SIERRA"/>
    <d v="2022-08-05T00:00:00"/>
    <x v="1"/>
    <n v="4"/>
    <n v="21"/>
    <s v="0 AÑOS 4 MESES 21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CLL 92A SUR 5 ESTE 28"/>
    <n v="3212699349"/>
    <m/>
    <x v="0"/>
    <s v="NO SE AUTORECONOCE EN NINGUNO DE LOS ANTERIORES"/>
    <x v="1"/>
    <x v="1"/>
    <s v="NO_"/>
    <s v="NO_"/>
    <s v="a. Pertenecientes a hogares con puntaje SISBEN"/>
    <m/>
    <s v="AMIGO(A)"/>
    <s v="CC"/>
    <n v="1001063332"/>
    <s v="SANDRA"/>
    <s v="MILENA "/>
    <s v="BECERRA"/>
    <s v="NARANJO"/>
    <d v="1989-01-24T00:00:00"/>
    <s v="COLOMBIA"/>
    <s v="BOGOTÁ"/>
    <s v="BOGOTÁ"/>
    <s v="CC"/>
    <n v="1022979058"/>
    <s v="WALTER"/>
    <s v="ARMANDO"/>
    <s v="PARRA"/>
    <s v="GARCIA"/>
    <m/>
    <s v=""/>
    <m/>
    <m/>
    <m/>
    <s v="CC"/>
    <n v="1030695904"/>
    <s v="HEIDY"/>
    <s v="DAYANA"/>
    <s v="SIERRA "/>
    <s v="BECERRA"/>
    <d v="1999-04-22T00:00:00"/>
    <n v="23"/>
    <s v="COLOMBIA"/>
    <s v="BOGOTÁ"/>
    <s v="BOGOTÁ"/>
    <x v="3"/>
    <x v="12"/>
    <x v="1"/>
    <d v="2022-08-22T00:00:00"/>
    <s v="SI_"/>
    <x v="1"/>
    <s v="NO_"/>
    <s v="NO_"/>
    <m/>
    <m/>
    <s v="39 SEMANAS"/>
    <s v="2640 GR"/>
    <s v="50 CM"/>
    <s v="SI_"/>
    <m/>
    <m/>
    <m/>
    <x v="0"/>
    <m/>
  </r>
  <r>
    <n v="1030695904"/>
    <x v="0"/>
    <d v="2022-03-03T00:00:00"/>
    <d v="2022-08-22T00:00:00"/>
    <e v="#REF!"/>
    <e v="#N/A"/>
    <m/>
    <x v="0"/>
    <x v="0"/>
    <x v="0"/>
    <s v="CC"/>
    <s v="HEIDY "/>
    <s v="DAYANA"/>
    <s v="SIERRA "/>
    <s v="BECERRA"/>
    <s v="HEIDY  DAYANA SIERRA  BECERRA"/>
    <d v="1999-04-22T00:00:00"/>
    <x v="17"/>
    <n v="8"/>
    <n v="4"/>
    <s v="23 AÑOS 8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CLL 92A SUR 5 ESTE 28"/>
    <n v="3212699349"/>
    <m/>
    <x v="0"/>
    <s v="NO SE AUTORECONOCE EN NINGUNO DE LOS ANTERIORES"/>
    <x v="0"/>
    <x v="9"/>
    <s v="NO_"/>
    <s v="NO_"/>
    <s v="a. Pertenecientes a hogares con puntaje SISBEN"/>
    <s v="NO_"/>
    <s v="TIO(A)"/>
    <s v="CC"/>
    <n v="1001063332"/>
    <s v="SANDRA"/>
    <s v="MILENA "/>
    <s v="BECERRA"/>
    <s v="NARANJO"/>
    <d v="1989-01-24T00:00:00"/>
    <s v="COLOMBIA"/>
    <s v="BOGOTÁ"/>
    <s v="BOGOTÁ"/>
    <s v="CC"/>
    <n v="80501398"/>
    <s v="JAVIER "/>
    <s v="DARIO "/>
    <s v="SIERRA "/>
    <s v="RODRIGUEZ "/>
    <d v="1977-04-28T00:00:00"/>
    <n v="45"/>
    <s v="COLOMBIA"/>
    <s v="CUNDINAMARCA"/>
    <s v="PACHO"/>
    <m/>
    <m/>
    <m/>
    <m/>
    <m/>
    <m/>
    <m/>
    <s v=""/>
    <m/>
    <m/>
    <m/>
    <x v="0"/>
    <x v="5"/>
    <x v="0"/>
    <d v="2022-03-01T00:00:00"/>
    <s v="NO_"/>
    <x v="0"/>
    <m/>
    <m/>
    <m/>
    <m/>
    <m/>
    <m/>
    <m/>
    <m/>
    <m/>
    <m/>
    <n v="16"/>
    <x v="0"/>
    <m/>
  </r>
  <r>
    <n v="1243861089"/>
    <x v="1"/>
    <d v="2022-07-19T00:00:00"/>
    <m/>
    <m/>
    <m/>
    <m/>
    <x v="0"/>
    <x v="0"/>
    <x v="0"/>
    <s v="RC"/>
    <s v="JUAN"/>
    <s v="DAVID"/>
    <s v="GUZMAN"/>
    <s v="ARDILA"/>
    <s v="JUAN DAVID GUZMAN ARDILA"/>
    <d v="2022-05-03T00:00:00"/>
    <x v="1"/>
    <n v="7"/>
    <n v="23"/>
    <s v="0 AÑOS 7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 A SUR 8A ESTE 18"/>
    <s v="320 8937759"/>
    <m/>
    <x v="0"/>
    <s v="NO SE AUTORECONOCE EN NINGUNO DE LOS ANTERIORES"/>
    <x v="1"/>
    <x v="1"/>
    <s v="NO_"/>
    <s v="NO_"/>
    <s v="o. Ingresos iguales o inferiores a 1.5 Smlv"/>
    <m/>
    <s v="MADRE"/>
    <s v="CC"/>
    <n v="1000937467"/>
    <s v="KAREN"/>
    <s v="MAYERLY"/>
    <s v="ARDILA"/>
    <s v="JIMENEZ"/>
    <d v="2002-08-16T00:00:00"/>
    <s v="COLOMBIA"/>
    <s v="BOGOTÁ"/>
    <s v="BOGOTÁ"/>
    <m/>
    <m/>
    <m/>
    <m/>
    <m/>
    <m/>
    <m/>
    <s v=""/>
    <m/>
    <m/>
    <m/>
    <s v="CC"/>
    <n v="1000937467"/>
    <s v="KAREN"/>
    <s v="MAYERLY"/>
    <s v="ARDILA"/>
    <s v="JIMENEZ"/>
    <d v="2002-08-16T00:00:00"/>
    <n v="20"/>
    <s v="COLOMBIA"/>
    <s v="BOGOTÁ"/>
    <s v="BOGOTÁ"/>
    <x v="1"/>
    <x v="1"/>
    <x v="1"/>
    <d v="2022-07-19T00:00:00"/>
    <s v="NO_"/>
    <x v="1"/>
    <m/>
    <s v="NO_"/>
    <s v="NO"/>
    <m/>
    <s v="38 SEMANAS"/>
    <m/>
    <m/>
    <s v="SI_"/>
    <n v="1"/>
    <n v="1"/>
    <m/>
    <x v="2"/>
    <m/>
  </r>
  <r>
    <n v="1000937467"/>
    <x v="0"/>
    <d v="2022-03-03T00:00:00"/>
    <d v="2022-07-18T00:00:00"/>
    <e v="#REF!"/>
    <e v="#N/A"/>
    <m/>
    <x v="0"/>
    <x v="0"/>
    <x v="0"/>
    <s v="CC"/>
    <s v="KAREN"/>
    <s v="MAYERLY"/>
    <s v="ARDILA"/>
    <s v="JIMENEZ"/>
    <s v="KAREN MAYERLY ARDILA JIMENEZ"/>
    <d v="2002-08-16T00:00:00"/>
    <x v="4"/>
    <n v="4"/>
    <n v="10"/>
    <s v="20 AÑOS 4 MESES 1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 A SUR 8A ESTE 18"/>
    <s v="320 8937759"/>
    <m/>
    <x v="0"/>
    <s v="NO SE AUTORECONOCE EN NINGUNO DE LOS ANTERIORES"/>
    <x v="0"/>
    <x v="17"/>
    <s v="NO_"/>
    <s v="NO_"/>
    <s v="a. Pertenecientes a hogares con puntaje SISBEN"/>
    <s v="NO_"/>
    <s v="OTRO"/>
    <s v="CC"/>
    <n v="39802983"/>
    <s v="GLORIA "/>
    <s v="INES"/>
    <s v="FAGUA"/>
    <m/>
    <d v="1971-04-25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1"/>
    <x v="1"/>
    <d v="2021-03-04T00:00:00"/>
    <s v="NO_"/>
    <x v="0"/>
    <m/>
    <m/>
    <m/>
    <m/>
    <m/>
    <m/>
    <m/>
    <m/>
    <m/>
    <m/>
    <m/>
    <x v="0"/>
    <m/>
  </r>
  <r>
    <n v="1033755043"/>
    <x v="1"/>
    <d v="2022-06-01T00:00:00"/>
    <m/>
    <m/>
    <m/>
    <m/>
    <x v="0"/>
    <x v="0"/>
    <x v="0"/>
    <s v="CC"/>
    <s v="INGRID "/>
    <s v="KATHERINE"/>
    <s v="OSORIO"/>
    <s v="QUINTERO"/>
    <s v="INGRID  KATHERINE OSORIO QUINTERO"/>
    <d v="1993-03-22T00:00:00"/>
    <x v="20"/>
    <n v="9"/>
    <n v="4"/>
    <s v="29 AÑOS 9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ZONA DE ASENTAMIENTO "/>
    <n v="3227528230"/>
    <m/>
    <x v="1"/>
    <s v="NO SE AUTORECONOCE EN NINGUNO DE LOS ANTERIORES"/>
    <x v="0"/>
    <x v="18"/>
    <s v="NO_"/>
    <s v="NO_"/>
    <s v="a. Pertenecientes a hogares con puntaje SISBEN"/>
    <s v="NO_"/>
    <s v="MADRE"/>
    <s v="CC"/>
    <n v="65811728"/>
    <s v="RUTH"/>
    <s v="CECILIA"/>
    <s v="OSORIO"/>
    <s v="QUINTERO"/>
    <m/>
    <s v="COLOMBIA"/>
    <s v="TOLIMA"/>
    <s v="FRESNO"/>
    <m/>
    <m/>
    <m/>
    <m/>
    <m/>
    <m/>
    <m/>
    <s v=""/>
    <m/>
    <m/>
    <m/>
    <m/>
    <m/>
    <m/>
    <m/>
    <m/>
    <m/>
    <m/>
    <s v=""/>
    <m/>
    <m/>
    <m/>
    <x v="1"/>
    <x v="0"/>
    <x v="2"/>
    <s v="NO_"/>
    <m/>
    <x v="1"/>
    <m/>
    <m/>
    <m/>
    <m/>
    <m/>
    <m/>
    <m/>
    <m/>
    <m/>
    <m/>
    <n v="11"/>
    <x v="0"/>
    <m/>
  </r>
  <r>
    <n v="1023864363"/>
    <x v="0"/>
    <d v="2022-05-02T00:00:00"/>
    <d v="2022-06-01T00:00:00"/>
    <e v="#REF!"/>
    <e v="#N/A"/>
    <m/>
    <x v="0"/>
    <x v="0"/>
    <x v="0"/>
    <s v="CC"/>
    <s v="JHENY"/>
    <s v="JULIER"/>
    <s v="ZAMORA "/>
    <s v="DUARTE"/>
    <s v="JHENY JULIER ZAMORA  DUARTE"/>
    <d v="1986-07-27T00:00:00"/>
    <x v="13"/>
    <n v="4"/>
    <n v="29"/>
    <s v="36 AÑOS 4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DG 98A SUR 8 ESTE 87"/>
    <n v="3106809664"/>
    <m/>
    <x v="0"/>
    <s v="NO SE AUTORECONOCE EN NINGUNO DE LOS ANTERIORES"/>
    <x v="1"/>
    <x v="4"/>
    <s v="NO_"/>
    <s v="NO_"/>
    <s v="a. Pertenecientes a hogares con puntaje SISBEN"/>
    <s v="NO_"/>
    <s v="CONYUGE"/>
    <s v="CC"/>
    <n v="1015408006"/>
    <s v="DANIEL"/>
    <s v="ARTURO"/>
    <s v="LINARES"/>
    <s v="FRANCO"/>
    <d v="1988-07-0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1"/>
    <m/>
    <s v="NO_"/>
    <x v="0"/>
    <m/>
    <m/>
    <m/>
    <m/>
    <m/>
    <m/>
    <m/>
    <m/>
    <m/>
    <m/>
    <m/>
    <x v="0"/>
    <m/>
  </r>
  <r>
    <n v="1023001341"/>
    <x v="0"/>
    <d v="2022-03-03T00:00:00"/>
    <d v="2022-05-02T00:00:00"/>
    <e v="#REF!"/>
    <e v="#N/A"/>
    <m/>
    <x v="0"/>
    <x v="0"/>
    <x v="0"/>
    <s v="CC"/>
    <s v="LUZ"/>
    <s v="ADRIANA"/>
    <s v="ACOSTA"/>
    <s v="MORENO"/>
    <s v="LUZ ADRIANA ACOSTA MORENO"/>
    <d v="1994-11-12T00:00:00"/>
    <x v="12"/>
    <n v="1"/>
    <n v="14"/>
    <s v="28 AÑOS 1 MESES 1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9B ESTE 107 SUR 41"/>
    <n v="3219081745"/>
    <n v="3107760363"/>
    <x v="0"/>
    <s v="NO SE AUTORECONOCE EN NINGUNO DE LOS ANTERIORES"/>
    <x v="1"/>
    <x v="1"/>
    <s v="NO_"/>
    <s v="NO_"/>
    <s v="o. Ingresos iguales o inferiores a 1.5 Smlv"/>
    <s v="NO_"/>
    <s v="HERMANO(A)"/>
    <s v="CC"/>
    <n v="1022990436"/>
    <s v="DEISY "/>
    <s v="ANDRES "/>
    <s v="ACOSTA "/>
    <s v="MORENO"/>
    <d v="2021-10-05T00:00:00"/>
    <s v="COLOMBIA"/>
    <s v="BOGOTÁ"/>
    <s v="BOGOTÁ"/>
    <s v="CC"/>
    <m/>
    <m/>
    <m/>
    <m/>
    <m/>
    <m/>
    <s v=""/>
    <m/>
    <m/>
    <m/>
    <m/>
    <m/>
    <m/>
    <m/>
    <m/>
    <m/>
    <m/>
    <s v=""/>
    <m/>
    <m/>
    <m/>
    <x v="0"/>
    <x v="0"/>
    <x v="2"/>
    <d v="2022-02-27T00:00:00"/>
    <s v="NO_"/>
    <x v="0"/>
    <m/>
    <m/>
    <m/>
    <m/>
    <m/>
    <m/>
    <m/>
    <m/>
    <m/>
    <m/>
    <m/>
    <x v="0"/>
    <m/>
  </r>
  <r>
    <n v="1023048403"/>
    <x v="1"/>
    <d v="2022-06-01T00:00:00"/>
    <m/>
    <m/>
    <m/>
    <m/>
    <x v="0"/>
    <x v="2"/>
    <x v="2"/>
    <s v="RC"/>
    <s v="SAMARA "/>
    <m/>
    <s v="LOZANO"/>
    <s v="AYUDANTE"/>
    <s v="SAMARA   LOZANO AYUDANTE"/>
    <d v="2022-04-23T00:00:00"/>
    <x v="1"/>
    <n v="8"/>
    <n v="3"/>
    <s v="0 AÑOS 8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 "/>
    <n v="3133109169"/>
    <n v="3107272385"/>
    <x v="0"/>
    <s v="NO SE AUTORECONOCE EN NINGUNO DE LOS ANTERIORES"/>
    <x v="1"/>
    <x v="1"/>
    <s v="NO_"/>
    <s v="NO_"/>
    <s v="o. Ingresos iguales o inferiores a 1.5 Smlv"/>
    <s v="SI_"/>
    <s v="MADRE"/>
    <s v="CC"/>
    <n v="1012407907"/>
    <s v="ANGGIE"/>
    <s v="FERNANDA"/>
    <s v="AYUDANTE "/>
    <s v="REYES"/>
    <d v="1994-02-16T00:00:00"/>
    <s v="COLOMBIA"/>
    <s v="BOGOTÁ"/>
    <s v="BOGOTÁ"/>
    <s v="CC"/>
    <n v="1012404330"/>
    <s v="FABIAN "/>
    <s v="ORLANDO"/>
    <s v="LOZANO"/>
    <s v="NARANJO"/>
    <d v="1993-10-19T00:00:00"/>
    <n v="29"/>
    <s v="COLOMBIA"/>
    <s v="TOLIMA"/>
    <s v="DOLORES"/>
    <s v="CC"/>
    <n v="1012407907"/>
    <s v="ANGGIE"/>
    <s v="FERNANDA"/>
    <s v="AYUDANTE "/>
    <s v="REYES"/>
    <d v="1990-01-28T00:00:00"/>
    <n v="32"/>
    <s v="COLOMBIA"/>
    <s v="BOGOTÁ"/>
    <s v="BOGOTÁ"/>
    <x v="1"/>
    <x v="1"/>
    <x v="2"/>
    <s v="SI_"/>
    <m/>
    <x v="1"/>
    <m/>
    <m/>
    <m/>
    <m/>
    <m/>
    <m/>
    <m/>
    <m/>
    <m/>
    <m/>
    <m/>
    <x v="2"/>
    <m/>
  </r>
  <r>
    <n v="1012407907"/>
    <x v="0"/>
    <d v="2022-04-20T00:00:00"/>
    <d v="2022-06-01T00:00:00"/>
    <e v="#REF!"/>
    <e v="#N/A"/>
    <m/>
    <x v="0"/>
    <x v="0"/>
    <x v="0"/>
    <s v="CC"/>
    <s v="ANGGIE"/>
    <s v="FERNANDA"/>
    <s v="AYUDANTE "/>
    <s v="REYES"/>
    <s v="ANGGIE FERNANDA AYUDANTE  REYES"/>
    <d v="1994-02-16T00:00:00"/>
    <x v="12"/>
    <n v="10"/>
    <n v="10"/>
    <s v="28 AÑOS 10 MESES 1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 "/>
    <n v="3133109169"/>
    <n v="3107272385"/>
    <x v="0"/>
    <s v="NO SE AUTORECONOCE EN NINGUNO DE LOS ANTERIORES"/>
    <x v="0"/>
    <x v="9"/>
    <s v="NO_"/>
    <s v="NO_"/>
    <s v="a. Pertenecientes a hogares con puntaje SISBEN"/>
    <s v="NO_"/>
    <s v="CONYUGE"/>
    <s v="CC"/>
    <n v="1012404330"/>
    <s v="FABIAN "/>
    <s v="ORLANDO"/>
    <s v="LOZANO"/>
    <s v="NARANJO"/>
    <d v="1993-10-19T00:00:00"/>
    <s v="COLOMBIA"/>
    <s v="TOLIMA"/>
    <s v="DOLORES"/>
    <m/>
    <m/>
    <m/>
    <m/>
    <m/>
    <m/>
    <m/>
    <s v=""/>
    <m/>
    <m/>
    <m/>
    <m/>
    <m/>
    <m/>
    <m/>
    <m/>
    <m/>
    <m/>
    <s v=""/>
    <m/>
    <m/>
    <m/>
    <x v="1"/>
    <x v="1"/>
    <x v="0"/>
    <d v="2022-04-20T00:00:00"/>
    <s v="SI_"/>
    <x v="1"/>
    <m/>
    <m/>
    <m/>
    <m/>
    <m/>
    <m/>
    <m/>
    <m/>
    <m/>
    <m/>
    <n v="39"/>
    <x v="0"/>
    <m/>
  </r>
  <r>
    <n v="1073234865"/>
    <x v="0"/>
    <d v="2022-03-03T00:00:00"/>
    <d v="2022-04-20T00:00:00"/>
    <e v="#REF!"/>
    <e v="#N/A"/>
    <m/>
    <x v="0"/>
    <x v="0"/>
    <x v="0"/>
    <s v="TI"/>
    <s v="NICOL"/>
    <s v="DANIELA "/>
    <s v="RICO "/>
    <s v="RAMIREZ "/>
    <s v="NICOL DANIELA  RICO  RAMIREZ "/>
    <d v="2006-07-04T00:00:00"/>
    <x v="21"/>
    <n v="5"/>
    <n v="22"/>
    <s v="16 AÑOS 5 MESES 22 DIAS "/>
    <x v="0"/>
    <x v="0"/>
    <x v="0"/>
    <s v="CUNDINAMARCA"/>
    <s v="MOSQUER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100B SUR 79"/>
    <n v="3132301973"/>
    <n v="3003185246"/>
    <x v="0"/>
    <s v="NO SE AUTORECONOCE EN NINGUNO DE LOS ANTERIORES"/>
    <x v="0"/>
    <x v="19"/>
    <s v="NO_"/>
    <s v="NO_"/>
    <s v="a. Pertenecientes a hogares con puntaje SISBEN"/>
    <s v="NO_"/>
    <s v="CONYUGE"/>
    <s v="CC"/>
    <n v="1074344027"/>
    <s v="EDISON"/>
    <s v="MAURICIO "/>
    <s v="VELASQUEZ "/>
    <s v="PEDREROS"/>
    <d v="2004-01-28T00:00:00"/>
    <s v="COLOMBIA"/>
    <s v="CUNDINAMARCA"/>
    <s v="FUNZA"/>
    <s v="CC"/>
    <m/>
    <m/>
    <m/>
    <m/>
    <m/>
    <m/>
    <s v=""/>
    <m/>
    <m/>
    <m/>
    <m/>
    <m/>
    <m/>
    <m/>
    <m/>
    <m/>
    <m/>
    <s v=""/>
    <m/>
    <m/>
    <m/>
    <x v="0"/>
    <x v="2"/>
    <x v="1"/>
    <d v="2022-03-04T00:00:00"/>
    <s v="NO_"/>
    <x v="0"/>
    <m/>
    <m/>
    <m/>
    <m/>
    <m/>
    <m/>
    <m/>
    <m/>
    <m/>
    <m/>
    <n v="20"/>
    <x v="0"/>
    <m/>
  </r>
  <r>
    <n v="1016752849"/>
    <x v="1"/>
    <d v="2022-03-03T00:00:00"/>
    <m/>
    <m/>
    <m/>
    <m/>
    <x v="0"/>
    <x v="5"/>
    <x v="5"/>
    <s v="RC"/>
    <s v="DAVID"/>
    <s v="ORLANDO"/>
    <s v="LASSO"/>
    <s v="GUZMAN"/>
    <s v="DAVID ORLANDO LASSO GUZMAN"/>
    <d v="2021-09-20T00:00:00"/>
    <x v="3"/>
    <n v="3"/>
    <n v="6"/>
    <s v="1 AÑOS 3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2 SUR 8A ESTE 46"/>
    <n v="3142216163"/>
    <m/>
    <x v="0"/>
    <s v="NO SE AUTORECONOCE EN NINGUNO DE LOS ANTERIORES"/>
    <x v="1"/>
    <x v="1"/>
    <s v="NO_"/>
    <s v="NO_"/>
    <s v="o. Ingresos iguales o inferiores a 1.5 Smlv"/>
    <s v="NO_"/>
    <s v="MADRE"/>
    <s v="CC"/>
    <n v="1005254066"/>
    <s v="LEIDY"/>
    <s v="PAOLA"/>
    <s v="GUZMAN"/>
    <s v="FAGUA"/>
    <d v="1998-01-17T00:00:00"/>
    <s v="COLOMBIA"/>
    <s v="QUINDÍO"/>
    <s v="CALARCÁ"/>
    <s v="CC"/>
    <n v="1013591147"/>
    <s v="MIGUEL "/>
    <s v="ANTONIO "/>
    <s v="LASSO"/>
    <s v="ESPITIA"/>
    <d v="1987-10-06T00:00:00"/>
    <n v="35"/>
    <s v="COLOMBIA"/>
    <s v="BOGOTÁ"/>
    <s v="BOGOTÁ"/>
    <s v="CC"/>
    <n v="1005254066"/>
    <s v="LEIDY"/>
    <s v="PAOLA"/>
    <s v="GUZMAN"/>
    <s v="FAGUA"/>
    <d v="1998-01-17T00:00:00"/>
    <n v="24"/>
    <s v="COLOMBIA"/>
    <s v="QUINDÍO"/>
    <s v="CALARCÁ"/>
    <x v="0"/>
    <x v="0"/>
    <x v="0"/>
    <d v="2022-03-09T00:00:00"/>
    <s v="SI_"/>
    <x v="2"/>
    <n v="3"/>
    <s v="SI_"/>
    <m/>
    <m/>
    <n v="24"/>
    <n v="980"/>
    <n v="36"/>
    <s v="NO_"/>
    <n v="1"/>
    <n v="1"/>
    <s v="NA"/>
    <x v="1"/>
    <m/>
  </r>
  <r>
    <n v="1023047489"/>
    <x v="1"/>
    <d v="2022-04-04T00:00:00"/>
    <m/>
    <m/>
    <m/>
    <s v="TRIANGULO"/>
    <x v="0"/>
    <x v="3"/>
    <x v="3"/>
    <s v="RC"/>
    <s v="BRITTNEY"/>
    <s v="NATALY"/>
    <s v="HERNANDEZ"/>
    <s v="MENDIETA"/>
    <s v="BRITTNEY NATALY HERNANDEZ MENDIETA"/>
    <d v="2021-10-28T00:00:00"/>
    <x v="3"/>
    <n v="1"/>
    <n v="28"/>
    <s v="1 AÑOS 1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A ESTE 91 SUR 65"/>
    <n v="3203290311"/>
    <n v="7621714"/>
    <x v="0"/>
    <s v="NO SE AUTORECONOCE EN NINGUNO DE LOS ANTERIORES"/>
    <x v="1"/>
    <x v="1"/>
    <s v="NO_"/>
    <s v="NO_"/>
    <s v="o. Ingresos iguales o inferiores a 1.5 Smlv"/>
    <m/>
    <s v="ABUELO(A)"/>
    <s v="CC"/>
    <n v="17083314"/>
    <s v="BERNARDO"/>
    <m/>
    <s v="HERNANDEZ"/>
    <m/>
    <d v="1942-08-20T00:00:00"/>
    <s v="COLOMBIA"/>
    <s v="BOYACÁ"/>
    <s v="SOATÁ"/>
    <m/>
    <m/>
    <m/>
    <m/>
    <m/>
    <m/>
    <m/>
    <s v=""/>
    <m/>
    <m/>
    <m/>
    <s v="CC"/>
    <n v="52743139"/>
    <s v="MARIA"/>
    <s v="MERCEDES"/>
    <s v="HERNANDEZ"/>
    <s v="MENDIETA"/>
    <d v="1981-01-22T00:00:00"/>
    <n v="41"/>
    <s v="COLOMBIA"/>
    <s v="BOYACÁ"/>
    <s v="TINJACÁ"/>
    <x v="1"/>
    <x v="1"/>
    <x v="0"/>
    <d v="2022-03-30T00:00:00"/>
    <s v="SI_"/>
    <x v="2"/>
    <n v="2"/>
    <s v="NO_"/>
    <m/>
    <m/>
    <n v="39"/>
    <s v="2520 GR"/>
    <n v="50"/>
    <s v="NO_"/>
    <n v="1"/>
    <m/>
    <m/>
    <x v="1"/>
    <m/>
  </r>
  <r>
    <n v="1023047290"/>
    <x v="0"/>
    <d v="2022-03-03T00:00:00"/>
    <d v="2022-04-04T00:00:00"/>
    <e v="#REF!"/>
    <e v="#N/A"/>
    <m/>
    <x v="0"/>
    <x v="6"/>
    <x v="6"/>
    <s v="RC"/>
    <s v="DOMINIK"/>
    <s v="SAMUEL"/>
    <s v="PRADA"/>
    <s v="MOSQUERA "/>
    <s v="DOMINIK SAMUEL PRADA MOSQUERA "/>
    <d v="2021-09-25T00:00:00"/>
    <x v="3"/>
    <n v="3"/>
    <n v="1"/>
    <s v="1 AÑOS 3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L 106 SUR #  9 C ESTE 11"/>
    <n v="3174466489"/>
    <m/>
    <x v="0"/>
    <s v="NO SE AUTORECONOCE EN NINGUNO DE LOS ANTERIORES"/>
    <x v="0"/>
    <x v="19"/>
    <s v="NO_"/>
    <s v="NO_"/>
    <s v="a. Pertenecientes a hogares con puntaje SISBEN"/>
    <s v="NO_"/>
    <s v="MADRE"/>
    <s v="CC"/>
    <n v="1128440638"/>
    <s v="MARISOL"/>
    <m/>
    <s v="MOSQUERA "/>
    <s v="LOPEZ"/>
    <d v="1991-10-25T00:00:00"/>
    <s v="COLOMBIA"/>
    <s v="SANTANDER"/>
    <s v="PUERTO PARRA"/>
    <m/>
    <m/>
    <m/>
    <m/>
    <m/>
    <m/>
    <m/>
    <s v=""/>
    <m/>
    <m/>
    <m/>
    <s v="CC"/>
    <n v="1128440638"/>
    <s v="MARISOL"/>
    <m/>
    <s v="MOSQUERA "/>
    <s v="LOPEZ"/>
    <d v="1991-10-25T00:00:00"/>
    <n v="31"/>
    <s v="COLOMBIA"/>
    <s v="SANTANDER"/>
    <s v="PUERTO PARRA"/>
    <x v="0"/>
    <x v="6"/>
    <x v="0"/>
    <d v="2022-03-10T00:00:00"/>
    <s v="SI_"/>
    <x v="2"/>
    <n v="2"/>
    <s v="NO_"/>
    <m/>
    <m/>
    <n v="38"/>
    <n v="3250"/>
    <n v="52"/>
    <s v="SI_"/>
    <n v="5"/>
    <n v="5"/>
    <s v="NA"/>
    <x v="1"/>
    <m/>
  </r>
  <r>
    <n v="1023047223"/>
    <x v="0"/>
    <d v="2022-03-03T00:00:00"/>
    <d v="2022-06-01T00:00:00"/>
    <e v="#REF!"/>
    <e v="#N/A"/>
    <m/>
    <x v="0"/>
    <x v="6"/>
    <x v="6"/>
    <s v="RC"/>
    <s v="HECTOR "/>
    <s v="SEBASTIAN "/>
    <s v="LEON "/>
    <s v="MARTINEZ "/>
    <s v="HECTOR  SEBASTIAN  LEON  MARTINEZ "/>
    <d v="2021-09-21T00:00:00"/>
    <x v="3"/>
    <n v="3"/>
    <n v="5"/>
    <s v="1 AÑOS 3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CL 97A BIS SUR 0 ESTE 57"/>
    <n v="3007783335"/>
    <n v="3194039618"/>
    <x v="0"/>
    <s v="NO SE AUTORECONOCE EN NINGUNO DE LOS ANTERIORES"/>
    <x v="0"/>
    <x v="4"/>
    <s v="NO_"/>
    <s v="NO_"/>
    <s v="a. Pertenecientes a hogares con puntaje SISBEN"/>
    <s v="NO_"/>
    <s v="MADRE"/>
    <s v="CC"/>
    <n v="53155956"/>
    <s v="BLANCA"/>
    <s v="MILENA "/>
    <s v="MARTINEZ"/>
    <s v="PARRADO"/>
    <d v="1986-01-06T00:00:00"/>
    <s v="COLOMBIA"/>
    <s v="BOGOTÁ"/>
    <s v="BOGOTÁ"/>
    <m/>
    <m/>
    <m/>
    <m/>
    <m/>
    <m/>
    <m/>
    <s v=""/>
    <m/>
    <m/>
    <m/>
    <s v="CC"/>
    <n v="53155956"/>
    <s v="BLANCA"/>
    <s v="MILENA "/>
    <s v="MARTINEZ"/>
    <s v="PARRADO"/>
    <d v="1986-01-06T00:00:00"/>
    <n v="36"/>
    <s v="COLOMBIA"/>
    <s v="BOGOTÁ"/>
    <s v="BOGOTÁ"/>
    <x v="0"/>
    <x v="0"/>
    <x v="0"/>
    <d v="2022-03-12T00:00:00"/>
    <s v="SI_"/>
    <x v="2"/>
    <n v="2"/>
    <s v="NO_"/>
    <m/>
    <m/>
    <m/>
    <m/>
    <m/>
    <s v="SI_"/>
    <n v="5"/>
    <n v="5"/>
    <s v="NA"/>
    <x v="1"/>
    <m/>
  </r>
  <r>
    <n v="1023046387"/>
    <x v="1"/>
    <d v="2022-06-28T00:00:00"/>
    <m/>
    <m/>
    <m/>
    <m/>
    <x v="0"/>
    <x v="0"/>
    <x v="0"/>
    <s v="RC"/>
    <s v="SARA"/>
    <s v="GABRIELA"/>
    <s v="MUÑOZ"/>
    <s v="IJAJI"/>
    <s v="SARA GABRIELA MUÑOZ IJAJI"/>
    <d v="2022-05-02T00:00:00"/>
    <x v="1"/>
    <n v="7"/>
    <n v="24"/>
    <s v="0 AÑOS 7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1"/>
    <m/>
    <s v="CALLE 116 SUR #7 ESTE 39"/>
    <n v="3143550257"/>
    <m/>
    <x v="0"/>
    <s v="NO SE AUTORECONOCE EN NINGUNO DE LOS ANTERIORES"/>
    <x v="1"/>
    <x v="1"/>
    <s v="NO_"/>
    <s v="NO_"/>
    <s v="o. Ingresos iguales o inferiores a 1.5 Smlv"/>
    <m/>
    <s v="ABUELO(A)"/>
    <s v="CC"/>
    <n v="53153460"/>
    <s v="INGRID "/>
    <s v="LORENA "/>
    <s v="IJAJI"/>
    <s v="SAPUYES"/>
    <d v="1985-05-22T00:00:00"/>
    <s v="COLOMBIA"/>
    <s v="BOGOTÁ"/>
    <s v="BOGOTÁ"/>
    <m/>
    <m/>
    <m/>
    <m/>
    <m/>
    <m/>
    <m/>
    <s v=""/>
    <m/>
    <m/>
    <m/>
    <s v="CC"/>
    <n v="1025522554"/>
    <s v="GEYDI"/>
    <s v="ALEJANDRA"/>
    <s v="MUÑOZ"/>
    <s v="IJAJI "/>
    <d v="2004-04-21T00:00:00"/>
    <n v="18"/>
    <s v="COLOMBIA"/>
    <s v="BOGOTÁ"/>
    <s v="BOGOTÁ"/>
    <x v="1"/>
    <x v="1"/>
    <x v="1"/>
    <m/>
    <s v="NO_"/>
    <x v="1"/>
    <m/>
    <s v="NO_"/>
    <m/>
    <m/>
    <m/>
    <m/>
    <m/>
    <s v="SI_"/>
    <m/>
    <m/>
    <m/>
    <x v="2"/>
    <m/>
  </r>
  <r>
    <n v="1023014503"/>
    <x v="0"/>
    <d v="2022-03-03T00:00:00"/>
    <d v="2022-06-28T00:00:00"/>
    <e v="#REF!"/>
    <e v="#N/A"/>
    <m/>
    <x v="0"/>
    <x v="2"/>
    <x v="2"/>
    <s v="RC"/>
    <s v="JESUS "/>
    <s v="GIOVANNY"/>
    <s v="BOGOTA"/>
    <s v="ARMERO"/>
    <s v="JESUS  GIOVANNY BOGOTA ARMERO"/>
    <d v="2022-02-09T00:00:00"/>
    <x v="1"/>
    <n v="10"/>
    <n v="17"/>
    <s v="0 AÑOS 1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KR 9 ESTE # 116 SUR-14"/>
    <n v="3138287279"/>
    <m/>
    <x v="0"/>
    <s v="NO SE AUTORECONOCE EN NINGUNO DE LOS ANTERIORES"/>
    <x v="1"/>
    <x v="1"/>
    <s v="NO_"/>
    <s v="NO_"/>
    <s v="o. Ingresos iguales o inferiores a 1.5 Smlv"/>
    <s v="NO_"/>
    <s v="MADRE"/>
    <s v="CC"/>
    <n v="11023014503"/>
    <s v="LADY"/>
    <s v="VIVIANA"/>
    <s v="ARMERO"/>
    <s v="VEGA"/>
    <d v="1996-07-2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3"/>
    <x v="12"/>
    <x v="0"/>
    <d v="2022-03-02T00:00:00"/>
    <s v="SI_"/>
    <x v="1"/>
    <n v="0"/>
    <s v="NO_"/>
    <m/>
    <m/>
    <n v="37"/>
    <n v="3420"/>
    <n v="50"/>
    <s v="SI_"/>
    <n v="1"/>
    <n v="1"/>
    <s v="NA"/>
    <x v="2"/>
    <m/>
  </r>
  <r>
    <n v="1013030625"/>
    <x v="1"/>
    <d v="2022-03-03T00:00:00"/>
    <m/>
    <m/>
    <m/>
    <m/>
    <x v="0"/>
    <x v="2"/>
    <x v="2"/>
    <s v="RC"/>
    <s v="JULIAN "/>
    <s v="MATEO"/>
    <s v="QUIÑONES "/>
    <s v="CASANOVA"/>
    <s v="JULIAN  MATEO QUIÑONES  CASANOVA"/>
    <d v="2022-01-14T00:00:00"/>
    <x v="1"/>
    <n v="11"/>
    <n v="12"/>
    <s v="0 AÑOS 11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0"/>
    <s v="NO SE AUTORECONOCE EN NINGUNO DE LOS ANTERIORES"/>
    <x v="1"/>
    <x v="11"/>
    <s v="NO_"/>
    <s v="NO_"/>
    <s v="o. Ingresos iguales o inferiores a 1.5 Smlv"/>
    <s v="NO_"/>
    <s v="AMIGO(A)"/>
    <s v="CC"/>
    <n v="53007609"/>
    <s v="GLORIA "/>
    <s v="ELIZABETH"/>
    <s v="ARIAS "/>
    <s v="PATARROYO"/>
    <d v="1962-06-22T00:00:00"/>
    <s v="COLOMBIA"/>
    <s v="BOGOTÁ"/>
    <s v="BOGOTÁ"/>
    <s v="CC"/>
    <n v="87434508"/>
    <s v="TEOFILO"/>
    <s v="ABELARDO"/>
    <s v="QUIÑONES "/>
    <s v="CABEZAS"/>
    <d v="1983-02-10T00:00:00"/>
    <n v="39"/>
    <s v="COLOMBIA"/>
    <s v="NARIÑO"/>
    <s v="BARBACOAS"/>
    <s v="CC"/>
    <n v="1082686362"/>
    <s v="ELIZABETH"/>
    <m/>
    <s v="CASANOVA "/>
    <s v="ANGULO"/>
    <d v="1986-01-28T00:00:00"/>
    <n v="36"/>
    <s v="COLOMBIA"/>
    <s v="NARIÑO"/>
    <s v="BARBACOAS"/>
    <x v="1"/>
    <x v="6"/>
    <x v="0"/>
    <d v="2022-02-27T00:00:00"/>
    <s v="SI_"/>
    <x v="1"/>
    <n v="0"/>
    <s v="NO_"/>
    <m/>
    <m/>
    <m/>
    <m/>
    <m/>
    <m/>
    <m/>
    <m/>
    <s v="NA"/>
    <x v="2"/>
    <m/>
  </r>
  <r>
    <n v="1243860849"/>
    <x v="1"/>
    <d v="2022-03-03T00:00:00"/>
    <m/>
    <m/>
    <m/>
    <m/>
    <x v="0"/>
    <x v="2"/>
    <x v="2"/>
    <s v="RC"/>
    <s v="OSCAR"/>
    <s v="YECID"/>
    <s v="MOSQUERA"/>
    <s v="CORDONA"/>
    <s v="OSCAR YECID MOSQUERA CORDONA"/>
    <d v="2021-12-27T00:00:00"/>
    <x v="1"/>
    <n v="11"/>
    <n v="29"/>
    <s v="0 AÑOS 11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10 A ESTE 107 SUR 41"/>
    <s v="314 3308494"/>
    <m/>
    <x v="0"/>
    <s v="NO SE AUTORECONOCE EN NINGUNO DE LOS ANTERIORES"/>
    <x v="1"/>
    <x v="1"/>
    <s v="NO_"/>
    <s v="NO_"/>
    <s v="o. Ingresos iguales o inferiores a 1.5 Smlv"/>
    <s v="NO_"/>
    <s v="MADRE"/>
    <s v="CC"/>
    <n v="1077464255"/>
    <s v="KAREN "/>
    <s v="TATIANA"/>
    <s v="CORDOVA"/>
    <s v="RENTERIA "/>
    <d v="1993-11-05T00:00:00"/>
    <s v="COLOMBIA"/>
    <s v="CHOCÓ"/>
    <s v="QUIBDÓ"/>
    <m/>
    <m/>
    <m/>
    <m/>
    <m/>
    <m/>
    <m/>
    <s v=""/>
    <m/>
    <m/>
    <m/>
    <s v="CC"/>
    <n v="1077464255"/>
    <s v="KAREN "/>
    <s v="TATIANA"/>
    <s v="CORDOVA"/>
    <s v="RENTERIA "/>
    <d v="1993-11-05T00:00:00"/>
    <n v="29"/>
    <s v="COLOMBIA"/>
    <s v="CHOCÓ"/>
    <s v="QUIBDÓ"/>
    <x v="0"/>
    <x v="6"/>
    <x v="0"/>
    <d v="2022-03-05T00:00:00"/>
    <s v="SI_"/>
    <x v="1"/>
    <n v="0"/>
    <s v="NO_"/>
    <m/>
    <m/>
    <n v="39"/>
    <n v="2880"/>
    <n v="49"/>
    <s v="SI_"/>
    <n v="2"/>
    <n v="2"/>
    <s v="NA"/>
    <x v="2"/>
    <m/>
  </r>
  <r>
    <n v="1027544666"/>
    <x v="1"/>
    <d v="2022-03-03T00:00:00"/>
    <m/>
    <m/>
    <m/>
    <m/>
    <x v="0"/>
    <x v="2"/>
    <x v="2"/>
    <s v="RC"/>
    <s v="JOSEPH"/>
    <s v="MATHIAS"/>
    <s v="PINTO"/>
    <s v="CAMPOS"/>
    <s v="JOSEPH MATHIAS PINTO CAMPOS"/>
    <d v="2022-02-24T00:00:00"/>
    <x v="1"/>
    <n v="10"/>
    <n v="2"/>
    <s v="0 AÑOS 10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10 ESTE 108 SUR 17"/>
    <n v="3125236847"/>
    <m/>
    <x v="0"/>
    <s v="NO SE AUTORECONOCE EN NINGUNO DE LOS ANTERIORES"/>
    <x v="1"/>
    <x v="1"/>
    <s v="NO_"/>
    <s v="NO_"/>
    <s v="o. Ingresos iguales o inferiores a 1.5 Smlv"/>
    <s v="NO_"/>
    <s v="MADRE"/>
    <s v="CC"/>
    <n v="1022991206"/>
    <s v="ANGELA "/>
    <s v="CRISTINA "/>
    <s v="CAMPOS "/>
    <s v="RAMIREZ "/>
    <d v="1993-11-24T00:00:00"/>
    <s v="COLOMBIA"/>
    <s v="BOGOTÁ"/>
    <s v="BOGOTÁ"/>
    <s v="CC"/>
    <n v="1032359281"/>
    <s v="EDILSON"/>
    <s v="JAVIER "/>
    <s v="PINTO"/>
    <s v="GARZON"/>
    <d v="1985-10-13T00:00:00"/>
    <n v="37"/>
    <s v="COLOMBIA"/>
    <s v="CUNDINAMARCA"/>
    <s v="LA CALERA"/>
    <s v="CC"/>
    <n v="1022991206"/>
    <s v="ANGELA "/>
    <s v="CRISTINA "/>
    <s v="CAMPOS "/>
    <s v="RAMIREZ "/>
    <d v="1993-11-24T00:00:00"/>
    <n v="29"/>
    <s v="COLOMBIA"/>
    <s v="BOGOTÁ"/>
    <s v="BOGOTÁ"/>
    <x v="0"/>
    <x v="5"/>
    <x v="0"/>
    <d v="2022-03-06T00:00:00"/>
    <s v="SI_"/>
    <x v="1"/>
    <n v="0"/>
    <s v="NO_"/>
    <m/>
    <m/>
    <n v="38"/>
    <n v="3320"/>
    <n v="51"/>
    <s v="SI_"/>
    <n v="1"/>
    <n v="1"/>
    <s v="NA"/>
    <x v="2"/>
    <m/>
  </r>
  <r>
    <n v="1023046673"/>
    <x v="1"/>
    <d v="2022-03-03T00:00:00"/>
    <m/>
    <m/>
    <m/>
    <m/>
    <x v="0"/>
    <x v="5"/>
    <x v="5"/>
    <s v="RC"/>
    <s v="ADRIAN"/>
    <s v="ALEJANDRO "/>
    <s v="MENESES"/>
    <s v="DIAZ"/>
    <s v="ADRIAN ALEJANDRO  MENESES DIAZ"/>
    <d v="2021-05-22T00:00:00"/>
    <x v="3"/>
    <n v="7"/>
    <n v="4"/>
    <s v="1 AÑOS 7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A ESTE 97F SUR 44"/>
    <n v="3204847247"/>
    <m/>
    <x v="1"/>
    <s v="NO SE AUTORECONOCE EN NINGUNO DE LOS ANTERIORES"/>
    <x v="1"/>
    <x v="1"/>
    <s v="NO_"/>
    <s v="NO_"/>
    <s v=" o. Ingresos iguales o inferiores a 1.5 Smlv."/>
    <s v="NO_"/>
    <s v="MADRE"/>
    <s v="CC"/>
    <n v="1110172181"/>
    <s v="DIANA"/>
    <s v="MAGALY"/>
    <s v="DIAZ"/>
    <s v="DUCUARA"/>
    <d v="1986-03-06T00:00:00"/>
    <s v="COLOMBIA"/>
    <s v="TOLIMA"/>
    <s v="ORTEGA"/>
    <s v="CC"/>
    <n v="1070960977"/>
    <s v="GUERNE"/>
    <m/>
    <s v="MENESES"/>
    <s v="MORALES"/>
    <d v="1991-01-01T00:00:00"/>
    <n v="31"/>
    <s v="COLOMBIA"/>
    <s v="CUNDINAMARCA"/>
    <s v="LA VEGA"/>
    <s v="CC"/>
    <n v="1110172181"/>
    <s v="DIANA"/>
    <s v="MAGALY"/>
    <s v="DIAZ"/>
    <s v="DUCUARA"/>
    <d v="1986-03-06T00:00:00"/>
    <n v="36"/>
    <s v="COLOMBIA"/>
    <s v="TOLIMA"/>
    <s v="ORTEGA"/>
    <x v="0"/>
    <x v="5"/>
    <x v="0"/>
    <d v="2022-02-26T00:00:00"/>
    <s v="SI_"/>
    <x v="2"/>
    <n v="1"/>
    <s v="SI_"/>
    <m/>
    <m/>
    <n v="40"/>
    <n v="4320"/>
    <n v="53"/>
    <s v="SI_"/>
    <n v="6"/>
    <n v="9"/>
    <s v="NA"/>
    <x v="1"/>
    <m/>
  </r>
  <r>
    <n v="1023047089"/>
    <x v="0"/>
    <d v="2022-03-03T00:00:00"/>
    <d v="2022-04-25T00:00:00"/>
    <e v="#REF!"/>
    <e v="#N/A"/>
    <m/>
    <x v="0"/>
    <x v="5"/>
    <x v="5"/>
    <s v="RC"/>
    <s v="DULCE"/>
    <s v="SOFIA"/>
    <s v="PARADA"/>
    <s v="PEDREROS"/>
    <s v="DULCE SOFIA PARADA PEDREROS"/>
    <d v="2021-08-13T00:00:00"/>
    <x v="3"/>
    <n v="4"/>
    <n v="13"/>
    <s v="1 AÑOS 4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ESTE # 108 SUR 16"/>
    <n v="3222625323"/>
    <n v="3116441140"/>
    <x v="0"/>
    <s v="NO SE AUTORECONOCE EN NINGUNO DE LOS ANTERIORES"/>
    <x v="1"/>
    <x v="1"/>
    <s v="NO_"/>
    <s v="NO_"/>
    <s v="o. Ingresos iguales o inferiores a 1.5 Smlv"/>
    <s v="NO_"/>
    <s v="MADRE"/>
    <s v="CC"/>
    <n v="1010222457"/>
    <s v="WENDY"/>
    <s v="NATALIA"/>
    <s v="PEDREROS"/>
    <s v="GOMEZ"/>
    <d v="1995-05-31T00:00:00"/>
    <s v="COLOMBIA"/>
    <s v="BOGOTÁ"/>
    <s v="BOGOTÁ"/>
    <s v="CC"/>
    <n v="1022973256"/>
    <s v="WILSON"/>
    <m/>
    <s v="PARADA"/>
    <s v="NARVAEZ"/>
    <d v="1991-08-27T00:00:00"/>
    <n v="31"/>
    <s v="COLOMBIA"/>
    <s v="BOGOTÁ"/>
    <s v="BOGOTÁ"/>
    <s v="CC"/>
    <n v="1010222457"/>
    <s v="WENDY"/>
    <s v="NATALIA"/>
    <s v="PEDREROS"/>
    <s v="GOMEZ"/>
    <d v="1995-05-31T00:00:00"/>
    <n v="27"/>
    <s v="COLOMBIA"/>
    <s v="BOGOTÁ"/>
    <s v="BOGOTÁ"/>
    <x v="1"/>
    <x v="1"/>
    <x v="0"/>
    <d v="2022-02-26T00:00:00"/>
    <s v="SI_"/>
    <x v="2"/>
    <n v="1"/>
    <s v="NO_"/>
    <m/>
    <m/>
    <n v="39"/>
    <n v="2680"/>
    <n v="50"/>
    <s v="SI_"/>
    <n v="6"/>
    <n v="6"/>
    <s v="NA"/>
    <x v="1"/>
    <m/>
  </r>
  <r>
    <n v="1018519864"/>
    <x v="1"/>
    <d v="2022-04-04T00:00:00"/>
    <m/>
    <m/>
    <m/>
    <m/>
    <x v="0"/>
    <x v="3"/>
    <x v="3"/>
    <s v="RC"/>
    <s v="EVELYN"/>
    <m/>
    <s v="BERMUDEZ "/>
    <s v="NOVOA"/>
    <s v="EVELYN  BERMUDEZ  NOVOA"/>
    <d v="2021-08-11T00:00:00"/>
    <x v="3"/>
    <n v="4"/>
    <n v="15"/>
    <s v="1 AÑOS 4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A ESTE #100B SUR 44"/>
    <n v="3125884987"/>
    <m/>
    <x v="0"/>
    <s v="NO SE AUTORECONOCE EN NINGUNO DE LOS ANTERIORES"/>
    <x v="0"/>
    <x v="0"/>
    <s v="NO_"/>
    <s v="NO_"/>
    <s v="a. Pertenecientes a hogares con puntaje SISBEN"/>
    <m/>
    <s v="MADRE"/>
    <s v="CC"/>
    <n v="1032380964"/>
    <s v="ANGELA "/>
    <s v="PAOLA"/>
    <s v="BERMUDEZ "/>
    <s v="NOVOA"/>
    <d v="1987-01-26T00:00:00"/>
    <s v="COLOMBIA"/>
    <s v="BOGOTÁ"/>
    <s v="BOGOTÁ"/>
    <s v="CC"/>
    <m/>
    <m/>
    <m/>
    <m/>
    <m/>
    <m/>
    <s v=""/>
    <m/>
    <m/>
    <m/>
    <s v="CC"/>
    <n v="1032380964"/>
    <s v="ANGELA"/>
    <s v="PAOLA"/>
    <s v="BERMUDEZ"/>
    <s v="NOVOA"/>
    <d v="1987-01-26T00:00:00"/>
    <n v="35"/>
    <s v="COLOMBIA"/>
    <s v="BOGOTÁ"/>
    <s v="BOGOTÁ"/>
    <x v="0"/>
    <x v="6"/>
    <x v="0"/>
    <n v="44606"/>
    <s v="SI_"/>
    <x v="2"/>
    <n v="2"/>
    <s v="NO_"/>
    <m/>
    <m/>
    <m/>
    <n v="3000"/>
    <n v="53"/>
    <m/>
    <m/>
    <m/>
    <m/>
    <x v="1"/>
    <m/>
  </r>
  <r>
    <n v="1012927098"/>
    <x v="0"/>
    <d v="2022-03-03T00:00:00"/>
    <d v="2022-04-04T00:00:00"/>
    <e v="#REF!"/>
    <e v="#N/A"/>
    <m/>
    <x v="0"/>
    <x v="3"/>
    <x v="3"/>
    <s v="RC"/>
    <s v="EMILI "/>
    <s v="SAMANTA "/>
    <s v="YAINA"/>
    <s v="BRASBI"/>
    <s v="EMILI  SAMANTA  YAINA BRASBI"/>
    <d v="2021-04-08T00:00:00"/>
    <x v="3"/>
    <n v="8"/>
    <n v="18"/>
    <s v="1 AÑOS 8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# 104 32 SUR "/>
    <n v="3204159497"/>
    <n v="3227515614"/>
    <x v="0"/>
    <s v="NO SE AUTORECONOCE EN NINGUNO DE LOS ANTERIORES"/>
    <x v="0"/>
    <x v="4"/>
    <s v="NO_"/>
    <s v="NO_"/>
    <s v="a. Pertenecientes a hogares con puntaje SISBEN"/>
    <s v="NO_"/>
    <s v="MADRE"/>
    <s v="CC"/>
    <n v="1000126785"/>
    <s v="TANIA"/>
    <s v="VALENTINA"/>
    <s v="BRASBI"/>
    <s v="GUERRERO"/>
    <d v="2002-07-03T00:00:00"/>
    <s v="COLOMBIA"/>
    <s v="BOGOTÁ"/>
    <s v="BOGOTÁ"/>
    <s v="CC"/>
    <n v="1117236191"/>
    <s v="JOSE"/>
    <s v="HECTOR"/>
    <s v="YAINA"/>
    <s v="TIQUE"/>
    <d v="1997-07-07T00:00:00"/>
    <n v="25"/>
    <s v="COLOMBIA"/>
    <s v="BOGOTÁ"/>
    <s v="BOGOTÁ"/>
    <s v="CC"/>
    <n v="1000126785"/>
    <s v="TANIA"/>
    <s v="VALENTINA"/>
    <s v="BRASBI"/>
    <s v="GUERRERO"/>
    <d v="2002-07-03T00:00:00"/>
    <n v="20"/>
    <s v="COLOMBIA"/>
    <s v="BOGOTÁ"/>
    <s v="BOGOTÁ"/>
    <x v="0"/>
    <x v="1"/>
    <x v="0"/>
    <d v="2022-02-27T00:00:00"/>
    <s v="SI_"/>
    <x v="2"/>
    <n v="1"/>
    <s v="NO_"/>
    <m/>
    <m/>
    <n v="39"/>
    <n v="2850"/>
    <n v="51"/>
    <s v="SI_"/>
    <n v="3"/>
    <n v="3"/>
    <s v="NA"/>
    <x v="1"/>
    <m/>
  </r>
  <r>
    <n v="1243860566"/>
    <x v="0"/>
    <d v="2022-03-03T00:00:00"/>
    <d v="2022-05-02T00:00:00"/>
    <e v="#REF!"/>
    <e v="#N/A"/>
    <m/>
    <x v="0"/>
    <x v="3"/>
    <x v="3"/>
    <s v="RC"/>
    <s v="LIAM"/>
    <s v="ESTEBAN"/>
    <s v="FARFAN"/>
    <s v="CAVIEDES"/>
    <s v="LIAM ESTEBAN FARFAN CAVIEDES"/>
    <d v="2021-07-10T00:00:00"/>
    <x v="3"/>
    <n v="5"/>
    <n v="16"/>
    <s v="1 AÑOS 5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L 102 SUR 8 ESTE 43"/>
    <n v="3102917643"/>
    <m/>
    <x v="0"/>
    <s v="NO SE AUTORECONOCE EN NINGUNO DE LOS ANTERIORES"/>
    <x v="0"/>
    <x v="2"/>
    <s v="NO_"/>
    <s v="NO_"/>
    <s v="a. Pertenecientes a hogares con puntaje SISBEN"/>
    <s v="NO_"/>
    <s v="MADRE"/>
    <s v="CC"/>
    <n v="1016101539"/>
    <s v="NICOLL"/>
    <s v="DANIELA"/>
    <s v="CAVIEDES"/>
    <s v="CUCUNUVA"/>
    <d v="1998-02-26T00:00:00"/>
    <s v="COLOMBIA"/>
    <s v="BOGOTÁ"/>
    <s v="BOGOTÁ"/>
    <s v="CC"/>
    <n v="1023023667"/>
    <s v="DAVID "/>
    <s v="ESTEBAN "/>
    <s v="FARFAN "/>
    <s v="AMADOR "/>
    <d v="1997-02-10T00:00:00"/>
    <n v="25"/>
    <s v="COLOMBIA"/>
    <s v="BOGOTÁ"/>
    <s v="BOGOTÁ"/>
    <s v="CC"/>
    <n v="1016101539"/>
    <s v="NICOLL"/>
    <s v="DANIELA"/>
    <s v="CAVIEDES"/>
    <s v="CUCUNUVA"/>
    <d v="1998-02-26T00:00:00"/>
    <n v="24"/>
    <s v="COLOMBIA"/>
    <s v="BOGOTÁ"/>
    <s v="BOGOTÁ"/>
    <x v="1"/>
    <x v="1"/>
    <x v="0"/>
    <d v="2022-03-11T00:00:00"/>
    <s v="SI_"/>
    <x v="2"/>
    <n v="1"/>
    <s v="NO_"/>
    <m/>
    <m/>
    <n v="39"/>
    <n v="3430"/>
    <n v="51"/>
    <s v="SI_"/>
    <n v="6"/>
    <n v="7"/>
    <s v="NA"/>
    <x v="1"/>
    <m/>
  </r>
  <r>
    <n v="1032946299"/>
    <x v="1"/>
    <d v="2022-03-03T00:00:00"/>
    <m/>
    <m/>
    <m/>
    <m/>
    <x v="0"/>
    <x v="3"/>
    <x v="3"/>
    <s v="RC"/>
    <s v="ELENA   "/>
    <m/>
    <s v="QUIÑONEZ"/>
    <s v="PRECIADO"/>
    <s v="ELENA     QUIÑONEZ PRECIADO"/>
    <d v="2021-07-11T00:00:00"/>
    <x v="3"/>
    <n v="5"/>
    <n v="15"/>
    <s v="1 AÑOS 5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C SUR 7-12 PI 3"/>
    <n v="3227533689"/>
    <m/>
    <x v="0"/>
    <s v="NO SE AUTORECONOCE EN NINGUNO DE LOS ANTERIORES"/>
    <x v="0"/>
    <x v="14"/>
    <s v="NO_"/>
    <s v="NO_"/>
    <s v="a. Pertenecientes a hogares con puntaje SISBEN"/>
    <s v="NO_"/>
    <s v="MADRE"/>
    <s v="CC"/>
    <n v="1143940800"/>
    <s v="IVON"/>
    <s v="YULIET"/>
    <s v="PRECIADO"/>
    <s v="RIVERA"/>
    <d v="1991-08-08T00:00:00"/>
    <s v="COLOMBIA"/>
    <s v="NARIÑO"/>
    <s v="BARBACOAS"/>
    <s v="CC"/>
    <n v="1087196481"/>
    <s v="MILTON"/>
    <s v="ADUER"/>
    <s v="QUIÑONES"/>
    <s v="CORTES"/>
    <d v="1993-04-19T00:00:00"/>
    <n v="29"/>
    <s v="COLOMBIA"/>
    <s v="NARIÑO"/>
    <s v="TUMACO"/>
    <s v="CC"/>
    <n v="1143940800"/>
    <s v="IVON"/>
    <s v="YULIET"/>
    <s v="PRECIADO"/>
    <s v="RIVERA"/>
    <d v="1991-08-08T00:00:00"/>
    <n v="31"/>
    <s v="COLOMBIA"/>
    <s v="NARIÑO"/>
    <s v="BARBACOAS"/>
    <x v="0"/>
    <x v="0"/>
    <x v="0"/>
    <d v="2022-02-27T00:00:00"/>
    <s v="SI_"/>
    <x v="2"/>
    <n v="2"/>
    <s v="NO_"/>
    <m/>
    <m/>
    <n v="40"/>
    <n v="2970"/>
    <n v="50"/>
    <s v="SI_"/>
    <n v="6"/>
    <n v="7"/>
    <s v="NA"/>
    <x v="1"/>
    <m/>
  </r>
  <r>
    <n v="1031187767"/>
    <x v="1"/>
    <d v="2022-03-03T00:00:00"/>
    <m/>
    <m/>
    <m/>
    <m/>
    <x v="0"/>
    <x v="3"/>
    <x v="3"/>
    <s v="RC"/>
    <s v="EMILY "/>
    <s v="DAHIAN"/>
    <s v="MURILLO"/>
    <s v="URREGO"/>
    <s v="EMILY  DAHIAN MURILLO URREGO"/>
    <d v="2021-07-20T00:00:00"/>
    <x v="3"/>
    <n v="5"/>
    <n v="6"/>
    <s v="1 AÑOS 5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2"/>
    <m/>
    <s v="CL 107 SUR 9B ESTE 03"/>
    <n v="3227563211"/>
    <m/>
    <x v="0"/>
    <s v="NO SE AUTORECONOCE EN NINGUNO DE LOS ANTERIORES"/>
    <x v="1"/>
    <x v="1"/>
    <s v="NO_"/>
    <s v="NO_"/>
    <s v="o. Ingresos iguales o inferiores a 1.5 Smlv"/>
    <s v="NO_"/>
    <s v="MADRE"/>
    <s v="CC"/>
    <n v="1031182304"/>
    <s v="INGRID"/>
    <s v="KATERINE"/>
    <s v="URREGO"/>
    <s v="CAICEDO"/>
    <d v="1999-08-13T00:00:00"/>
    <s v="COLOMBIA"/>
    <s v="BOGOTÁ"/>
    <s v="BOGOTÁ"/>
    <s v="CC"/>
    <n v="1026306088"/>
    <s v="LARRY"/>
    <m/>
    <s v="MURILLO"/>
    <s v="MARTINEZ"/>
    <d v="1999-06-15T00:00:00"/>
    <n v="23"/>
    <s v="COLOMBIA"/>
    <s v="BOGOTÁ"/>
    <s v="BOGOTÁ"/>
    <s v="CC"/>
    <n v="1031182304"/>
    <s v="INGRID"/>
    <s v="KATERINE"/>
    <s v="URREGO"/>
    <s v="CAICEDO"/>
    <d v="1999-08-13T00:00:00"/>
    <n v="23"/>
    <s v="COLOMBIA"/>
    <s v="BOGOTÁ"/>
    <s v="BOGOTÁ"/>
    <x v="0"/>
    <x v="0"/>
    <x v="0"/>
    <d v="2022-02-26T00:00:00"/>
    <s v="SI_"/>
    <x v="1"/>
    <n v="0"/>
    <s v="NO_"/>
    <m/>
    <m/>
    <n v="36"/>
    <n v="2615"/>
    <n v="47"/>
    <s v="SI_"/>
    <n v="6"/>
    <n v="7"/>
    <s v="NA"/>
    <x v="1"/>
    <m/>
  </r>
  <r>
    <n v="1023046518"/>
    <x v="0"/>
    <d v="2022-03-03T00:00:00"/>
    <d v="2022-06-06T00:00:00"/>
    <e v="#REF!"/>
    <e v="#N/A"/>
    <m/>
    <x v="0"/>
    <x v="3"/>
    <x v="3"/>
    <s v="RC"/>
    <s v="HELLEN "/>
    <s v="SALOME "/>
    <s v="GOMEZ "/>
    <s v="MOSQUERA "/>
    <s v="HELLEN  SALOME  GOMEZ  MOSQUERA "/>
    <d v="2021-03-22T00:00:00"/>
    <x v="3"/>
    <n v="9"/>
    <n v="4"/>
    <s v="1 AÑOS 9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3 SUR # 7H ESTE 40"/>
    <n v="3103042488"/>
    <n v="3138319243"/>
    <x v="0"/>
    <s v="NO SE AUTORECONOCE EN NINGUNO DE LOS ANTERIORES"/>
    <x v="0"/>
    <x v="2"/>
    <s v="NO_"/>
    <s v="NO_"/>
    <s v="o. Ingresos iguales o inferiores a 1.5 Smlv"/>
    <s v="NO_"/>
    <s v="MADRE"/>
    <s v="CC"/>
    <n v="1003935459"/>
    <s v="YENCI"/>
    <m/>
    <s v="MOSQUERA"/>
    <s v="AGUALIMPIA"/>
    <d v="2002-08-20T00:00:00"/>
    <s v="COLOMBIA"/>
    <s v="CHOCÓ"/>
    <s v="QUIBDÓ"/>
    <m/>
    <m/>
    <m/>
    <m/>
    <m/>
    <m/>
    <m/>
    <s v=""/>
    <m/>
    <m/>
    <m/>
    <s v="CC"/>
    <n v="1003935459"/>
    <s v="YENCI"/>
    <m/>
    <s v="MOSQUERA"/>
    <s v="AGUALIMPIA"/>
    <d v="2002-08-20T00:00:00"/>
    <n v="20"/>
    <s v="COLOMBIA"/>
    <s v="CHOCÓ"/>
    <s v="QUIBDÓ"/>
    <x v="0"/>
    <x v="6"/>
    <x v="0"/>
    <d v="2022-02-26T00:00:00"/>
    <s v="SI_"/>
    <x v="1"/>
    <n v="0"/>
    <s v="NO_"/>
    <m/>
    <m/>
    <n v="39"/>
    <n v="3057"/>
    <n v="51"/>
    <s v="SI_"/>
    <n v="6"/>
    <n v="11"/>
    <s v="NA"/>
    <x v="1"/>
    <m/>
  </r>
  <r>
    <n v="6032021763"/>
    <x v="0"/>
    <d v="2022-03-03T00:00:00"/>
    <d v="2022-10-03T00:00:00"/>
    <e v="#REF!"/>
    <e v="#N/A"/>
    <s v="TRIANGULO"/>
    <x v="0"/>
    <x v="1"/>
    <x v="1"/>
    <s v="ANM"/>
    <s v="KEYDY"/>
    <s v="ANESSA"/>
    <s v="BERMUDEZ"/>
    <s v="GARCIA "/>
    <s v="KEYDY ANESSA BERMUDEZ GARCIA "/>
    <d v="2021-03-06T00:00:00"/>
    <x v="3"/>
    <n v="9"/>
    <n v="20"/>
    <s v="1 AÑOS 9 MESES 20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A 3 A ESTE #90 SUR "/>
    <n v="3147815634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KELIN"/>
    <s v="DELVALLE"/>
    <s v="BERMUDEZ "/>
    <m/>
    <d v="2001-10-08T00:00:00"/>
    <s v="VENEZUELA"/>
    <s v="EXTERIOR"/>
    <s v="EXTERIOR"/>
    <m/>
    <m/>
    <m/>
    <m/>
    <m/>
    <m/>
    <m/>
    <s v=""/>
    <m/>
    <m/>
    <m/>
    <s v="SIN DOCUMENTO"/>
    <m/>
    <s v="KELIN"/>
    <s v="DELVALLE"/>
    <s v="BERMUDEZ "/>
    <m/>
    <d v="2001-10-08T00:00:00"/>
    <n v="21"/>
    <s v="VENEZUELA"/>
    <s v="EXTERIOR"/>
    <s v="EXTERIOR"/>
    <x v="3"/>
    <x v="12"/>
    <x v="0"/>
    <d v="2022-03-10T00:00:00"/>
    <s v="SI_"/>
    <x v="1"/>
    <n v="0"/>
    <s v="NO_"/>
    <m/>
    <m/>
    <n v="3180"/>
    <n v="50"/>
    <n v="39"/>
    <s v="SI_"/>
    <n v="6"/>
    <n v="11"/>
    <s v="NA"/>
    <x v="1"/>
    <m/>
  </r>
  <r>
    <n v="1010251957"/>
    <x v="0"/>
    <d v="2022-03-22T00:00:00"/>
    <d v="2022-06-21T00:00:00"/>
    <e v="#REF!"/>
    <e v="#N/A"/>
    <m/>
    <x v="0"/>
    <x v="3"/>
    <x v="3"/>
    <s v="RC"/>
    <s v="EILEEN"/>
    <s v="NAOMY"/>
    <s v="OCHOA"/>
    <s v="BARAHONA"/>
    <s v="EILEEN NAOMY OCHOA BARAHONA"/>
    <d v="2021-06-19T00:00:00"/>
    <x v="3"/>
    <n v="6"/>
    <n v="7"/>
    <s v="1 AÑOS 6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8 C ESTE #105 50 SUR"/>
    <n v="3118222399"/>
    <n v="3103080012"/>
    <x v="0"/>
    <s v="NO SE AUTORECONOCE EN NINGUNO DE LOS ANTERIORES"/>
    <x v="1"/>
    <x v="1"/>
    <s v="NO_"/>
    <s v="NO_"/>
    <s v="o. Ingresos iguales o inferiores a 1.5 Smlv"/>
    <m/>
    <s v="MADRE"/>
    <s v="CC"/>
    <n v="1000048141"/>
    <s v="BRIYITH"/>
    <s v="TATIANA"/>
    <s v="BARAHONA"/>
    <s v="URREGO"/>
    <d v="1998-10-14T00:00:00"/>
    <s v="COLOMBIA"/>
    <s v="BOGOTÁ"/>
    <s v="BOGOTÁ"/>
    <s v="CC"/>
    <n v="1022977041"/>
    <s v="OSCAR"/>
    <s v="GERMAN"/>
    <s v="OCHOA"/>
    <s v="VELASCO"/>
    <d v="1992-04-10T00:00:00"/>
    <n v="30"/>
    <s v="COLOMBIA"/>
    <s v="BOGOTÁ"/>
    <s v="BOGOTÁ"/>
    <s v="CC"/>
    <n v="1000048141"/>
    <s v="BRIYITH"/>
    <s v="TATIANA"/>
    <s v="BARAHONA"/>
    <s v="URREGO"/>
    <d v="1998-10-14T00:00:00"/>
    <n v="24"/>
    <s v="COLOMBIA"/>
    <s v="BOGOTÁ"/>
    <s v="BOGOTÁ"/>
    <x v="0"/>
    <x v="0"/>
    <x v="0"/>
    <d v="2022-03-22T00:00:00"/>
    <s v="SI_"/>
    <x v="2"/>
    <n v="2"/>
    <s v="NO_"/>
    <m/>
    <m/>
    <m/>
    <n v="3090"/>
    <m/>
    <m/>
    <m/>
    <m/>
    <m/>
    <x v="1"/>
    <m/>
  </r>
  <r>
    <n v="1206227284"/>
    <x v="0"/>
    <d v="2022-03-03T00:00:00"/>
    <d v="2022-03-23T00:00:00"/>
    <e v="#REF!"/>
    <e v="#N/A"/>
    <m/>
    <x v="0"/>
    <x v="3"/>
    <x v="3"/>
    <s v="RC"/>
    <s v="JULIAN"/>
    <s v="SAID"/>
    <s v="ORTIZ"/>
    <s v="LOPEZ"/>
    <s v="JULIAN SAID ORTIZ LOPEZ"/>
    <d v="2021-08-03T00:00:00"/>
    <x v="3"/>
    <n v="4"/>
    <n v="23"/>
    <s v="1 AÑOS 4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6B ESTE 90A SUR 81 PI 1 AP 100"/>
    <n v="3013332416"/>
    <m/>
    <x v="0"/>
    <s v="NO SE AUTORECONOCE EN NINGUNO DE LOS ANTERIORES"/>
    <x v="0"/>
    <x v="2"/>
    <s v="NO_"/>
    <s v="NO_"/>
    <s v="a. Pertenecientes a hogares con puntaje SISBEN"/>
    <s v="NO_"/>
    <s v="MADRE"/>
    <s v="CC"/>
    <n v="1023035518"/>
    <s v="LEIDY"/>
    <s v="DAYANA"/>
    <s v="LOPEZ"/>
    <s v="BARAJAS "/>
    <d v="1999-05-16T00:00:00"/>
    <s v="COLOMBIA"/>
    <s v="CUNDINAMARCA"/>
    <s v="SOACHA"/>
    <s v="CC"/>
    <n v="1023025077"/>
    <s v="OSCAR"/>
    <s v="FABIAN"/>
    <s v="ORTIZ"/>
    <s v="PEREZ"/>
    <d v="1997-10-24T00:00:00"/>
    <n v="25"/>
    <s v="COLOMBIA"/>
    <s v="BOGOTÁ"/>
    <s v="BOGOTÁ"/>
    <s v="CC"/>
    <n v="1023035518"/>
    <s v="LEIDY"/>
    <s v="DAYANA"/>
    <s v="LOPEZ"/>
    <s v="BARAJAS "/>
    <d v="1999-05-16T00:00:00"/>
    <n v="23"/>
    <s v="COLOMBIA"/>
    <s v="CUNDINAMARCA"/>
    <s v="SOACHA"/>
    <x v="1"/>
    <x v="1"/>
    <x v="0"/>
    <d v="2022-02-27T00:00:00"/>
    <s v="SI_"/>
    <x v="2"/>
    <n v="1"/>
    <s v="NO_"/>
    <m/>
    <m/>
    <n v="39"/>
    <n v="3170"/>
    <n v="53"/>
    <s v="SI_"/>
    <n v="6"/>
    <n v="6"/>
    <s v="NA"/>
    <x v="1"/>
    <m/>
  </r>
  <r>
    <n v="1023047167"/>
    <x v="0"/>
    <d v="2022-03-03T00:00:00"/>
    <d v="2022-05-16T00:00:00"/>
    <e v="#REF!"/>
    <e v="#N/A"/>
    <m/>
    <x v="0"/>
    <x v="3"/>
    <x v="3"/>
    <s v="RC"/>
    <s v="SALOME "/>
    <m/>
    <s v="MALDONADO"/>
    <s v="BOCANEGRA"/>
    <s v="SALOME   MALDONADO BOCANEGRA"/>
    <d v="2021-08-25T00:00:00"/>
    <x v="3"/>
    <n v="4"/>
    <n v="1"/>
    <s v="1 AÑOS 4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A SUR 9 ESTE 12"/>
    <n v="3209613265"/>
    <m/>
    <x v="0"/>
    <s v="NO SE AUTORECONOCE EN NINGUNO DE LOS ANTERIORES"/>
    <x v="0"/>
    <x v="11"/>
    <s v="NO_"/>
    <s v="NO_"/>
    <s v="a. Pertenecientes a hogares con puntaje SISBEN"/>
    <s v="NO_"/>
    <s v="MADRE"/>
    <s v="CC"/>
    <n v="1000324053"/>
    <s v="LAURA "/>
    <s v="MARCELA "/>
    <s v="BOCANEGRA"/>
    <s v="FIERRO"/>
    <d v="2000-03-06T00:00:00"/>
    <s v="COLOMBIA"/>
    <s v="BOGOTÁ"/>
    <s v="BOGOTÁ"/>
    <s v="CC"/>
    <n v="101003061"/>
    <s v="BRAYAN "/>
    <s v="STIVEN"/>
    <s v="MALDONADO "/>
    <s v="ZAMUDIO "/>
    <d v="1999-11-19T00:00:00"/>
    <n v="23"/>
    <s v="COLOMBIA"/>
    <s v="BOGOTÁ"/>
    <s v="BOGOTÁ"/>
    <s v="CC"/>
    <n v="1000324053"/>
    <s v="LAURA "/>
    <s v="MARCELA "/>
    <s v="BOCANEGRA"/>
    <s v="FIERRO"/>
    <d v="2000-03-06T00:00:00"/>
    <n v="22"/>
    <s v="COLOMBIA"/>
    <s v="BOGOTÁ"/>
    <s v="BOGOTÁ"/>
    <x v="1"/>
    <x v="1"/>
    <x v="0"/>
    <d v="2022-02-27T00:00:00"/>
    <s v="SI_"/>
    <x v="1"/>
    <n v="0"/>
    <s v="NO_"/>
    <m/>
    <m/>
    <m/>
    <m/>
    <m/>
    <m/>
    <m/>
    <m/>
    <s v="NA"/>
    <x v="1"/>
    <m/>
  </r>
  <r>
    <n v="1015197913"/>
    <x v="1"/>
    <d v="2022-09-20T00:00:00"/>
    <m/>
    <m/>
    <m/>
    <m/>
    <x v="0"/>
    <x v="5"/>
    <x v="5"/>
    <s v="RC"/>
    <s v="JHOPSE"/>
    <s v="GAEL"/>
    <s v="VELASQUEZ"/>
    <s v="SALAZAR"/>
    <s v="JHOPSE GAEL VELASQUEZ SALAZAR"/>
    <d v="2021-01-17T00:00:00"/>
    <x v="3"/>
    <n v="11"/>
    <n v="9"/>
    <s v="1 AÑOS 11 MESES 9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"/>
    <m/>
    <s v="CARRERA6AESTE#107A15SUR"/>
    <n v="3043822529"/>
    <n v="3155707879"/>
    <x v="0"/>
    <s v="NO SE AUTORECONOCE EN NINGUNO DE LOS ANTERIORES"/>
    <x v="1"/>
    <x v="1"/>
    <s v="NO_"/>
    <s v="NO_"/>
    <m/>
    <m/>
    <s v="MADRE"/>
    <s v="PEP"/>
    <n v="6416765"/>
    <s v="BETANNIA"/>
    <s v="YOSELIN"/>
    <s v="SALAZAR"/>
    <s v="ALAYON"/>
    <d v="1994-06-23T00:00:00"/>
    <s v="VENEZUELA"/>
    <s v="EXTERIOR"/>
    <s v="EXTERIOR"/>
    <s v="PEP"/>
    <n v="5971411"/>
    <s v="VICTOR"/>
    <s v="RAMON"/>
    <s v="VELASQUEZ"/>
    <s v="ESCALONA"/>
    <d v="1987-12-22T00:00:00"/>
    <n v="35"/>
    <s v="VENEZUELA"/>
    <s v="EXTERIOR"/>
    <s v="EXTERIOR"/>
    <s v="PEP"/>
    <n v="6416765"/>
    <s v="BETANNIA"/>
    <s v="YOSELIN"/>
    <s v="SALAZAR"/>
    <s v="ALAYON"/>
    <d v="1994-06-23T00:00:00"/>
    <n v="28"/>
    <s v="VENEZUELA"/>
    <s v="EXTERIOR"/>
    <s v="EXTERIOR"/>
    <x v="1"/>
    <x v="13"/>
    <x v="0"/>
    <d v="2022-09-21T00:00:00"/>
    <s v="SI_"/>
    <x v="2"/>
    <m/>
    <s v="NO_"/>
    <m/>
    <m/>
    <m/>
    <n v="3100"/>
    <n v="49"/>
    <s v="NO_"/>
    <n v="8"/>
    <s v="HASTA EL MOMENTO"/>
    <n v="38"/>
    <x v="1"/>
    <m/>
  </r>
  <r>
    <n v="60820211029"/>
    <x v="0"/>
    <d v="2022-03-03T00:00:00"/>
    <d v="2022-09-20T00:00:00"/>
    <e v="#REF!"/>
    <e v="#N/A"/>
    <m/>
    <x v="0"/>
    <x v="3"/>
    <x v="3"/>
    <s v="ANM"/>
    <s v="YLIANA "/>
    <s v="VICTORIA "/>
    <s v="VILLALOBOS"/>
    <s v="TORRES"/>
    <s v="YLIANA  VICTORIA  VILLALOBOS TORRES"/>
    <d v="2021-08-06T00:00:00"/>
    <x v="3"/>
    <n v="4"/>
    <n v="20"/>
    <s v="1 AÑOS 4 MESES 20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L 90 SUR 7F ESTE 10"/>
    <n v="3043635513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DAILIBYS"/>
    <s v="DESSIREE"/>
    <s v="TORRES"/>
    <s v="PAZ"/>
    <d v="2000-05-22T00:00:00"/>
    <s v="VENEZUELA"/>
    <s v="EXTERIOR"/>
    <s v="EXTERIOR"/>
    <s v="SIN DOCUMENTO"/>
    <m/>
    <s v="JESUS"/>
    <s v="SALVADOR"/>
    <s v="VILLALOBOS"/>
    <s v="DE VICENTE"/>
    <d v="1992-11-25T00:00:00"/>
    <n v="30"/>
    <s v="VENEZUELA"/>
    <s v="EXTERIOR"/>
    <s v="EXTERIOR"/>
    <s v="SIN DOCUMENTO"/>
    <m/>
    <s v="DAILIBYS"/>
    <s v="DESSIREE"/>
    <s v="TORRES"/>
    <s v="PAZ"/>
    <d v="2000-05-22T00:00:00"/>
    <n v="22"/>
    <s v="VENEZUELA"/>
    <s v="EXTERIOR"/>
    <s v="EXTERIOR"/>
    <x v="3"/>
    <x v="12"/>
    <x v="0"/>
    <d v="2022-02-27T00:00:00"/>
    <s v="SI_"/>
    <x v="1"/>
    <n v="0"/>
    <s v="NO_"/>
    <m/>
    <m/>
    <n v="39"/>
    <n v="3140"/>
    <n v="50"/>
    <s v="SI_"/>
    <n v="6"/>
    <n v="7"/>
    <s v="NA"/>
    <x v="1"/>
    <m/>
  </r>
  <r>
    <n v="1023046528"/>
    <x v="0"/>
    <d v="2022-03-03T00:00:00"/>
    <d v="2022-07-18T00:00:00"/>
    <e v="#REF!"/>
    <e v="#N/A"/>
    <m/>
    <x v="0"/>
    <x v="4"/>
    <x v="4"/>
    <s v="RC"/>
    <s v="ABBYS"/>
    <s v="LEONOR "/>
    <s v="VARGAS "/>
    <s v="CASTILLO"/>
    <s v="ABBYS LEONOR  VARGAS  CASTILLO"/>
    <d v="2021-03-15T00:00:00"/>
    <x v="3"/>
    <n v="9"/>
    <n v="11"/>
    <s v="1 AÑOS 9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A 3 A ESTE #90 SUR-13"/>
    <n v="3244482324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YAJAIRA"/>
    <s v="JOSEFINA"/>
    <s v="CASTILLO"/>
    <s v="RANJEL"/>
    <d v="1990-04-23T00:00:00"/>
    <s v="VENEZUELA"/>
    <s v="EXTERIOR"/>
    <s v="EXTERIOR"/>
    <m/>
    <m/>
    <m/>
    <m/>
    <m/>
    <m/>
    <m/>
    <s v=""/>
    <m/>
    <m/>
    <m/>
    <s v="SIN DOCUMENTO"/>
    <m/>
    <s v="YAJAIRA"/>
    <s v="JOSEFINA"/>
    <s v="CASTILLO"/>
    <s v="RANJEL"/>
    <d v="1990-04-23T00:00:00"/>
    <n v="32"/>
    <s v="VENEZUELA"/>
    <s v="EXTERIOR"/>
    <s v="EXTERIOR"/>
    <x v="1"/>
    <x v="1"/>
    <x v="0"/>
    <d v="2022-02-27T00:00:00"/>
    <s v="SI_"/>
    <x v="1"/>
    <n v="0"/>
    <s v="NO_"/>
    <m/>
    <m/>
    <n v="40"/>
    <n v="2840"/>
    <n v="48"/>
    <s v="SI_"/>
    <n v="6"/>
    <n v="11"/>
    <s v="NA"/>
    <x v="1"/>
    <m/>
  </r>
  <r>
    <n v="1032513713"/>
    <x v="1"/>
    <d v="2022-07-14T00:00:00"/>
    <m/>
    <m/>
    <m/>
    <m/>
    <x v="0"/>
    <x v="3"/>
    <x v="3"/>
    <s v="RC"/>
    <s v="YOGER"/>
    <s v="ESTIWAR"/>
    <s v="RIVAS"/>
    <s v="RIVAS"/>
    <s v="YOGER ESTIWAR RIVAS RIVAS"/>
    <d v="2021-02-10T00:00:00"/>
    <x v="3"/>
    <n v="10"/>
    <n v="16"/>
    <s v="1 AÑOS 10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06982269"/>
    <m/>
    <x v="2"/>
    <s v="NO SE AUTORECONOCE EN NINGUNO DE LOS ANTERIORES"/>
    <x v="0"/>
    <x v="6"/>
    <s v="NO_"/>
    <s v="NO_"/>
    <m/>
    <s v="NO_"/>
    <s v="MADRE"/>
    <s v="CC"/>
    <n v="1076322441"/>
    <s v="KELLY"/>
    <s v="TATIANA"/>
    <s v="RIVAS"/>
    <s v="BONILLA"/>
    <d v="1994-04-16T00:00:00"/>
    <s v="COLOMBIA"/>
    <s v="BOGOTÁ"/>
    <s v="BOGOTÁ"/>
    <m/>
    <m/>
    <m/>
    <m/>
    <m/>
    <m/>
    <m/>
    <s v=""/>
    <m/>
    <m/>
    <m/>
    <s v="CC"/>
    <n v="1076322441"/>
    <s v="KELLY"/>
    <s v="TATIANA"/>
    <s v="RIVAS"/>
    <s v="BONILLA"/>
    <d v="1994-04-16T00:00:00"/>
    <n v="28"/>
    <s v="COLOMBIA"/>
    <m/>
    <m/>
    <x v="0"/>
    <x v="6"/>
    <x v="0"/>
    <d v="2022-07-14T00:00:00"/>
    <s v="NO_"/>
    <x v="2"/>
    <m/>
    <s v="NO_"/>
    <m/>
    <m/>
    <n v="39"/>
    <n v="3415"/>
    <m/>
    <s v="SI_"/>
    <n v="6"/>
    <m/>
    <m/>
    <x v="1"/>
    <m/>
  </r>
  <r>
    <n v="1243858675"/>
    <x v="0"/>
    <d v="2022-03-03T00:00:00"/>
    <d v="2022-07-14T00:00:00"/>
    <e v="#REF!"/>
    <e v="#N/A"/>
    <m/>
    <x v="0"/>
    <x v="5"/>
    <x v="5"/>
    <s v="RC"/>
    <s v="ALAN "/>
    <s v="MATHIAS"/>
    <s v="GARZON"/>
    <s v="GUZMAN"/>
    <s v="ALAN  MATHIAS GARZON GUZMAN"/>
    <d v="2020-05-21T00:00:00"/>
    <x v="2"/>
    <n v="7"/>
    <n v="5"/>
    <s v="2 AÑOS 7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B SUR 6F ESTE 10"/>
    <n v="3012911920"/>
    <m/>
    <x v="0"/>
    <s v="NO SE AUTORECONOCE EN NINGUNO DE LOS ANTERIORES"/>
    <x v="1"/>
    <x v="1"/>
    <s v="NO_"/>
    <s v="NO_"/>
    <s v="o. Ingresos iguales o inferiores a 1.5 Smlv"/>
    <s v="NO_"/>
    <s v="MADRE"/>
    <s v="CC"/>
    <n v="1000362531"/>
    <s v="JENNY"/>
    <s v="CAROLINA"/>
    <s v="GUZMAN"/>
    <s v="TIBAQUIRA"/>
    <d v="2000-08-23T00:00:00"/>
    <s v="COLOMBIA"/>
    <s v="BOGOTÁ"/>
    <s v="BOGOTÁ"/>
    <s v="CC"/>
    <n v="1023030438"/>
    <s v="JHONATAN"/>
    <m/>
    <s v="GARZON"/>
    <s v="PATIÑO"/>
    <d v="1998-09-26T00:00:00"/>
    <n v="24"/>
    <s v="COLOMBIA"/>
    <s v="BOGOTÁ"/>
    <s v="BOGOTÁ"/>
    <s v="CC"/>
    <n v="1000362531"/>
    <s v="JENNY"/>
    <s v="CAROLINA"/>
    <s v="GUZMAN"/>
    <s v="TIBAQUIRA"/>
    <d v="2000-08-23T00:00:00"/>
    <n v="22"/>
    <s v="COLOMBIA"/>
    <s v="BOGOTÁ"/>
    <s v="BOGOTÁ"/>
    <x v="0"/>
    <x v="3"/>
    <x v="0"/>
    <d v="2022-02-27T00:00:00"/>
    <s v="SI_"/>
    <x v="2"/>
    <n v="2"/>
    <s v="NO_"/>
    <m/>
    <m/>
    <n v="38"/>
    <n v="2935"/>
    <n v="49"/>
    <m/>
    <n v="6"/>
    <n v="9"/>
    <s v="NA"/>
    <x v="1"/>
    <m/>
  </r>
  <r>
    <n v="1013156586"/>
    <x v="1"/>
    <d v="2022-03-03T00:00:00"/>
    <m/>
    <m/>
    <m/>
    <m/>
    <x v="0"/>
    <x v="5"/>
    <x v="5"/>
    <s v="RC"/>
    <s v="ANGEL "/>
    <s v="SANTIAGO "/>
    <s v="GARZON "/>
    <s v="ALZATE"/>
    <s v="ANGEL  SANTIAGO  GARZON  ALZATE"/>
    <d v="2020-08-12T00:00:00"/>
    <x v="2"/>
    <n v="4"/>
    <n v="14"/>
    <s v="2 AÑOS 4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 ESTE 109 SUR 25 1"/>
    <n v="3143098917"/>
    <m/>
    <x v="0"/>
    <s v="NO SE AUTORECONOCE EN NINGUNO DE LOS ANTERIORES"/>
    <x v="1"/>
    <x v="1"/>
    <s v="NO_"/>
    <s v="NO_"/>
    <s v="o. Ingresos iguales o inferiores a 1.5 Smlv"/>
    <s v="NO_"/>
    <s v="ABUELO(A)"/>
    <s v="CC"/>
    <n v="24757910"/>
    <s v="MARIA "/>
    <s v="ROSALBA"/>
    <s v="SANTA "/>
    <s v="HERNANDEZ "/>
    <d v="1965-09-05T00:00:00"/>
    <s v="COLOMBIA"/>
    <s v="CALDAS"/>
    <s v="PENSILVANIA"/>
    <s v="CC"/>
    <n v="1073710884"/>
    <s v="JUAN "/>
    <s v="CARLOS "/>
    <s v="GARZON "/>
    <s v="DIAZ"/>
    <d v="1997-04-03T00:00:00"/>
    <n v="25"/>
    <s v="COLOMBIA"/>
    <s v="BOGOTÁ"/>
    <s v="BOGOTÁ"/>
    <s v="CC"/>
    <n v="1233489236"/>
    <s v="DANIELA "/>
    <s v="TATIANA"/>
    <s v="ALZATE "/>
    <s v="SANTA "/>
    <d v="1997-07-12T00:00:00"/>
    <n v="25"/>
    <s v="COLOMBIA"/>
    <s v="BOGOTÁ"/>
    <s v="BOGOTÁ"/>
    <x v="0"/>
    <x v="3"/>
    <x v="0"/>
    <d v="2022-02-27T00:00:00"/>
    <s v="SI_"/>
    <x v="1"/>
    <n v="0"/>
    <s v="NO_"/>
    <m/>
    <m/>
    <m/>
    <m/>
    <m/>
    <m/>
    <m/>
    <m/>
    <s v="NA"/>
    <x v="1"/>
    <m/>
  </r>
  <r>
    <n v="1023046291"/>
    <x v="1"/>
    <d v="2022-03-03T00:00:00"/>
    <m/>
    <m/>
    <m/>
    <m/>
    <x v="0"/>
    <x v="5"/>
    <x v="5"/>
    <s v="RC"/>
    <s v="BRYANNA "/>
    <s v="VALENTINA"/>
    <s v="FIGUEREDO"/>
    <s v="ACOSTA"/>
    <s v="BRYANNA  VALENTINA FIGUEREDO ACOSTA"/>
    <d v="2021-01-25T00:00:00"/>
    <x v="3"/>
    <n v="11"/>
    <n v="1"/>
    <s v="1 AÑOS 11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DG 98 SUR 7C ESTE  00-27"/>
    <s v="312 3531649"/>
    <m/>
    <x v="0"/>
    <s v="NO SE AUTORECONOCE EN NINGUNO DE LOS ANTERIORES"/>
    <x v="1"/>
    <x v="1"/>
    <s v="NO_"/>
    <s v="NO_"/>
    <m/>
    <s v="NO_"/>
    <s v="MADRE"/>
    <s v="SIN DOCUMENTO"/>
    <m/>
    <s v="DARIANA "/>
    <s v="JOSEFINA"/>
    <s v="ACOSTO"/>
    <s v="CARO"/>
    <d v="1995-02-02T00:00:00"/>
    <s v="VENEZUELA"/>
    <s v="EXTERIOR"/>
    <s v="EXTERIOR"/>
    <s v="CC"/>
    <n v="1023018757"/>
    <s v="BAYRON"/>
    <s v="ORLANDO"/>
    <s v="FIGUEREDO"/>
    <s v="SIERRA"/>
    <d v="1997-01-21T00:00:00"/>
    <n v="25"/>
    <s v="COLOMBIA"/>
    <s v="BOGOTÁ"/>
    <s v="BOGOTÁ"/>
    <s v="SIN DOCUMENTO"/>
    <m/>
    <s v="DARIANA "/>
    <s v="JOSEFINA"/>
    <s v="ACOSTO"/>
    <s v="CARO"/>
    <d v="1995-02-02T00:00:00"/>
    <n v="27"/>
    <s v="VENEZUELA"/>
    <s v="EXTERIOR"/>
    <s v="EXTERIOR"/>
    <x v="1"/>
    <x v="1"/>
    <x v="0"/>
    <d v="2022-02-27T00:00:00"/>
    <s v="SI_"/>
    <x v="1"/>
    <n v="0"/>
    <s v="NO_"/>
    <m/>
    <m/>
    <n v="39"/>
    <n v="3140"/>
    <n v="51"/>
    <m/>
    <n v="6"/>
    <n v="12"/>
    <s v="NA"/>
    <x v="1"/>
    <m/>
  </r>
  <r>
    <n v="1233698686"/>
    <x v="1"/>
    <d v="2022-03-03T00:00:00"/>
    <m/>
    <m/>
    <m/>
    <m/>
    <x v="0"/>
    <x v="4"/>
    <x v="4"/>
    <s v="RC"/>
    <s v="CRISTOPHER  "/>
    <s v="CAMILO"/>
    <s v="GUIO"/>
    <s v="ABRIL"/>
    <s v="CRISTOPHER   CAMILO GUIO ABRIL"/>
    <d v="2019-07-21T00:00:00"/>
    <x v="10"/>
    <n v="5"/>
    <n v="5"/>
    <s v="3 AÑOS 5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99 SUR 59"/>
    <n v="3132842011"/>
    <m/>
    <x v="0"/>
    <s v="NO SE AUTORECONOCE EN NINGUNO DE LOS ANTERIORES"/>
    <x v="0"/>
    <x v="11"/>
    <s v="NO_"/>
    <s v="NO_"/>
    <s v="a. Pertenecientes a hogares con puntaje SISBEN"/>
    <s v="NO_"/>
    <s v="MADRE"/>
    <s v="CC"/>
    <n v="52321709"/>
    <s v="AURORA"/>
    <s v="PATRICIA"/>
    <s v="ABRIL"/>
    <s v="GRIMALDO"/>
    <s v="2912/1974"/>
    <s v="COLOMBIA"/>
    <s v="BOGOTÁ"/>
    <s v="BOGOTÁ"/>
    <s v="CC"/>
    <n v="80747046"/>
    <s v="CAMILO"/>
    <m/>
    <s v="GUIO"/>
    <s v="COLMENARES"/>
    <d v="1982-11-03T00:00:00"/>
    <n v="40"/>
    <s v="COLOMBIA"/>
    <s v="BOGOTÁ"/>
    <s v="BOGOTÁ"/>
    <s v="CC"/>
    <n v="52321709"/>
    <s v="AURORA"/>
    <s v="PATRICIA"/>
    <s v="ABRIL"/>
    <s v="GRIMALDO"/>
    <d v="1974-12-29T00:00:00"/>
    <n v="47"/>
    <s v="COLOMBIA"/>
    <s v="BOGOTÁ"/>
    <s v="BOGOTÁ"/>
    <x v="1"/>
    <x v="0"/>
    <x v="0"/>
    <d v="2022-02-27T00:00:00"/>
    <s v="NO_"/>
    <x v="1"/>
    <n v="0"/>
    <s v="NO_"/>
    <m/>
    <m/>
    <m/>
    <m/>
    <m/>
    <m/>
    <n v="6"/>
    <n v="12"/>
    <s v="NA"/>
    <x v="3"/>
    <m/>
  </r>
  <r>
    <n v="1023044822"/>
    <x v="1"/>
    <d v="2022-03-03T00:00:00"/>
    <m/>
    <m/>
    <m/>
    <m/>
    <x v="0"/>
    <x v="5"/>
    <x v="5"/>
    <s v="RC"/>
    <s v="DEIILY "/>
    <s v="SOFIA"/>
    <s v="GUZMAN"/>
    <s v="ARDILA"/>
    <s v="DEIILY  SOFIA GUZMAN ARDILA"/>
    <d v="2019-10-25T00:00:00"/>
    <x v="10"/>
    <n v="2"/>
    <n v="1"/>
    <s v="3 AÑOS 2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 A SUR 8A ESTE 18"/>
    <m/>
    <m/>
    <x v="0"/>
    <s v="NO SE AUTORECONOCE EN NINGUNO DE LOS ANTERIORES"/>
    <x v="0"/>
    <x v="17"/>
    <s v="NO_"/>
    <s v="NO_"/>
    <s v="a. Pertenecientes a hogares con puntaje SISBEN"/>
    <s v="NO_"/>
    <s v="MADRE"/>
    <s v="CC"/>
    <n v="1000937467"/>
    <s v="KAREN"/>
    <s v="MAYERLI"/>
    <s v="ARDILA"/>
    <s v="JIMENEZ"/>
    <d v="2002-08-16T00:00:00"/>
    <s v="COLOMBIA"/>
    <s v="BOGOTÁ"/>
    <s v="BOGOTÁ"/>
    <s v="CC"/>
    <n v="1005254065"/>
    <s v="FERNEY"/>
    <s v="ALONSO"/>
    <s v="GUZMAN"/>
    <s v="FAGUA"/>
    <d v="1996-12-07T00:00:00"/>
    <n v="26"/>
    <s v="COLOMBIA"/>
    <s v="QUINDÍO"/>
    <s v="CALARCÁ"/>
    <s v="CC"/>
    <n v="1000937467"/>
    <s v="KAREN"/>
    <s v="MAYERLI"/>
    <s v="ARDILA"/>
    <s v="JIMENEZ"/>
    <d v="2002-08-16T00:00:00"/>
    <n v="20"/>
    <s v="COLOMBIA"/>
    <s v="BOGOTÁ"/>
    <s v="BOGOTÁ"/>
    <x v="1"/>
    <x v="1"/>
    <x v="0"/>
    <d v="2022-02-27T00:00:00"/>
    <s v="SI_"/>
    <x v="2"/>
    <n v="1"/>
    <s v="NO_"/>
    <m/>
    <m/>
    <n v="39"/>
    <n v="3000"/>
    <n v="50"/>
    <m/>
    <n v="6"/>
    <n v="11"/>
    <s v="NA"/>
    <x v="3"/>
    <m/>
  </r>
  <r>
    <n v="1243858309"/>
    <x v="0"/>
    <d v="2022-03-03T00:00:00"/>
    <d v="2022-03-22T00:00:00"/>
    <e v="#REF!"/>
    <e v="#N/A"/>
    <m/>
    <x v="0"/>
    <x v="5"/>
    <x v="5"/>
    <s v="RC"/>
    <s v="KAROL"/>
    <s v="DAYANA"/>
    <s v="MENDEZ"/>
    <s v="TAMARA"/>
    <s v="KAROL DAYANA MENDEZ TAMARA"/>
    <d v="2020-02-16T00:00:00"/>
    <x v="2"/>
    <n v="10"/>
    <n v="10"/>
    <s v="2 AÑOS 10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INVACION "/>
    <n v="3213162140"/>
    <m/>
    <x v="0"/>
    <s v="NO SE AUTORECONOCE EN NINGUNO DE LOS ANTERIORES"/>
    <x v="0"/>
    <x v="17"/>
    <s v="NO_"/>
    <s v="NO_"/>
    <s v="a. Pertenecientes a hogares con puntaje SISBEN"/>
    <s v="NO_"/>
    <s v="MADRE"/>
    <s v="CC"/>
    <n v="1115948477"/>
    <s v="MARLOVVY"/>
    <m/>
    <s v="TAMARA"/>
    <s v="DEVIA"/>
    <d v="1991-12-10T00:00:00"/>
    <s v="COLOMBIA"/>
    <s v="CAQUETÁ"/>
    <s v="MORELIA"/>
    <s v="CC"/>
    <n v="1104068515"/>
    <s v="FERNEY"/>
    <m/>
    <s v="MENDEZ"/>
    <s v="MURILLO"/>
    <d v="1987-07-27T00:00:00"/>
    <n v="35"/>
    <s v="COLOMBIA"/>
    <s v="SANTANDER"/>
    <s v="OIBA"/>
    <s v="CC"/>
    <n v="1115948477"/>
    <s v="MARLOVVY"/>
    <m/>
    <s v="TAMARA"/>
    <s v="DEVIA"/>
    <d v="1991-12-10T00:00:00"/>
    <n v="31"/>
    <s v="COLOMBIA"/>
    <s v="CAQUETÁ"/>
    <s v="MORELIA"/>
    <x v="0"/>
    <x v="6"/>
    <x v="0"/>
    <d v="2022-03-10T00:00:00"/>
    <s v="SI_"/>
    <x v="2"/>
    <n v="1"/>
    <s v="NO_"/>
    <m/>
    <m/>
    <n v="39"/>
    <n v="3580"/>
    <n v="55"/>
    <m/>
    <n v="6"/>
    <n v="24"/>
    <s v="NA"/>
    <x v="1"/>
    <m/>
  </r>
  <r>
    <n v="1140938580"/>
    <x v="0"/>
    <d v="2022-03-03T00:00:00"/>
    <d v="2022-08-01T00:00:00"/>
    <e v="#REF!"/>
    <e v="#N/A"/>
    <m/>
    <x v="0"/>
    <x v="5"/>
    <x v="5"/>
    <s v="RC"/>
    <s v="HELEN"/>
    <s v="GABRIELA "/>
    <s v="OCAMPO"/>
    <s v="GRACIA"/>
    <s v="HELEN GABRIELA  OCAMPO GRACIA"/>
    <d v="2020-07-05T00:00:00"/>
    <x v="2"/>
    <n v="5"/>
    <n v="21"/>
    <s v="2 AÑOS 5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CLL 90C SUR 0 - 18"/>
    <n v="3184922724"/>
    <m/>
    <x v="0"/>
    <s v="NO SE AUTORECONOCE EN NINGUNO DE LOS ANTERIORES"/>
    <x v="1"/>
    <x v="1"/>
    <s v="NO_"/>
    <s v="NO_"/>
    <s v="o. Ingresos iguales o inferiores a 1.5 Smlv"/>
    <s v="NO_"/>
    <s v="MADRE"/>
    <s v="CC"/>
    <n v="1022995913"/>
    <s v="LESLI"/>
    <s v="CATHERINE"/>
    <s v="GRACIA"/>
    <s v="GALVIS"/>
    <d v="1994-05-30T00:00:00"/>
    <s v="COLOMBIA"/>
    <s v="BOGOTÁ"/>
    <s v="BOGOTÁ"/>
    <s v="CC"/>
    <n v="1022959818"/>
    <s v="JORGE"/>
    <s v="LEONARDO"/>
    <s v="OCAMPO"/>
    <s v="SUAZA"/>
    <d v="1990-05-13T00:00:00"/>
    <n v="32"/>
    <s v="COLOMBIA"/>
    <s v="BOGOTÁ"/>
    <s v="BOGOTÁ"/>
    <s v="CC"/>
    <n v="1022995913"/>
    <s v="LESLI"/>
    <s v="CATHERINE"/>
    <s v="GRACIA"/>
    <s v="GALVIS"/>
    <d v="1994-05-30T00:00:00"/>
    <n v="28"/>
    <s v="COLOMBIA"/>
    <s v="BOGOTÁ"/>
    <s v="BOGOTÁ"/>
    <x v="0"/>
    <x v="6"/>
    <x v="0"/>
    <d v="2022-02-27T00:00:00"/>
    <s v="SI_"/>
    <x v="2"/>
    <n v="1"/>
    <s v="NO_"/>
    <m/>
    <m/>
    <n v="36"/>
    <n v="2800"/>
    <n v="48"/>
    <m/>
    <n v="6"/>
    <n v="18"/>
    <s v="NA"/>
    <x v="1"/>
    <m/>
  </r>
  <r>
    <n v="1809202082"/>
    <x v="0"/>
    <d v="2022-03-03T00:00:00"/>
    <d v="2022-10-03T00:00:00"/>
    <e v="#REF!"/>
    <e v="#N/A"/>
    <s v="TRIANGULO"/>
    <x v="0"/>
    <x v="1"/>
    <x v="1"/>
    <s v="ANM"/>
    <s v="IAN"/>
    <s v="SALOMON"/>
    <s v="SALAS"/>
    <s v="ANZA"/>
    <s v="IAN SALOMON SALAS ANZA"/>
    <d v="2020-09-18T00:00:00"/>
    <x v="2"/>
    <n v="3"/>
    <n v="8"/>
    <s v="2 AÑOS 3 MESES 8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KR 2C EDTE # 91-58 SUR  "/>
    <s v="314 2678203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KARLA "/>
    <s v="YULIETH"/>
    <s v="ANZA"/>
    <s v="GARCIA"/>
    <d v="1995-05-15T00:00:00"/>
    <s v="VENEZUELA"/>
    <s v="EXTERIOR"/>
    <s v="EXTERIOR"/>
    <s v="SIN DOCUMENTO"/>
    <m/>
    <s v="EDIXON"/>
    <s v="ALIFEMAR"/>
    <s v="SALAS"/>
    <s v="ANGULO"/>
    <d v="1988-07-08T00:00:00"/>
    <n v="34"/>
    <s v="VENEZUELA"/>
    <s v="EXTERIOR"/>
    <s v="EXTERIOR"/>
    <s v="SIN DOCUMENTO"/>
    <m/>
    <s v="KARLA "/>
    <s v="YULIETH"/>
    <s v="ANZA"/>
    <s v="GARCIA"/>
    <d v="1995-05-15T00:00:00"/>
    <n v="27"/>
    <s v="VENEZUELA"/>
    <s v="EXTERIOR"/>
    <s v="EXTERIOR"/>
    <x v="1"/>
    <x v="1"/>
    <x v="0"/>
    <d v="2022-03-05T00:00:00"/>
    <s v="SI_"/>
    <x v="2"/>
    <n v="1"/>
    <s v="NO_"/>
    <m/>
    <m/>
    <m/>
    <m/>
    <m/>
    <m/>
    <n v="6"/>
    <n v="12"/>
    <s v="NA"/>
    <x v="1"/>
    <m/>
  </r>
  <r>
    <n v="1023046277"/>
    <x v="1"/>
    <d v="2022-03-03T00:00:00"/>
    <m/>
    <m/>
    <m/>
    <m/>
    <x v="0"/>
    <x v="5"/>
    <x v="5"/>
    <s v="RC"/>
    <s v="ISABELLA "/>
    <m/>
    <s v="NAVARRO"/>
    <s v="RODRIGUEZ "/>
    <s v="ISABELLA   NAVARRO RODRIGUEZ "/>
    <d v="2021-02-20T00:00:00"/>
    <x v="3"/>
    <n v="10"/>
    <n v="6"/>
    <s v="1 AÑOS 10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H ESTE 107 SUR 54"/>
    <n v="3123163472"/>
    <m/>
    <x v="0"/>
    <s v="NO SE AUTORECONOCE EN NINGUNO DE LOS ANTERIORES"/>
    <x v="0"/>
    <x v="3"/>
    <s v="NO_"/>
    <s v="NO_"/>
    <s v="a. Pertenecientes a hogares con puntaje SISBEN"/>
    <s v="NO_"/>
    <s v="MADRE"/>
    <s v="CC"/>
    <n v="1022975901"/>
    <s v="ROSNAIRA"/>
    <m/>
    <s v="RODRIGUEZ"/>
    <m/>
    <d v="1992-03-29T00:00:00"/>
    <s v="COLOMBIA"/>
    <s v="TOLIMA"/>
    <s v="ANZOÁTEGUI"/>
    <s v="CC"/>
    <n v="1022972952"/>
    <s v="EDGAR"/>
    <s v="IVAN"/>
    <s v="NAVARRO"/>
    <s v="CELIS"/>
    <d v="1991-12-11T00:00:00"/>
    <n v="31"/>
    <s v="COLOMBIA"/>
    <s v="CUNDINAMARCA"/>
    <s v="FACATATIVÁ"/>
    <s v="CC"/>
    <n v="1022975901"/>
    <s v="ROSNAIRA"/>
    <m/>
    <s v="RODRIGUEZ"/>
    <m/>
    <d v="1992-03-29T00:00:00"/>
    <n v="30"/>
    <s v="COLOMBIA"/>
    <s v="TOLIMA"/>
    <s v="ANZOÁTEGUI"/>
    <x v="0"/>
    <x v="6"/>
    <x v="0"/>
    <d v="2022-02-27T00:00:00"/>
    <s v="SI_"/>
    <x v="2"/>
    <n v="2"/>
    <s v="NO_"/>
    <m/>
    <m/>
    <n v="40"/>
    <n v="3150"/>
    <n v="40"/>
    <m/>
    <n v="6"/>
    <n v="12"/>
    <s v="NA"/>
    <x v="1"/>
    <m/>
  </r>
  <r>
    <n v="1023046401"/>
    <x v="1"/>
    <d v="2022-03-03T00:00:00"/>
    <m/>
    <m/>
    <m/>
    <m/>
    <x v="0"/>
    <x v="5"/>
    <x v="5"/>
    <s v="RC"/>
    <s v="JESUS"/>
    <s v="ALEJANDRO"/>
    <s v="BADILLO "/>
    <s v="RODRIGUEZ"/>
    <s v="JESUS ALEJANDRO BADILLO  RODRIGUEZ"/>
    <d v="2021-03-01T00:00:00"/>
    <x v="3"/>
    <n v="9"/>
    <n v="25"/>
    <s v="1 AÑOS 9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4 SUR 9 ESTE 90"/>
    <n v="3208551182"/>
    <m/>
    <x v="0"/>
    <s v="NO SE AUTORECONOCE EN NINGUNO DE LOS ANTERIORES"/>
    <x v="1"/>
    <x v="1"/>
    <s v="NO_"/>
    <s v="NO_"/>
    <s v="o. Ingresos iguales o inferiores a 1.5 Smlv"/>
    <s v="NO_"/>
    <s v="TIO(A)"/>
    <s v="CC"/>
    <n v="1022944821"/>
    <s v="LUZ "/>
    <s v="AMALIA"/>
    <s v="RODRIGUEZ "/>
    <s v="RODRIGUEZ "/>
    <d v="1986-01-10T00:00:00"/>
    <s v="COLOMBIA"/>
    <s v="BOGOTÁ"/>
    <s v="BOGOTÁ"/>
    <m/>
    <m/>
    <m/>
    <m/>
    <m/>
    <m/>
    <m/>
    <s v=""/>
    <m/>
    <m/>
    <m/>
    <s v="CC"/>
    <n v="1022980995"/>
    <s v="ANA"/>
    <s v="MARIA"/>
    <s v="BADILLO"/>
    <s v="RODRIGUEZ"/>
    <d v="1992-04-07T00:00:00"/>
    <n v="30"/>
    <s v="COLOMBIA"/>
    <s v="BOGOTÁ"/>
    <s v="BOGOTÁ"/>
    <x v="1"/>
    <x v="1"/>
    <x v="0"/>
    <d v="2022-02-27T00:00:00"/>
    <s v="SI_"/>
    <x v="2"/>
    <n v="1"/>
    <s v="NO_"/>
    <m/>
    <m/>
    <n v="38"/>
    <n v="2990"/>
    <n v="48"/>
    <s v="SI_"/>
    <n v="6"/>
    <n v="11"/>
    <s v="NA"/>
    <x v="1"/>
    <m/>
  </r>
  <r>
    <n v="1140937833"/>
    <x v="1"/>
    <d v="2022-03-03T00:00:00"/>
    <m/>
    <m/>
    <m/>
    <m/>
    <x v="0"/>
    <x v="1"/>
    <x v="1"/>
    <s v="RC"/>
    <s v="JESUAN"/>
    <s v="MANUEL"/>
    <s v="MORA"/>
    <s v="BAZAN"/>
    <s v="JESUAN MANUEL MORA BAZAN"/>
    <d v="2020-05-05T00:00:00"/>
    <x v="2"/>
    <n v="7"/>
    <n v="21"/>
    <s v="2 AÑOS 7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97 D SUR # 7 ESTE -03"/>
    <n v="3207872787"/>
    <m/>
    <x v="0"/>
    <s v="NO SE AUTORECONOCE EN NINGUNO DE LOS ANTERIORES"/>
    <x v="1"/>
    <x v="1"/>
    <s v="NO_"/>
    <s v="NO_"/>
    <s v=" o. Ingresos iguales o inferiores a 1.5 Smlv."/>
    <s v="NO_"/>
    <s v="ABUELO(A)"/>
    <s v="SIN DOCUMENTO"/>
    <n v="10862022"/>
    <s v="NELSI"/>
    <s v="MARISOL"/>
    <s v="GRATEROL"/>
    <s v="CHIRINOS"/>
    <d v="1967-02-04T00:00:00"/>
    <s v="VENEZUELA"/>
    <s v="EXTERIOR"/>
    <s v="EXTERIOR"/>
    <s v="SIN DOCUMENTO"/>
    <n v="20933562"/>
    <s v="ERICK"/>
    <s v="JHONE"/>
    <s v="MORA "/>
    <s v="CHIRINOS"/>
    <d v="1991-12-03T00:00:00"/>
    <n v="31"/>
    <s v="VENEZUELA"/>
    <s v="EXTERIOR"/>
    <s v="EXTERIOR"/>
    <s v="SIN DOCUMENTO"/>
    <n v="26224778"/>
    <s v="FATIMA"/>
    <s v="ROSMARY"/>
    <s v="BAZAN"/>
    <s v="GRATEROL"/>
    <d v="1998-03-17T00:00:00"/>
    <n v="24"/>
    <s v="VENEZUELA"/>
    <s v="EXTERIOR"/>
    <s v="EXTERIOR"/>
    <x v="1"/>
    <x v="1"/>
    <x v="0"/>
    <d v="2022-02-27T00:00:00"/>
    <s v="SI_"/>
    <x v="2"/>
    <n v="1"/>
    <s v="SI_"/>
    <m/>
    <m/>
    <n v="35"/>
    <n v="2400"/>
    <n v="46"/>
    <m/>
    <n v="6"/>
    <n v="21"/>
    <s v="NA"/>
    <x v="1"/>
    <m/>
  </r>
  <r>
    <n v="1140937152"/>
    <x v="1"/>
    <d v="2022-03-03T00:00:00"/>
    <m/>
    <m/>
    <m/>
    <m/>
    <x v="0"/>
    <x v="1"/>
    <x v="1"/>
    <s v="RC"/>
    <s v="JUAN "/>
    <s v="SEBASTIAN"/>
    <s v="SANCHEZ "/>
    <s v="JAMIOY"/>
    <s v="JUAN  SEBASTIAN SANCHEZ  JAMIOY"/>
    <d v="2020-03-26T00:00:00"/>
    <x v="2"/>
    <n v="9"/>
    <n v="0"/>
    <s v="2 AÑOS 9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1 SUR NO 8D ESTE - 67 PI 1"/>
    <n v="3202684443"/>
    <m/>
    <x v="0"/>
    <s v="NO SE AUTORECONOCE EN NINGUNO DE LOS ANTERIORES"/>
    <x v="0"/>
    <x v="2"/>
    <s v="NO_"/>
    <s v="NO_"/>
    <s v="a. Pertenecientes a hogares con puntaje SISBEN"/>
    <s v="NO_"/>
    <s v="MADRE"/>
    <s v="CC"/>
    <n v="52774662"/>
    <s v="MARISOL"/>
    <m/>
    <s v="JAMIOY"/>
    <s v="SANTACRUZ"/>
    <d v="1979-01-20T00:00:00"/>
    <s v="COLOMBIA"/>
    <s v="CAUCA"/>
    <s v="BALBOA"/>
    <s v="CC"/>
    <n v="80002168"/>
    <s v="HERNAN"/>
    <m/>
    <s v="SANCHEZ"/>
    <s v="GARCIA"/>
    <d v="1978-10-06T00:00:00"/>
    <n v="44"/>
    <s v="COLOMBIA"/>
    <s v="META"/>
    <s v="SAN JUAN DE ARAMA"/>
    <s v="CC"/>
    <n v="52774662"/>
    <s v="MARISOL"/>
    <m/>
    <s v="JAMIOY"/>
    <s v="SANTACRUZ"/>
    <d v="1979-01-20T00:00:00"/>
    <n v="43"/>
    <s v="COLOMBIA"/>
    <s v="CAUCA"/>
    <s v="BALBOA"/>
    <x v="0"/>
    <x v="0"/>
    <x v="0"/>
    <d v="2022-02-27T00:00:00"/>
    <s v="SI_"/>
    <x v="1"/>
    <n v="0"/>
    <s v="NO_"/>
    <m/>
    <m/>
    <n v="37"/>
    <n v="2550"/>
    <n v="45"/>
    <m/>
    <n v="6"/>
    <n v="10"/>
    <s v="NA"/>
    <x v="1"/>
    <m/>
  </r>
  <r>
    <n v="1243860015"/>
    <x v="1"/>
    <d v="2022-03-03T00:00:00"/>
    <m/>
    <m/>
    <m/>
    <m/>
    <x v="0"/>
    <x v="5"/>
    <x v="5"/>
    <s v="RC"/>
    <s v="JUAN "/>
    <s v="MANUEL"/>
    <s v="ROBLES"/>
    <s v="VALBUENA "/>
    <s v="JUAN  MANUEL ROBLES VALBUENA "/>
    <d v="2021-02-19T00:00:00"/>
    <x v="3"/>
    <n v="10"/>
    <n v="7"/>
    <s v="1 AÑOS 10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B ESTE # 97B SUR 41"/>
    <n v="3177384651"/>
    <m/>
    <x v="0"/>
    <s v="NO SE AUTORECONOCE EN NINGUNO DE LOS ANTERIORES"/>
    <x v="0"/>
    <x v="5"/>
    <s v="NO_"/>
    <s v="NO_"/>
    <s v="a. Pertenecientes a hogares con puntaje SISBEN"/>
    <s v="NO_"/>
    <s v="MADRE"/>
    <s v="CC"/>
    <n v="52818293"/>
    <s v="ANA"/>
    <s v="TULIA"/>
    <s v="VALBUENA"/>
    <s v="PINZON"/>
    <d v="1983-12-15T00:00:00"/>
    <s v="COLOMBIA"/>
    <s v="SANTANDER"/>
    <s v="PALMAS DEL SOCORRO"/>
    <s v="CC"/>
    <n v="79727194"/>
    <s v="YIMY"/>
    <s v="ANTONIO"/>
    <s v="ROBLES"/>
    <s v="DIRGUA"/>
    <d v="1979-07-13T00:00:00"/>
    <n v="43"/>
    <s v="COLOMBIA"/>
    <s v="BOGOTÁ"/>
    <s v="BOGOTÁ"/>
    <s v="CC"/>
    <n v="52818293"/>
    <s v="ANA"/>
    <s v="TULIA"/>
    <s v="VALBUENA"/>
    <s v="PINZON"/>
    <d v="1983-12-15T00:00:00"/>
    <n v="39"/>
    <s v="COLOMBIA"/>
    <s v="SANTANDER"/>
    <s v="PALMAS DEL SOCORRO"/>
    <x v="0"/>
    <x v="5"/>
    <x v="0"/>
    <d v="2022-02-27T00:00:00"/>
    <s v="SI_"/>
    <x v="2"/>
    <n v="1"/>
    <s v="NO_"/>
    <m/>
    <m/>
    <n v="40"/>
    <n v="3090"/>
    <n v="51"/>
    <m/>
    <n v="6"/>
    <n v="12"/>
    <s v="NA"/>
    <x v="1"/>
    <m/>
  </r>
  <r>
    <n v="1033829949"/>
    <x v="1"/>
    <d v="2022-03-03T00:00:00"/>
    <m/>
    <m/>
    <m/>
    <m/>
    <x v="0"/>
    <x v="5"/>
    <x v="5"/>
    <s v="RC"/>
    <s v="JOSHUANNY"/>
    <s v="YEISIMAR"/>
    <s v="GUERRA"/>
    <s v="GRATEROL"/>
    <s v="JOSHUANNY YEISIMAR GUERRA GRATEROL"/>
    <d v="2020-11-28T00:00:00"/>
    <x v="2"/>
    <n v="0"/>
    <n v="28"/>
    <s v="2 AÑOS 0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97 D SUR # 7 ESTE -03"/>
    <n v="3207872787"/>
    <m/>
    <x v="0"/>
    <s v="NO SE AUTORECONOCE EN NINGUNO DE LOS ANTERIORES"/>
    <x v="1"/>
    <x v="1"/>
    <s v="NO_"/>
    <s v="NO_"/>
    <s v=" o. Ingresos iguales o inferiores a 1.5 Smlv."/>
    <s v="NO_"/>
    <s v="MADRE"/>
    <s v="SIN DOCUMENTO"/>
    <m/>
    <s v="YESIRE"/>
    <s v="MARIA"/>
    <s v="GUERRA"/>
    <s v="GRATEROL"/>
    <d v="2003-07-12T00:00:00"/>
    <s v="VENEZUELA"/>
    <s v="EXTERIOR"/>
    <s v="EXTERIOR"/>
    <m/>
    <m/>
    <m/>
    <m/>
    <m/>
    <m/>
    <m/>
    <s v=""/>
    <m/>
    <m/>
    <m/>
    <s v="SIN DOCUMENTO"/>
    <m/>
    <s v="YESIRE"/>
    <s v="MARIA"/>
    <s v="GUERRA"/>
    <s v="GRATEROL"/>
    <d v="2003-07-12T00:00:00"/>
    <n v="19"/>
    <s v="VENEZUELA"/>
    <s v="EXTERIOR"/>
    <s v="EXTERIOR"/>
    <x v="1"/>
    <x v="1"/>
    <x v="0"/>
    <d v="2022-03-10T00:00:00"/>
    <s v="SI_"/>
    <x v="2"/>
    <n v="1"/>
    <s v="NO_"/>
    <m/>
    <m/>
    <n v="38"/>
    <n v="2815"/>
    <n v="49"/>
    <m/>
    <n v="6"/>
    <n v="12"/>
    <s v="NA"/>
    <x v="1"/>
    <m/>
  </r>
  <r>
    <n v="1023046418"/>
    <x v="0"/>
    <d v="2022-03-03T00:00:00"/>
    <d v="2022-10-03T00:00:00"/>
    <e v="#REF!"/>
    <e v="#N/A"/>
    <s v="TRIANGULO"/>
    <x v="0"/>
    <x v="5"/>
    <x v="5"/>
    <s v="RC"/>
    <s v="SOL"/>
    <s v="MARIA"/>
    <s v="AGUDELO"/>
    <s v="CABANZO"/>
    <s v="SOL MARIA AGUDELO CABANZO"/>
    <d v="2020-07-07T00:00:00"/>
    <x v="2"/>
    <n v="5"/>
    <n v="19"/>
    <s v="2 AÑOS 5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3"/>
    <m/>
    <s v="KR 10A ESTE 88 J 28 SUR "/>
    <n v="3209903910"/>
    <n v="3132324223"/>
    <x v="0"/>
    <s v="NO SE AUTORECONOCE EN NINGUNO DE LOS ANTERIORES"/>
    <x v="1"/>
    <x v="1"/>
    <s v="NO_"/>
    <s v="NO_"/>
    <s v="o. Ingresos iguales o inferiores a 1.5 Smlv"/>
    <s v="NO_"/>
    <s v="MADRE"/>
    <s v="CC"/>
    <n v="101042437"/>
    <s v="YESSICA"/>
    <s v="KATERINE "/>
    <s v="CABANZO"/>
    <s v="VARGAS "/>
    <d v="2000-01-16T00:00:00"/>
    <s v="COLOMBIA"/>
    <s v="BOGOTÁ"/>
    <s v="BOGOTÁ"/>
    <s v="CC"/>
    <n v="79701102"/>
    <s v="JOHN"/>
    <s v="FREDY"/>
    <s v="AGUDELO"/>
    <s v="ARROYABE"/>
    <d v="1970-11-29T00:00:00"/>
    <n v="52"/>
    <s v="COLOMBIA"/>
    <s v="BOGOTÁ"/>
    <s v="BOGOTÁ"/>
    <s v="CC"/>
    <n v="101042437"/>
    <s v="YESSICA"/>
    <s v="KATERINE "/>
    <s v="CABANZO"/>
    <s v="VARGAS "/>
    <d v="2000-01-16T00:00:00"/>
    <n v="22"/>
    <s v="COLOMBIA"/>
    <s v="BOGOTÁ"/>
    <s v="BOGOTÁ"/>
    <x v="1"/>
    <x v="6"/>
    <x v="0"/>
    <d v="2022-03-05T00:00:00"/>
    <s v="SI_"/>
    <x v="2"/>
    <n v="1"/>
    <s v="NO_"/>
    <m/>
    <m/>
    <n v="40"/>
    <n v="2880"/>
    <n v="50"/>
    <m/>
    <n v="6"/>
    <n v="8"/>
    <s v="NA"/>
    <x v="1"/>
    <m/>
  </r>
  <r>
    <n v="1023044785"/>
    <x v="1"/>
    <d v="2022-03-03T00:00:00"/>
    <m/>
    <m/>
    <m/>
    <m/>
    <x v="0"/>
    <x v="5"/>
    <x v="5"/>
    <s v="RC"/>
    <s v="LAUREN"/>
    <s v="SOFIA"/>
    <s v="MARIN"/>
    <s v="VARGAS"/>
    <s v="LAUREN SOFIA MARIN VARGAS"/>
    <d v="2019-12-18T00:00:00"/>
    <x v="10"/>
    <n v="0"/>
    <n v="8"/>
    <s v="3 AÑOS 0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L 114 SUR 8B ESTE 63"/>
    <n v="3143604810"/>
    <m/>
    <x v="0"/>
    <s v="NO SE AUTORECONOCE EN NINGUNO DE LOS ANTERIORES"/>
    <x v="1"/>
    <x v="1"/>
    <s v="NO_"/>
    <s v="NO_"/>
    <s v="a. Pertenecientes a hogares con puntaje SISBEN"/>
    <s v="NO_"/>
    <s v="MADRE"/>
    <s v="CC"/>
    <n v="52200110"/>
    <s v="DIANA"/>
    <s v="MILENA"/>
    <s v="VARGAS"/>
    <s v="PIÑEROS"/>
    <d v="1979-03-06T00:00:00"/>
    <s v="COLOMBIA"/>
    <s v="BOGOTÁ"/>
    <s v="BOGOTÁ"/>
    <m/>
    <m/>
    <m/>
    <m/>
    <m/>
    <m/>
    <m/>
    <s v=""/>
    <m/>
    <m/>
    <m/>
    <s v="CC"/>
    <n v="52200110"/>
    <s v="DIANA"/>
    <s v="MILENA"/>
    <s v="VARGAS"/>
    <s v="PIÑEROS"/>
    <d v="1979-03-06T00:00:00"/>
    <n v="43"/>
    <s v="COLOMBIA"/>
    <s v="BOGOTÁ"/>
    <s v="BOGOTÁ"/>
    <x v="0"/>
    <x v="5"/>
    <x v="0"/>
    <d v="2022-02-27T00:00:00"/>
    <s v="SI_"/>
    <x v="1"/>
    <n v="0"/>
    <s v="NO_"/>
    <m/>
    <m/>
    <n v="37"/>
    <m/>
    <m/>
    <m/>
    <n v="6"/>
    <n v="12"/>
    <s v="NA"/>
    <x v="3"/>
    <m/>
  </r>
  <r>
    <n v="1122539379"/>
    <x v="1"/>
    <d v="2022-03-03T00:00:00"/>
    <m/>
    <m/>
    <m/>
    <m/>
    <x v="0"/>
    <x v="5"/>
    <x v="5"/>
    <s v="RC"/>
    <s v="MANUEL "/>
    <s v="ALEJANDRO "/>
    <s v="CASTILLO "/>
    <s v="FONSECA "/>
    <s v="MANUEL  ALEJANDRO  CASTILLO  FONSECA "/>
    <d v="2020-05-17T00:00:00"/>
    <x v="2"/>
    <n v="7"/>
    <n v="9"/>
    <s v="2 AÑOS 7 MESES 9 DIAS "/>
    <x v="2"/>
    <x v="1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5 SUR 7H ESTE 81"/>
    <n v="3125257567"/>
    <m/>
    <x v="0"/>
    <s v="NO SE AUTORECONOCE EN NINGUNO DE LOS ANTERIORES"/>
    <x v="0"/>
    <x v="20"/>
    <s v="NO_"/>
    <s v="NO_"/>
    <s v="a. Pertenecientes a hogares con puntaje SISBEN"/>
    <s v="NO_"/>
    <s v="MADRE"/>
    <s v="CC"/>
    <n v="1077085212"/>
    <s v="DIANA"/>
    <s v="CAROLINA"/>
    <s v="CASTILLO"/>
    <s v="VALDERRAMA"/>
    <d v="1991-06-15T00:00:00"/>
    <s v="COLOMBIA"/>
    <s v="BOGOTÁ"/>
    <s v="BOGOTÁ"/>
    <m/>
    <m/>
    <m/>
    <m/>
    <m/>
    <m/>
    <m/>
    <s v=""/>
    <m/>
    <m/>
    <m/>
    <s v="CC"/>
    <n v="1077085212"/>
    <s v="DIANA"/>
    <s v="CAROLINA"/>
    <s v="CASTILLO"/>
    <s v="VALDERRAMA"/>
    <d v="1991-06-15T00:00:00"/>
    <n v="31"/>
    <s v="COLOMBIA"/>
    <s v="BOGOTÁ"/>
    <s v="BOGOTÁ"/>
    <x v="0"/>
    <x v="2"/>
    <x v="0"/>
    <d v="2022-02-27T00:00:00"/>
    <s v="SI_"/>
    <x v="1"/>
    <n v="0"/>
    <s v="NO_"/>
    <m/>
    <m/>
    <n v="40"/>
    <n v="3690"/>
    <n v="55"/>
    <m/>
    <n v="6"/>
    <n v="12"/>
    <s v="NA"/>
    <x v="1"/>
    <m/>
  </r>
  <r>
    <n v="1023046103"/>
    <x v="1"/>
    <d v="2022-06-07T00:00:00"/>
    <m/>
    <m/>
    <m/>
    <m/>
    <x v="0"/>
    <x v="5"/>
    <x v="5"/>
    <s v="RC"/>
    <s v="JOHAN"/>
    <s v="SEBASTIAN"/>
    <s v="ESQUIVEL"/>
    <s v="TOVAR"/>
    <s v="JOHAN SEBASTIAN ESQUIVEL TOVAR"/>
    <d v="2020-12-28T00:00:00"/>
    <x v="3"/>
    <n v="11"/>
    <n v="28"/>
    <s v="1 AÑOS 1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7BISAESTE#104SUR"/>
    <n v="3183381112"/>
    <m/>
    <x v="0"/>
    <s v="NO SE AUTORECONOCE EN NINGUNO DE LOS ANTERIORES"/>
    <x v="2"/>
    <x v="1"/>
    <s v="NO_"/>
    <s v="NO_"/>
    <m/>
    <m/>
    <s v="MADRE"/>
    <s v="CC"/>
    <n v="1192794172"/>
    <s v="MARIA"/>
    <s v="LEIDA"/>
    <s v="TOVAR"/>
    <s v="CAPERA"/>
    <s v="29/30/1990"/>
    <s v="COLOMBIA"/>
    <s v="BOGOTÁ"/>
    <s v="BOGOTÁ"/>
    <s v="CC"/>
    <n v="93020112"/>
    <s v="JAVIER"/>
    <m/>
    <s v="ESQUIVEL "/>
    <s v="TIMOTE"/>
    <d v="1980-01-03T00:00:00"/>
    <n v="42"/>
    <s v="COLOMBIA"/>
    <s v="TOLIMA"/>
    <s v="TOLIMA"/>
    <s v="CC"/>
    <n v="1192794172"/>
    <s v="LEIDA"/>
    <s v="MARIA"/>
    <s v="TOVAR"/>
    <s v="CAPERA"/>
    <m/>
    <s v=""/>
    <s v="COLOMBIA"/>
    <s v="BOGOTÁ"/>
    <s v="BOGOTÁ"/>
    <x v="0"/>
    <x v="5"/>
    <x v="0"/>
    <m/>
    <s v="SI_"/>
    <x v="2"/>
    <m/>
    <m/>
    <m/>
    <m/>
    <m/>
    <n v="1800"/>
    <m/>
    <m/>
    <m/>
    <m/>
    <m/>
    <x v="1"/>
    <m/>
  </r>
  <r>
    <n v="1088361716"/>
    <x v="0"/>
    <d v="2022-05-02T00:00:00"/>
    <d v="2022-06-06T00:00:00"/>
    <e v="#REF!"/>
    <e v="#N/A"/>
    <m/>
    <x v="0"/>
    <x v="5"/>
    <x v="5"/>
    <s v="RC"/>
    <s v="JERONIMO"/>
    <m/>
    <s v="CANO"/>
    <s v="HENAO"/>
    <s v="JERONIMO  CANO HENAO"/>
    <d v="2020-07-20T00:00:00"/>
    <x v="2"/>
    <n v="5"/>
    <n v="6"/>
    <s v="2 AÑOS 5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ESTE 97 F SUR 68"/>
    <n v="3008172268"/>
    <m/>
    <x v="0"/>
    <s v="NO SE AUTORECONOCE EN NINGUNO DE LOS ANTERIORES"/>
    <x v="1"/>
    <x v="1"/>
    <s v="NO_"/>
    <s v="SI_"/>
    <m/>
    <m/>
    <s v="MADRE"/>
    <s v="CC"/>
    <n v="1122143776"/>
    <s v="DERLY"/>
    <s v="JOHANNA"/>
    <s v="HENAO"/>
    <s v="HERRERA"/>
    <d v="1988-07-20T00:00:00"/>
    <s v="COLOMBIA"/>
    <s v="BOGOTÁ"/>
    <s v="BOGOTÁ"/>
    <m/>
    <m/>
    <m/>
    <m/>
    <m/>
    <m/>
    <m/>
    <s v=""/>
    <m/>
    <m/>
    <m/>
    <s v="CC"/>
    <n v="1122143776"/>
    <s v="DERLY"/>
    <s v="JOHANNA"/>
    <s v="HENAO"/>
    <s v="HERRERA"/>
    <m/>
    <s v=""/>
    <s v="COLOMBIA"/>
    <s v="BOGOTÁ"/>
    <s v="BOGOTÁ"/>
    <x v="0"/>
    <x v="6"/>
    <x v="0"/>
    <m/>
    <s v="NO_"/>
    <x v="3"/>
    <s v="NO_"/>
    <m/>
    <m/>
    <m/>
    <n v="40"/>
    <n v="3150"/>
    <n v="50"/>
    <m/>
    <n v="6"/>
    <n v="12"/>
    <n v="12"/>
    <x v="1"/>
    <m/>
  </r>
  <r>
    <n v="1243860097"/>
    <x v="0"/>
    <d v="2022-03-03T00:00:00"/>
    <d v="2022-05-02T00:00:00"/>
    <e v="#REF!"/>
    <e v="#N/A"/>
    <m/>
    <x v="0"/>
    <x v="5"/>
    <x v="5"/>
    <s v="RC"/>
    <s v="MIA "/>
    <s v="MICHELLE "/>
    <s v="AMAYA "/>
    <s v="PRIETO"/>
    <s v="MIA  MICHELLE  AMAYA  PRIETO"/>
    <d v="2021-02-24T00:00:00"/>
    <x v="3"/>
    <n v="10"/>
    <n v="2"/>
    <s v="1 AÑOS 10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KR 8C 112 19 SUR ESTE "/>
    <n v="3112538834"/>
    <m/>
    <x v="0"/>
    <s v="NO SE AUTORECONOCE EN NINGUNO DE LOS ANTERIORES"/>
    <x v="0"/>
    <x v="17"/>
    <s v="NO_"/>
    <s v="NO_"/>
    <s v="a. Pertenecientes a hogares con puntaje SISBEN"/>
    <s v="NO_"/>
    <s v="MADRE"/>
    <s v="CC"/>
    <n v="1070332822"/>
    <s v="DIXY"/>
    <s v="MICHELLE"/>
    <s v="PRIETO"/>
    <s v="OSORIO"/>
    <d v="1999-01-24T00:00:00"/>
    <s v="COLOMBIA"/>
    <s v="BOGOTÁ"/>
    <s v="BOGOTÁ"/>
    <m/>
    <m/>
    <m/>
    <m/>
    <m/>
    <m/>
    <m/>
    <s v=""/>
    <m/>
    <m/>
    <m/>
    <s v="CC"/>
    <n v="1070332822"/>
    <s v="DIXY"/>
    <s v="MICHELLE"/>
    <s v="PRIETO"/>
    <s v="OSORIO"/>
    <d v="1999-01-24T00:00:00"/>
    <n v="23"/>
    <s v="COLOMBIA"/>
    <s v="BOGOTÁ"/>
    <s v="BOGOTÁ"/>
    <x v="1"/>
    <x v="0"/>
    <x v="0"/>
    <d v="2022-02-27T00:00:00"/>
    <s v="SI_"/>
    <x v="1"/>
    <n v="0"/>
    <s v="NO_"/>
    <m/>
    <m/>
    <n v="40"/>
    <n v="2768"/>
    <n v="53"/>
    <m/>
    <n v="6"/>
    <n v="12"/>
    <s v="NA"/>
    <x v="1"/>
    <m/>
  </r>
  <r>
    <n v="1016747900"/>
    <x v="1"/>
    <d v="2022-03-03T00:00:00"/>
    <m/>
    <m/>
    <m/>
    <m/>
    <x v="0"/>
    <x v="5"/>
    <x v="5"/>
    <s v="RC"/>
    <s v="MIGUEL "/>
    <s v="ANGEL "/>
    <s v="LASSO"/>
    <s v="GUZMAN"/>
    <s v="MIGUEL  ANGEL  LASSO GUZMAN"/>
    <d v="2019-09-05T00:00:00"/>
    <x v="10"/>
    <n v="3"/>
    <n v="21"/>
    <s v="3 AÑOS 3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2 SUR 8A ESTE 46"/>
    <n v="3142216163"/>
    <m/>
    <x v="0"/>
    <s v="NO SE AUTORECONOCE EN NINGUNO DE LOS ANTERIORES"/>
    <x v="0"/>
    <x v="14"/>
    <s v="NO_"/>
    <s v="NO_"/>
    <s v="o. Ingresos iguales o inferiores a 1.5 Smlv"/>
    <s v="NO_"/>
    <s v="MADRE"/>
    <s v="CC"/>
    <n v="1005254066"/>
    <s v="LEIDY"/>
    <s v="PAOLA"/>
    <s v="GUZMAN"/>
    <s v="FAGUA"/>
    <d v="1998-01-17T00:00:00"/>
    <s v="COLOMBIA"/>
    <s v="QUINDÍO"/>
    <s v="CALARCÁ"/>
    <s v="CC"/>
    <n v="1013591147"/>
    <s v="MIGUEL "/>
    <s v="ANTONIO "/>
    <s v="LASSO"/>
    <s v="ESPITIA"/>
    <d v="1987-10-06T00:00:00"/>
    <n v="35"/>
    <s v="COLOMBIA"/>
    <s v="BOGOTÁ"/>
    <s v="BOGOTÁ"/>
    <s v="CC"/>
    <n v="1005254066"/>
    <s v="LEIDY"/>
    <s v="PAOLA"/>
    <s v="GUZMAN"/>
    <s v="FAGUA"/>
    <d v="1998-01-17T00:00:00"/>
    <n v="24"/>
    <s v="COLOMBIA"/>
    <s v="QUINDÍO"/>
    <s v="CALARCÁ"/>
    <x v="0"/>
    <x v="0"/>
    <x v="0"/>
    <d v="2022-02-27T00:00:00"/>
    <s v="SI_"/>
    <x v="2"/>
    <n v="1"/>
    <s v="NO_"/>
    <m/>
    <m/>
    <n v="39"/>
    <n v="3280"/>
    <n v="51"/>
    <m/>
    <n v="6"/>
    <n v="1"/>
    <s v="NA"/>
    <x v="3"/>
    <m/>
  </r>
  <r>
    <n v="1300000542"/>
    <x v="1"/>
    <d v="2022-05-10T00:00:00"/>
    <m/>
    <m/>
    <m/>
    <m/>
    <x v="0"/>
    <x v="4"/>
    <x v="4"/>
    <s v="RC"/>
    <s v="JUAN"/>
    <s v="DAVID"/>
    <s v="ROJAS"/>
    <s v="ACEVEDO"/>
    <s v="JUAN DAVID ROJAS ACEVEDO"/>
    <d v="2020-01-16T00:00:00"/>
    <x v="2"/>
    <n v="11"/>
    <n v="10"/>
    <s v="2 AÑOS 11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m/>
    <n v="3245037997"/>
    <m/>
    <x v="0"/>
    <s v="NO SE AUTORECONOCE EN NINGUNO DE LOS ANTERIORES"/>
    <x v="1"/>
    <x v="1"/>
    <s v="NO_"/>
    <s v="NO_"/>
    <m/>
    <m/>
    <s v="MADRE"/>
    <s v="SIN DOCUMENTO"/>
    <m/>
    <s v="GLICELYS"/>
    <s v="ALEJANDRA"/>
    <s v="ACEVEDO"/>
    <s v="ACOSTA"/>
    <d v="1996-01-14T00:00:00"/>
    <s v="VENEZUELA"/>
    <s v="EXTERIOR"/>
    <s v="EXTERIOR"/>
    <s v="SIN DOCUMENTO"/>
    <m/>
    <s v="FRANCISCO "/>
    <s v="DAVID"/>
    <s v="ROJAS"/>
    <s v="PIAMO "/>
    <d v="1988-07-12T00:00:00"/>
    <n v="34"/>
    <s v="VENEZUELA"/>
    <s v="EXTERIOR"/>
    <s v="EXTERIOR"/>
    <s v="SIN DOCUMENTO"/>
    <m/>
    <s v="GLICELYS"/>
    <s v="ALEJANDRA"/>
    <s v="ACEVEDO"/>
    <s v="ACOSTA"/>
    <d v="1988-01-14T00:00:00"/>
    <n v="34"/>
    <s v="VENEZUELA"/>
    <s v="EXTERIOR"/>
    <s v="EXTERIOR"/>
    <x v="1"/>
    <x v="1"/>
    <x v="0"/>
    <m/>
    <s v="SI_"/>
    <x v="1"/>
    <m/>
    <s v="NO_"/>
    <m/>
    <m/>
    <n v="37"/>
    <n v="27780"/>
    <m/>
    <m/>
    <n v="8"/>
    <m/>
    <m/>
    <x v="1"/>
    <m/>
  </r>
  <r>
    <n v="1022450134"/>
    <x v="0"/>
    <d v="2022-03-03T00:00:00"/>
    <d v="2022-05-09T00:00:00"/>
    <e v="#REF!"/>
    <e v="#N/A"/>
    <m/>
    <x v="0"/>
    <x v="5"/>
    <x v="5"/>
    <s v="RC"/>
    <s v="MIGUEL "/>
    <s v="STICK "/>
    <s v="PATIÑO"/>
    <s v="MORA "/>
    <s v="MIGUEL  STICK  PATIÑO MORA "/>
    <d v="2020-10-28T00:00:00"/>
    <x v="2"/>
    <n v="1"/>
    <n v="28"/>
    <s v="2 AÑOS 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02 SUR 3 ESTE 48"/>
    <n v="3105295939"/>
    <m/>
    <x v="0"/>
    <s v="NO SE AUTORECONOCE EN NINGUNO DE LOS ANTERIORES"/>
    <x v="1"/>
    <x v="1"/>
    <s v="NO_"/>
    <s v="NO_"/>
    <s v="o. Ingresos iguales o inferiores a 1.5 Smlv"/>
    <s v="NO_"/>
    <s v="MADRE"/>
    <s v="CC"/>
    <n v="1002736840"/>
    <s v="NURY "/>
    <s v="PAOLA "/>
    <s v="MORA "/>
    <s v="BARRETO"/>
    <d v="2002-08-12T00:00:00"/>
    <s v="COLOMBIA"/>
    <s v="BOYACÁ"/>
    <s v="SAN LUIS DE GACENO"/>
    <s v="CC"/>
    <n v="1033781091"/>
    <s v="LUIS"/>
    <s v="MIGUEL"/>
    <s v="PATIÑO"/>
    <s v="ZAPATA"/>
    <d v="1995-10-10T00:00:00"/>
    <n v="27"/>
    <s v="COLOMBIA"/>
    <s v="BOGOTÁ"/>
    <s v="BOGOTÁ"/>
    <s v="CC"/>
    <n v="1002736840"/>
    <s v="NURY "/>
    <s v="PAOLA "/>
    <s v="MORA "/>
    <s v="BARRETO"/>
    <d v="2002-08-12T00:00:00"/>
    <n v="20"/>
    <s v="COLOMBIA"/>
    <s v="BOYACÁ"/>
    <s v="SAN LUIS DE GACENO"/>
    <x v="1"/>
    <x v="14"/>
    <x v="0"/>
    <d v="2022-02-27T00:00:00"/>
    <s v="SI_"/>
    <x v="1"/>
    <n v="0"/>
    <s v="NO_"/>
    <m/>
    <m/>
    <m/>
    <m/>
    <m/>
    <m/>
    <m/>
    <m/>
    <s v="NA"/>
    <x v="1"/>
    <m/>
  </r>
  <r>
    <n v="1023043960"/>
    <x v="1"/>
    <d v="2022-04-20T00:00:00"/>
    <m/>
    <m/>
    <m/>
    <s v="TRIANGULO"/>
    <x v="0"/>
    <x v="4"/>
    <x v="4"/>
    <s v="RC"/>
    <s v="DANNA"/>
    <s v="SOFIA"/>
    <s v="ARIAS"/>
    <s v="ROJAS"/>
    <s v="DANNA SOFIA ARIAS ROJAS"/>
    <d v="2019-08-07T00:00:00"/>
    <x v="10"/>
    <n v="4"/>
    <n v="19"/>
    <s v="3 AÑOS 4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8DESTE#90SUR-45"/>
    <n v="3124217164"/>
    <n v="3206352066"/>
    <x v="0"/>
    <s v="NO SE AUTORECONOCE EN NINGUNO DE LOS ANTERIORES"/>
    <x v="1"/>
    <x v="1"/>
    <s v="NO_"/>
    <s v="NO_"/>
    <s v="o. Ingresos iguales o inferiores a 1.5 Smlv"/>
    <m/>
    <s v="MADRE"/>
    <s v="CC"/>
    <n v="45622996"/>
    <s v="NEIDY"/>
    <s v="ADRIANA"/>
    <s v="ROJAS"/>
    <s v="ROJAS"/>
    <d v="1983-09-30T00:00:00"/>
    <s v="COLOMBIA"/>
    <s v="BOGOTÁ"/>
    <s v="BOGOTÁ"/>
    <s v="CC"/>
    <n v="1022955449"/>
    <s v="STIWAR"/>
    <m/>
    <s v="ARIAS"/>
    <s v="MURILLO"/>
    <d v="1989-11-23T00:00:00"/>
    <n v="33"/>
    <s v="COLOMBIA"/>
    <s v="TOLIMA"/>
    <s v="IBAGUÉ"/>
    <s v="CC"/>
    <n v="45622996"/>
    <s v="NEIDY"/>
    <s v="ADRIANA"/>
    <s v="ROJAS"/>
    <s v="ROJAS"/>
    <d v="1983-09-30T00:00:00"/>
    <n v="39"/>
    <s v="COLOMBIA"/>
    <s v="BOGOTÁ"/>
    <s v="BOGOTÁ"/>
    <x v="1"/>
    <x v="3"/>
    <x v="0"/>
    <d v="2022-04-18T00:00:00"/>
    <s v="SI_"/>
    <x v="1"/>
    <m/>
    <s v="NO_"/>
    <m/>
    <m/>
    <n v="36"/>
    <n v="1980"/>
    <n v="43"/>
    <m/>
    <n v="6"/>
    <n v="6"/>
    <m/>
    <x v="3"/>
    <m/>
  </r>
  <r>
    <n v="1140936306"/>
    <x v="0"/>
    <d v="2022-03-03T00:00:00"/>
    <d v="2022-04-20T00:00:00"/>
    <e v="#REF!"/>
    <e v="#N/A"/>
    <m/>
    <x v="0"/>
    <x v="4"/>
    <x v="4"/>
    <s v="RC"/>
    <s v="NAHOMI"/>
    <m/>
    <s v="ÁVILA"/>
    <s v="DÍAZ"/>
    <s v="NAHOMI  ÁVILA DÍAZ"/>
    <d v="2019-10-12T00:00:00"/>
    <x v="10"/>
    <n v="2"/>
    <n v="14"/>
    <s v="3 AÑOS 2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A ESTE 97 SUR 50"/>
    <n v="3214955691"/>
    <m/>
    <x v="0"/>
    <s v="NO SE AUTORECONOCE EN NINGUNO DE LOS ANTERIORES"/>
    <x v="0"/>
    <x v="19"/>
    <s v="NO_"/>
    <s v="NO_"/>
    <s v="a. Pertenecientes a hogares con puntaje SISBEN"/>
    <s v="NO_"/>
    <s v="MADRE"/>
    <s v="CC"/>
    <n v="1023002339"/>
    <s v="DENI"/>
    <s v="YOANA"/>
    <s v="DIAZ"/>
    <s v="DUCUARA"/>
    <d v="1995-03-01T00:00:00"/>
    <s v="COLOMBIA"/>
    <s v="TOLIMA"/>
    <s v="ORTEGA"/>
    <m/>
    <m/>
    <m/>
    <m/>
    <m/>
    <m/>
    <m/>
    <s v=""/>
    <m/>
    <m/>
    <m/>
    <s v="CC"/>
    <n v="1023002339"/>
    <s v="DENI"/>
    <s v="YOANA"/>
    <s v="DIAZ"/>
    <s v="DUCUARA"/>
    <d v="1995-03-01T00:00:00"/>
    <n v="27"/>
    <s v="COLOMBIA"/>
    <s v="TOLIMA"/>
    <s v="ORTEGA"/>
    <x v="1"/>
    <x v="9"/>
    <x v="0"/>
    <d v="2022-02-27T00:00:00"/>
    <s v="SI_"/>
    <x v="1"/>
    <n v="0"/>
    <s v="NO_"/>
    <m/>
    <m/>
    <n v="40"/>
    <m/>
    <m/>
    <m/>
    <n v="6"/>
    <n v="6"/>
    <s v="NA"/>
    <x v="3"/>
    <m/>
  </r>
  <r>
    <n v="1243860023"/>
    <x v="0"/>
    <d v="2022-03-03T00:00:00"/>
    <d v="2022-10-03T00:00:00"/>
    <e v="#REF!"/>
    <e v="#N/A"/>
    <s v="TRIANGULO"/>
    <x v="0"/>
    <x v="4"/>
    <x v="4"/>
    <s v="RC"/>
    <s v="SHARICK"/>
    <s v="LUCIANA "/>
    <s v="POVEDA"/>
    <s v="ARDILA"/>
    <s v="SHARICK LUCIANA  POVEDA ARDILA"/>
    <d v="2021-02-19T00:00:00"/>
    <x v="3"/>
    <n v="10"/>
    <n v="7"/>
    <s v="1 AÑOS 10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KR 2B ESTE 97F SUR 61"/>
    <n v="3118452842"/>
    <m/>
    <x v="0"/>
    <s v="NO SE AUTORECONOCE EN NINGUNO DE LOS ANTERIORES"/>
    <x v="1"/>
    <x v="1"/>
    <s v="NO_"/>
    <s v="NO_"/>
    <s v="o. Ingresos iguales o inferiores a 1.5 Smlv"/>
    <s v="NO_"/>
    <s v="MADRE"/>
    <s v="CC"/>
    <n v="1023002677"/>
    <s v="KARIZ"/>
    <s v="IBETH"/>
    <s v="ARDILA"/>
    <s v="ARIZA"/>
    <d v="1995-02-28T00:00:00"/>
    <s v="COLOMBIA"/>
    <s v="BOGOTÁ"/>
    <s v="BOGOTÁ"/>
    <s v="CC"/>
    <n v="1022994914"/>
    <s v="MAICOL"/>
    <s v="ANDRES"/>
    <s v="POVEDA"/>
    <s v="TORRES"/>
    <d v="1994-04-22T00:00:00"/>
    <n v="28"/>
    <s v="COLOMBIA"/>
    <s v="BOGOTÁ"/>
    <s v="BOGOTÁ"/>
    <s v="CC"/>
    <n v="1023002677"/>
    <s v="KARIZ"/>
    <s v="IBETH"/>
    <s v="ARDILA"/>
    <s v="ARIZA"/>
    <d v="1995-02-28T00:00:00"/>
    <n v="27"/>
    <s v="COLOMBIA"/>
    <s v="BOGOTÁ"/>
    <s v="BOGOTÁ"/>
    <x v="0"/>
    <x v="5"/>
    <x v="0"/>
    <d v="2022-02-27T00:00:00"/>
    <s v="SI_"/>
    <x v="2"/>
    <n v="1"/>
    <s v="NO_"/>
    <m/>
    <m/>
    <n v="37"/>
    <m/>
    <m/>
    <m/>
    <n v="6"/>
    <n v="12"/>
    <s v="NA"/>
    <x v="1"/>
    <m/>
  </r>
  <r>
    <n v="1023043602"/>
    <x v="0"/>
    <d v="2022-03-03T00:00:00"/>
    <d v="2022-04-25T00:00:00"/>
    <e v="#REF!"/>
    <e v="#N/A"/>
    <m/>
    <x v="0"/>
    <x v="5"/>
    <x v="5"/>
    <s v="RC"/>
    <s v="VALERHY"/>
    <s v="CELESTE"/>
    <s v="PARADA"/>
    <s v="PEDREROS"/>
    <s v="VALERHY CELESTE PARADA PEDREROS"/>
    <d v="2019-06-12T00:00:00"/>
    <x v="10"/>
    <n v="6"/>
    <n v="14"/>
    <s v="3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ESTE # 108 SUR 16"/>
    <n v="3222625323"/>
    <n v="3116441140"/>
    <x v="0"/>
    <s v="NO SE AUTORECONOCE EN NINGUNO DE LOS ANTERIORES"/>
    <x v="1"/>
    <x v="14"/>
    <s v="NO_"/>
    <s v="NO_"/>
    <s v="o. Ingresos iguales o inferiores a 1.5 Smlv"/>
    <s v="NO_"/>
    <s v="MADRE"/>
    <s v="CC"/>
    <n v="1010222457"/>
    <s v="WENDY"/>
    <s v="NATALIA"/>
    <s v="PEDREROS"/>
    <s v="GOMEZ"/>
    <d v="1995-05-31T00:00:00"/>
    <s v="COLOMBIA"/>
    <s v="BOGOTÁ"/>
    <s v="BOGOTÁ"/>
    <s v="CC"/>
    <n v="1022973256"/>
    <s v="WILSON"/>
    <m/>
    <s v="PARADA"/>
    <s v="NARVAEZ"/>
    <d v="1991-08-27T00:00:00"/>
    <n v="31"/>
    <s v="COLOMBIA"/>
    <s v="BOGOTÁ"/>
    <s v="BOGOTÁ"/>
    <s v="CC"/>
    <n v="1010222457"/>
    <s v="WENDY"/>
    <s v="NATALIA"/>
    <s v="PEDREROS"/>
    <s v="GOMEZ"/>
    <d v="1995-05-31T00:00:00"/>
    <n v="27"/>
    <s v="COLOMBIA"/>
    <s v="BOGOTÁ"/>
    <s v="BOGOTÁ"/>
    <x v="1"/>
    <x v="1"/>
    <x v="0"/>
    <d v="2022-02-27T00:00:00"/>
    <s v="SI_"/>
    <x v="2"/>
    <n v="1"/>
    <s v="NO_"/>
    <m/>
    <m/>
    <n v="37"/>
    <n v="2670"/>
    <n v="50"/>
    <m/>
    <n v="6"/>
    <n v="11"/>
    <s v="NA"/>
    <x v="3"/>
    <m/>
  </r>
  <r>
    <n v="1023047595"/>
    <x v="0"/>
    <d v="2022-03-22T00:00:00"/>
    <d v="2022-07-14T00:00:00"/>
    <e v="#REF!"/>
    <e v="#N/A"/>
    <m/>
    <x v="0"/>
    <x v="3"/>
    <x v="3"/>
    <s v="RC"/>
    <s v="EMMANUEL"/>
    <m/>
    <s v="TRIANA"/>
    <s v="ZAPATA"/>
    <s v="EMMANUEL  TRIANA ZAPATA"/>
    <d v="2021-12-09T00:00:00"/>
    <x v="3"/>
    <n v="0"/>
    <n v="17"/>
    <s v="1 AÑOS 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9 SUR N.7B ESTE 05"/>
    <n v="3053710761"/>
    <m/>
    <x v="0"/>
    <s v="NO SE AUTORECONOCE EN NINGUNO DE LOS ANTERIORES"/>
    <x v="1"/>
    <x v="1"/>
    <s v="NO_"/>
    <s v="NO_"/>
    <s v="o. Ingresos iguales o inferiores a 1.5 Smlv"/>
    <m/>
    <s v="ABUELO(A)"/>
    <s v="CC"/>
    <n v="35500792"/>
    <s v="MARIA "/>
    <s v="MARLEN"/>
    <s v="NIÑO"/>
    <s v="DE ZAPATA"/>
    <d v="1961-09-15T00:00:00"/>
    <s v="COLOMBIA"/>
    <s v="BOGOTÁ"/>
    <s v="BOGOTÁ"/>
    <s v="CC"/>
    <n v="1000696343"/>
    <s v="EDWARD"/>
    <s v="ALEJANDRO"/>
    <s v="TRIANA"/>
    <s v="VASQUEZ"/>
    <d v="1988-12-26T00:00:00"/>
    <n v="34"/>
    <s v="COLOMBIA"/>
    <s v="BOGOTÁ"/>
    <s v="BOGOTÁ"/>
    <s v="CC"/>
    <n v="1022958098"/>
    <s v="CAROL"/>
    <s v="XIMENA"/>
    <s v="ZAPATA"/>
    <s v="NIÑO"/>
    <d v="1990-02-10T00:00:00"/>
    <n v="32"/>
    <s v="COLOMBIA"/>
    <s v="BOGOTÁ"/>
    <s v="BOGOTÁ"/>
    <x v="0"/>
    <x v="0"/>
    <x v="0"/>
    <d v="2022-03-22T00:00:00"/>
    <s v="SI_"/>
    <x v="1"/>
    <m/>
    <s v="NO_"/>
    <m/>
    <m/>
    <n v="37"/>
    <n v="3470"/>
    <n v="55"/>
    <s v="NO_"/>
    <s v="15 DÍAS"/>
    <n v="3"/>
    <m/>
    <x v="1"/>
    <m/>
  </r>
  <r>
    <n v="1023047925"/>
    <x v="0"/>
    <d v="2022-03-03T00:00:00"/>
    <d v="2022-03-18T00:00:00"/>
    <e v="#REF!"/>
    <e v="#N/A"/>
    <m/>
    <x v="0"/>
    <x v="6"/>
    <x v="6"/>
    <s v="RC"/>
    <s v="ISABELLA"/>
    <m/>
    <s v="GODOY"/>
    <s v="MENDEZ"/>
    <s v="ISABELLA  GODOY MENDEZ"/>
    <d v="2022-02-11T00:00:00"/>
    <x v="1"/>
    <n v="10"/>
    <n v="15"/>
    <s v="0 AÑOS 10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7A ESTE # 89CSUR-75 PI2"/>
    <n v="3115296860"/>
    <m/>
    <x v="2"/>
    <s v="NO SE AUTORECONOCE EN NINGUNO DE LOS ANTERIORES"/>
    <x v="1"/>
    <x v="1"/>
    <m/>
    <m/>
    <m/>
    <m/>
    <s v="MADRE"/>
    <s v="CC"/>
    <n v="1000336260"/>
    <s v="YULY"/>
    <s v="NATALIA"/>
    <s v="MENDEZ"/>
    <s v="FONSECA"/>
    <d v="2002-05-05T00:00:00"/>
    <s v="COLOMBIA"/>
    <s v="BOGOTÁ"/>
    <s v="BOGOTÁ"/>
    <s v="CC"/>
    <n v="1001286598"/>
    <s v="JEAN"/>
    <s v="CARLO"/>
    <s v="GODOY"/>
    <s v="PEREZ"/>
    <d v="2003-02-07T00:00:00"/>
    <n v="19"/>
    <s v="COLOMBIA"/>
    <s v="BOGOTÁ"/>
    <s v="BOGOTÁ"/>
    <s v="CC"/>
    <n v="1000336260"/>
    <s v="YULY"/>
    <s v="NATALIA"/>
    <s v="MENDEZ"/>
    <s v="FONSECA"/>
    <d v="2002-05-05T00:00:00"/>
    <n v="20"/>
    <s v="COLOMBIA"/>
    <s v="BOGOTÁ"/>
    <s v="BOGOTÁ"/>
    <x v="1"/>
    <x v="3"/>
    <x v="0"/>
    <m/>
    <s v="SI_"/>
    <x v="2"/>
    <s v="NO"/>
    <s v="NO_"/>
    <m/>
    <m/>
    <n v="39"/>
    <n v="2760"/>
    <n v="48"/>
    <s v="SI_"/>
    <m/>
    <m/>
    <m/>
    <x v="2"/>
    <m/>
  </r>
  <r>
    <n v="1023988413"/>
    <x v="1"/>
    <d v="2022-03-03T00:00:00"/>
    <m/>
    <m/>
    <m/>
    <m/>
    <x v="0"/>
    <x v="4"/>
    <x v="4"/>
    <s v="RC"/>
    <s v="EMMA"/>
    <s v="DANIELA"/>
    <s v="SOLIPA"/>
    <s v="BETANCOURTH"/>
    <s v="EMMA DANIELA SOLIPA BETANCOURTH"/>
    <d v="2021-05-14T00:00:00"/>
    <x v="3"/>
    <n v="7"/>
    <n v="12"/>
    <s v="1 AÑOS 7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4"/>
    <m/>
    <s v="DG 98A SUR #8 ESTE-63"/>
    <n v="3227606196"/>
    <n v="3124960138"/>
    <x v="0"/>
    <s v="NO SE AUTORECONOCE EN NINGUNO DE LOS ANTERIORES"/>
    <x v="1"/>
    <x v="1"/>
    <m/>
    <m/>
    <m/>
    <m/>
    <s v="MADRE"/>
    <s v="CC"/>
    <n v="1023027220"/>
    <s v="ANYI"/>
    <s v="PAOLA"/>
    <s v="BETANCOURTH"/>
    <s v="MARTINEZ"/>
    <d v="1998-04-15T00:00:00"/>
    <s v="COLOMBIA"/>
    <s v="BOGOTÁ"/>
    <s v="BOGOTÁ"/>
    <m/>
    <m/>
    <m/>
    <m/>
    <m/>
    <m/>
    <m/>
    <s v=""/>
    <m/>
    <m/>
    <m/>
    <s v="CC"/>
    <n v="1023027220"/>
    <s v="ANYI"/>
    <s v="PAOLA"/>
    <s v="BETANCOURTH"/>
    <s v="MARTINEZ"/>
    <d v="1998-04-15T00:00:00"/>
    <n v="24"/>
    <s v="COLOMBIA"/>
    <s v="BOGOTÁ"/>
    <s v="BOGOTÁ"/>
    <x v="1"/>
    <x v="3"/>
    <x v="0"/>
    <m/>
    <s v="SI_"/>
    <x v="2"/>
    <n v="4"/>
    <s v="NO_"/>
    <m/>
    <m/>
    <n v="40"/>
    <n v="3290"/>
    <n v="57"/>
    <m/>
    <m/>
    <n v="8"/>
    <m/>
    <x v="1"/>
    <m/>
  </r>
  <r>
    <n v="1023047293"/>
    <x v="1"/>
    <d v="2022-03-03T00:00:00"/>
    <m/>
    <m/>
    <m/>
    <m/>
    <x v="0"/>
    <x v="3"/>
    <x v="3"/>
    <s v="RC"/>
    <s v="GABRIELLA"/>
    <m/>
    <s v="FIGUEROA"/>
    <s v="TOVAR"/>
    <s v="GABRIELLA  FIGUEROA TOVAR"/>
    <d v="2021-10-05T00:00:00"/>
    <x v="3"/>
    <n v="2"/>
    <n v="21"/>
    <s v="1 AÑOS 2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DG 99 SUR ESTE 0068 02"/>
    <n v="3213522927"/>
    <m/>
    <x v="0"/>
    <s v="NO SE AUTORECONOCE EN NINGUNO DE LOS ANTERIORES"/>
    <x v="0"/>
    <x v="2"/>
    <s v="NO_"/>
    <s v="NO_"/>
    <s v="a. Pertenecientes a hogares con puntaje SISBEN"/>
    <s v="NO_"/>
    <s v="MADRE"/>
    <s v="CC"/>
    <n v="1109496358"/>
    <s v="SAINA"/>
    <s v="YURAN"/>
    <s v="TOVAR"/>
    <s v="RODRIGUEZ"/>
    <d v="1999-02-20T00:00:00"/>
    <s v="COLOMBIA"/>
    <s v="CAQUETÁ"/>
    <s v="BELÉN DE LOS ANDAQUÍES"/>
    <s v="CC"/>
    <n v="12247226"/>
    <s v="JOSE"/>
    <s v="CARLOS"/>
    <s v="FIGUEROA"/>
    <s v="LEZAMA"/>
    <d v="1985-04-08T00:00:00"/>
    <n v="37"/>
    <s v="COLOMBIA"/>
    <s v="TOLIMA"/>
    <s v="NATAGAIMA"/>
    <s v="CC"/>
    <n v="1109496358"/>
    <s v="SAINA"/>
    <s v="YURAN"/>
    <s v="TOVAR"/>
    <s v="RODRIGUEZ"/>
    <d v="1999-02-20T00:00:00"/>
    <n v="23"/>
    <s v="COLOMBIA"/>
    <s v="CAQUETÁ"/>
    <s v="BELÉN DE LOS ANDAQUÍES"/>
    <x v="0"/>
    <x v="0"/>
    <x v="0"/>
    <m/>
    <s v="SI_"/>
    <x v="2"/>
    <n v="1"/>
    <s v="NO_"/>
    <m/>
    <m/>
    <n v="38"/>
    <n v="2965"/>
    <n v="49"/>
    <s v="SI_"/>
    <n v="4"/>
    <m/>
    <m/>
    <x v="1"/>
    <m/>
  </r>
  <r>
    <n v="1243860558"/>
    <x v="0"/>
    <d v="2022-03-03T00:00:00"/>
    <d v="2022-04-07T00:00:00"/>
    <e v="#REF!"/>
    <e v="#N/A"/>
    <m/>
    <x v="0"/>
    <x v="3"/>
    <x v="3"/>
    <s v="RC"/>
    <s v="SARA"/>
    <s v="VALENTINA"/>
    <s v="BERNAL"/>
    <s v="GAONA"/>
    <s v="SARA VALENTINA BERNAL GAONA"/>
    <d v="2021-06-12T00:00:00"/>
    <x v="3"/>
    <n v="6"/>
    <n v="14"/>
    <s v="1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11 A SUR 9 ESTE 0076"/>
    <n v="3174467275"/>
    <n v="3175679781"/>
    <x v="0"/>
    <s v="NO SE AUTORECONOCE EN NINGUNO DE LOS ANTERIORES"/>
    <x v="0"/>
    <x v="16"/>
    <s v="NO_"/>
    <s v="SI_"/>
    <s v="a. Pertenecientes a hogares con puntaje SISBEN"/>
    <s v="NO_"/>
    <s v="MADRE"/>
    <s v="CC"/>
    <n v="1050170463"/>
    <s v="MARIA"/>
    <s v="DORIS"/>
    <s v="GAONA"/>
    <s v="LOPEZ"/>
    <d v="1992-05-09T00:00:00"/>
    <s v="COLOMBIA"/>
    <s v="BOYACÁ"/>
    <s v="BOYACA"/>
    <m/>
    <m/>
    <m/>
    <m/>
    <m/>
    <m/>
    <m/>
    <s v=""/>
    <m/>
    <m/>
    <m/>
    <s v="CC"/>
    <n v="1050170463"/>
    <s v="MARIA"/>
    <s v="DORIS"/>
    <s v="GAONA"/>
    <s v="LOPEZ"/>
    <d v="1992-05-09T00:00:00"/>
    <n v="30"/>
    <s v="COLOMBIA"/>
    <s v="BOYACÁ"/>
    <s v="BOYACA"/>
    <x v="0"/>
    <x v="0"/>
    <x v="0"/>
    <m/>
    <s v="SI_"/>
    <x v="2"/>
    <n v="1"/>
    <s v="NO_"/>
    <m/>
    <m/>
    <n v="40"/>
    <n v="2935"/>
    <n v="50"/>
    <s v="NO_"/>
    <n v="6"/>
    <n v="6"/>
    <m/>
    <x v="1"/>
    <m/>
  </r>
  <r>
    <n v="1023047266"/>
    <x v="0"/>
    <d v="2022-03-03T00:00:00"/>
    <d v="2022-04-04T00:00:00"/>
    <e v="#REF!"/>
    <e v="#N/A"/>
    <m/>
    <x v="0"/>
    <x v="6"/>
    <x v="6"/>
    <s v="RC"/>
    <s v="JUANA"/>
    <s v="VALENTINA"/>
    <s v="SACRISTAN"/>
    <s v="MARTINEZ"/>
    <s v="JUANA VALENTINA SACRISTAN MARTINEZ"/>
    <d v="2021-09-17T00:00:00"/>
    <x v="3"/>
    <n v="3"/>
    <n v="9"/>
    <s v="1 AÑOS 3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5"/>
    <m/>
    <s v="KR 5 B ESTE #98 SUR 56"/>
    <n v="3174202422"/>
    <n v="3212076791"/>
    <x v="0"/>
    <s v="NO SE AUTORECONOCE EN NINGUNO DE LOS ANTERIORES"/>
    <x v="0"/>
    <x v="10"/>
    <s v="NO_"/>
    <s v="NO_"/>
    <s v="a. Pertenecientes a hogares con puntaje SISBEN"/>
    <s v="NO_"/>
    <s v="MADRE"/>
    <s v="CC"/>
    <n v="1022990074"/>
    <s v="LUZ"/>
    <s v="AMANDA"/>
    <s v="SACRISTAN"/>
    <s v="MARTINEZ"/>
    <d v="1993-10-05T00:00:00"/>
    <s v="COLOMBIA"/>
    <s v="BOGOTÁ"/>
    <s v="BOGOTÁ"/>
    <m/>
    <m/>
    <m/>
    <m/>
    <m/>
    <m/>
    <m/>
    <s v=""/>
    <m/>
    <m/>
    <m/>
    <s v="CC"/>
    <n v="1022990074"/>
    <s v="LUZ"/>
    <s v="AMANDA"/>
    <s v="SACRISTAN"/>
    <s v="MARTINEZ"/>
    <d v="1993-10-05T00:00:00"/>
    <n v="29"/>
    <s v="COLOMBIA"/>
    <s v="BOGOTÁ"/>
    <s v="BOGOTÁ"/>
    <x v="0"/>
    <x v="2"/>
    <x v="0"/>
    <m/>
    <s v="SI_"/>
    <x v="2"/>
    <n v="1"/>
    <s v="NO_"/>
    <m/>
    <m/>
    <n v="39"/>
    <n v="2950"/>
    <n v="52"/>
    <s v="SI_"/>
    <n v="6"/>
    <n v="12"/>
    <m/>
    <x v="1"/>
    <m/>
  </r>
  <r>
    <n v="1026309481"/>
    <x v="1"/>
    <d v="2022-03-03T00:00:00"/>
    <m/>
    <m/>
    <m/>
    <m/>
    <x v="0"/>
    <x v="4"/>
    <x v="4"/>
    <s v="RC"/>
    <s v="LIAM"/>
    <s v="EDUARDO"/>
    <s v="HERNANDEZ"/>
    <s v="VARGAS"/>
    <s v="LIAM EDUARDO HERNANDEZ VARGAS"/>
    <d v="2020-12-31T00:00:00"/>
    <x v="3"/>
    <n v="11"/>
    <n v="25"/>
    <s v="1 AÑOS 1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8 D ESTE 107 A SUR 50"/>
    <n v="3218082304"/>
    <m/>
    <x v="0"/>
    <s v="NO SE AUTORECONOCE EN NINGUNO DE LOS ANTERIORES"/>
    <x v="0"/>
    <x v="4"/>
    <s v="NO_"/>
    <s v="NO_"/>
    <s v="a. Pertenecientes a hogares con puntaje SISBEN"/>
    <s v="NO_"/>
    <s v="MADRE"/>
    <s v="CC"/>
    <n v="1124019418"/>
    <s v="MARLYS"/>
    <s v="YULENIS"/>
    <s v="HERNANDEZ"/>
    <s v="VARGAS"/>
    <d v="1989-08-03T00:00:00"/>
    <s v="COLOMBIA"/>
    <s v="LA_GUAJIRA"/>
    <s v="MAICAO"/>
    <s v="CC"/>
    <n v="17903938"/>
    <s v="EULIS"/>
    <s v="DE JESUS"/>
    <s v="DIAZ"/>
    <s v="CAMELO"/>
    <d v="1982-01-17T00:00:00"/>
    <n v="40"/>
    <s v="COLOMBIA"/>
    <s v="LA_GUAJIRA"/>
    <s v="MAICAO"/>
    <s v="CC"/>
    <n v="1124019418"/>
    <s v="MARLYS"/>
    <s v="YULENIS"/>
    <s v="HERNANDEZ"/>
    <s v="VARGAS"/>
    <d v="1989-08-03T00:00:00"/>
    <n v="33"/>
    <s v="COLOMBIA"/>
    <s v="LA_GUAJIRA"/>
    <s v="MAICAO"/>
    <x v="1"/>
    <x v="14"/>
    <x v="0"/>
    <m/>
    <s v="SI_"/>
    <x v="2"/>
    <n v="1"/>
    <s v="NO_"/>
    <m/>
    <m/>
    <n v="36"/>
    <n v="2200"/>
    <n v="48"/>
    <m/>
    <n v="6"/>
    <n v="12"/>
    <m/>
    <x v="1"/>
    <m/>
  </r>
  <r>
    <n v="1026309480"/>
    <x v="1"/>
    <d v="2022-03-03T00:00:00"/>
    <m/>
    <m/>
    <m/>
    <m/>
    <x v="0"/>
    <x v="4"/>
    <x v="4"/>
    <s v="RC"/>
    <s v="EUMAR"/>
    <s v="DAVID"/>
    <s v="HERNANDEZ"/>
    <s v="VARGAS"/>
    <s v="EUMAR DAVID HERNANDEZ VARGAS"/>
    <d v="2020-12-31T00:00:00"/>
    <x v="3"/>
    <n v="11"/>
    <n v="25"/>
    <s v="1 AÑOS 1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8 D ESTE 107 A SUR 50"/>
    <n v="3218082304"/>
    <m/>
    <x v="0"/>
    <s v="NO SE AUTORECONOCE EN NINGUNO DE LOS ANTERIORES"/>
    <x v="0"/>
    <x v="4"/>
    <s v="NO_"/>
    <s v="NO_"/>
    <s v="a. Pertenecientes a hogares con puntaje SISBEN"/>
    <s v="NO_"/>
    <s v="MADRE"/>
    <s v="CC"/>
    <n v="1124019418"/>
    <s v="MARLYS"/>
    <s v="YULENIS"/>
    <s v="HERNANDEZ"/>
    <s v="VARGAS"/>
    <d v="1989-08-03T00:00:00"/>
    <s v="COLOMBIA"/>
    <s v="LA_GUAJIRA"/>
    <s v="MAICAO"/>
    <s v="CC"/>
    <n v="17903938"/>
    <s v="EULIS"/>
    <s v="DE JESUS"/>
    <s v="DIAZ"/>
    <s v="CAMELO"/>
    <d v="1982-01-17T00:00:00"/>
    <n v="40"/>
    <s v="COLOMBIA"/>
    <s v="LA_GUAJIRA"/>
    <s v="MAICAO"/>
    <s v="CC"/>
    <n v="1124019418"/>
    <s v="MARLYS"/>
    <s v="YULENIS"/>
    <s v="HERNANDEZ"/>
    <s v="VARGAS"/>
    <d v="1989-08-03T00:00:00"/>
    <n v="33"/>
    <s v="COLOMBIA"/>
    <s v="LA_GUAJIRA"/>
    <s v="MAICAO"/>
    <x v="1"/>
    <x v="14"/>
    <x v="0"/>
    <m/>
    <s v="SI_"/>
    <x v="2"/>
    <n v="1"/>
    <s v="NO_"/>
    <m/>
    <m/>
    <n v="36"/>
    <n v="2600"/>
    <n v="47"/>
    <m/>
    <n v="6"/>
    <n v="12"/>
    <m/>
    <x v="1"/>
    <m/>
  </r>
  <r>
    <n v="1204713577"/>
    <x v="0"/>
    <d v="2022-04-04T00:00:00"/>
    <d v="2022-09-20T00:00:00"/>
    <e v="#REF!"/>
    <e v="#N/A"/>
    <m/>
    <x v="0"/>
    <x v="3"/>
    <x v="3"/>
    <s v="RC"/>
    <s v="MARIAN"/>
    <s v="SALOME"/>
    <s v="CASTRO "/>
    <s v="TIQUE"/>
    <s v="MARIAN SALOME CASTRO  TIQUE"/>
    <d v="2021-12-06T00:00:00"/>
    <x v="3"/>
    <n v="0"/>
    <n v="20"/>
    <s v="1 AÑOS 0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75444599"/>
    <n v="3157302635"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007789082"/>
    <s v="YINA"/>
    <s v="LISETH"/>
    <s v="TIQUE"/>
    <s v="ESQUIVEL"/>
    <d v="2001-03-22T00:00:00"/>
    <s v="COLOMBIA"/>
    <s v="TOLIMA"/>
    <s v="ORTEGA"/>
    <s v="CC"/>
    <n v="1045227693"/>
    <s v="JUAN"/>
    <s v="DAVID"/>
    <s v="CASTRO"/>
    <s v="MERLANO"/>
    <d v="2000-07-11T00:00:00"/>
    <n v="22"/>
    <s v="COLOMBIA"/>
    <s v="ATLÁNTICO"/>
    <s v="LURUACO"/>
    <s v="CC"/>
    <n v="1007789082"/>
    <s v="YINA"/>
    <s v="LISETH"/>
    <s v="TIQUE"/>
    <s v="ESQUIVEL"/>
    <d v="2001-03-22T00:00:00"/>
    <n v="21"/>
    <s v="COLOMBIA"/>
    <s v="TOLIMA"/>
    <s v="ORTEGA"/>
    <x v="0"/>
    <x v="0"/>
    <x v="0"/>
    <d v="2022-03-29T00:00:00"/>
    <s v="SI_"/>
    <x v="2"/>
    <n v="2"/>
    <s v="NO_"/>
    <m/>
    <m/>
    <n v="39"/>
    <n v="3075"/>
    <n v="50"/>
    <s v="SI_"/>
    <m/>
    <m/>
    <m/>
    <x v="1"/>
    <m/>
  </r>
  <r>
    <n v="1023047313"/>
    <x v="0"/>
    <d v="2022-03-03T00:00:00"/>
    <d v="2022-04-04T00:00:00"/>
    <e v="#REF!"/>
    <e v="#N/A"/>
    <m/>
    <x v="0"/>
    <x v="6"/>
    <x v="6"/>
    <s v="RC"/>
    <s v="IAN"/>
    <s v="ALEJANDRO"/>
    <s v="GARZON"/>
    <s v="PEREZ"/>
    <s v="IAN ALEJANDRO GARZON PEREZ"/>
    <d v="2021-10-05T00:00:00"/>
    <x v="3"/>
    <n v="2"/>
    <n v="21"/>
    <s v="1 AÑOS 2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C ESTE 104 SUR 0014"/>
    <n v="3178835350"/>
    <m/>
    <x v="0"/>
    <s v="NO SE AUTORECONOCE EN NINGUNO DE LOS ANTERIORES"/>
    <x v="0"/>
    <x v="3"/>
    <s v="NO_"/>
    <s v="NO_"/>
    <s v="a. Pertenecientes a hogares con puntaje SISBEN"/>
    <s v="NO_"/>
    <s v="MADRE"/>
    <s v="CC"/>
    <n v="1013627223"/>
    <s v="LEIDY"/>
    <s v="PATRICIA"/>
    <s v="PEREZ"/>
    <s v="GONZALEZ"/>
    <d v="1991-10-08T00:00:00"/>
    <s v="COLOMBIA"/>
    <s v="CUNDINAMARCA"/>
    <s v="ARBELÁEZ"/>
    <m/>
    <m/>
    <m/>
    <m/>
    <m/>
    <m/>
    <m/>
    <s v=""/>
    <m/>
    <m/>
    <m/>
    <s v="CC"/>
    <n v="1013627223"/>
    <s v="LEIDY"/>
    <s v="PATRICIA"/>
    <s v="PEREZ"/>
    <s v="GONZALEZ"/>
    <d v="1991-10-08T00:00:00"/>
    <n v="31"/>
    <s v="COLOMBIA"/>
    <s v="CUNDINAMARCA"/>
    <s v="ARBELÁEZ"/>
    <x v="0"/>
    <x v="0"/>
    <x v="0"/>
    <m/>
    <s v="SI_"/>
    <x v="2"/>
    <n v="1"/>
    <s v="NO_"/>
    <m/>
    <m/>
    <n v="40"/>
    <n v="3400"/>
    <n v="51"/>
    <s v="SI_"/>
    <m/>
    <m/>
    <m/>
    <x v="1"/>
    <m/>
  </r>
  <r>
    <n v="1023022652"/>
    <x v="1"/>
    <d v="2022-07-12T00:00:00"/>
    <m/>
    <m/>
    <m/>
    <s v="TRIANGULO"/>
    <x v="0"/>
    <x v="0"/>
    <x v="0"/>
    <s v="CC"/>
    <s v="YUDY"/>
    <s v="ESMERALDA"/>
    <s v="ROJAS"/>
    <s v="MONGUI"/>
    <s v="YUDY ESMERALDA ROJAS MONGUI"/>
    <d v="1997-06-30T00:00:00"/>
    <x v="22"/>
    <n v="5"/>
    <n v="26"/>
    <s v="25 AÑOS 5 MESES 2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DIAGONAL 92 B SUR 3 - 24"/>
    <n v="3138951339"/>
    <n v="3194293871"/>
    <x v="0"/>
    <s v="NO SE AUTORECONOCE EN NINGUNO DE LOS ANTERIORES"/>
    <x v="0"/>
    <x v="10"/>
    <m/>
    <m/>
    <s v="a. Pertenecientes a hogares con puntaje SISBEN"/>
    <m/>
    <s v="MADRE"/>
    <s v="CC"/>
    <n v="51803352"/>
    <s v="DALILA"/>
    <m/>
    <s v="MONGUI"/>
    <s v="PINILLA"/>
    <d v="1964-03-21T00:00:00"/>
    <s v="COLOMBIA"/>
    <s v="BOYACÁ"/>
    <s v="MARIPÍ"/>
    <m/>
    <m/>
    <m/>
    <m/>
    <m/>
    <m/>
    <m/>
    <s v=""/>
    <m/>
    <m/>
    <m/>
    <m/>
    <m/>
    <m/>
    <m/>
    <m/>
    <m/>
    <m/>
    <s v=""/>
    <m/>
    <m/>
    <m/>
    <x v="1"/>
    <x v="1"/>
    <x v="0"/>
    <d v="2022-07-13T00:00:00"/>
    <m/>
    <x v="0"/>
    <m/>
    <m/>
    <m/>
    <m/>
    <m/>
    <m/>
    <m/>
    <m/>
    <m/>
    <m/>
    <n v="15"/>
    <x v="0"/>
    <m/>
  </r>
  <r>
    <n v="1022923040"/>
    <x v="0"/>
    <d v="2022-03-03T00:00:00"/>
    <d v="2022-07-11T00:00:00"/>
    <e v="#REF!"/>
    <e v="#N/A"/>
    <m/>
    <x v="0"/>
    <x v="0"/>
    <x v="0"/>
    <s v="CC"/>
    <s v="LAURA"/>
    <s v="JULIENT"/>
    <s v="PEREZ"/>
    <s v="CHINGATE"/>
    <s v="LAURA JULIENT PEREZ CHINGATE"/>
    <d v="2004-02-13T00:00:00"/>
    <x v="23"/>
    <n v="10"/>
    <n v="13"/>
    <s v="18 AÑOS 10 MESES 1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6"/>
    <m/>
    <s v="CL 97 A SUR # 1 A ESTE 11"/>
    <n v="3133773429"/>
    <m/>
    <x v="0"/>
    <s v="NO SE AUTORECONOCE EN NINGUNO DE LOS ANTERIORES"/>
    <x v="0"/>
    <x v="3"/>
    <s v="NO_"/>
    <s v="NO_"/>
    <s v="a. Pertenecientes a hogares con puntaje SISBEN"/>
    <s v="NO_"/>
    <s v="CONYUGE"/>
    <s v="CC"/>
    <n v="1001170000"/>
    <s v="HUMER"/>
    <s v="ANTONIO"/>
    <s v="DIMATE"/>
    <s v="IBAÑEZ"/>
    <d v="2001-01-23T00:00:00"/>
    <s v="COLOMBIA"/>
    <s v="BOGOTÁ"/>
    <s v="BOGOTÁ"/>
    <m/>
    <m/>
    <m/>
    <m/>
    <m/>
    <m/>
    <m/>
    <s v=""/>
    <m/>
    <m/>
    <m/>
    <s v="CC"/>
    <n v="1022923040"/>
    <s v="LAURA"/>
    <s v="JULIENT"/>
    <s v="PEREZ"/>
    <s v="CHINGATE"/>
    <d v="2004-02-13T00:00:00"/>
    <n v="18"/>
    <s v="COLOMBIA"/>
    <s v="BOGOTÁ"/>
    <s v="BOGOTÁ"/>
    <x v="0"/>
    <x v="0"/>
    <x v="0"/>
    <m/>
    <s v="SI_"/>
    <x v="0"/>
    <m/>
    <s v="NO_"/>
    <m/>
    <m/>
    <n v="40"/>
    <n v="2680"/>
    <n v="51"/>
    <s v="SI_"/>
    <m/>
    <m/>
    <n v="26"/>
    <x v="0"/>
    <m/>
  </r>
  <r>
    <n v="1023047519"/>
    <x v="0"/>
    <d v="2022-03-03T00:00:00"/>
    <d v="2022-07-11T00:00:00"/>
    <e v="#REF!"/>
    <e v="#N/A"/>
    <m/>
    <x v="0"/>
    <x v="3"/>
    <x v="3"/>
    <s v="RC"/>
    <s v="IAN"/>
    <s v="MATIAS"/>
    <s v="VIASUS"/>
    <s v="VEGA"/>
    <s v="IAN MATIAS VIASUS VEGA"/>
    <d v="2021-11-12T00:00:00"/>
    <x v="3"/>
    <n v="1"/>
    <n v="14"/>
    <s v="1 AÑOS 1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10 ESTE 108 SUR 0038"/>
    <n v="3214530484"/>
    <m/>
    <x v="0"/>
    <s v="NO SE AUTORECONOCE EN NINGUNO DE LOS ANTERIORES"/>
    <x v="2"/>
    <x v="1"/>
    <m/>
    <m/>
    <m/>
    <m/>
    <s v="MADRE"/>
    <s v="CC"/>
    <n v="1001050290"/>
    <s v="LUISA"/>
    <s v="FERNANDA"/>
    <s v="VEGA"/>
    <s v="FUENTES"/>
    <d v="2003-03-15T00:00:00"/>
    <s v="COLOMBIA"/>
    <s v="BOGOTÁ"/>
    <s v="BOGOTÁ"/>
    <m/>
    <m/>
    <m/>
    <m/>
    <m/>
    <m/>
    <m/>
    <s v=""/>
    <m/>
    <m/>
    <m/>
    <s v="CC"/>
    <n v="1001050290"/>
    <s v="LUISA"/>
    <s v="FERNANDA"/>
    <s v="VEGA"/>
    <s v="FUENTES"/>
    <d v="2003-03-15T00:00:00"/>
    <n v="19"/>
    <s v="COLOMBIA"/>
    <s v="BOGOTÁ"/>
    <s v="BOGOTÁ"/>
    <x v="1"/>
    <x v="1"/>
    <x v="0"/>
    <m/>
    <s v="SI_"/>
    <x v="2"/>
    <n v="1"/>
    <s v="NO_"/>
    <m/>
    <m/>
    <m/>
    <m/>
    <m/>
    <m/>
    <m/>
    <m/>
    <m/>
    <x v="1"/>
    <m/>
  </r>
  <r>
    <n v="1027302696"/>
    <x v="1"/>
    <d v="2022-03-22T00:00:00"/>
    <m/>
    <m/>
    <m/>
    <m/>
    <x v="0"/>
    <x v="4"/>
    <x v="4"/>
    <s v="RC"/>
    <s v="JUAN"/>
    <s v="SEBASTIAN"/>
    <s v="LUCAS"/>
    <s v="ESPINOSA"/>
    <s v="JUAN SEBASTIAN LUCAS ESPINOSA"/>
    <d v="2020-11-15T00:00:00"/>
    <x v="2"/>
    <n v="1"/>
    <n v="11"/>
    <s v="2 AÑOS 1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L 112 A SUR # 10 67 PI 1"/>
    <n v="3118935084"/>
    <m/>
    <x v="0"/>
    <s v="NO SE AUTORECONOCE EN NINGUNO DE LOS ANTERIORES"/>
    <x v="0"/>
    <x v="6"/>
    <s v="NO_"/>
    <s v="NO_"/>
    <s v="a. Pertenecientes a hogares con puntaje SISBEN"/>
    <m/>
    <s v="MADRE"/>
    <s v="CC"/>
    <n v="1000221385"/>
    <s v="YENYFER"/>
    <s v="KATERIN"/>
    <s v="ESPINOSA"/>
    <s v="MAHECHA"/>
    <d v="1990-03-14T00:00:00"/>
    <s v="COLOMBIA"/>
    <s v="BOGOTÁ"/>
    <s v="BOGOTÁ"/>
    <m/>
    <m/>
    <m/>
    <m/>
    <m/>
    <m/>
    <m/>
    <s v=""/>
    <m/>
    <m/>
    <m/>
    <s v="CC"/>
    <n v="1000221385"/>
    <s v="YENYFER"/>
    <s v="KATERIN"/>
    <s v="ESPINOSA"/>
    <s v="MAHECHA"/>
    <d v="1990-03-14T00:00:00"/>
    <n v="32"/>
    <s v="COLOMBIA"/>
    <s v="BOGOTÁ"/>
    <s v="BOGOTÁ"/>
    <x v="0"/>
    <x v="6"/>
    <x v="0"/>
    <m/>
    <s v="SI_"/>
    <x v="2"/>
    <n v="1"/>
    <s v="NO_"/>
    <m/>
    <m/>
    <n v="40"/>
    <n v="3345"/>
    <n v="51"/>
    <m/>
    <n v="6"/>
    <n v="12"/>
    <m/>
    <x v="1"/>
    <m/>
  </r>
  <r>
    <n v="1023046883"/>
    <x v="0"/>
    <d v="2022-03-03T00:00:00"/>
    <d v="2022-03-04T00:00:00"/>
    <e v="#REF!"/>
    <e v="#N/A"/>
    <s v="Solo rpp de febrero"/>
    <x v="0"/>
    <x v="4"/>
    <x v="4"/>
    <s v="RC"/>
    <s v="ELIANA"/>
    <m/>
    <s v="MARTINEZ"/>
    <s v="SANCHEZ"/>
    <s v="ELIANA  MARTINEZ SANCHEZ"/>
    <d v="2021-06-21T00:00:00"/>
    <x v="3"/>
    <n v="6"/>
    <n v="5"/>
    <s v="1 AÑOS 6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KR 7 BIS ESTE#104-32 SUR"/>
    <n v="3204026276"/>
    <m/>
    <x v="2"/>
    <s v="NO SE AUTORECONOCE EN NINGUNO DE LOS ANTERIORES"/>
    <x v="0"/>
    <x v="10"/>
    <s v="NO_"/>
    <s v="NO_"/>
    <s v="a. Pertenecientes a hogares con puntaje SISBEN"/>
    <s v="NO_"/>
    <s v="MADRE"/>
    <s v="CC"/>
    <n v="1023037929"/>
    <s v="DEISY"/>
    <s v="ESTEFANIA"/>
    <s v="SANCHEZ"/>
    <s v="DAZA"/>
    <d v="1999-09-12T00:00:00"/>
    <s v="COLOMBIA"/>
    <s v="BOGOTÁ"/>
    <s v="BOGOTÁ"/>
    <m/>
    <m/>
    <m/>
    <m/>
    <m/>
    <m/>
    <m/>
    <s v=""/>
    <m/>
    <m/>
    <m/>
    <s v="CC"/>
    <n v="1023037929"/>
    <s v="DEISY"/>
    <s v="ESTEFANIA"/>
    <s v="SANCHEZ"/>
    <s v="DAZA"/>
    <d v="1999-09-12T00:00:00"/>
    <n v="23"/>
    <s v="COLOMBIA"/>
    <s v="BOGOTÁ"/>
    <s v="BOGOTÁ"/>
    <x v="1"/>
    <x v="1"/>
    <x v="0"/>
    <m/>
    <s v="SI_"/>
    <x v="2"/>
    <n v="2"/>
    <s v="NO_"/>
    <m/>
    <m/>
    <m/>
    <n v="2352"/>
    <m/>
    <m/>
    <m/>
    <m/>
    <m/>
    <x v="1"/>
    <m/>
  </r>
  <r>
    <n v="1023048255"/>
    <x v="1"/>
    <d v="2022-04-26T00:00:00"/>
    <m/>
    <m/>
    <m/>
    <s v="TRIANGULO"/>
    <x v="0"/>
    <x v="2"/>
    <x v="2"/>
    <s v="RC"/>
    <s v="BRIANNA"/>
    <m/>
    <s v="DIAZ"/>
    <s v="PEREZ"/>
    <s v="BRIANNA  DIAZ PEREZ"/>
    <d v="2022-03-29T00:00:00"/>
    <x v="1"/>
    <n v="8"/>
    <n v="27"/>
    <s v="0 AÑOS 8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76 SUR 20 BQ D IN 3 AP 702"/>
    <n v="3232406157"/>
    <n v="8124767"/>
    <x v="0"/>
    <s v="NO SE AUTORECONOCE EN NINGUNO DE LOS ANTERIORES"/>
    <x v="1"/>
    <x v="1"/>
    <s v="NO_"/>
    <s v="NO_"/>
    <s v="o. Ingresos iguales o inferiores a 1.5 Smlv"/>
    <s v="SI_"/>
    <s v="MADRE"/>
    <s v="CC"/>
    <n v="1010241876"/>
    <s v="VIVIANA"/>
    <s v="YIVELY"/>
    <s v="PEREZ "/>
    <s v="LEON"/>
    <d v="1998-09-22T00:00:00"/>
    <s v="COLOMBIA"/>
    <s v="NORTE_DE_SANTANDER"/>
    <s v="CÚCUTA"/>
    <m/>
    <m/>
    <m/>
    <m/>
    <m/>
    <m/>
    <m/>
    <s v=""/>
    <m/>
    <m/>
    <m/>
    <s v="CC"/>
    <n v="1010241876"/>
    <s v="VIVANA"/>
    <s v="YIVELY"/>
    <s v="PEREZ"/>
    <s v="LEON"/>
    <s v="   "/>
    <e v="#VALUE!"/>
    <s v="COLOMBIA"/>
    <s v="BOGOTÁ"/>
    <s v="BOGOTÁ"/>
    <x v="0"/>
    <x v="12"/>
    <x v="2"/>
    <m/>
    <m/>
    <x v="0"/>
    <m/>
    <s v="NO_"/>
    <m/>
    <m/>
    <m/>
    <m/>
    <m/>
    <m/>
    <m/>
    <m/>
    <m/>
    <x v="2"/>
    <m/>
  </r>
  <r>
    <n v="1010241876"/>
    <x v="0"/>
    <d v="2022-03-03T00:00:00"/>
    <d v="2022-04-25T00:00:00"/>
    <e v="#REF!"/>
    <e v="#N/A"/>
    <m/>
    <x v="0"/>
    <x v="0"/>
    <x v="0"/>
    <s v="CC"/>
    <s v="VIVIANA"/>
    <s v="YIBELY"/>
    <s v="PEREZ "/>
    <s v="LEON"/>
    <s v="VIVIANA YIBELY PEREZ  LEON"/>
    <d v="1998-09-22T00:00:00"/>
    <x v="24"/>
    <n v="3"/>
    <n v="4"/>
    <s v="24 AÑOS 3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76 SUR 20 BQ D IN 3 AP 702"/>
    <m/>
    <m/>
    <x v="0"/>
    <s v="NO SE AUTORECONOCE EN NINGUNO DE LOS ANTERIORES"/>
    <x v="0"/>
    <x v="8"/>
    <s v="NO_"/>
    <s v="NO_"/>
    <s v="a. Pertenecientes a hogares con puntaje SISBEN"/>
    <s v="NO_"/>
    <m/>
    <m/>
    <m/>
    <m/>
    <m/>
    <m/>
    <m/>
    <m/>
    <m/>
    <m/>
    <m/>
    <m/>
    <m/>
    <m/>
    <m/>
    <m/>
    <m/>
    <m/>
    <s v=""/>
    <m/>
    <m/>
    <m/>
    <s v="CC"/>
    <n v="1010241876"/>
    <s v="VIVANA"/>
    <s v="YIVELY"/>
    <s v="PEREZ"/>
    <s v="LEON"/>
    <d v="1998-09-22T00:00:00"/>
    <n v="24"/>
    <s v="COLOMBIA"/>
    <s v="BOGOTÁ"/>
    <s v="BOGOTÁ"/>
    <x v="0"/>
    <x v="2"/>
    <x v="0"/>
    <m/>
    <m/>
    <x v="0"/>
    <m/>
    <m/>
    <m/>
    <m/>
    <m/>
    <m/>
    <m/>
    <m/>
    <m/>
    <m/>
    <n v="35"/>
    <x v="0"/>
    <m/>
  </r>
  <r>
    <n v="1029299640"/>
    <x v="1"/>
    <d v="2022-03-29T00:00:00"/>
    <m/>
    <m/>
    <m/>
    <m/>
    <x v="0"/>
    <x v="4"/>
    <x v="4"/>
    <s v="RC"/>
    <s v="MOISES"/>
    <s v="DAVID"/>
    <s v="OLMOS"/>
    <s v="BRAVO"/>
    <s v="MOISES DAVID OLMOS BRAVO"/>
    <d v="2020-02-11T00:00:00"/>
    <x v="2"/>
    <n v="10"/>
    <n v="15"/>
    <s v="2 AÑOS 10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FINCA LOS SOCHES"/>
    <n v="3004350992"/>
    <m/>
    <x v="1"/>
    <s v="NO SE AUTORECONOCE EN NINGUNO DE LOS ANTERIORES"/>
    <x v="1"/>
    <x v="1"/>
    <s v="NO_"/>
    <s v="NO_"/>
    <s v="o. Ingresos iguales o inferiores a 1.5 Smlv"/>
    <m/>
    <s v="MADRE"/>
    <s v="SIN DOCUMENTO"/>
    <m/>
    <s v="YULIMAR"/>
    <s v="DEL VALLE"/>
    <s v="BRAVO"/>
    <s v="ALBARRAN"/>
    <d v="1992-01-03T00:00:00"/>
    <s v="VENEZUELA"/>
    <s v="EXTERIOR"/>
    <s v="EXTERIOR"/>
    <s v="SIN DOCUMENTO"/>
    <m/>
    <s v="EDIXON"/>
    <s v="ALBERTO"/>
    <s v="OLMOS"/>
    <s v="PEREZ"/>
    <d v="1975-06-01T00:00:00"/>
    <n v="47"/>
    <s v="VENEZUELA"/>
    <s v="EXTERIOR"/>
    <s v="EXTERIOR"/>
    <s v="SIN DOCUMENTO"/>
    <m/>
    <s v="YULIMAR"/>
    <s v="DEL VALLE"/>
    <s v="BRAVO"/>
    <s v="ALBARRAN"/>
    <d v="1992-01-03T00:00:00"/>
    <n v="30"/>
    <s v="VENEZUELA"/>
    <s v="EXTERIOR"/>
    <s v="EXTERIOR"/>
    <x v="1"/>
    <x v="9"/>
    <x v="0"/>
    <d v="2022-03-28T00:00:00"/>
    <s v="SI_"/>
    <x v="2"/>
    <n v="1"/>
    <s v="SI_"/>
    <m/>
    <m/>
    <n v="33"/>
    <n v="1300"/>
    <n v="39"/>
    <s v="NO_"/>
    <n v="6"/>
    <n v="12"/>
    <m/>
    <x v="1"/>
    <m/>
  </r>
  <r>
    <n v="1023045509"/>
    <x v="0"/>
    <d v="2022-03-03T00:00:00"/>
    <d v="2022-03-28T00:00:00"/>
    <e v="#REF!"/>
    <e v="#N/A"/>
    <m/>
    <x v="0"/>
    <x v="4"/>
    <x v="4"/>
    <s v="RC"/>
    <s v="JUAN "/>
    <s v="DIEGO"/>
    <s v="ARDILA"/>
    <s v="ROBAYO"/>
    <s v="JUAN  DIEGO ARDILA ROBAYO"/>
    <d v="2020-09-24T00:00:00"/>
    <x v="2"/>
    <n v="3"/>
    <n v="2"/>
    <s v="2 AÑOS 3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8"/>
    <m/>
    <s v="CL 103 SUR # 7 H 67 ESTE"/>
    <n v="3208125785"/>
    <m/>
    <x v="0"/>
    <s v="NO SE AUTORECONOCE EN NINGUNO DE LOS ANTERIORES"/>
    <x v="0"/>
    <x v="20"/>
    <s v="NO_"/>
    <s v="NO_"/>
    <s v="a. Pertenecientes a hogares con puntaje SISBEN"/>
    <s v="NO_"/>
    <s v="MADRE"/>
    <s v="CC"/>
    <n v="1120558027"/>
    <s v="AYDA"/>
    <s v="LIZETH"/>
    <s v="ROBAYO"/>
    <s v="HERNANDEZ"/>
    <d v="2003-11-03T00:00:00"/>
    <s v="COLOMBIA"/>
    <s v="GUAVIARE"/>
    <s v="SAN JOSÉ DELGUAVIARE"/>
    <m/>
    <m/>
    <m/>
    <m/>
    <m/>
    <m/>
    <m/>
    <s v=""/>
    <m/>
    <m/>
    <m/>
    <s v="CC"/>
    <n v="1120558027"/>
    <s v="AYDA"/>
    <s v="LIZETH"/>
    <s v="ROBAYO"/>
    <s v="HERNANDEZ"/>
    <d v="2003-11-03T00:00:00"/>
    <n v="19"/>
    <s v="COLOMBIA"/>
    <s v="GUAVIARE"/>
    <s v="SAN JOSÉ DELGUAVIARE"/>
    <x v="0"/>
    <x v="2"/>
    <x v="0"/>
    <m/>
    <s v="SI_"/>
    <x v="2"/>
    <n v="1"/>
    <s v="SI_"/>
    <m/>
    <m/>
    <n v="37"/>
    <n v="2240"/>
    <n v="47"/>
    <m/>
    <n v="6"/>
    <n v="12"/>
    <m/>
    <x v="1"/>
    <m/>
  </r>
  <r>
    <n v="1140939471"/>
    <x v="1"/>
    <d v="2022-03-03T00:00:00"/>
    <m/>
    <m/>
    <m/>
    <m/>
    <x v="0"/>
    <x v="4"/>
    <x v="4"/>
    <s v="RC"/>
    <s v="SAMUEL"/>
    <m/>
    <s v="DIAZ"/>
    <s v="CHARRY"/>
    <s v="SAMUEL  DIAZ CHARRY"/>
    <d v="2020-09-10T00:00:00"/>
    <x v="2"/>
    <n v="3"/>
    <n v="16"/>
    <s v="2 AÑOS 3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9"/>
    <m/>
    <s v="KR 6 ESTE 97 D SUR 0022"/>
    <n v="3173398050"/>
    <m/>
    <x v="0"/>
    <s v="NO SE AUTORECONOCE EN NINGUNO DE LOS ANTERIORES"/>
    <x v="1"/>
    <x v="1"/>
    <m/>
    <m/>
    <s v="o. Ingresos iguales o inferiores a 1.5 Smlv"/>
    <m/>
    <s v="MADRE"/>
    <s v="CC"/>
    <n v="1022968855"/>
    <s v="LUCIRIS"/>
    <m/>
    <s v="CHARRY"/>
    <s v="MARTINEZ"/>
    <d v="1991-06-16T00:00:00"/>
    <s v="COLOMBIA"/>
    <s v="TOLIMA"/>
    <s v="CHAPARRAL"/>
    <s v="CC"/>
    <n v="1111339198"/>
    <s v="CESAR"/>
    <s v="ALEJANDRO"/>
    <s v="DIAZ"/>
    <s v="MONTENEGRO"/>
    <d v="1993-10-23T00:00:00"/>
    <n v="29"/>
    <s v="COLOMBIA"/>
    <s v="TOLIMA"/>
    <s v="CHAPARRAL"/>
    <s v="CC"/>
    <n v="1022968855"/>
    <s v="LUCIRIS"/>
    <m/>
    <s v="CHARRY"/>
    <s v="MARTINEZ"/>
    <d v="1991-06-16T00:00:00"/>
    <n v="31"/>
    <s v="COLOMBIA"/>
    <s v="TOLIMA"/>
    <s v="CHAPARRAL"/>
    <x v="0"/>
    <x v="2"/>
    <x v="0"/>
    <m/>
    <s v="SI_"/>
    <x v="1"/>
    <m/>
    <s v="SI_"/>
    <m/>
    <m/>
    <n v="38"/>
    <n v="2570"/>
    <n v="49"/>
    <m/>
    <n v="6"/>
    <n v="12"/>
    <m/>
    <x v="1"/>
    <m/>
  </r>
  <r>
    <n v="1243759568"/>
    <x v="1"/>
    <d v="2022-03-03T00:00:00"/>
    <m/>
    <m/>
    <m/>
    <m/>
    <x v="0"/>
    <x v="1"/>
    <x v="1"/>
    <s v="RC"/>
    <s v="LIA"/>
    <s v="CHARLOTTE"/>
    <s v="ALVARADO"/>
    <s v="JIMENEZ"/>
    <s v="LIA CHARLOTTE ALVARADO JIMENEZ"/>
    <d v="2021-01-22T00:00:00"/>
    <x v="3"/>
    <n v="11"/>
    <n v="4"/>
    <s v="1 AÑOS 11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D ESTE 107 A SUR 19"/>
    <n v="3102930492"/>
    <n v="3134243064"/>
    <x v="0"/>
    <s v="NO SE AUTORECONOCE EN NINGUNO DE LOS ANTERIORES"/>
    <x v="0"/>
    <x v="20"/>
    <s v="NO_"/>
    <s v="NO_"/>
    <s v="a. Pertenecientes a hogares con puntaje SISBEN"/>
    <s v="NO_"/>
    <s v="MADRE"/>
    <s v="CC"/>
    <n v="1000717807"/>
    <s v="DALIA"/>
    <s v="VALENTINA"/>
    <s v="ALVARADO"/>
    <s v="JIMENEZ"/>
    <d v="2000-12-01T00:00:00"/>
    <s v="COLOMBIA"/>
    <s v="BOGOTÁ"/>
    <s v="BOGOTÁ"/>
    <m/>
    <m/>
    <m/>
    <m/>
    <m/>
    <m/>
    <m/>
    <s v=""/>
    <m/>
    <m/>
    <m/>
    <s v="CC"/>
    <n v="1000717807"/>
    <s v="DALIA"/>
    <s v="VALENTINA"/>
    <s v="ALVARADO"/>
    <s v="JIMENEZ"/>
    <d v="2000-12-01T00:00:00"/>
    <n v="22"/>
    <s v="COLOMBIA"/>
    <s v="BOGOTÁ"/>
    <s v="BOGOTÁ"/>
    <x v="0"/>
    <x v="15"/>
    <x v="0"/>
    <m/>
    <s v="SI_"/>
    <x v="2"/>
    <n v="4"/>
    <s v="NO_"/>
    <m/>
    <m/>
    <n v="38"/>
    <n v="3110"/>
    <n v="50"/>
    <m/>
    <n v="6"/>
    <m/>
    <m/>
    <x v="1"/>
    <m/>
  </r>
  <r>
    <n v="1206227830"/>
    <x v="1"/>
    <d v="2022-03-03T00:00:00"/>
    <m/>
    <m/>
    <m/>
    <s v="TRIANGULO"/>
    <x v="0"/>
    <x v="2"/>
    <x v="2"/>
    <s v="RC"/>
    <s v="VICTORIA"/>
    <s v="CATTLEYA"/>
    <s v="VIVAS"/>
    <s v="PALACIO"/>
    <s v="VICTORIA CATTLEYA VIVAS PALACIO"/>
    <d v="2022-02-01T00:00:00"/>
    <x v="1"/>
    <n v="10"/>
    <n v="25"/>
    <s v="0 AÑOS 10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BIS # 94 SUR 48"/>
    <n v="320417658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THINA"/>
    <s v="DEFRY"/>
    <s v="PALACIO"/>
    <s v="VIELMA"/>
    <d v="1989-06-19T00:00:00"/>
    <s v="VENEZUELA"/>
    <s v="EXTERIOR"/>
    <s v="EXTERIOR"/>
    <s v="CC"/>
    <n v="16897303"/>
    <s v="VICTOR"/>
    <s v="MANUEL"/>
    <s v="VIVAS"/>
    <s v="RUIZ"/>
    <d v="1983-11-29T00:00:00"/>
    <n v="39"/>
    <s v="COLOMBIA"/>
    <s v="VALLE_DEL_CAUCA"/>
    <s v="FLORIDA"/>
    <s v="SIN DOCUMENTO"/>
    <m/>
    <s v="ATHINA"/>
    <s v="DEFRY"/>
    <s v="PALACIO"/>
    <s v="VIELMA"/>
    <d v="1989-06-19T00:00:00"/>
    <n v="33"/>
    <s v="VENEZUELA"/>
    <s v="EXTERIOR"/>
    <s v="EXTERIOR"/>
    <x v="1"/>
    <x v="1"/>
    <x v="0"/>
    <m/>
    <s v="SI_"/>
    <x v="1"/>
    <m/>
    <s v="NO_"/>
    <m/>
    <m/>
    <n v="38"/>
    <n v="3310"/>
    <n v="50"/>
    <m/>
    <m/>
    <m/>
    <m/>
    <x v="2"/>
    <m/>
  </r>
  <r>
    <n v="1245080145"/>
    <x v="1"/>
    <d v="2022-12-01T00:00:00"/>
    <m/>
    <m/>
    <m/>
    <n v="1"/>
    <x v="0"/>
    <x v="7"/>
    <x v="7"/>
    <s v="RC"/>
    <s v="THIAGO"/>
    <s v="ALEJANDRO"/>
    <s v="ZARATE"/>
    <s v="ROA"/>
    <s v="THIAGO ALEJANDRO ZARATE ROA"/>
    <d v="2022-10-16T00:00:00"/>
    <x v="1"/>
    <n v="2"/>
    <n v="10"/>
    <s v="0 AÑOS 2 MESES 10 DIAS "/>
    <x v="1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40"/>
    <m/>
    <s v="CALLE81SUR#19ESTE-69"/>
    <n v="3125542218"/>
    <n v="3204568833"/>
    <x v="0"/>
    <s v="NO SE AUTORECONOCE EN NINGUNO DE LOS ANTERIORES"/>
    <x v="1"/>
    <x v="1"/>
    <s v="NO_"/>
    <s v="NO_"/>
    <s v="o. Ingresos iguales o inferiores a 1.5 Smlv"/>
    <m/>
    <s v="ABUELO(A)"/>
    <s v="CC"/>
    <n v="1032416748"/>
    <s v="MARIA"/>
    <s v="ESPERANZA"/>
    <s v="PARRA"/>
    <s v="QUINAYAS"/>
    <d v="1988-02-08T00:00:00"/>
    <s v="COLOMBIA"/>
    <s v="BOGOTÁ"/>
    <s v="BOGOTÁ"/>
    <s v="CC"/>
    <n v="1000692881"/>
    <s v="ANDERSON"/>
    <s v="ANTONIO"/>
    <s v="ZARATE"/>
    <s v="FONSECA"/>
    <d v="2002-09-19T00:00:00"/>
    <n v="20"/>
    <s v="COLOMBIA"/>
    <s v="BOGOTÁ"/>
    <s v="BOGOTÁ"/>
    <s v="TI"/>
    <n v="1023378468"/>
    <s v="SAMY"/>
    <s v="BRIGITH"/>
    <s v="ROA"/>
    <s v="PARRA"/>
    <d v="2008-01-02T00:00:00"/>
    <n v="14"/>
    <s v="COLOMBIA"/>
    <s v="BOGOTÁ"/>
    <s v="BOGOTÁ"/>
    <x v="4"/>
    <x v="16"/>
    <x v="0"/>
    <d v="2022-11-17T00:00:00"/>
    <s v="SI_"/>
    <x v="1"/>
    <m/>
    <s v="NO_"/>
    <s v="SI"/>
    <m/>
    <m/>
    <n v="2715"/>
    <n v="50"/>
    <s v="SI_"/>
    <n v="1"/>
    <m/>
    <m/>
    <x v="0"/>
    <m/>
  </r>
  <r>
    <n v="1023378468"/>
    <x v="0"/>
    <d v="2022-09-15T00:00:00"/>
    <d v="2022-12-01T00:00:00"/>
    <m/>
    <m/>
    <m/>
    <x v="0"/>
    <x v="7"/>
    <x v="7"/>
    <s v="TI"/>
    <s v="SAMY"/>
    <s v="BRIGITH"/>
    <s v="ROA"/>
    <s v="PARRA"/>
    <s v="SAMY BRIGITH ROA PARRA"/>
    <d v="2008-01-02T00:00:00"/>
    <x v="25"/>
    <n v="11"/>
    <n v="24"/>
    <s v="14 AÑOS 11 MESES 2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m/>
    <n v="3117133059"/>
    <m/>
    <x v="0"/>
    <s v="NO SE AUTORECONOCE EN NINGUNO DE LOS ANTERIORES"/>
    <x v="2"/>
    <x v="1"/>
    <s v="NO_"/>
    <s v="NO_"/>
    <s v="o. Ingresos iguales o inferiores a 1.5 Smlv"/>
    <m/>
    <s v="CONYUGE"/>
    <s v="CC"/>
    <n v="1000692881"/>
    <s v="ANDERSON"/>
    <s v="ANTONIO"/>
    <s v="ZARATE"/>
    <s v="FONSECA"/>
    <d v="2002-09-19T00:00:00"/>
    <s v="COLOMBIA"/>
    <s v="BOGOTÁ"/>
    <s v="BOGOTÁ"/>
    <m/>
    <m/>
    <m/>
    <m/>
    <m/>
    <m/>
    <m/>
    <s v=""/>
    <m/>
    <m/>
    <m/>
    <s v="TI"/>
    <n v="1023378468"/>
    <s v="SAMY"/>
    <s v="BRIGITH"/>
    <s v="ROA"/>
    <s v="PARRA"/>
    <d v="2008-01-02T00:00:00"/>
    <n v="14"/>
    <s v="COLOMBIA"/>
    <s v="BOGOTÁ"/>
    <s v="BOGOTÁ"/>
    <x v="1"/>
    <x v="1"/>
    <x v="0"/>
    <d v="2022-09-15T00:00:00"/>
    <s v="SI_"/>
    <x v="0"/>
    <m/>
    <m/>
    <m/>
    <m/>
    <m/>
    <m/>
    <m/>
    <m/>
    <m/>
    <m/>
    <n v="32"/>
    <x v="0"/>
    <m/>
  </r>
  <r>
    <n v="1023048840"/>
    <x v="0"/>
    <d v="2022-08-16T00:00:00"/>
    <d v="2022-09-15T00:00:00"/>
    <e v="#REF!"/>
    <e v="#N/A"/>
    <m/>
    <x v="0"/>
    <x v="0"/>
    <x v="0"/>
    <s v="RC"/>
    <s v="EMILY "/>
    <s v="VALERIA"/>
    <s v="MOYANO"/>
    <s v="GUERRERO"/>
    <s v="EMILY  VALERIA MOYANO GUERRERO"/>
    <d v="2022-07-27T00:00:00"/>
    <x v="1"/>
    <n v="4"/>
    <n v="29"/>
    <s v="0 AÑOS 4 MESES 29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1"/>
    <m/>
    <s v="CL 87 D SUR 6 B ESTE 14"/>
    <n v="3024177253"/>
    <n v="3143848989"/>
    <x v="0"/>
    <s v="NO SE AUTORECONOCE EN NINGUNO DE LOS ANTERIORES"/>
    <x v="0"/>
    <x v="1"/>
    <s v="NO_"/>
    <s v="NO_"/>
    <s v="o. Ingresos iguales o inferiores a 1.5 Smlv"/>
    <m/>
    <s v="MADRE"/>
    <s v="CC"/>
    <n v="1023016125"/>
    <s v="GERALDIN"/>
    <m/>
    <s v="GUERRERO"/>
    <s v="CARRILLO"/>
    <d v="1996-08-14T00:00:00"/>
    <s v="COLOMBIA"/>
    <s v="BOGOTÁ"/>
    <s v="BOGOTÁ"/>
    <s v="CC"/>
    <n v="1023020598"/>
    <s v="YEFERSON"/>
    <s v="ESMITH"/>
    <s v="MOYANO"/>
    <s v="PACHECO"/>
    <d v="1997-04-20T00:00:00"/>
    <n v="25"/>
    <s v="COLOMBIA"/>
    <s v="CUNDINAMARCA"/>
    <s v="TOCAIMA"/>
    <s v="CC"/>
    <n v="1023016126"/>
    <s v="GERALDIN"/>
    <m/>
    <s v="GUERRERO"/>
    <s v="CARRILLO"/>
    <d v="1996-08-14T00:00:00"/>
    <n v="26"/>
    <s v="COLOMBIA"/>
    <s v="BOGOTÁ"/>
    <s v="BOGOTÁ"/>
    <x v="0"/>
    <x v="0"/>
    <x v="0"/>
    <d v="2022-08-16T00:00:00"/>
    <s v="SI_"/>
    <x v="1"/>
    <m/>
    <s v="NO_"/>
    <m/>
    <m/>
    <s v="38 SEMANAS"/>
    <s v="2695 GR"/>
    <s v="48 CM"/>
    <s v="SI_"/>
    <m/>
    <m/>
    <m/>
    <x v="0"/>
    <m/>
  </r>
  <r>
    <n v="1023016125"/>
    <x v="0"/>
    <d v="2022-03-03T00:00:00"/>
    <d v="2022-08-16T00:00:00"/>
    <e v="#REF!"/>
    <e v="#N/A"/>
    <m/>
    <x v="0"/>
    <x v="0"/>
    <x v="0"/>
    <s v="CC"/>
    <s v="GERALDINE"/>
    <m/>
    <s v="GUERRERO"/>
    <s v="CARRILLO"/>
    <s v="GERALDINE  GUERRERO CARRILLO"/>
    <d v="1996-08-13T00:00:00"/>
    <x v="26"/>
    <n v="4"/>
    <n v="13"/>
    <s v="26 AÑOS 4 MESES 1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1"/>
    <m/>
    <s v="CL 87 D SUR 6 B ESTE 14"/>
    <n v="3024177253"/>
    <n v="3143848989"/>
    <x v="0"/>
    <s v="NO SE AUTORECONOCE EN NINGUNO DE LOS ANTERIORES"/>
    <x v="0"/>
    <x v="1"/>
    <s v="NO_"/>
    <s v="NO_"/>
    <s v="o. Ingresos iguales o inferiores a 1.5 Smlv"/>
    <m/>
    <s v="CONYUGE"/>
    <s v="CC"/>
    <n v="1023020597"/>
    <s v="YEFERSON"/>
    <s v="ESMITH"/>
    <s v="MOYANO"/>
    <s v="PACHECO"/>
    <d v="1997-04-19T00:00:00"/>
    <s v="COLOMBIA"/>
    <s v="CUNDINAMARCA"/>
    <s v="TOCAIMA"/>
    <s v="CC"/>
    <n v="1023020597"/>
    <s v="YEFERSON"/>
    <s v="ESMITH"/>
    <s v="MOYANO"/>
    <s v="PACHECO"/>
    <d v="1997-04-19T00:00:00"/>
    <n v="25"/>
    <s v="COLOMBIA"/>
    <s v="CUNDINAMARCA"/>
    <s v="TOCAIMA"/>
    <s v="CC"/>
    <n v="1023016125"/>
    <s v="GERALDIN"/>
    <m/>
    <s v="GUERRERO"/>
    <s v="CARRILLO"/>
    <d v="1996-08-13T00:00:00"/>
    <n v="26"/>
    <s v="COLOMBIA"/>
    <s v="BOGOTÁ"/>
    <s v="BOGOTÁ"/>
    <x v="0"/>
    <x v="0"/>
    <x v="1"/>
    <m/>
    <m/>
    <x v="0"/>
    <m/>
    <m/>
    <m/>
    <m/>
    <m/>
    <m/>
    <m/>
    <m/>
    <m/>
    <m/>
    <n v="17"/>
    <x v="0"/>
    <m/>
  </r>
  <r>
    <n v="1023049140"/>
    <x v="1"/>
    <d v="2022-11-04T00:00:00"/>
    <m/>
    <s v="LEIDY CAROLINA BONILLA HERRERA"/>
    <m/>
    <m/>
    <x v="0"/>
    <x v="0"/>
    <x v="0"/>
    <s v="CC"/>
    <s v="LUCIANA"/>
    <m/>
    <s v="SERRANO"/>
    <s v="BONILLA"/>
    <s v="LUCIANA  SERRANO BONILLA"/>
    <d v="2022-09-16T00:00:00"/>
    <x v="1"/>
    <n v="3"/>
    <n v="10"/>
    <s v="0 AÑOS 3 MESES 10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30"/>
    <m/>
    <s v="CALLE 111 #8 A ESTE 57 SUR"/>
    <n v="3152598209"/>
    <n v="3208964425"/>
    <x v="0"/>
    <s v="NO SE AUTORECONOCE EN NINGUNO DE LOS ANTERIORES"/>
    <x v="1"/>
    <x v="1"/>
    <s v="NO_"/>
    <s v="NO_"/>
    <s v="a. Pertenecientes a hogares con puntaje SISBEN"/>
    <m/>
    <s v="MADRE"/>
    <s v="CC"/>
    <n v="1110469379"/>
    <s v="LEIDY"/>
    <s v="CAROLINA"/>
    <s v="BONILLA "/>
    <s v="HERRERA"/>
    <d v="1988-03-01T00:00:00"/>
    <s v="COLOMBIA"/>
    <s v="TOLIMA"/>
    <s v="IBAGUÉ"/>
    <s v="CC"/>
    <n v="1022983317"/>
    <s v="MIGUEL"/>
    <s v="RICARDO"/>
    <s v="SERRANO"/>
    <s v="PEDRAZA"/>
    <d v="1993-01-27T00:00:00"/>
    <n v="29"/>
    <s v="COLOMBIA"/>
    <s v="BOGOTÁ"/>
    <s v="BOGOTÁ"/>
    <s v="CC"/>
    <n v="1140469379"/>
    <s v="LEIDY "/>
    <s v="CAROLINA"/>
    <s v="BONILLA"/>
    <s v="HERRERA"/>
    <d v="1988-03-01T00:00:00"/>
    <n v="34"/>
    <s v="COLOMBIA"/>
    <s v="TOLIMA"/>
    <s v="IBAGUÉ"/>
    <x v="0"/>
    <x v="5"/>
    <x v="0"/>
    <d v="2022-10-04T00:00:00"/>
    <s v="SI_"/>
    <x v="1"/>
    <m/>
    <s v="NO_"/>
    <s v="SI"/>
    <m/>
    <n v="37"/>
    <n v="2560"/>
    <n v="45"/>
    <s v="NO_"/>
    <n v="1"/>
    <n v="2"/>
    <m/>
    <x v="0"/>
    <m/>
  </r>
  <r>
    <n v="1110469379"/>
    <x v="0"/>
    <d v="2022-06-01T00:00:00"/>
    <d v="2022-11-04T00:00:00"/>
    <m/>
    <e v="#N/A"/>
    <m/>
    <x v="0"/>
    <x v="0"/>
    <x v="0"/>
    <s v="CC"/>
    <s v="LEIDY"/>
    <s v="CAROLINA"/>
    <s v="BONILLA"/>
    <s v="HERRERA"/>
    <s v="LEIDY CAROLINA BONILLA HERRERA"/>
    <s v="01/03/1988"/>
    <x v="19"/>
    <n v="9"/>
    <n v="25"/>
    <s v="34 AÑOS 9 MESES 25 DIAS "/>
    <x v="0"/>
    <x v="0"/>
    <x v="0"/>
    <s v="TOLIMA"/>
    <s v="IBAGUÉ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 111 A SUR 8A ESTE 57"/>
    <n v="3152598209"/>
    <n v="3208964425"/>
    <x v="1"/>
    <s v="NO SE AUTORECONOCE EN NINGUNO DE LOS ANTERIORES"/>
    <x v="1"/>
    <x v="1"/>
    <s v="NO_"/>
    <s v="NO_"/>
    <s v="o. Ingresos iguales o inferiores a 1.5 Smlv"/>
    <s v="SI_"/>
    <s v="OTRO"/>
    <s v="CC"/>
    <n v="28429223"/>
    <s v="RUTH"/>
    <s v="LILIANA"/>
    <s v="PEDRAZA"/>
    <s v="SALAZAR"/>
    <d v="1973-12-05T00:00:00"/>
    <s v="COLOMBIA"/>
    <s v="SANTANDER"/>
    <s v="SUAITA"/>
    <s v="CC"/>
    <n v="1022983317"/>
    <s v="MIGUEL"/>
    <s v="RICARDO"/>
    <s v="SERRANO"/>
    <s v="PEDRAZA "/>
    <d v="1993-01-27T00:00:00"/>
    <n v="29"/>
    <s v="COLOMBIA"/>
    <s v="SANTANDER"/>
    <s v="BUCARAMANGA"/>
    <m/>
    <m/>
    <m/>
    <m/>
    <m/>
    <m/>
    <m/>
    <s v=""/>
    <m/>
    <m/>
    <m/>
    <x v="0"/>
    <x v="5"/>
    <x v="2"/>
    <s v="SI_"/>
    <m/>
    <x v="2"/>
    <m/>
    <m/>
    <m/>
    <m/>
    <m/>
    <m/>
    <m/>
    <m/>
    <m/>
    <m/>
    <n v="21"/>
    <x v="0"/>
    <m/>
  </r>
  <r>
    <n v="1032465903"/>
    <x v="0"/>
    <d v="2022-03-03T00:00:00"/>
    <d v="2022-06-01T00:00:00"/>
    <e v="#REF!"/>
    <e v="#N/A"/>
    <m/>
    <x v="0"/>
    <x v="0"/>
    <x v="0"/>
    <s v="CC"/>
    <s v="WENDY"/>
    <s v="GINETH"/>
    <s v="PEÑA"/>
    <s v="ARIAS"/>
    <s v="WENDY GINETH PEÑA ARIAS"/>
    <d v="1994-08-02T00:00:00"/>
    <x v="12"/>
    <n v="4"/>
    <n v="24"/>
    <s v="28 AÑOS 4 MESES 2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C ESTE # 97 D SUR 03"/>
    <n v="3214642100"/>
    <m/>
    <x v="0"/>
    <s v="NO SE AUTORECONOCE EN NINGUNO DE LOS ANTERIORES"/>
    <x v="1"/>
    <x v="1"/>
    <s v="NO_"/>
    <s v="NO_"/>
    <s v="o. Ingresos iguales o inferiores a 1.5 Smlv"/>
    <m/>
    <s v="MADRE"/>
    <s v="CC"/>
    <n v="65587341"/>
    <s v="MARIA"/>
    <s v="EUGENIA"/>
    <s v="ARIAS"/>
    <s v="BRIÑEZ"/>
    <d v="1970-12-25T00:00:00"/>
    <s v="COLOMBIA"/>
    <s v="TOLIMA"/>
    <s v="SALDAÑA"/>
    <m/>
    <m/>
    <m/>
    <m/>
    <m/>
    <m/>
    <m/>
    <s v=""/>
    <m/>
    <m/>
    <m/>
    <s v="CC"/>
    <n v="1032465903"/>
    <s v="WENDY"/>
    <s v="GINETH"/>
    <s v="PEÑA"/>
    <s v="ARIAS"/>
    <d v="1994-08-02T00:00:00"/>
    <n v="28"/>
    <s v="COLOMBIA"/>
    <s v="BOGOTÁ"/>
    <s v="BOGOTÁ"/>
    <x v="0"/>
    <x v="6"/>
    <x v="0"/>
    <m/>
    <s v="SI_"/>
    <x v="0"/>
    <m/>
    <m/>
    <m/>
    <m/>
    <m/>
    <m/>
    <m/>
    <m/>
    <m/>
    <m/>
    <n v="24"/>
    <x v="0"/>
    <m/>
  </r>
  <r>
    <n v="1243861239"/>
    <x v="1"/>
    <d v="2022-10-18T00:00:00"/>
    <m/>
    <s v="CAMBIO DE ESTADO"/>
    <m/>
    <m/>
    <x v="0"/>
    <x v="0"/>
    <x v="0"/>
    <s v="RC"/>
    <s v="MILTON"/>
    <s v="DANIEL"/>
    <s v="RODRIGUEZ"/>
    <s v="GARCIA"/>
    <s v="MILTON DANIEL RODRIGUEZ GARCIA"/>
    <d v="2022-08-23T00:00:00"/>
    <x v="1"/>
    <n v="4"/>
    <n v="3"/>
    <s v="0 AÑOS 4 MESES 3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42"/>
    <m/>
    <s v="DG 69 D SUR 14 U 25"/>
    <n v="3138104287"/>
    <m/>
    <x v="1"/>
    <s v="NO SE AUTORECONOCE EN NINGUNO DE LOS ANTERIORES"/>
    <x v="0"/>
    <x v="8"/>
    <s v="NO_"/>
    <s v="NO_"/>
    <s v="a. Pertenecientes a hogares con puntaje SISBEN"/>
    <s v="NO_"/>
    <m/>
    <m/>
    <m/>
    <m/>
    <m/>
    <m/>
    <m/>
    <m/>
    <m/>
    <m/>
    <m/>
    <s v="CC"/>
    <n v="192477"/>
    <s v="ISIDRO"/>
    <m/>
    <s v="RODRIGUEZ"/>
    <s v="TORRES"/>
    <d v="1981-02-19T00:00:00"/>
    <n v="41"/>
    <s v="COLOMBIA"/>
    <s v="CUNDINAMARCA"/>
    <s v="BITUIMA"/>
    <s v="CC"/>
    <n v="1022997967"/>
    <s v="LADY"/>
    <s v="TATIANA"/>
    <s v="GARCIA"/>
    <s v="SANCHEZ"/>
    <d v="1994-07-09T00:00:00"/>
    <n v="28"/>
    <s v="COLOMBIA"/>
    <s v="BOGOTÁ"/>
    <s v="BOGOTÁ"/>
    <x v="1"/>
    <x v="1"/>
    <x v="0"/>
    <d v="2022-10-14T00:00:00"/>
    <s v="SI_"/>
    <x v="2"/>
    <n v="1"/>
    <s v="NO_"/>
    <m/>
    <m/>
    <m/>
    <n v="3155"/>
    <n v="53"/>
    <m/>
    <s v="EXCLUSIVA"/>
    <m/>
    <n v="40"/>
    <x v="0"/>
    <m/>
  </r>
  <r>
    <n v="1022997967"/>
    <x v="0"/>
    <d v="2022-03-03T00:00:00"/>
    <d v="2022-10-18T00:00:00"/>
    <m/>
    <e v="#N/A"/>
    <s v="SAN JUAN A"/>
    <x v="0"/>
    <x v="0"/>
    <x v="0"/>
    <s v="CC"/>
    <s v="LADY"/>
    <s v="TATIANA"/>
    <s v="GARCIA"/>
    <s v="SANCHEZ"/>
    <s v="LADY TATIANA GARCIA SANCHEZ"/>
    <d v="1994-07-09T00:00:00"/>
    <x v="12"/>
    <n v="5"/>
    <n v="17"/>
    <s v="28 AÑOS 5 MESES 1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2"/>
    <m/>
    <s v="DG 69 D SUR 14 U 25"/>
    <n v="3138104287"/>
    <m/>
    <x v="1"/>
    <s v="NO SE AUTORECONOCE EN NINGUNO DE LOS ANTERIORES"/>
    <x v="0"/>
    <x v="8"/>
    <s v="NO_"/>
    <s v="NO_"/>
    <s v="a. Pertenecientes a hogares con puntaje SISBEN"/>
    <s v="NO_"/>
    <s v="CONYUGE"/>
    <s v="CC"/>
    <n v="192477"/>
    <s v="ISIDRO"/>
    <m/>
    <s v="RODRIGUEZ"/>
    <s v="TORRES"/>
    <d v="1981-02-19T00:00:00"/>
    <s v="COLOMBIA"/>
    <s v="CUNDINAMARCA"/>
    <s v="BITUIMA"/>
    <m/>
    <m/>
    <m/>
    <m/>
    <m/>
    <m/>
    <m/>
    <s v=""/>
    <m/>
    <m/>
    <m/>
    <s v="CC"/>
    <n v="1022997967"/>
    <s v="LADY"/>
    <s v="TATIANA"/>
    <s v="GARCIA"/>
    <s v="SANCHEZ"/>
    <d v="1994-07-09T00:00:00"/>
    <n v="28"/>
    <s v="COLOMBIA"/>
    <s v="BOGOTÁ"/>
    <s v="BOGOTÁ"/>
    <x v="1"/>
    <x v="1"/>
    <x v="0"/>
    <m/>
    <s v="SI_"/>
    <x v="0"/>
    <m/>
    <m/>
    <m/>
    <m/>
    <m/>
    <m/>
    <m/>
    <m/>
    <m/>
    <m/>
    <n v="8"/>
    <x v="0"/>
    <m/>
  </r>
  <r>
    <n v="1023990542"/>
    <x v="1"/>
    <d v="2022-09-20T00:00:00"/>
    <m/>
    <m/>
    <m/>
    <m/>
    <x v="0"/>
    <x v="3"/>
    <x v="3"/>
    <s v="RC"/>
    <s v="MADELIN"/>
    <m/>
    <s v="PALACIOS"/>
    <s v="ZUÑIGA"/>
    <s v="MADELIN  PALACIOS ZUÑIGA"/>
    <d v="2022-03-12T00:00:00"/>
    <x v="1"/>
    <n v="9"/>
    <n v="14"/>
    <s v="0 AÑOS 9 MESES 14 DIAS "/>
    <x v="2"/>
    <x v="0"/>
    <x v="0"/>
    <s v="BOGOTÁ"/>
    <s v="BOGOTÁ"/>
    <x v="0"/>
    <s v="NO_"/>
    <s v="NO SE AUTORECONOCE EN NINGUNO DE LOS ANTERIORES"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08802053"/>
    <n v="3137414155"/>
    <x v="0"/>
    <s v="NO SE AUTORECONOCE EN NINGUNO DE LOS ANTERIORES"/>
    <x v="1"/>
    <x v="1"/>
    <s v="NO_"/>
    <s v="NO_"/>
    <m/>
    <m/>
    <s v="MADRE"/>
    <s v="CC"/>
    <n v="1075024426"/>
    <s v="ALEYDA "/>
    <m/>
    <s v="PALACIOS"/>
    <s v="ZUÑIGA"/>
    <d v="1999-11-26T00:00:00"/>
    <s v="COLOMBIA"/>
    <s v="CHOCÓ"/>
    <s v="ALTO BAUDÓ"/>
    <m/>
    <m/>
    <m/>
    <m/>
    <m/>
    <m/>
    <m/>
    <s v=""/>
    <m/>
    <m/>
    <m/>
    <s v="CC"/>
    <n v="1075024426"/>
    <s v="ALEYDA "/>
    <m/>
    <s v="PALACIOS"/>
    <s v="ZUÑIGA"/>
    <d v="1999-11-26T00:00:00"/>
    <n v="23"/>
    <s v="COLOMBIA"/>
    <s v="CHOCÓ"/>
    <s v="ALTO BAUDÓ"/>
    <x v="1"/>
    <x v="1"/>
    <x v="0"/>
    <d v="2022-09-21T00:00:00"/>
    <s v="SI_"/>
    <x v="1"/>
    <m/>
    <s v="NO_"/>
    <m/>
    <m/>
    <n v="40"/>
    <n v="3080"/>
    <n v="50"/>
    <m/>
    <n v="6"/>
    <m/>
    <m/>
    <x v="2"/>
    <m/>
  </r>
  <r>
    <n v="1023047898"/>
    <x v="0"/>
    <d v="2022-03-03T00:00:00"/>
    <d v="2022-09-20T00:00:00"/>
    <e v="#REF!"/>
    <e v="#N/A"/>
    <m/>
    <x v="0"/>
    <x v="2"/>
    <x v="2"/>
    <s v="RC"/>
    <s v="MIA"/>
    <s v="CATALINA"/>
    <s v="SANDOVAL"/>
    <s v="PIMIENTEL"/>
    <s v="MIA CATALINA SANDOVAL PIMIENTEL"/>
    <d v="2022-01-31T00:00:00"/>
    <x v="1"/>
    <n v="10"/>
    <n v="25"/>
    <s v="0 AÑOS 10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97B SUR # 3 ESTE 17 MZ 292 LT 018"/>
    <n v="3208824981"/>
    <m/>
    <x v="0"/>
    <s v="NO SE AUTORECONOCE EN NINGUNO DE LOS ANTERIORES"/>
    <x v="0"/>
    <x v="16"/>
    <s v="NO_"/>
    <s v="NO_"/>
    <s v="a. Pertenecientes a hogares con puntaje SISBEN"/>
    <s v="NO_"/>
    <s v="MADRE"/>
    <s v="CC"/>
    <n v="1023013167"/>
    <s v="ANGIE"/>
    <s v="LORENA"/>
    <s v="SANDOVAL"/>
    <s v="PIMENTEL"/>
    <d v="1996-05-28T00:00:00"/>
    <s v="COLOMBIA"/>
    <s v="BOGOTÁ"/>
    <s v="BOGOTÁ"/>
    <m/>
    <m/>
    <m/>
    <m/>
    <m/>
    <m/>
    <m/>
    <s v=""/>
    <m/>
    <m/>
    <m/>
    <s v="CC"/>
    <n v="1023013167"/>
    <s v="ANGIE"/>
    <s v="LORENA"/>
    <s v="SANDOVAL"/>
    <s v="PIMENTEL"/>
    <d v="1996-05-28T00:00:00"/>
    <n v="26"/>
    <s v="COLOMBIA"/>
    <s v="BOGOTÁ"/>
    <s v="BOGOTÁ"/>
    <x v="1"/>
    <x v="2"/>
    <x v="0"/>
    <m/>
    <s v="SI_"/>
    <x v="1"/>
    <s v="NO"/>
    <s v="NO_"/>
    <m/>
    <m/>
    <n v="39"/>
    <n v="2798"/>
    <n v="29"/>
    <s v="SI_"/>
    <m/>
    <m/>
    <m/>
    <x v="2"/>
    <m/>
  </r>
  <r>
    <n v="1245078200"/>
    <x v="0"/>
    <d v="2022-03-03T00:00:00"/>
    <d v="2022-05-02T00:00:00"/>
    <e v="#REF!"/>
    <e v="#N/A"/>
    <m/>
    <x v="0"/>
    <x v="4"/>
    <x v="4"/>
    <s v="RC"/>
    <s v="THIAGO"/>
    <s v="CAMILO"/>
    <s v="REYES"/>
    <s v="MARTINEZ"/>
    <s v="THIAGO CAMILO REYES MARTINEZ"/>
    <d v="2020-10-31T00:00:00"/>
    <x v="2"/>
    <n v="1"/>
    <n v="25"/>
    <s v="2 AÑOS 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3"/>
    <m/>
    <s v="CL 64 SUR # 5 ESTE 23"/>
    <n v="3505259850"/>
    <m/>
    <x v="0"/>
    <s v="NO SE AUTORECONOCE EN NINGUNO DE LOS ANTERIORES"/>
    <x v="0"/>
    <x v="20"/>
    <s v="NO_"/>
    <s v="NO_"/>
    <s v="a. Pertenecientes a hogares con puntaje SISBEN"/>
    <s v="NO_"/>
    <s v="MADRE"/>
    <s v="CC"/>
    <n v="1033736917"/>
    <s v="MARTHA "/>
    <s v="PALOMA"/>
    <s v="MARTINEZ"/>
    <s v="NARANJO"/>
    <d v="1991-07-15T00:00:00"/>
    <s v="COLOMBIA"/>
    <s v="BOGOTÁ"/>
    <s v="BOGOTÁ"/>
    <m/>
    <m/>
    <m/>
    <m/>
    <m/>
    <m/>
    <m/>
    <s v=""/>
    <m/>
    <m/>
    <m/>
    <s v="CC"/>
    <n v="1033736917"/>
    <s v="MARTHA "/>
    <s v="PALOMA"/>
    <s v="MARTINEZ"/>
    <s v="NARANJO"/>
    <d v="1991-07-15T00:00:00"/>
    <n v="31"/>
    <s v="COLOMBIA"/>
    <s v="BOGOTÁ"/>
    <s v="BOGOTÁ"/>
    <x v="1"/>
    <x v="1"/>
    <x v="0"/>
    <m/>
    <s v="SI_"/>
    <x v="2"/>
    <n v="1"/>
    <s v="NO_"/>
    <m/>
    <m/>
    <n v="39"/>
    <n v="2415"/>
    <n v="50"/>
    <m/>
    <n v="6"/>
    <n v="12"/>
    <m/>
    <x v="1"/>
    <m/>
  </r>
  <r>
    <n v="1243860608"/>
    <x v="1"/>
    <d v="2022-03-03T00:00:00"/>
    <m/>
    <m/>
    <m/>
    <s v="TRIANGULO"/>
    <x v="0"/>
    <x v="3"/>
    <x v="3"/>
    <s v="RC"/>
    <s v="ANYI "/>
    <s v="MELISA"/>
    <s v="PORRAS"/>
    <s v="CHARRIS"/>
    <s v="ANYI  MELISA PORRAS CHARRIS"/>
    <d v="2021-08-16T00:00:00"/>
    <x v="3"/>
    <n v="4"/>
    <n v="10"/>
    <s v="1 AÑOS 4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CL 98 C SUR # 0 - 60 ESTE"/>
    <n v="3115808217"/>
    <m/>
    <x v="0"/>
    <s v="NO SE AUTORECONOCE EN NINGUNO DE LOS ANTERIORES"/>
    <x v="0"/>
    <x v="6"/>
    <s v="NO_"/>
    <s v="NO_"/>
    <s v="a. Pertenecientes a hogares con puntaje SISBEN"/>
    <s v="NO_"/>
    <s v="MADRE"/>
    <s v="CC"/>
    <n v="1193538780"/>
    <s v="DIANA"/>
    <s v="PAOLA"/>
    <s v="CHARRIS"/>
    <s v="BERNAL"/>
    <d v="1992-02-12T00:00:00"/>
    <s v="COLOMBIA"/>
    <s v="MAGDALENA"/>
    <s v="ARACATACA"/>
    <s v="CC"/>
    <n v="12630746"/>
    <s v="MIGUEL"/>
    <s v="ALFONSO"/>
    <s v="PORRAS"/>
    <s v="NIEBLES"/>
    <d v="1975-10-13T00:00:00"/>
    <n v="47"/>
    <s v="COLOMBIA"/>
    <s v="MAGDALENA"/>
    <s v="CIÉNAGA"/>
    <s v="CC"/>
    <n v="1193538780"/>
    <s v="DIANA"/>
    <s v="PAOLA"/>
    <s v="CHARRIS"/>
    <s v="BERNAL"/>
    <d v="1992-02-12T00:00:00"/>
    <n v="30"/>
    <s v="COLOMBIA"/>
    <s v="MAGDALENA"/>
    <s v="ARACATACA"/>
    <x v="1"/>
    <x v="1"/>
    <x v="0"/>
    <m/>
    <s v="SI_"/>
    <x v="2"/>
    <n v="1"/>
    <s v="SI_"/>
    <m/>
    <m/>
    <n v="39"/>
    <n v="3585"/>
    <n v="50"/>
    <m/>
    <m/>
    <m/>
    <m/>
    <x v="1"/>
    <m/>
  </r>
  <r>
    <n v="1243859906"/>
    <x v="0"/>
    <d v="2022-03-03T00:00:00"/>
    <d v="2022-06-01T00:00:00"/>
    <e v="#REF!"/>
    <e v="#N/A"/>
    <m/>
    <x v="0"/>
    <x v="4"/>
    <x v="4"/>
    <s v="RC"/>
    <s v="DEIVIS"/>
    <s v="MATHIAS"/>
    <s v="COLEY"/>
    <s v="BRITO"/>
    <s v="DEIVIS MATHIAS COLEY BRITO"/>
    <d v="2020-10-11T00:00:00"/>
    <x v="2"/>
    <n v="2"/>
    <n v="15"/>
    <s v="2 AÑOS 2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4"/>
    <m/>
    <s v="KR 5 D BIS ESTE 94 SUR 0016"/>
    <n v="3123400393"/>
    <m/>
    <x v="0"/>
    <s v="NO SE AUTORECONOCE EN NINGUNO DE LOS ANTERIORES"/>
    <x v="0"/>
    <x v="2"/>
    <s v="NO_"/>
    <s v="NO_"/>
    <s v="a. Pertenecientes a hogares con puntaje SISBEN"/>
    <s v="NO_"/>
    <s v="MADRE"/>
    <s v="SIN DOCUMENTO"/>
    <m/>
    <s v="BERUSKA"/>
    <s v="CAROLINA"/>
    <s v="BRITO"/>
    <s v="GONZALEZ"/>
    <d v="2001-05-24T00:00:00"/>
    <s v="VENEZUELA"/>
    <s v="EXTERIOR"/>
    <s v="EXTERIOR"/>
    <s v="CC"/>
    <n v="1002488842"/>
    <s v="YEINER"/>
    <s v="JOSE"/>
    <s v="COLEY"/>
    <s v="CARMONA"/>
    <d v="1995-01-31T00:00:00"/>
    <n v="27"/>
    <s v="COLOMBIA"/>
    <s v="BOLÍVAR"/>
    <s v="MAGANGUÉ"/>
    <s v="SIN DOCUMENTO"/>
    <m/>
    <s v="BERUSKA"/>
    <s v="CAROLINA"/>
    <s v="BRITO"/>
    <s v="GONZALEZ"/>
    <d v="2001-05-24T00:00:00"/>
    <n v="21"/>
    <s v="VENEZUELA"/>
    <s v="EXTERIOR"/>
    <s v="EXTERIOR"/>
    <x v="1"/>
    <x v="1"/>
    <x v="0"/>
    <m/>
    <s v="NO_"/>
    <x v="0"/>
    <m/>
    <s v="SI_"/>
    <m/>
    <m/>
    <n v="39"/>
    <n v="3160"/>
    <n v="54"/>
    <m/>
    <n v="6"/>
    <n v="12"/>
    <m/>
    <x v="1"/>
    <m/>
  </r>
  <r>
    <n v="1049663473"/>
    <x v="1"/>
    <d v="2022-07-26T00:00:00"/>
    <m/>
    <m/>
    <m/>
    <m/>
    <x v="0"/>
    <x v="4"/>
    <x v="4"/>
    <s v="RC"/>
    <s v="EDUAR"/>
    <s v="JULIAN"/>
    <s v="CASASBUENAS"/>
    <s v="AREVALO"/>
    <s v="EDUAR JULIAN CASASBUENAS AREVALO"/>
    <d v="2021-06-19T00:00:00"/>
    <x v="3"/>
    <n v="6"/>
    <n v="7"/>
    <s v="1 AÑOS 6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INVACION"/>
    <n v="3232147738"/>
    <m/>
    <x v="0"/>
    <s v="NO SE AUTORECONOCE EN NINGUNO DE LOS ANTERIORES"/>
    <x v="0"/>
    <x v="10"/>
    <s v="NO_"/>
    <s v="NO_"/>
    <s v="a. Pertenecientes a hogares con puntaje SISBEN"/>
    <m/>
    <s v="MADRE"/>
    <s v="CC"/>
    <n v="1000936860"/>
    <s v="LAURA"/>
    <s v="VANESSA"/>
    <s v="AREVALO"/>
    <s v="RODRIGUEZ"/>
    <d v="2002-06-07T00:00:00"/>
    <s v="COLOMBIA"/>
    <s v="BOGOTÁ"/>
    <s v="BOGOTÁ"/>
    <m/>
    <m/>
    <m/>
    <m/>
    <m/>
    <m/>
    <m/>
    <s v=""/>
    <m/>
    <m/>
    <m/>
    <s v="CC"/>
    <n v="1000936860"/>
    <s v="LAURA"/>
    <s v="VANESSA"/>
    <s v="AREVALO"/>
    <s v="RODRIGUEZ"/>
    <d v="2002-06-07T00:00:00"/>
    <n v="20"/>
    <s v="COLOMBIA"/>
    <s v="BOGOTÁ"/>
    <s v="BOGOTÁ"/>
    <x v="1"/>
    <x v="2"/>
    <x v="0"/>
    <d v="2022-07-25T00:00:00"/>
    <s v="SI_"/>
    <x v="2"/>
    <n v="1"/>
    <s v="NO_"/>
    <s v="NO"/>
    <m/>
    <m/>
    <m/>
    <m/>
    <s v="NO_"/>
    <n v="6"/>
    <n v="12"/>
    <m/>
    <x v="1"/>
    <m/>
  </r>
  <r>
    <n v="1028675334"/>
    <x v="0"/>
    <d v="2022-03-03T00:00:00"/>
    <d v="2022-07-25T00:00:00"/>
    <e v="#REF!"/>
    <e v="#N/A"/>
    <m/>
    <x v="0"/>
    <x v="4"/>
    <x v="4"/>
    <s v="RC"/>
    <s v="ANDREY"/>
    <s v="SMITH"/>
    <s v="AVILA"/>
    <s v="GOMEZ"/>
    <s v="ANDREY SMITH AVILA GOMEZ"/>
    <d v="2021-01-12T00:00:00"/>
    <x v="3"/>
    <n v="11"/>
    <n v="14"/>
    <s v="1 AÑOS 11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5"/>
    <m/>
    <s v="KR 7 ESTE 89 SUR 48"/>
    <n v="3222353548"/>
    <m/>
    <x v="0"/>
    <s v="NO SE AUTORECONOCE EN NINGUNO DE LOS ANTERIORES"/>
    <x v="0"/>
    <x v="3"/>
    <s v="NO_"/>
    <s v="NO_"/>
    <s v="a. Pertenecientes a hogares con puntaje SISBEN"/>
    <s v="NO_"/>
    <s v="MADRE"/>
    <s v="CC"/>
    <n v="1001169267"/>
    <s v="ANAMARIA"/>
    <s v="KATHERYN"/>
    <s v="GOMEZ"/>
    <s v="LAVERDE"/>
    <d v="1999-10-26T00:00:00"/>
    <s v="COLOMBIA"/>
    <s v="BOGOTÁ"/>
    <s v="BOGOTÁ"/>
    <m/>
    <m/>
    <m/>
    <m/>
    <m/>
    <m/>
    <m/>
    <s v=""/>
    <m/>
    <m/>
    <m/>
    <s v="CC"/>
    <n v="1001169267"/>
    <s v="ANAMARIA"/>
    <s v="KATHERYN"/>
    <s v="GOMEZ"/>
    <s v="LAVERDE"/>
    <d v="1999-10-26T00:00:00"/>
    <n v="23"/>
    <s v="COLOMBIA"/>
    <s v="BOGOTÁ"/>
    <s v="BOGOTÁ"/>
    <x v="1"/>
    <x v="1"/>
    <x v="0"/>
    <m/>
    <s v="SI_"/>
    <x v="1"/>
    <m/>
    <s v="NO_"/>
    <m/>
    <m/>
    <n v="39"/>
    <n v="3005"/>
    <n v="51"/>
    <m/>
    <n v="6"/>
    <n v="12"/>
    <m/>
    <x v="1"/>
    <m/>
  </r>
  <r>
    <n v="1016751262"/>
    <x v="0"/>
    <d v="2022-08-12T00:00:00"/>
    <d v="2022-09-01T00:00:00"/>
    <e v="#REF!"/>
    <e v="#N/A"/>
    <s v="canta rana"/>
    <x v="0"/>
    <x v="4"/>
    <x v="4"/>
    <s v="RC"/>
    <s v="TOMAS"/>
    <s v="SANTIAGO "/>
    <s v="PERILLA "/>
    <s v="FARFAN "/>
    <s v="TOMAS SANTIAGO  PERILLA  FARFAN "/>
    <d v="2021-01-10T00:00:00"/>
    <x v="3"/>
    <n v="11"/>
    <n v="16"/>
    <s v="1 AÑOS 11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ALLE 130 BIS SUR#14-70"/>
    <n v="3222408005"/>
    <m/>
    <x v="0"/>
    <s v="NO SE AUTORECONOCE EN NINGUNO DE LOS ANTERIORES"/>
    <x v="2"/>
    <x v="1"/>
    <s v="NO_"/>
    <s v="NO_"/>
    <m/>
    <s v="NO_"/>
    <s v="MADRE"/>
    <s v="CC"/>
    <n v="1032435365"/>
    <s v="ANGIE"/>
    <s v="LILIANA"/>
    <s v="FARFAN"/>
    <s v="MARTINEZ"/>
    <d v="1990-01-08T00:00:00"/>
    <s v="COLOMBIA"/>
    <s v="BOGOTÁ"/>
    <s v="BOGOTÁ"/>
    <s v="CC"/>
    <n v="79962683"/>
    <s v="EDWIN"/>
    <m/>
    <s v="PERILLA "/>
    <s v="PEDRAZA"/>
    <d v="1977-08-12T00:00:00"/>
    <n v="45"/>
    <s v="COLOMBIA"/>
    <s v="BOGOTÁ"/>
    <s v="BOGOTÁ"/>
    <s v="CC"/>
    <n v="1032435365"/>
    <s v="ANGIE"/>
    <s v="LILIANA"/>
    <s v="FARFAN"/>
    <s v="MARTINEZ"/>
    <d v="1990-01-08T00:00:00"/>
    <n v="32"/>
    <s v="COLOMBIA"/>
    <s v="BOGOTÁ"/>
    <s v="BOGOTÁ"/>
    <x v="0"/>
    <x v="6"/>
    <x v="0"/>
    <d v="2022-08-12T00:00:00"/>
    <s v="SI_"/>
    <x v="2"/>
    <n v="8"/>
    <s v="NO_"/>
    <s v="NO"/>
    <m/>
    <n v="39"/>
    <n v="2795"/>
    <n v="48"/>
    <s v="NO_"/>
    <n v="6"/>
    <n v="12"/>
    <m/>
    <x v="1"/>
    <m/>
  </r>
  <r>
    <n v="1018519928"/>
    <x v="0"/>
    <d v="2022-03-11T00:00:00"/>
    <d v="2022-08-12T00:00:00"/>
    <e v="#REF!"/>
    <e v="#N/A"/>
    <m/>
    <x v="0"/>
    <x v="4"/>
    <x v="4"/>
    <s v="RC"/>
    <s v="GABRIEL"/>
    <s v="JOSUE"/>
    <s v="SOTO"/>
    <s v="ROMAN"/>
    <s v="GABRIEL JOSUE SOTO ROMAN"/>
    <d v="2021-04-07T00:00:00"/>
    <x v="3"/>
    <n v="8"/>
    <n v="19"/>
    <s v="1 AÑOS 8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 Calle 107 sur #6 G este 19"/>
    <n v="3243164925"/>
    <m/>
    <x v="0"/>
    <s v="NO SE AUTORECONOCE EN NINGUNO DE LOS ANTERIORES"/>
    <x v="2"/>
    <x v="1"/>
    <s v="NO_"/>
    <s v="NO_"/>
    <m/>
    <s v="NO_"/>
    <s v="MADRE"/>
    <s v="SIN DOCUMENTO"/>
    <m/>
    <s v="THAILOBYS"/>
    <s v="JOSEFINA"/>
    <s v="SOTO"/>
    <s v="ROMAN"/>
    <m/>
    <s v="VENEZUELA"/>
    <s v="EXTERIOR"/>
    <s v="EXTERIOR"/>
    <m/>
    <m/>
    <m/>
    <m/>
    <m/>
    <m/>
    <m/>
    <s v=""/>
    <m/>
    <m/>
    <m/>
    <s v="SIN DOCUMENTO"/>
    <m/>
    <s v="THAILOBYS"/>
    <s v="JOSEFINA"/>
    <s v="SOTO"/>
    <s v="ROMAN"/>
    <m/>
    <s v=""/>
    <s v="VENEZUELA"/>
    <s v="EXTERIOR"/>
    <s v="EXTERIOR"/>
    <x v="1"/>
    <x v="1"/>
    <x v="2"/>
    <m/>
    <m/>
    <x v="0"/>
    <m/>
    <m/>
    <m/>
    <m/>
    <m/>
    <m/>
    <m/>
    <m/>
    <m/>
    <m/>
    <m/>
    <x v="1"/>
    <m/>
  </r>
  <r>
    <n v="1026309444"/>
    <x v="1"/>
    <d v="2022-03-11T00:00:00"/>
    <m/>
    <m/>
    <m/>
    <s v="TRIANGULO"/>
    <x v="0"/>
    <x v="4"/>
    <x v="4"/>
    <s v="RC"/>
    <s v="SCARLETT"/>
    <m/>
    <s v="QUIROGA"/>
    <s v="GONZALEZ"/>
    <s v="SCARLETT  QUIROGA GONZALEZ"/>
    <d v="2020-12-23T00:00:00"/>
    <x v="2"/>
    <n v="0"/>
    <n v="3"/>
    <s v="2 AÑOS 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97DSUR#7A-ESTE21"/>
    <n v="3202039164"/>
    <m/>
    <x v="0"/>
    <s v="NO SE AUTORECONOCE EN NINGUNO DE LOS ANTERIORES"/>
    <x v="0"/>
    <x v="11"/>
    <s v="NO_"/>
    <s v="NO_"/>
    <s v="a. Pertenecientes a hogares con puntaje SISBEN"/>
    <s v="NO_"/>
    <s v="MADRE"/>
    <s v="CC"/>
    <n v="1096484380"/>
    <s v="ERIKA"/>
    <m/>
    <s v="GONZALEZ"/>
    <s v="BENAVIDES"/>
    <d v="1994-09-07T00:00:00"/>
    <s v="COLOMBIA"/>
    <s v="SANTANDER"/>
    <s v="VÉLEZ"/>
    <s v="CC"/>
    <n v="1022998114"/>
    <s v="ALDAIR"/>
    <s v="ANDRES"/>
    <s v="QUIROGA"/>
    <s v="QUIROGA"/>
    <d v="1994-08-21T00:00:00"/>
    <n v="28"/>
    <s v="COLOMBIA"/>
    <s v="SANTANDER"/>
    <s v="VÉLEZ"/>
    <s v="CC"/>
    <n v="1096484380"/>
    <s v="ERIKA"/>
    <m/>
    <s v="GONZALEZ"/>
    <s v="BENAVIDES"/>
    <d v="1994-09-07T00:00:00"/>
    <n v="28"/>
    <s v="COLOMBIA"/>
    <s v="SANTANDER"/>
    <s v="VÉLEZ"/>
    <x v="0"/>
    <x v="2"/>
    <x v="0"/>
    <m/>
    <s v="SI_"/>
    <x v="2"/>
    <m/>
    <s v="SI_"/>
    <m/>
    <m/>
    <n v="34"/>
    <n v="2130"/>
    <n v="49"/>
    <m/>
    <n v="6"/>
    <n v="12"/>
    <m/>
    <x v="1"/>
    <m/>
  </r>
  <r>
    <n v="1026309443"/>
    <x v="1"/>
    <d v="2022-03-11T00:00:00"/>
    <m/>
    <m/>
    <m/>
    <s v="TRIANGULO"/>
    <x v="0"/>
    <x v="4"/>
    <x v="4"/>
    <s v="RC"/>
    <s v="MACKENZIE"/>
    <m/>
    <s v="QUIROGA"/>
    <s v="GONZALEZ"/>
    <s v="MACKENZIE  QUIROGA GONZALEZ"/>
    <d v="2020-12-23T00:00:00"/>
    <x v="2"/>
    <n v="0"/>
    <n v="3"/>
    <s v="2 AÑOS 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97DSUR#7A-ESTE21"/>
    <n v="3202039164"/>
    <m/>
    <x v="0"/>
    <s v="NO SE AUTORECONOCE EN NINGUNO DE LOS ANTERIORES"/>
    <x v="0"/>
    <x v="11"/>
    <s v="NO_"/>
    <s v="NO_"/>
    <s v="a. Pertenecientes a hogares con puntaje SISBEN"/>
    <s v="NO_"/>
    <s v="MADRE"/>
    <s v="CC"/>
    <n v="1096484380"/>
    <s v="ERIKA"/>
    <m/>
    <s v="GONZALEZ"/>
    <s v="BENAVIDES"/>
    <d v="1994-09-07T00:00:00"/>
    <s v="COLOMBIA"/>
    <s v="SANTANDER"/>
    <s v="VÉLEZ"/>
    <s v="CC"/>
    <n v="1022998114"/>
    <s v="ALDAIR"/>
    <s v="ANDRES"/>
    <s v="QUIROGA"/>
    <s v="QUIROGA"/>
    <d v="1994-08-21T00:00:00"/>
    <n v="28"/>
    <s v="COLOMBIA"/>
    <s v="SANTANDER"/>
    <s v="VÉLEZ"/>
    <s v="CC"/>
    <n v="1096484380"/>
    <s v="ERIKA"/>
    <m/>
    <s v="GONZALEZ"/>
    <s v="BENAVIDES"/>
    <d v="1994-09-07T00:00:00"/>
    <n v="28"/>
    <s v="COLOMBIA"/>
    <s v="SANTANDER"/>
    <s v="VÉLEZ"/>
    <x v="0"/>
    <x v="2"/>
    <x v="0"/>
    <m/>
    <s v="SI_"/>
    <x v="2"/>
    <m/>
    <s v="SI_"/>
    <m/>
    <m/>
    <n v="34"/>
    <n v="2200"/>
    <n v="49"/>
    <m/>
    <n v="6"/>
    <n v="13"/>
    <m/>
    <x v="1"/>
    <m/>
  </r>
  <r>
    <n v="1024610735"/>
    <x v="0"/>
    <d v="2022-03-03T00:00:00"/>
    <d v="2022-03-03T00:00:00"/>
    <e v="#REF!"/>
    <e v="#N/A"/>
    <s v="CONCURRENCIA/NUNCA SE VINCULO"/>
    <x v="0"/>
    <x v="4"/>
    <x v="4"/>
    <s v="RC"/>
    <s v="YASMIN"/>
    <s v="CATHALEYA"/>
    <s v="TROCEL"/>
    <s v="AGUILAR"/>
    <s v="YASMIN CATHALEYA TROCEL AGUILAR"/>
    <d v="2020-11-23T00:00:00"/>
    <x v="2"/>
    <n v="1"/>
    <n v="3"/>
    <s v="2 AÑOS 1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B SUR # 7 C ESTE 27"/>
    <n v="3107546020"/>
    <m/>
    <x v="0"/>
    <s v="NO SE AUTORECONOCE EN NINGUNO DE LOS ANTERIORES"/>
    <x v="1"/>
    <x v="1"/>
    <s v="NO_"/>
    <s v="NO_"/>
    <s v="o. Ingresos iguales o inferiores a 1.5 Smlv"/>
    <s v="NO_"/>
    <s v="PADRE"/>
    <s v="SIN DOCUMENTO"/>
    <m/>
    <s v="KATHERYNE"/>
    <s v="ANDREINA"/>
    <s v="AGUILAR"/>
    <s v="ZAMBRANO"/>
    <d v="1998-05-15T00:00:00"/>
    <s v="VENEZUELA"/>
    <s v="EXTERIOR"/>
    <s v="EXTERIOR"/>
    <s v="SIN DOCUMENTO"/>
    <m/>
    <s v="JOSE"/>
    <s v="ALEJANDRO"/>
    <s v="TROCEL"/>
    <s v="FLORES"/>
    <d v="1999-10-24T00:00:00"/>
    <n v="23"/>
    <s v="VENEZUELA"/>
    <s v="EXTERIOR"/>
    <s v="EXTERIOR"/>
    <s v="SIN DOCUMENTO"/>
    <m/>
    <s v="KATHERYNE"/>
    <s v="ANDREINA"/>
    <s v="AGUILAR"/>
    <s v="ZAMBRANO"/>
    <d v="1998-05-15T00:00:00"/>
    <n v="24"/>
    <s v="VENEZUELA"/>
    <s v="EXTERIOR"/>
    <s v="EXTERIOR"/>
    <x v="0"/>
    <x v="0"/>
    <x v="0"/>
    <m/>
    <s v="SI_"/>
    <x v="2"/>
    <n v="1"/>
    <s v="NO_"/>
    <m/>
    <m/>
    <n v="40"/>
    <n v="3500"/>
    <n v="50"/>
    <m/>
    <n v="6"/>
    <n v="12"/>
    <m/>
    <x v="1"/>
    <m/>
  </r>
  <r>
    <n v="1023047164"/>
    <x v="0"/>
    <d v="2022-03-03T00:00:00"/>
    <d v="2022-03-03T00:00:00"/>
    <e v="#REF!"/>
    <e v="#N/A"/>
    <s v="CONCURRENCIA/NUNCA SE VINCULO"/>
    <x v="0"/>
    <x v="4"/>
    <x v="4"/>
    <s v="RC"/>
    <s v="NICOLAS"/>
    <s v="SANTIAGO"/>
    <s v="MOLINA"/>
    <s v="MARTINEZ"/>
    <s v="NICOLAS SANTIAGO MOLINA MARTINEZ"/>
    <d v="2021-09-09T00:00:00"/>
    <x v="3"/>
    <n v="3"/>
    <n v="17"/>
    <s v="1 AÑOS 3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6"/>
    <m/>
    <s v="KR 10 A BIS ESTE # 89 SUR 74"/>
    <n v="3138630432"/>
    <n v="3015684946"/>
    <x v="0"/>
    <s v="NO SE AUTORECONOCE EN NINGUNO DE LOS ANTERIORES"/>
    <x v="0"/>
    <x v="6"/>
    <s v="NO_"/>
    <s v="NO_"/>
    <s v="a. Pertenecientes a hogares con puntaje SISBEN"/>
    <s v="NO_"/>
    <s v="MADRE"/>
    <s v="CC"/>
    <n v="1007343430"/>
    <s v="MARIA"/>
    <s v="AMELIA"/>
    <s v="MARTINEZ"/>
    <s v="URBANO"/>
    <d v="2001-03-04T00:00:00"/>
    <s v="COLOMBIA"/>
    <s v="BOYACÁ"/>
    <s v="SOGAMOSO"/>
    <m/>
    <m/>
    <m/>
    <m/>
    <m/>
    <m/>
    <m/>
    <s v=""/>
    <m/>
    <m/>
    <m/>
    <s v="CC"/>
    <n v="1007343430"/>
    <s v="MARIA"/>
    <s v="AMELIA"/>
    <s v="MARTINEZ"/>
    <s v="URBANO"/>
    <d v="2001-03-04T00:00:00"/>
    <n v="21"/>
    <s v="COLOMBIA"/>
    <s v="BOYACÁ"/>
    <s v="SOGAMOSO"/>
    <x v="1"/>
    <x v="1"/>
    <x v="0"/>
    <m/>
    <s v="SI_"/>
    <x v="2"/>
    <n v="1"/>
    <s v="NO_"/>
    <m/>
    <m/>
    <n v="40"/>
    <n v="3680"/>
    <n v="52"/>
    <m/>
    <m/>
    <m/>
    <m/>
    <x v="1"/>
    <m/>
  </r>
  <r>
    <n v="1023048955"/>
    <x v="1"/>
    <d v="2022-09-02T00:00:00"/>
    <m/>
    <m/>
    <m/>
    <m/>
    <x v="0"/>
    <x v="0"/>
    <x v="0"/>
    <s v="RC"/>
    <s v="EMERSON"/>
    <s v="GIOVANNI"/>
    <s v="BAYONA"/>
    <s v="NINCO"/>
    <s v="EMERSON GIOVANNI BAYONA NINCO"/>
    <d v="2022-08-03T00:00:00"/>
    <x v="1"/>
    <n v="4"/>
    <n v="23"/>
    <s v="0 AÑOS 4 MESES 23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42231635"/>
    <m/>
    <x v="0"/>
    <s v="NO SE AUTORECONOCE EN NINGUNO DE LOS ANTERIORES"/>
    <x v="0"/>
    <x v="20"/>
    <s v="NO_"/>
    <s v="NO_"/>
    <s v="o. Ingresos iguales o inferiores a 1.5 Smlv"/>
    <m/>
    <s v="PADRE"/>
    <s v="CC"/>
    <n v="1022934095"/>
    <s v="JUAN"/>
    <s v="CARLOS"/>
    <s v="BAYONA"/>
    <s v="SIERRA"/>
    <d v="1987-06-10T00:00:00"/>
    <s v="COLOMBIA"/>
    <s v="CUNDINAMARCA"/>
    <s v="BOGOTÁ"/>
    <s v="CC"/>
    <n v="1022934095"/>
    <s v="JUAN"/>
    <s v="CARLOS"/>
    <s v="BAYONA"/>
    <s v="SIERRA"/>
    <d v="1987-06-10T00:00:00"/>
    <n v="35"/>
    <s v="COLOMBIA"/>
    <s v="BOGOTÁ"/>
    <s v="BOGOTÁ"/>
    <s v="CC"/>
    <n v="53098309"/>
    <s v="FLOR "/>
    <s v="ERMINDA "/>
    <s v="NINCO"/>
    <m/>
    <d v="1981-10-29T00:00:00"/>
    <n v="41"/>
    <s v="COLOMBIA"/>
    <s v="BOGOTÁ"/>
    <s v="BOGOTÁ"/>
    <x v="3"/>
    <x v="12"/>
    <x v="0"/>
    <d v="2022-08-29T00:00:00"/>
    <s v="SI_"/>
    <x v="1"/>
    <m/>
    <s v="NO_"/>
    <m/>
    <m/>
    <s v="40 SEMANAS"/>
    <s v="2950GR"/>
    <s v="50 CM"/>
    <s v="SI_"/>
    <m/>
    <m/>
    <m/>
    <x v="0"/>
    <m/>
  </r>
  <r>
    <n v="53098309"/>
    <x v="0"/>
    <d v="2022-03-03T00:00:00"/>
    <d v="2022-09-01T00:00:00"/>
    <e v="#REF!"/>
    <e v="#N/A"/>
    <m/>
    <x v="0"/>
    <x v="0"/>
    <x v="0"/>
    <s v="CC"/>
    <s v="FLOR "/>
    <s v="ERMINDA"/>
    <s v="NINCO"/>
    <m/>
    <s v="FLOR  ERMINDA NINCO "/>
    <d v="1981-10-29T00:00:00"/>
    <x v="14"/>
    <n v="1"/>
    <n v="27"/>
    <s v="41 AÑOS 1 MESES 2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42231635"/>
    <m/>
    <x v="0"/>
    <s v="NO SE AUTORECONOCE EN NINGUNO DE LOS ANTERIORES"/>
    <x v="0"/>
    <x v="11"/>
    <s v="NO_"/>
    <s v="NO_"/>
    <s v="o. Ingresos iguales o inferiores a 1.5 Smlv"/>
    <m/>
    <s v="CONYUGE"/>
    <s v="CC"/>
    <n v="1022934095"/>
    <s v="JUAN"/>
    <s v="CARLOS"/>
    <s v="BAYONA"/>
    <s v="SIERRA"/>
    <d v="1987-06-10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1"/>
    <x v="1"/>
    <x v="2"/>
    <d v="2022-03-04T00:00:00"/>
    <m/>
    <x v="0"/>
    <m/>
    <m/>
    <m/>
    <m/>
    <m/>
    <m/>
    <m/>
    <m/>
    <m/>
    <m/>
    <n v="16"/>
    <x v="0"/>
    <m/>
  </r>
  <r>
    <n v="1023048337"/>
    <x v="1"/>
    <d v="2022-05-24T00:00:00"/>
    <m/>
    <m/>
    <m/>
    <m/>
    <x v="0"/>
    <x v="2"/>
    <x v="2"/>
    <s v="RC"/>
    <s v="VAIOLETH"/>
    <s v="SARAY"/>
    <s v="PEÑA"/>
    <s v="COLO"/>
    <s v="VAIOLETH SARAY PEÑA COLO"/>
    <d v="2022-04-15T00:00:00"/>
    <x v="1"/>
    <n v="8"/>
    <n v="11"/>
    <s v="0 AÑOS 8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1"/>
    <m/>
    <s v="KR 6G ESTE 115A SUR 24"/>
    <n v="3209624507"/>
    <n v="3203216608"/>
    <x v="0"/>
    <s v="NO SE AUTORECONOCE EN NINGUNO DE LOS ANTERIORES"/>
    <x v="1"/>
    <x v="1"/>
    <s v="NO_"/>
    <s v="NO_"/>
    <s v="o. Ingresos iguales o inferiores a 1.5 Smlv"/>
    <s v="SI_"/>
    <s v="MADRE"/>
    <s v="CC"/>
    <n v="1000254191"/>
    <s v="NATALIA"/>
    <s v="GISSET"/>
    <s v="COLO"/>
    <s v="ROZO"/>
    <d v="2001-10-15T00:00:00"/>
    <s v="COLOMBIA"/>
    <s v="BOGOTÁ"/>
    <s v="BOGOTÁ"/>
    <m/>
    <m/>
    <m/>
    <m/>
    <m/>
    <m/>
    <m/>
    <s v=""/>
    <m/>
    <m/>
    <m/>
    <s v="CC"/>
    <n v="1000254191"/>
    <s v="NATALIA"/>
    <s v="GISSET"/>
    <s v="COLO"/>
    <s v="ROZO"/>
    <d v="2001-10-15T00:00:00"/>
    <n v="21"/>
    <s v="COLOMBIA"/>
    <s v="BOGOTÁ"/>
    <s v="BOGOTÁ"/>
    <x v="0"/>
    <x v="6"/>
    <x v="2"/>
    <s v="SI_"/>
    <m/>
    <x v="1"/>
    <m/>
    <m/>
    <m/>
    <m/>
    <m/>
    <m/>
    <m/>
    <m/>
    <m/>
    <m/>
    <m/>
    <x v="2"/>
    <m/>
  </r>
  <r>
    <n v="1000254191"/>
    <x v="0"/>
    <d v="2022-03-03T00:00:00"/>
    <d v="2022-05-23T00:00:00"/>
    <e v="#REF!"/>
    <e v="#N/A"/>
    <m/>
    <x v="0"/>
    <x v="0"/>
    <x v="0"/>
    <s v="CC"/>
    <s v="NATALIA"/>
    <s v="GISSET"/>
    <s v="COLO"/>
    <s v="ROZO"/>
    <s v="NATALIA GISSET COLO ROZO"/>
    <d v="2001-10-15T00:00:00"/>
    <x v="15"/>
    <n v="2"/>
    <n v="11"/>
    <s v="21 AÑOS 2 MESES 1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6G ESTE #115A SUR 23"/>
    <n v="3209624507"/>
    <n v="3203216608"/>
    <x v="0"/>
    <s v="NO SE AUTORECONOCE EN NINGUNO DE LOS ANTERIORES"/>
    <x v="0"/>
    <x v="7"/>
    <s v="NO_"/>
    <s v="NO_"/>
    <s v="a. Pertenecientes a hogares con puntaje SISBEN"/>
    <m/>
    <s v="MADRE"/>
    <s v="CC"/>
    <n v="52905879"/>
    <s v="ALBA"/>
    <s v="ROCIO "/>
    <s v="ROZO"/>
    <s v="GRACIA"/>
    <d v="1982-09-07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1"/>
    <x v="6"/>
    <x v="2"/>
    <d v="2022-03-04T00:00:00"/>
    <m/>
    <x v="0"/>
    <m/>
    <m/>
    <m/>
    <m/>
    <m/>
    <m/>
    <m/>
    <m/>
    <m/>
    <m/>
    <n v="33"/>
    <x v="0"/>
    <m/>
  </r>
  <r>
    <n v="1023047987"/>
    <x v="0"/>
    <d v="2022-03-14T00:00:00"/>
    <d v="2022-08-04T00:00:00"/>
    <e v="#REF!"/>
    <e v="#N/A"/>
    <m/>
    <x v="0"/>
    <x v="2"/>
    <x v="2"/>
    <s v="RC"/>
    <s v="SAILLY"/>
    <s v="SAMARA"/>
    <s v="FARFAN"/>
    <s v="RAMOS"/>
    <s v="SAILLY SAMARA FARFAN RAMOS"/>
    <d v="2022-02-23T00:00:00"/>
    <x v="1"/>
    <n v="10"/>
    <n v="3"/>
    <s v="0 AÑOS 1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ALLE 95 SUR 5G ESTE 36"/>
    <n v="3204117353"/>
    <m/>
    <x v="0"/>
    <s v="NO SE AUTORECONOCE EN NINGUNO DE LOS ANTERIORES"/>
    <x v="1"/>
    <x v="1"/>
    <s v="NO_"/>
    <s v="NO_"/>
    <s v="o. Ingresos iguales o inferiores a 1.5 Smlv"/>
    <m/>
    <s v="MADRE"/>
    <s v="CC"/>
    <n v="1006501046"/>
    <s v="HASBLEIDI"/>
    <s v="CARINE"/>
    <s v="RAMOS"/>
    <s v="VARGAS"/>
    <d v="2000-12-14T00:00:00"/>
    <s v="COLOMBIA"/>
    <s v="CAQUETÁ"/>
    <s v="FLORENCIA"/>
    <s v="CC"/>
    <n v="1023023667"/>
    <s v="DAVID"/>
    <s v="ESTEBAN"/>
    <s v="FARFAN"/>
    <s v="AMADOR"/>
    <d v="1997-02-10T00:00:00"/>
    <n v="25"/>
    <s v="COLOMBIA"/>
    <s v="BOGOTÁ"/>
    <s v="BOGOTÁ"/>
    <s v="CC"/>
    <n v="1006501046"/>
    <s v="HASBLEIDI"/>
    <s v="CARINE"/>
    <s v="RAMOS"/>
    <s v="VARGAS"/>
    <d v="2000-12-14T00:00:00"/>
    <n v="22"/>
    <s v="COLOMBIA"/>
    <s v="BOGOTÁ"/>
    <s v="BOGOTÁ"/>
    <x v="0"/>
    <x v="0"/>
    <x v="0"/>
    <d v="2022-03-10T00:00:00"/>
    <s v="SI_"/>
    <x v="2"/>
    <n v="1"/>
    <m/>
    <m/>
    <m/>
    <m/>
    <n v="3180"/>
    <m/>
    <s v="NO_"/>
    <n v="6"/>
    <m/>
    <m/>
    <x v="2"/>
    <m/>
  </r>
  <r>
    <n v="1006501046"/>
    <x v="0"/>
    <d v="2022-03-03T00:00:00"/>
    <d v="2022-03-11T00:00:00"/>
    <e v="#REF!"/>
    <e v="#N/A"/>
    <m/>
    <x v="0"/>
    <x v="0"/>
    <x v="0"/>
    <s v="CC"/>
    <s v="HASBLEIDI"/>
    <s v="CARINE"/>
    <s v="RAMOS"/>
    <s v="VARGAS"/>
    <s v="HASBLEIDI CARINE RAMOS VARGAS"/>
    <d v="2000-12-14T00:00:00"/>
    <x v="18"/>
    <n v="0"/>
    <n v="12"/>
    <s v="22 AÑOS 0 MESES 12 DIAS "/>
    <x v="0"/>
    <x v="0"/>
    <x v="0"/>
    <s v="CAQUETÁ"/>
    <s v="FLORENCI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LL95SUR5G ESTE 0036"/>
    <n v="3209773039"/>
    <m/>
    <x v="0"/>
    <s v="NO SE AUTORECONOCE EN NINGUNO DE LOS ANTERIORES"/>
    <x v="1"/>
    <x v="1"/>
    <s v="NO_"/>
    <s v="NO_"/>
    <s v="o. Ingresos iguales o inferiores a 1.5 Smlv"/>
    <m/>
    <s v="CONYUGE"/>
    <s v="CC"/>
    <n v="1023023667"/>
    <s v="DAVID"/>
    <s v="ESTEBAN"/>
    <s v="FARFAN"/>
    <s v="AMADOR"/>
    <d v="1997-02-10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0"/>
    <x v="0"/>
    <x v="2"/>
    <d v="2022-03-04T00:00:00"/>
    <m/>
    <x v="0"/>
    <m/>
    <m/>
    <m/>
    <m/>
    <m/>
    <m/>
    <m/>
    <m/>
    <m/>
    <m/>
    <n v="40"/>
    <x v="0"/>
    <m/>
  </r>
  <r>
    <n v="1023422698"/>
    <x v="1"/>
    <d v="2022-06-14T00:00:00"/>
    <m/>
    <m/>
    <m/>
    <m/>
    <x v="0"/>
    <x v="0"/>
    <x v="0"/>
    <s v="RC"/>
    <s v="ERICK"/>
    <s v="SANTIAGO"/>
    <s v="CRUZ"/>
    <s v="MUCUTUY"/>
    <s v="ERICK SANTIAGO CRUZ MUCUTUY"/>
    <d v="2022-05-31T00:00:00"/>
    <x v="1"/>
    <n v="6"/>
    <n v="25"/>
    <s v="0 AÑOS 6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ZONA SIN LEGALIZAR"/>
    <n v="3132411332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007097158"/>
    <s v="LISA"/>
    <s v="GERTUDIS"/>
    <s v="MUCUTUY"/>
    <s v="CRUZ"/>
    <d v="2001-09-22T00:00:00"/>
    <s v="COLOMBIA"/>
    <s v="CAQUETÁ"/>
    <s v="SOLANO"/>
    <m/>
    <m/>
    <m/>
    <m/>
    <m/>
    <m/>
    <m/>
    <s v=""/>
    <m/>
    <m/>
    <m/>
    <s v="CC"/>
    <n v="1007097158"/>
    <s v="LISA"/>
    <s v="GERTUDIS"/>
    <s v="MUCUTUY"/>
    <s v="CRUZ"/>
    <d v="2001-09-22T00:00:00"/>
    <n v="21"/>
    <s v="COLOMBIA"/>
    <s v="CAQUETÁ"/>
    <s v="SOLANO"/>
    <x v="1"/>
    <x v="1"/>
    <x v="1"/>
    <m/>
    <s v="NO_"/>
    <x v="1"/>
    <m/>
    <m/>
    <m/>
    <m/>
    <n v="26"/>
    <n v="2500"/>
    <n v="48"/>
    <m/>
    <m/>
    <m/>
    <m/>
    <x v="2"/>
    <m/>
  </r>
  <r>
    <n v="1007097158"/>
    <x v="0"/>
    <d v="2022-03-03T00:00:00"/>
    <d v="2022-06-13T00:00:00"/>
    <e v="#REF!"/>
    <e v="#N/A"/>
    <m/>
    <x v="0"/>
    <x v="0"/>
    <x v="0"/>
    <s v="CC"/>
    <s v="LISA"/>
    <s v="GERTUDIS"/>
    <s v="MUCUTUY"/>
    <s v="CRUZ"/>
    <s v="LISA GERTUDIS MUCUTUY CRUZ"/>
    <d v="2001-09-22T00:00:00"/>
    <x v="15"/>
    <n v="3"/>
    <n v="4"/>
    <s v="21 AÑOS 3 MESES 4 DIAS "/>
    <x v="0"/>
    <x v="0"/>
    <x v="0"/>
    <s v="CAQUETÁ"/>
    <s v="SOLANO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32411332"/>
    <m/>
    <x v="0"/>
    <s v="INDIGENA"/>
    <x v="0"/>
    <x v="19"/>
    <s v="NO_"/>
    <s v="NO_"/>
    <s v="g. Pertenecientes a comunidades étnicas (indígenas, comunidades negras, afrocolombianas, Palenqueros, Raizales y Rrom), que demanden el servicio."/>
    <m/>
    <s v="HERMANO(A)"/>
    <s v="CC"/>
    <n v="1121220264"/>
    <s v="YANCY "/>
    <m/>
    <s v="YOHANA MUCUTUY"/>
    <s v="CRUZ"/>
    <d v="1998-07-04T00:00:00"/>
    <s v="COLOMBIA"/>
    <s v="AMAZONAS"/>
    <s v="PUERTO "/>
    <m/>
    <m/>
    <m/>
    <m/>
    <m/>
    <m/>
    <m/>
    <s v=""/>
    <m/>
    <m/>
    <m/>
    <m/>
    <m/>
    <m/>
    <m/>
    <m/>
    <m/>
    <m/>
    <s v=""/>
    <m/>
    <m/>
    <m/>
    <x v="1"/>
    <x v="1"/>
    <x v="2"/>
    <d v="2022-03-04T00:00:00"/>
    <m/>
    <x v="0"/>
    <m/>
    <m/>
    <m/>
    <m/>
    <m/>
    <m/>
    <m/>
    <m/>
    <m/>
    <m/>
    <n v="12"/>
    <x v="0"/>
    <m/>
  </r>
  <r>
    <n v="1023048390"/>
    <x v="0"/>
    <d v="2022-05-24T00:00:00"/>
    <d v="2022-10-03T00:00:00"/>
    <e v="#REF!"/>
    <e v="#N/A"/>
    <s v="SAN JUAN A"/>
    <x v="0"/>
    <x v="2"/>
    <x v="2"/>
    <s v="RC"/>
    <s v="OLIVER "/>
    <s v="DANIEL"/>
    <s v="AREVALO"/>
    <s v="MARIÑO"/>
    <s v="OLIVER  DANIEL AREVALO MARIÑO"/>
    <d v="2022-04-22T00:00:00"/>
    <x v="1"/>
    <n v="8"/>
    <n v="4"/>
    <s v="0 AÑOS 8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ZONA SIN LEGALIZAR"/>
    <n v="3143155329"/>
    <m/>
    <x v="0"/>
    <s v="NO SE AUTORECONOCE EN NINGUNO DE LOS ANTERIORES"/>
    <x v="1"/>
    <x v="1"/>
    <s v="NO_"/>
    <s v="NO_"/>
    <s v="o. Ingresos iguales o inferiores a 1.5 Smlv"/>
    <s v="SI_"/>
    <s v="MADRE"/>
    <s v="CC"/>
    <n v="1006739736"/>
    <s v="HELEN"/>
    <s v="ALEXA"/>
    <s v="MARIÑO"/>
    <s v="MARTINEZ"/>
    <d v="2002-05-09T00:00:00"/>
    <s v="COLOMBIA"/>
    <s v="AMAZONAS"/>
    <s v="LETICIA"/>
    <s v="CC"/>
    <n v="1001205298"/>
    <s v="JHOJAN"/>
    <s v="SEBASTIAN"/>
    <s v="AREVALO"/>
    <s v="REYES "/>
    <m/>
    <s v=""/>
    <m/>
    <m/>
    <m/>
    <s v="CC"/>
    <n v="1006739736"/>
    <s v="HELEN"/>
    <s v="ALEXA"/>
    <s v="MARIÑO"/>
    <s v="MARTINEZ"/>
    <d v="2002-05-09T00:00:00"/>
    <n v="20"/>
    <s v="COLOMBIA"/>
    <s v="AMAZONAS"/>
    <s v="LETICIA"/>
    <x v="0"/>
    <x v="2"/>
    <x v="2"/>
    <s v="SI_"/>
    <m/>
    <x v="1"/>
    <m/>
    <m/>
    <m/>
    <m/>
    <m/>
    <m/>
    <m/>
    <m/>
    <m/>
    <m/>
    <m/>
    <x v="2"/>
    <m/>
  </r>
  <r>
    <n v="1006739736"/>
    <x v="0"/>
    <d v="2022-03-03T00:00:00"/>
    <d v="2022-05-23T00:00:00"/>
    <e v="#REF!"/>
    <e v="#N/A"/>
    <m/>
    <x v="0"/>
    <x v="0"/>
    <x v="0"/>
    <s v="CC"/>
    <s v="HELEN"/>
    <s v="ALEXA"/>
    <s v="MARIÑO"/>
    <s v="MARTINEZ"/>
    <s v="HELEN ALEXA MARIÑO MARTINEZ"/>
    <d v="2002-05-09T00:00:00"/>
    <x v="4"/>
    <n v="7"/>
    <n v="17"/>
    <s v="20 AÑOS 7 MESES 17 DIAS "/>
    <x v="0"/>
    <x v="0"/>
    <x v="0"/>
    <s v="AMAZONAS"/>
    <s v="LETICI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ZONA SIN LEGALIZAR"/>
    <n v="3143155329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121197055"/>
    <s v="SANDRA"/>
    <s v="MILENA"/>
    <s v="MARTINEZ"/>
    <s v="ENDOQUE"/>
    <d v="1986-06-26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0"/>
    <x v="2"/>
    <x v="2"/>
    <d v="2022-03-04T00:00:00"/>
    <s v="SI_"/>
    <x v="0"/>
    <m/>
    <m/>
    <m/>
    <m/>
    <m/>
    <m/>
    <m/>
    <m/>
    <m/>
    <m/>
    <s v="30.4"/>
    <x v="0"/>
    <m/>
  </r>
  <r>
    <n v="1023048759"/>
    <x v="0"/>
    <d v="2022-08-02T00:00:00"/>
    <d v="2022-10-03T00:00:00"/>
    <e v="#REF!"/>
    <e v="#N/A"/>
    <s v="TRIANGULO"/>
    <x v="0"/>
    <x v="0"/>
    <x v="0"/>
    <s v="RC"/>
    <s v="ALAN "/>
    <s v="DAVID"/>
    <s v="GUTIERREZ"/>
    <s v="FLOREZ"/>
    <s v="ALAN  DAVID GUTIERREZ FLOREZ"/>
    <d v="2022-06-20T00:00:00"/>
    <x v="1"/>
    <n v="6"/>
    <n v="6"/>
    <s v="0 AÑOS 6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7BIS A ESTE #99SUR-85PI2"/>
    <n v="3229522220"/>
    <m/>
    <x v="0"/>
    <s v="NO SE AUTORECONOCE EN NINGUNO DE LOS ANTERIORES"/>
    <x v="1"/>
    <x v="1"/>
    <s v="NO_"/>
    <s v="NO_"/>
    <s v="o. Ingresos iguales o inferiores a 1.5 Smlv"/>
    <m/>
    <s v="MADRE"/>
    <s v="CC"/>
    <n v="1007270354"/>
    <s v="NELFY"/>
    <s v="JANETH"/>
    <s v="FLOREZ"/>
    <s v="CRUZ"/>
    <d v="1995-07-03T00:00:00"/>
    <s v="COLOMBIA"/>
    <s v="BOGOTÁ"/>
    <s v="BOGOTÁ"/>
    <s v="SIN DOCUMENTO"/>
    <m/>
    <s v="YEAN"/>
    <s v="OLMER"/>
    <s v="GUTIERREZ"/>
    <s v="BARRIOS"/>
    <d v="1986-02-07T00:00:00"/>
    <n v="36"/>
    <s v="VENEZUELA"/>
    <s v="EXTERIOR"/>
    <s v="EXTERIOR"/>
    <s v="CC"/>
    <n v="1007270354"/>
    <s v="NELFY"/>
    <s v="JANETH"/>
    <s v="FLOREZ"/>
    <s v="CRUZ"/>
    <d v="1995-07-03T00:00:00"/>
    <n v="27"/>
    <s v="COLOMBIA"/>
    <s v="BOGOTÁ"/>
    <s v="BOGOTÁ"/>
    <x v="1"/>
    <x v="1"/>
    <x v="0"/>
    <d v="2022-08-02T00:00:00"/>
    <m/>
    <x v="0"/>
    <m/>
    <m/>
    <m/>
    <m/>
    <n v="39"/>
    <n v="2920"/>
    <n v="49"/>
    <s v="SI_"/>
    <m/>
    <m/>
    <m/>
    <x v="2"/>
    <m/>
  </r>
  <r>
    <n v="1007270354"/>
    <x v="0"/>
    <d v="2022-03-03T00:00:00"/>
    <d v="2022-08-01T00:00:00"/>
    <e v="#REF!"/>
    <e v="#N/A"/>
    <m/>
    <x v="0"/>
    <x v="0"/>
    <x v="0"/>
    <s v="CC"/>
    <s v="NELFY"/>
    <s v="JANETH"/>
    <s v="FLOREZ"/>
    <s v="CRUZ"/>
    <s v="NELFY JANETH FLOREZ CRUZ"/>
    <d v="1995-07-03T00:00:00"/>
    <x v="0"/>
    <n v="5"/>
    <n v="23"/>
    <s v="27 AÑOS 5 MESES 23 DIAS "/>
    <x v="0"/>
    <x v="0"/>
    <x v="0"/>
    <s v="BOLÍVAR"/>
    <s v="SANTA ROSA DEL SUR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5"/>
    <m/>
    <s v="KR7BIS A ESTE #99SUR-85PI2"/>
    <n v="3229522220"/>
    <m/>
    <x v="0"/>
    <s v="NO SE AUTORECONOCE EN NINGUNO DE LOS ANTERIORES"/>
    <x v="0"/>
    <x v="1"/>
    <s v="NO_"/>
    <s v="NO_"/>
    <s v="o. Ingresos iguales o inferiores a 1.5 Smlv"/>
    <m/>
    <s v="CONYUGE"/>
    <s v="SIN DOCUMENTO"/>
    <n v="4972018"/>
    <s v="YEAN"/>
    <m/>
    <s v="GUTIERREZ"/>
    <s v="BARRIOS"/>
    <s v="07/0271986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0"/>
    <x v="1"/>
    <x v="2"/>
    <d v="2022-03-04T00:00:00"/>
    <s v="SI_"/>
    <x v="0"/>
    <m/>
    <m/>
    <m/>
    <m/>
    <m/>
    <m/>
    <m/>
    <m/>
    <m/>
    <m/>
    <n v="24"/>
    <x v="0"/>
    <m/>
  </r>
  <r>
    <n v="1074161366"/>
    <x v="1"/>
    <d v="2022-06-14T00:00:00"/>
    <m/>
    <m/>
    <m/>
    <m/>
    <x v="0"/>
    <x v="0"/>
    <x v="0"/>
    <s v="RC"/>
    <s v="JUAN"/>
    <s v="JOSE"/>
    <s v="ZAMBRANO "/>
    <s v="BUSTOS "/>
    <s v="JUAN JOSE ZAMBRANO  BUSTOS "/>
    <d v="2022-05-21T00:00:00"/>
    <x v="1"/>
    <n v="7"/>
    <n v="5"/>
    <s v="0 AÑOS 7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7A ESTE 112SUR 0069"/>
    <n v="3138803664"/>
    <m/>
    <x v="1"/>
    <s v="NO SE AUTORECONOCE EN NINGUNO DE LOS ANTERIORES"/>
    <x v="1"/>
    <x v="1"/>
    <s v="NO_"/>
    <s v="NO_"/>
    <s v="o. Ingresos iguales o inferiores a 1.5 Smlv"/>
    <m/>
    <s v="MADRE"/>
    <s v="CC"/>
    <n v="1022966556"/>
    <s v="OLGA"/>
    <s v="SENAIDA"/>
    <s v="BUSTOS"/>
    <s v="LOPEZ"/>
    <d v="1991-01-24T00:00:00"/>
    <s v="COLOMBIA"/>
    <s v="BOGOTÁ"/>
    <s v="BOGOTÁ"/>
    <s v="CC"/>
    <n v="1022968502"/>
    <s v="HERNAN"/>
    <s v="DANILO"/>
    <s v="ZAMBRANO"/>
    <s v="HORTUA"/>
    <d v="1991-06-11T00:00:00"/>
    <n v="31"/>
    <s v="COLOMBIA"/>
    <s v="CUNDINAMARCA"/>
    <s v="CHIPAQUE"/>
    <s v="CC"/>
    <n v="1022966556"/>
    <s v="OLGA"/>
    <s v="SENAIDA"/>
    <s v="BUSTOS"/>
    <s v="LOPEZ"/>
    <d v="1991-01-24T00:00:00"/>
    <n v="31"/>
    <s v="COLOMBIA"/>
    <s v="BOGOTÁ"/>
    <s v="BOGOTÁ"/>
    <x v="0"/>
    <x v="0"/>
    <x v="0"/>
    <m/>
    <m/>
    <x v="1"/>
    <m/>
    <m/>
    <m/>
    <m/>
    <n v="36"/>
    <n v="2890"/>
    <n v="49"/>
    <m/>
    <m/>
    <m/>
    <m/>
    <x v="2"/>
    <m/>
  </r>
  <r>
    <n v="1022966556"/>
    <x v="0"/>
    <d v="2022-03-03T00:00:00"/>
    <d v="2022-06-13T00:00:00"/>
    <e v="#REF!"/>
    <e v="#N/A"/>
    <m/>
    <x v="0"/>
    <x v="0"/>
    <x v="0"/>
    <s v="CC"/>
    <s v="OLGA"/>
    <s v="SENAIDA"/>
    <s v="BUSTOS"/>
    <s v="LOPEZ"/>
    <s v="OLGA SENAIDA BUSTOS LOPEZ"/>
    <d v="1991-01-24T00:00:00"/>
    <x v="27"/>
    <n v="11"/>
    <n v="2"/>
    <s v="31 AÑOS 11 MESES 2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7A ESTE 112SUR 0068"/>
    <n v="3138803664"/>
    <m/>
    <x v="0"/>
    <s v="NO SE AUTORECONOCE EN NINGUNO DE LOS ANTERIORES"/>
    <x v="0"/>
    <x v="11"/>
    <s v="NO_"/>
    <s v="NO_"/>
    <s v="a. Pertenecientes a hogares con puntaje SISBEN"/>
    <m/>
    <s v="MADRE"/>
    <s v="CC"/>
    <n v="39798043"/>
    <s v="ROSA"/>
    <s v="ELVIA"/>
    <s v="LOPEZ"/>
    <s v="TRIANA"/>
    <d v="1968-05-02T00:00:00"/>
    <s v="COLOMBIA"/>
    <s v="SANTANDER"/>
    <s v="SAN BENITO"/>
    <m/>
    <m/>
    <m/>
    <m/>
    <m/>
    <m/>
    <m/>
    <s v=""/>
    <m/>
    <m/>
    <m/>
    <m/>
    <m/>
    <m/>
    <m/>
    <m/>
    <m/>
    <m/>
    <s v=""/>
    <m/>
    <m/>
    <m/>
    <x v="0"/>
    <x v="0"/>
    <x v="2"/>
    <d v="2022-03-04T00:00:00"/>
    <m/>
    <x v="0"/>
    <m/>
    <m/>
    <m/>
    <m/>
    <m/>
    <m/>
    <m/>
    <m/>
    <m/>
    <m/>
    <n v="12"/>
    <x v="0"/>
    <m/>
  </r>
  <r>
    <n v="1023048697"/>
    <x v="1"/>
    <d v="2022-07-19T00:00:00"/>
    <m/>
    <m/>
    <m/>
    <m/>
    <x v="0"/>
    <x v="0"/>
    <x v="0"/>
    <s v="RC"/>
    <s v="LUZ"/>
    <s v="LINEY"/>
    <s v="PAEZ"/>
    <s v="LOPEZ"/>
    <s v="LUZ LINEY PAEZ LOPEZ"/>
    <d v="2022-06-12T00:00:00"/>
    <x v="1"/>
    <n v="6"/>
    <n v="14"/>
    <s v="0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8"/>
    <m/>
    <s v="ZONA SIN LEGALIZAR (POLIGONO 195 EL REFUGIO LA ESMERALDA)"/>
    <n v="3028441309"/>
    <m/>
    <x v="0"/>
    <s v="NO SE AUTORECONOCE EN NINGUNO DE LOS ANTERIORES"/>
    <x v="1"/>
    <x v="1"/>
    <s v="NO_"/>
    <s v="NO_"/>
    <s v="o. Ingresos iguales o inferiores a 1.5 Smlv"/>
    <m/>
    <s v="MADRE"/>
    <s v="CC"/>
    <n v="1193127099"/>
    <s v="PRISCILA"/>
    <m/>
    <s v="LOPEZ"/>
    <s v="KIRIATEKE"/>
    <d v="2001-10-17T00:00:00"/>
    <s v="COLOMBIA"/>
    <s v="BOGOTÁ"/>
    <s v="BOGOTÁ"/>
    <m/>
    <m/>
    <m/>
    <m/>
    <m/>
    <m/>
    <m/>
    <s v=""/>
    <m/>
    <m/>
    <m/>
    <s v="CC"/>
    <n v="1193127099"/>
    <s v="PRISCILA"/>
    <m/>
    <s v="LOPEZ"/>
    <s v="KIRIATEKE"/>
    <d v="2001-10-17T00:00:00"/>
    <n v="21"/>
    <s v="COLOMBIA"/>
    <s v="BOGOTÁ"/>
    <s v="BOGOTÁ"/>
    <x v="0"/>
    <x v="0"/>
    <x v="1"/>
    <d v="2022-07-19T00:00:00"/>
    <s v="NO_"/>
    <x v="1"/>
    <m/>
    <s v="SI_"/>
    <s v="NO"/>
    <m/>
    <s v="36 SEMANAS"/>
    <m/>
    <m/>
    <s v="NO_"/>
    <n v="0"/>
    <n v="2"/>
    <m/>
    <x v="2"/>
    <m/>
  </r>
  <r>
    <n v="1193127099"/>
    <x v="0"/>
    <d v="2022-03-03T00:00:00"/>
    <d v="2022-07-18T00:00:00"/>
    <e v="#REF!"/>
    <e v="#N/A"/>
    <m/>
    <x v="0"/>
    <x v="0"/>
    <x v="0"/>
    <s v="CC"/>
    <s v="PRISCILA"/>
    <m/>
    <s v="LOPEZ"/>
    <s v="KIRIATEKE"/>
    <s v="PRISCILA  LOPEZ KIRIATEKE"/>
    <d v="2001-10-17T00:00:00"/>
    <x v="15"/>
    <n v="2"/>
    <n v="9"/>
    <s v="21 AÑOS 2 MESES 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028441309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CONYUGE"/>
    <s v="CC"/>
    <n v="1073968535"/>
    <s v="CRISTIAN "/>
    <s v="DAVID"/>
    <s v="PAEZ"/>
    <s v="CHAMORRO"/>
    <d v="1995-09-01T00:00:00"/>
    <s v="COLOMBIA"/>
    <s v="CÓRDOBA"/>
    <s v="TIERRALTA"/>
    <m/>
    <m/>
    <m/>
    <m/>
    <m/>
    <m/>
    <m/>
    <s v=""/>
    <m/>
    <m/>
    <m/>
    <m/>
    <m/>
    <m/>
    <m/>
    <m/>
    <m/>
    <m/>
    <s v=""/>
    <m/>
    <m/>
    <m/>
    <x v="1"/>
    <x v="17"/>
    <x v="2"/>
    <d v="2022-03-04T00:00:00"/>
    <m/>
    <x v="0"/>
    <m/>
    <m/>
    <m/>
    <m/>
    <m/>
    <m/>
    <m/>
    <m/>
    <m/>
    <m/>
    <n v="12"/>
    <x v="0"/>
    <m/>
  </r>
  <r>
    <n v="1021319533"/>
    <x v="1"/>
    <d v="2022-05-17T00:00:00"/>
    <m/>
    <m/>
    <m/>
    <s v="TRIANGULO"/>
    <x v="0"/>
    <x v="2"/>
    <x v="2"/>
    <s v="RC"/>
    <s v="ARIANA"/>
    <s v="SOFIA"/>
    <s v="QUITIAN"/>
    <s v="RIVERA"/>
    <s v="ARIANA SOFIA QUITIAN RIVERA"/>
    <d v="2022-02-23T00:00:00"/>
    <x v="1"/>
    <n v="10"/>
    <n v="3"/>
    <s v="0 AÑOS 1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KR 5 I ESTE 92 -28"/>
    <n v="3208171698"/>
    <n v="3228613336"/>
    <x v="0"/>
    <s v="NO SE AUTORECONOCE EN NINGUNO DE LOS ANTERIORES"/>
    <x v="1"/>
    <x v="1"/>
    <s v="NO_"/>
    <s v="NO_"/>
    <s v="o. Ingresos iguales o inferiores a 1.5 Smlv"/>
    <m/>
    <s v="PADRE"/>
    <s v="CC"/>
    <n v="1023878356"/>
    <s v="WILBER"/>
    <s v="ANDRES"/>
    <s v="QUITIAN"/>
    <s v="DUARTE"/>
    <d v="1988-07-01T00:00:00"/>
    <s v="COLOMBIA"/>
    <s v="SANTANDER"/>
    <s v="PUENTE NACIONAL"/>
    <s v="CC"/>
    <n v="1023878356"/>
    <s v="WILBER"/>
    <s v="ANDRES"/>
    <s v="QUITIAN"/>
    <s v="DUARTE"/>
    <d v="1988-07-01T00:00:00"/>
    <n v="34"/>
    <s v="COLOMBIA"/>
    <s v="SANTANDER"/>
    <s v="PUENTE NACIONAL"/>
    <s v="CC"/>
    <n v="1023007927"/>
    <s v="DEISI"/>
    <s v="NATALIA"/>
    <s v="RIVERA"/>
    <s v="AVILA"/>
    <d v="1995-10-10T00:00:00"/>
    <n v="27"/>
    <s v="COLOMBIA"/>
    <s v="BOGOTÁ"/>
    <s v="BOGOTÁ"/>
    <x v="0"/>
    <x v="5"/>
    <x v="0"/>
    <d v="2022-05-16T00:00:00"/>
    <s v="SI_"/>
    <x v="2"/>
    <n v="4"/>
    <s v="NO_"/>
    <m/>
    <m/>
    <s v="38.4"/>
    <n v="3100"/>
    <n v="53"/>
    <s v="NO_"/>
    <n v="1"/>
    <m/>
    <m/>
    <x v="2"/>
    <m/>
  </r>
  <r>
    <n v="1016753167"/>
    <x v="0"/>
    <d v="2022-03-03T00:00:00"/>
    <d v="2022-05-16T00:00:00"/>
    <e v="#REF!"/>
    <e v="#N/A"/>
    <m/>
    <x v="0"/>
    <x v="6"/>
    <x v="6"/>
    <s v="RC"/>
    <s v="CRISTIAN"/>
    <s v="DANIEL"/>
    <s v="ORTIZ"/>
    <s v="SANCHEZ"/>
    <s v="CRISTIAN DANIEL ORTIZ SANCHEZ"/>
    <d v="2021-11-24T00:00:00"/>
    <x v="3"/>
    <n v="1"/>
    <n v="2"/>
    <s v="1 AÑOS 1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53084336"/>
    <m/>
    <x v="0"/>
    <s v="NO SE AUTORECONOCE EN NINGUNO DE LOS ANTERIORES"/>
    <x v="1"/>
    <x v="18"/>
    <s v="NO_"/>
    <s v="NO_"/>
    <s v="g. Pertenecientes a comunidades étnicas (indígenas, comunidades negras, afrocolombianas, Palenqueros, Raizales y Rrom), que demanden el servicio."/>
    <m/>
    <s v="MADRE"/>
    <s v="CC"/>
    <n v="1125472109"/>
    <s v="NANCY"/>
    <m/>
    <s v="SANCHEZ"/>
    <s v="FREITAS"/>
    <d v="1990-09-11T00:00:00"/>
    <s v="COLOMBIA"/>
    <s v="VAUPES"/>
    <m/>
    <s v="CC"/>
    <n v="1010086412"/>
    <s v="RUBEN"/>
    <s v="DARIO"/>
    <s v="ORTIZ"/>
    <s v="RODRIGUEZ"/>
    <d v="1988-04-23T00:00:00"/>
    <n v="34"/>
    <s v="COLOMBIA"/>
    <s v="VAUPES"/>
    <m/>
    <s v="CC"/>
    <n v="1125472109"/>
    <s v="NANCY"/>
    <m/>
    <s v="SANCHEZ"/>
    <s v="FREITAS"/>
    <d v="1990-09-11T00:00:00"/>
    <n v="32"/>
    <s v="COLOMBIA"/>
    <s v="VAUPES"/>
    <m/>
    <x v="0"/>
    <x v="2"/>
    <x v="0"/>
    <d v="2022-03-04T00:00:00"/>
    <s v="SI_"/>
    <x v="2"/>
    <n v="3"/>
    <m/>
    <m/>
    <m/>
    <m/>
    <m/>
    <m/>
    <s v="SI_"/>
    <n v="3"/>
    <n v="3"/>
    <m/>
    <x v="1"/>
    <m/>
  </r>
  <r>
    <n v="1032514103"/>
    <x v="1"/>
    <d v="2022-04-08T00:00:00"/>
    <m/>
    <m/>
    <m/>
    <m/>
    <x v="0"/>
    <x v="3"/>
    <x v="3"/>
    <s v="RC"/>
    <s v="LIAM"/>
    <s v="SANTIAGO"/>
    <s v="VALERO"/>
    <s v="SALINAS"/>
    <s v="LIAM SANTIAGO VALERO SALINAS"/>
    <d v="2021-09-27T00:00:00"/>
    <x v="3"/>
    <n v="2"/>
    <n v="29"/>
    <s v="1 AÑOS 2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9"/>
    <m/>
    <s v="DG 98#7C 21 ESTE "/>
    <n v="3227002758"/>
    <n v="3147916958"/>
    <x v="0"/>
    <s v="NO SE AUTORECONOCE EN NINGUNO DE LOS ANTERIORES"/>
    <x v="1"/>
    <x v="1"/>
    <s v="NO_"/>
    <s v="NO_"/>
    <m/>
    <m/>
    <s v="ABUELO(A)"/>
    <s v="CC"/>
    <n v="51737255"/>
    <s v="OLGA"/>
    <s v="MARIA"/>
    <s v="MARTINEZ"/>
    <s v="ZANABRIA"/>
    <d v="1964-07-02T00:00:00"/>
    <s v="COLOMBIA"/>
    <s v="CUNDINAMARCA"/>
    <m/>
    <s v="CC"/>
    <n v="74339930"/>
    <s v="ELKIN"/>
    <s v="GERMAN "/>
    <s v="VALERO"/>
    <s v="SARMIENTO "/>
    <d v="1986-01-08T00:00:00"/>
    <n v="36"/>
    <s v="COLOMBIA"/>
    <s v="BOGOTÁ"/>
    <m/>
    <s v="CC"/>
    <n v="1022946645"/>
    <s v="ANGIE"/>
    <s v="VIVIANA "/>
    <s v="SALINAS "/>
    <s v="MARTINEZ"/>
    <d v="1988-10-07T00:00:00"/>
    <n v="34"/>
    <s v="COLOMBIA"/>
    <s v="BOGOTÁ"/>
    <m/>
    <x v="0"/>
    <x v="6"/>
    <x v="0"/>
    <d v="2022-04-08T00:00:00"/>
    <s v="SI_"/>
    <x v="2"/>
    <n v="3"/>
    <s v="NO_"/>
    <m/>
    <m/>
    <m/>
    <n v="3275"/>
    <n v="50"/>
    <m/>
    <n v="6"/>
    <m/>
    <m/>
    <x v="1"/>
    <m/>
  </r>
  <r>
    <n v="1031187897"/>
    <x v="0"/>
    <d v="2022-03-03T00:00:00"/>
    <d v="2022-04-07T00:00:00"/>
    <e v="#REF!"/>
    <e v="#N/A"/>
    <m/>
    <x v="0"/>
    <x v="3"/>
    <x v="3"/>
    <s v="RC"/>
    <s v="JEFFERSON"/>
    <s v="ALEXANDER"/>
    <s v="ECHEVERRY"/>
    <s v="CHARRY"/>
    <s v="JEFFERSON ALEXANDER ECHEVERRY CHARRY"/>
    <d v="2021-08-10T00:00:00"/>
    <x v="3"/>
    <n v="4"/>
    <n v="16"/>
    <s v="1 AÑOS 4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044480791"/>
    <n v="3243450571"/>
    <x v="0"/>
    <s v="NO SE AUTORECONOCE EN NINGUNO DE LOS ANTERIORES"/>
    <x v="0"/>
    <x v="6"/>
    <s v="NO_"/>
    <s v="NO_"/>
    <s v="a. Pertenecientes a hogares con puntaje SISBEN"/>
    <m/>
    <s v="MADRE"/>
    <s v="TI"/>
    <n v="1021673252"/>
    <s v="SHIRLY"/>
    <s v="VALENTINA"/>
    <s v="ECHEVERRY"/>
    <s v="NUÑEZ"/>
    <d v="2006-12-15T00:00:00"/>
    <s v="COLOMBIA"/>
    <s v="CUNDINAMARCA"/>
    <s v="BOGOTÁ"/>
    <s v="CC"/>
    <n v="1024468068"/>
    <s v="ROYER"/>
    <m/>
    <s v="CHARRY"/>
    <s v="MURCIA"/>
    <d v="2004-11-04T00:00:00"/>
    <n v="18"/>
    <s v="COLOMBIA"/>
    <s v="BOGOTÁ"/>
    <m/>
    <s v="TI"/>
    <n v="1021673252"/>
    <s v="SHIRLY"/>
    <s v="VALENTINA"/>
    <s v="ECHEVERRY"/>
    <s v="NIÑEZ"/>
    <d v="2006-12-15T00:00:00"/>
    <n v="16"/>
    <s v="COLOMBIA"/>
    <s v="BOGOTÁ"/>
    <m/>
    <x v="1"/>
    <x v="1"/>
    <x v="0"/>
    <d v="2022-03-04T00:00:00"/>
    <s v="SI_"/>
    <x v="1"/>
    <m/>
    <m/>
    <m/>
    <m/>
    <m/>
    <m/>
    <m/>
    <s v="NO_"/>
    <n v="6"/>
    <n v="6"/>
    <m/>
    <x v="1"/>
    <m/>
  </r>
  <r>
    <n v="1121975670"/>
    <x v="1"/>
    <d v="2022-03-03T00:00:00"/>
    <m/>
    <m/>
    <m/>
    <m/>
    <x v="0"/>
    <x v="5"/>
    <x v="5"/>
    <s v="RC"/>
    <s v="NICOL"/>
    <s v="CAMILA"/>
    <s v="MANAIDEKE"/>
    <s v="KUETGAJE"/>
    <s v="NICOL CAMILA MANAIDEKE KUETGAJE"/>
    <d v="2020-11-18T00:00:00"/>
    <x v="2"/>
    <n v="1"/>
    <n v="8"/>
    <s v="2 AÑOS 1 MESES 8 DIAS "/>
    <x v="2"/>
    <x v="0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227671531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m/>
    <s v="CC"/>
    <m/>
    <m/>
    <m/>
    <m/>
    <m/>
    <m/>
    <s v="COLOMBIA"/>
    <m/>
    <m/>
    <m/>
    <m/>
    <m/>
    <m/>
    <m/>
    <m/>
    <m/>
    <s v=""/>
    <s v="COLOMBIA"/>
    <m/>
    <m/>
    <s v="CC"/>
    <m/>
    <m/>
    <m/>
    <m/>
    <m/>
    <m/>
    <s v=""/>
    <s v="COLOMBIA"/>
    <s v="AMAZONAS"/>
    <m/>
    <x v="1"/>
    <x v="1"/>
    <x v="0"/>
    <d v="2022-03-04T00:00:00"/>
    <s v="NO_"/>
    <x v="2"/>
    <n v="1"/>
    <s v="NO_"/>
    <m/>
    <m/>
    <n v="38"/>
    <n v="2750"/>
    <n v="51"/>
    <s v="NO_"/>
    <n v="6"/>
    <n v="6"/>
    <m/>
    <x v="1"/>
    <m/>
  </r>
  <r>
    <n v="1140938208"/>
    <x v="1"/>
    <d v="2022-03-03T00:00:00"/>
    <m/>
    <m/>
    <m/>
    <m/>
    <x v="0"/>
    <x v="5"/>
    <x v="5"/>
    <s v="RC"/>
    <s v="MAICOL"/>
    <s v="ANDRES"/>
    <s v="SUAREZ"/>
    <s v="MUCUTUY"/>
    <s v="MAICOL ANDRES SUAREZ MUCUTUY"/>
    <d v="2020-04-01T00:00:00"/>
    <x v="2"/>
    <n v="8"/>
    <n v="25"/>
    <s v="2 AÑOS 8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005160405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121220264"/>
    <s v="YANCY "/>
    <s v="YOHANA"/>
    <s v="MUCUTUY"/>
    <s v="CRUZ"/>
    <d v="1998-06-04T00:00:00"/>
    <s v="COLOMBIA"/>
    <s v="AMAZONAS"/>
    <s v="PUERTO "/>
    <m/>
    <m/>
    <m/>
    <m/>
    <m/>
    <m/>
    <m/>
    <s v=""/>
    <m/>
    <m/>
    <m/>
    <s v="CC"/>
    <n v="1121220264"/>
    <s v="YANCY"/>
    <s v="YOHANA"/>
    <s v="MUCUTUY"/>
    <s v="CRUZ"/>
    <d v="1998-07-04T00:00:00"/>
    <n v="24"/>
    <s v="COLOMBIA"/>
    <s v="BOGOTÁ"/>
    <m/>
    <x v="1"/>
    <x v="1"/>
    <x v="0"/>
    <d v="2022-03-04T00:00:00"/>
    <s v="NO_"/>
    <x v="1"/>
    <n v="1"/>
    <s v="NO_"/>
    <m/>
    <m/>
    <m/>
    <m/>
    <m/>
    <m/>
    <m/>
    <m/>
    <m/>
    <x v="1"/>
    <m/>
  </r>
  <r>
    <n v="1015487586"/>
    <x v="0"/>
    <d v="2022-04-26T00:00:00"/>
    <d v="2022-10-03T00:00:00"/>
    <e v="#REF!"/>
    <e v="#N/A"/>
    <s v="VIRREY"/>
    <x v="0"/>
    <x v="3"/>
    <x v="3"/>
    <s v="RC"/>
    <s v="FRANCO"/>
    <s v="MARTIN"/>
    <s v="VARGAS"/>
    <s v="SALCEDO"/>
    <s v="FRANCO MARTIN VARGAS SALCEDO"/>
    <d v="2021-07-11T00:00:00"/>
    <x v="3"/>
    <n v="5"/>
    <n v="15"/>
    <s v="1 AÑOS 5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CRA 5 B #110 41 SUR"/>
    <n v="3209533475"/>
    <m/>
    <x v="0"/>
    <s v="NO SE AUTORECONOCE EN NINGUNO DE LOS ANTERIORES"/>
    <x v="1"/>
    <x v="1"/>
    <s v="NO_"/>
    <s v="NO_"/>
    <s v="o. Ingresos iguales o inferiores a 1.5 Smlv"/>
    <m/>
    <s v="MADRE"/>
    <s v="CC"/>
    <n v="1000335392"/>
    <s v="MAYDE"/>
    <s v="ZARINA"/>
    <s v="SALCEDO"/>
    <s v="GOMEZ"/>
    <d v="2002-10-27T00:00:00"/>
    <s v="COLOMBIA"/>
    <s v="BOGOTÁ"/>
    <s v="BOGOTÁ"/>
    <s v="CC"/>
    <n v="1023022088"/>
    <s v="CRISTIAN"/>
    <s v="ERNESTO"/>
    <s v="VARGAS"/>
    <s v="GUEVARA"/>
    <d v="1997-07-01T00:00:00"/>
    <n v="25"/>
    <s v="COLOMBIA"/>
    <s v="BOGOTÁ"/>
    <s v="BOGOTÁ"/>
    <s v="CC"/>
    <n v="1000335392"/>
    <s v="MAYDE"/>
    <s v="ZARINA"/>
    <s v="SALCEDO"/>
    <s v="GOMEZ"/>
    <d v="2002-10-27T00:00:00"/>
    <n v="20"/>
    <s v="COLOMBIA"/>
    <s v="BOGOTÁ"/>
    <s v="BOGOTÁ"/>
    <x v="1"/>
    <x v="1"/>
    <x v="0"/>
    <m/>
    <s v="SI_"/>
    <x v="0"/>
    <m/>
    <m/>
    <m/>
    <m/>
    <n v="36"/>
    <n v="2400"/>
    <n v="46"/>
    <m/>
    <n v="3"/>
    <n v="3"/>
    <m/>
    <x v="1"/>
    <m/>
  </r>
  <r>
    <n v="1033829763"/>
    <x v="0"/>
    <d v="2022-03-03T00:00:00"/>
    <d v="2022-04-25T00:00:00"/>
    <e v="#REF!"/>
    <e v="#N/A"/>
    <m/>
    <x v="0"/>
    <x v="3"/>
    <x v="3"/>
    <s v="RC"/>
    <s v="DANNA "/>
    <s v="NICOL"/>
    <s v="AMAYA"/>
    <s v="HERNANDEZ"/>
    <s v="DANNA  NICOL AMAYA HERNANDEZ"/>
    <d v="2021-04-15T00:00:00"/>
    <x v="3"/>
    <n v="8"/>
    <n v="11"/>
    <s v="1 AÑOS 8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50"/>
    <s v="VEREDA "/>
    <s v="CLL116ASUR 7B ESTE 14"/>
    <n v="3138759192"/>
    <m/>
    <x v="0"/>
    <s v="NO SE AUTORECONOCE EN NINGUNO DE LOS ANTERIORES"/>
    <x v="0"/>
    <x v="10"/>
    <s v="NO_"/>
    <s v="NO_"/>
    <s v="a. Pertenecientes a hogares con puntaje SISBEN"/>
    <m/>
    <s v="MADRE"/>
    <s v="CC"/>
    <n v="1022969005"/>
    <s v="CINDI"/>
    <s v="CAROLINA"/>
    <s v="HERNANDEZ"/>
    <s v="SANTOS"/>
    <d v="1991-06-01T00:00:00"/>
    <s v="COLOMBIA"/>
    <s v="CUNDINAMARCA"/>
    <m/>
    <m/>
    <m/>
    <m/>
    <m/>
    <m/>
    <m/>
    <m/>
    <s v=""/>
    <m/>
    <m/>
    <m/>
    <s v="CC"/>
    <n v="1022969005"/>
    <s v="CINDI"/>
    <s v="CAROLINA"/>
    <s v="HERNANDEZ"/>
    <s v="SANTOS"/>
    <d v="1991-06-01T00:00:00"/>
    <n v="31"/>
    <s v="COLOMBIA"/>
    <s v="BOGOTÁ"/>
    <s v="BOGOTÁ"/>
    <x v="0"/>
    <x v="6"/>
    <x v="0"/>
    <d v="2022-03-04T00:00:00"/>
    <s v="SI_"/>
    <x v="2"/>
    <n v="1"/>
    <s v="NO_"/>
    <m/>
    <m/>
    <n v="39"/>
    <n v="3240"/>
    <n v="51"/>
    <s v="NO_"/>
    <n v="6"/>
    <n v="6"/>
    <n v="39"/>
    <x v="1"/>
    <m/>
  </r>
  <r>
    <n v="1243858312"/>
    <x v="0"/>
    <d v="2022-03-03T00:00:00"/>
    <d v="2022-03-03T00:00:00"/>
    <e v="#REF!"/>
    <e v="#N/A"/>
    <s v="CONCURRENCIA/NUNCA SE VINCULO"/>
    <x v="0"/>
    <x v="2"/>
    <x v="2"/>
    <s v="RC"/>
    <s v="DUVAN"/>
    <m/>
    <s v="SUAREZ"/>
    <s v="NAIDAINAMA"/>
    <s v="DUVAN  SUAREZ NAIDAINAMA"/>
    <d v="2020-02-13T00:00:00"/>
    <x v="2"/>
    <n v="10"/>
    <n v="13"/>
    <s v="2 AÑOS 10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0"/>
    <s v="POLIGONO 195 EL REFUGIO LA ESMERALDA"/>
    <s v="ZONA SIN LEGALIZAR"/>
    <n v="3204455826"/>
    <m/>
    <x v="0"/>
    <s v="NO SE AUTORECONOCE EN NINGUNO DE LOS ANTERIORES"/>
    <x v="0"/>
    <x v="6"/>
    <s v="NO_"/>
    <s v="NO_"/>
    <s v="a. Pertenecientes a hogares con puntaje SISBEN"/>
    <m/>
    <s v="MADRE"/>
    <s v="CC"/>
    <n v="1073510687"/>
    <s v="KELLY"/>
    <s v="ESPERANZA"/>
    <s v="NAIDAINAMA"/>
    <s v="REY"/>
    <d v="1991-07-23T00:00:00"/>
    <s v="COLOMBIA"/>
    <s v="AMAZONAS"/>
    <m/>
    <s v="CC"/>
    <n v="1033714961"/>
    <s v="JORGE"/>
    <s v="LEONARDO"/>
    <s v="SUAREZ"/>
    <s v="CASTAÑO"/>
    <d v="1989-09-23T00:00:00"/>
    <n v="33"/>
    <s v="COLOMBIA"/>
    <s v="BOGOTÁ"/>
    <s v="BOGOTÁ"/>
    <m/>
    <n v="1073510687"/>
    <s v="KELLY"/>
    <s v="ESPERANZA"/>
    <s v="NAIDAINAMA"/>
    <s v="REY"/>
    <d v="1991-07-23T00:00:00"/>
    <n v="31"/>
    <s v="COLOMBIA"/>
    <s v="AMAZONAS"/>
    <s v="PUERTO "/>
    <x v="1"/>
    <x v="1"/>
    <x v="0"/>
    <d v="2022-03-04T00:00:00"/>
    <s v="SI_"/>
    <x v="2"/>
    <n v="1"/>
    <s v="NO_"/>
    <m/>
    <m/>
    <n v="41"/>
    <n v="2225"/>
    <n v="55"/>
    <s v="NO_"/>
    <n v="6"/>
    <n v="6"/>
    <m/>
    <x v="1"/>
    <m/>
  </r>
  <r>
    <n v="1023045131"/>
    <x v="1"/>
    <d v="2022-03-03T00:00:00"/>
    <m/>
    <m/>
    <m/>
    <m/>
    <x v="0"/>
    <x v="5"/>
    <x v="5"/>
    <s v="RC"/>
    <s v="DANNA "/>
    <s v="VALENTINA"/>
    <s v="MEJIA"/>
    <s v="CUBIDES"/>
    <s v="DANNA  VALENTINA MEJIA CUBIDES"/>
    <d v="2020-01-16T00:00:00"/>
    <x v="2"/>
    <n v="11"/>
    <n v="10"/>
    <s v="2 AÑOS 11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7SUR #6GESTE19"/>
    <n v="3103040554"/>
    <m/>
    <x v="0"/>
    <s v="NO SE AUTORECONOCE EN NINGUNO DE LOS ANTERIORES"/>
    <x v="0"/>
    <x v="6"/>
    <s v="NO_"/>
    <s v="NO_"/>
    <s v="a. Pertenecientes a hogares con puntaje SISBEN"/>
    <m/>
    <s v="MADRE"/>
    <s v="CC"/>
    <n v="1000990"/>
    <s v="DIANA"/>
    <s v="SOFIA"/>
    <s v="MEJIA"/>
    <s v="CUBIDES"/>
    <d v="2003-03-03T00:00:00"/>
    <s v="COLOMBIA"/>
    <m/>
    <m/>
    <m/>
    <m/>
    <m/>
    <m/>
    <m/>
    <m/>
    <m/>
    <s v=""/>
    <m/>
    <m/>
    <m/>
    <s v="CC"/>
    <n v="1000989499"/>
    <s v="TATIANA"/>
    <m/>
    <s v="MEJIA"/>
    <s v="CUBIDES"/>
    <m/>
    <s v=""/>
    <m/>
    <m/>
    <m/>
    <x v="1"/>
    <x v="9"/>
    <x v="0"/>
    <d v="2022-03-04T00:00:00"/>
    <s v="SI_"/>
    <x v="2"/>
    <n v="1"/>
    <s v="SI_"/>
    <m/>
    <m/>
    <m/>
    <m/>
    <m/>
    <m/>
    <m/>
    <m/>
    <m/>
    <x v="1"/>
    <m/>
  </r>
  <r>
    <n v="1140938471"/>
    <x v="0"/>
    <d v="2022-04-20T00:00:00"/>
    <d v="2022-10-18T00:00:00"/>
    <m/>
    <e v="#N/A"/>
    <m/>
    <x v="0"/>
    <x v="5"/>
    <x v="5"/>
    <s v="RC"/>
    <s v="SARA"/>
    <s v="VICTORIA"/>
    <s v="MARINEZ"/>
    <s v="CAICEDO"/>
    <s v="SARA VICTORIA MARINEZ CAICEDO"/>
    <d v="2020-06-09T00:00:00"/>
    <x v="2"/>
    <n v="6"/>
    <n v="17"/>
    <s v="2 AÑOS 6 MESES 1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026099814"/>
    <n v="3165143754"/>
    <x v="0"/>
    <s v="NO SE AUTORECONOCE EN NINGUNO DE LOS ANTERIORES"/>
    <x v="1"/>
    <x v="1"/>
    <s v="NO_"/>
    <s v="NO_"/>
    <s v="o. Ingresos iguales o inferiores a 1.5 Smlv"/>
    <m/>
    <s v="MADRE"/>
    <s v="CC"/>
    <n v="1023033043"/>
    <s v="ANGIE"/>
    <s v="MELSSA"/>
    <s v="CAICEDO"/>
    <s v="MARTINEZ"/>
    <d v="1999-01-22T00:00:00"/>
    <s v="COLOMBIA"/>
    <s v="BOGOTÁ"/>
    <s v="BOGOTÁ"/>
    <s v="CC"/>
    <n v="1023025659"/>
    <s v="LUIS"/>
    <s v="FERNANDO"/>
    <s v="MARTINEZ"/>
    <s v="NIÑO"/>
    <d v="1997-07-23T00:00:00"/>
    <n v="25"/>
    <s v="COLOMBIA"/>
    <s v="BOGOTÁ"/>
    <s v="BOGOTÁ"/>
    <s v="CC"/>
    <n v="1023033043"/>
    <s v="ANGIE"/>
    <s v="MELISSA"/>
    <s v="CAICEDO"/>
    <s v="MARTINEZ"/>
    <d v="1999-01-22T00:00:00"/>
    <n v="23"/>
    <s v="COLOMBIA"/>
    <s v="BOGOTÁ"/>
    <s v="BOGOTÁ"/>
    <x v="0"/>
    <x v="0"/>
    <x v="0"/>
    <d v="2022-04-08T00:00:00"/>
    <s v="SI_"/>
    <x v="2"/>
    <m/>
    <s v="NO_"/>
    <m/>
    <m/>
    <m/>
    <n v="3220"/>
    <m/>
    <s v="SI_"/>
    <n v="6"/>
    <m/>
    <m/>
    <x v="1"/>
    <m/>
  </r>
  <r>
    <n v="1023045752"/>
    <x v="0"/>
    <d v="2022-03-03T00:00:00"/>
    <d v="2022-04-20T00:00:00"/>
    <e v="#REF!"/>
    <e v="#N/A"/>
    <m/>
    <x v="0"/>
    <x v="2"/>
    <x v="2"/>
    <s v="RC"/>
    <s v="SAHILY"/>
    <s v="GABRIELA "/>
    <s v="SABOGAL"/>
    <s v="MARTINEZ"/>
    <s v="SAHILY GABRIELA  SABOGAL MARTINEZ"/>
    <d v="2020-10-21T00:00:00"/>
    <x v="2"/>
    <n v="2"/>
    <n v="5"/>
    <s v="2 AÑOS 2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ESTE #102 SUR 28"/>
    <n v="3137588497"/>
    <m/>
    <x v="0"/>
    <s v="NO SE AUTORECONOCE EN NINGUNO DE LOS ANTERIORES"/>
    <x v="0"/>
    <x v="10"/>
    <s v="NO_"/>
    <s v="NO_"/>
    <s v="a. Pertenecientes a hogares con puntaje SISBEN"/>
    <m/>
    <s v="MADRE"/>
    <s v="CC"/>
    <n v="1000686497"/>
    <s v="DANNA"/>
    <s v="VALENTINA"/>
    <s v="MARTINEZ"/>
    <s v="RONCANCIO"/>
    <d v="1980-09-21T00:00:00"/>
    <s v="COLOMBIA"/>
    <s v="BOGOTÁ"/>
    <s v="BOGOTÁ"/>
    <m/>
    <m/>
    <m/>
    <m/>
    <m/>
    <m/>
    <m/>
    <s v=""/>
    <m/>
    <m/>
    <m/>
    <s v="CC"/>
    <n v="1000686497"/>
    <s v="DANNA"/>
    <s v="VALENTINA"/>
    <s v="MARTINEZ"/>
    <s v="RONCANCIO"/>
    <d v="1980-09-21T00:00:00"/>
    <n v="42"/>
    <s v="COLOMBIA"/>
    <s v="BOGOTÁ"/>
    <s v="BOGOTÁ"/>
    <x v="1"/>
    <x v="1"/>
    <x v="0"/>
    <d v="2022-03-04T00:00:00"/>
    <s v="NO_"/>
    <x v="2"/>
    <n v="2"/>
    <s v="SI_"/>
    <s v="NO"/>
    <m/>
    <m/>
    <n v="2550"/>
    <n v="49"/>
    <s v="NO_"/>
    <n v="6"/>
    <n v="6"/>
    <m/>
    <x v="1"/>
    <m/>
  </r>
  <r>
    <n v="1243859055"/>
    <x v="0"/>
    <d v="2022-03-03T00:00:00"/>
    <d v="2022-07-25T00:00:00"/>
    <e v="#REF!"/>
    <e v="#N/A"/>
    <m/>
    <x v="0"/>
    <x v="5"/>
    <x v="5"/>
    <s v="RC"/>
    <s v="EMILY"/>
    <s v="MARIANA"/>
    <s v="ROCHA"/>
    <s v="ROZO"/>
    <s v="EMILY MARIANA ROCHA ROZO"/>
    <d v="2020-06-21T00:00:00"/>
    <x v="2"/>
    <n v="6"/>
    <n v="5"/>
    <s v="2 AÑOS 6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ESTE #108 SUR 29"/>
    <n v="3124866145"/>
    <m/>
    <x v="0"/>
    <s v="NO SE AUTORECONOCE EN NINGUNO DE LOS ANTERIORES"/>
    <x v="0"/>
    <x v="4"/>
    <s v="NO_"/>
    <s v="NO_"/>
    <s v="a. Pertenecientes a hogares con puntaje SISBEN"/>
    <m/>
    <s v="MADRE"/>
    <s v="CC"/>
    <n v="1000929565"/>
    <s v="MICHEL"/>
    <s v="DAYANNA"/>
    <s v="ROZO"/>
    <s v="GARRIDO"/>
    <d v="1997-06-27T00:00:00"/>
    <s v="COLOMBIA"/>
    <s v="BOGOTÁ"/>
    <s v="BOGOTÁ"/>
    <s v="CC"/>
    <n v="1023027959"/>
    <s v="JORDAN"/>
    <s v="CAMILO"/>
    <s v="ROCHA"/>
    <s v="RUBIO"/>
    <d v="1998-05-28T00:00:00"/>
    <n v="24"/>
    <s v="COLOMBIA"/>
    <s v="BOGOTÁ"/>
    <s v="BOGOTÁ"/>
    <s v="CC"/>
    <n v="1000929565"/>
    <s v="MICHEL"/>
    <s v="DAYANNA"/>
    <s v="ROZO"/>
    <s v="GARRIDO"/>
    <d v="1997-06-27T00:00:00"/>
    <n v="25"/>
    <s v="COLOMBIA"/>
    <s v="BOGOTÁ"/>
    <s v="BOGOTÁ"/>
    <x v="1"/>
    <x v="1"/>
    <x v="1"/>
    <d v="2022-03-04T00:00:00"/>
    <s v="NO_"/>
    <x v="1"/>
    <m/>
    <s v="SI_"/>
    <s v="NO"/>
    <m/>
    <n v="35"/>
    <n v="2210"/>
    <n v="45"/>
    <s v="NO_"/>
    <n v="6"/>
    <n v="6"/>
    <m/>
    <x v="1"/>
    <m/>
  </r>
  <r>
    <n v="1023045915"/>
    <x v="1"/>
    <d v="2022-03-03T00:00:00"/>
    <m/>
    <m/>
    <m/>
    <m/>
    <x v="0"/>
    <x v="5"/>
    <x v="5"/>
    <s v="RC"/>
    <s v="DEYSI"/>
    <s v="DALLANA"/>
    <s v="MIRAÑA"/>
    <s v="CRUZ"/>
    <s v="DEYSI DALLANA MIRAÑA CRUZ"/>
    <d v="2020-11-09T00:00:00"/>
    <x v="2"/>
    <n v="1"/>
    <n v="17"/>
    <s v="2 AÑOS 1 MESES 1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m/>
    <s v="ZONA SIN LEGALIZAR"/>
    <n v="3132411332"/>
    <m/>
    <x v="0"/>
    <s v="INDIGENA"/>
    <x v="0"/>
    <x v="17"/>
    <s v="NO_"/>
    <s v="NO_"/>
    <s v="a. Pertenecientes a hogares con puntaje SISBEN"/>
    <m/>
    <s v="MADRE"/>
    <s v="CC"/>
    <n v="26641347"/>
    <s v="GLADIS"/>
    <m/>
    <s v="CRUZ"/>
    <s v="NAIDAINAMA"/>
    <d v="1978-03-30T00:00:00"/>
    <s v="COLOMBIA"/>
    <s v="AMAZONAS"/>
    <s v="PUERTO "/>
    <m/>
    <m/>
    <m/>
    <m/>
    <m/>
    <m/>
    <m/>
    <s v=""/>
    <m/>
    <m/>
    <m/>
    <s v="CC"/>
    <n v="26641347"/>
    <s v="GLADIS"/>
    <m/>
    <s v="CRUZ"/>
    <s v="NAIDAINAMA"/>
    <d v="1978-03-30T00:00:00"/>
    <n v="44"/>
    <s v="COLOMBIA"/>
    <s v="AMAZONAS"/>
    <s v="PUERTO "/>
    <x v="0"/>
    <x v="2"/>
    <x v="0"/>
    <d v="2022-03-04T00:00:00"/>
    <s v="SI_"/>
    <x v="2"/>
    <n v="2"/>
    <s v="NO_"/>
    <s v="NO"/>
    <m/>
    <m/>
    <n v="3200"/>
    <n v="52"/>
    <s v="NO_"/>
    <n v="6"/>
    <n v="6"/>
    <m/>
    <x v="1"/>
    <m/>
  </r>
  <r>
    <n v="1023046429"/>
    <x v="1"/>
    <d v="2022-03-03T00:00:00"/>
    <m/>
    <m/>
    <m/>
    <m/>
    <x v="0"/>
    <x v="5"/>
    <x v="5"/>
    <s v="RC"/>
    <s v="JEREMY"/>
    <s v="JOSE"/>
    <s v="GARZON"/>
    <s v="GARCIA"/>
    <s v="JEREMY JOSE GARZON GARCIA"/>
    <d v="2021-02-25T00:00:00"/>
    <x v="3"/>
    <n v="10"/>
    <n v="1"/>
    <s v="1 AÑOS 10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05 SUR 7 H ESTE 43"/>
    <n v="3183045646"/>
    <m/>
    <x v="0"/>
    <s v="NO SE AUTORECONOCE EN NINGUNO DE LOS ANTERIORES"/>
    <x v="1"/>
    <x v="1"/>
    <s v="NO_"/>
    <s v="NO_"/>
    <s v="o. Ingresos iguales o inferiores a 1.5 Smlv"/>
    <m/>
    <s v="MADRE"/>
    <s v="CC"/>
    <n v="1023878352"/>
    <s v="YENIT"/>
    <s v="CAROLINA"/>
    <s v="GARCIA"/>
    <s v="ALMANZA"/>
    <d v="1988-06-18T00:00:00"/>
    <s v="COLOMBIA"/>
    <s v="BOGOTÁ"/>
    <s v="BOGOTÁ"/>
    <s v="CC"/>
    <n v="80741786"/>
    <s v="JOSE"/>
    <s v="GERMAN"/>
    <s v="GARZON"/>
    <s v="ALDANA"/>
    <d v="1982-09-26T00:00:00"/>
    <n v="40"/>
    <s v="COLOMBIA"/>
    <s v="BOGOTÁ"/>
    <s v="BOGOTÁ"/>
    <s v="CC"/>
    <n v="1023878352"/>
    <s v="YENIT"/>
    <s v="CAROLINA"/>
    <s v="GARCIA"/>
    <s v="ALMANZA"/>
    <d v="1988-06-18T00:00:00"/>
    <n v="34"/>
    <s v="COLOMBIA"/>
    <s v="BOGOTÁ"/>
    <s v="BOGOTÁ"/>
    <x v="0"/>
    <x v="6"/>
    <x v="0"/>
    <d v="2022-03-04T00:00:00"/>
    <s v="SI_"/>
    <x v="1"/>
    <m/>
    <s v="SI_"/>
    <s v="NO"/>
    <m/>
    <n v="40"/>
    <n v="2505"/>
    <n v="45"/>
    <s v="SI_"/>
    <n v="6"/>
    <m/>
    <m/>
    <x v="1"/>
    <m/>
  </r>
  <r>
    <n v="1010252069"/>
    <x v="1"/>
    <d v="2022-03-03T00:00:00"/>
    <m/>
    <m/>
    <m/>
    <m/>
    <x v="0"/>
    <x v="4"/>
    <x v="4"/>
    <s v="RC"/>
    <s v="GREYSI"/>
    <s v="CELESTE "/>
    <s v="GUGUMA"/>
    <s v="LOPEZ"/>
    <s v="GREYSI CELESTE  GUGUMA LOPEZ"/>
    <d v="2021-06-08T00:00:00"/>
    <x v="3"/>
    <n v="6"/>
    <n v="18"/>
    <s v="1 AÑOS 6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54171024"/>
    <m/>
    <x v="0"/>
    <s v="INDIGENA"/>
    <x v="1"/>
    <x v="1"/>
    <s v="NO_"/>
    <s v="NO_"/>
    <s v="o. Ingresos iguales o inferiores a 1.5 Smlv"/>
    <m/>
    <s v="MADRE"/>
    <s v="CC"/>
    <n v="1117552683"/>
    <s v="SALLI"/>
    <s v="DIANA"/>
    <s v="LOPEZ"/>
    <s v="KIRIYATEQUE"/>
    <d v="1999-02-17T00:00:00"/>
    <s v="COLOMBIA"/>
    <s v="AMAZONAS"/>
    <s v="PUERTO "/>
    <m/>
    <m/>
    <m/>
    <m/>
    <m/>
    <m/>
    <m/>
    <s v=""/>
    <m/>
    <m/>
    <m/>
    <s v="CC"/>
    <n v="1117552683"/>
    <s v="SALLI"/>
    <s v="DIANA"/>
    <s v="LOPEZ"/>
    <s v="KIRIYATEQUE"/>
    <d v="1999-02-17T00:00:00"/>
    <n v="23"/>
    <s v="COLOMBIA"/>
    <s v="AMAZONAS"/>
    <s v="PUERTO "/>
    <x v="1"/>
    <x v="18"/>
    <x v="0"/>
    <d v="2022-03-04T00:00:00"/>
    <s v="SI_"/>
    <x v="2"/>
    <n v="2"/>
    <s v="NO_"/>
    <s v="NO"/>
    <m/>
    <n v="39"/>
    <n v="2720"/>
    <n v="49"/>
    <s v="SI_"/>
    <n v="6"/>
    <m/>
    <m/>
    <x v="1"/>
    <m/>
  </r>
  <r>
    <n v="1023047059"/>
    <x v="0"/>
    <d v="2022-03-03T00:00:00"/>
    <d v="2022-10-03T00:00:00"/>
    <e v="#REF!"/>
    <e v="#N/A"/>
    <s v="TRIANGULO"/>
    <x v="0"/>
    <x v="3"/>
    <x v="3"/>
    <s v="RC"/>
    <s v="MATHIAS"/>
    <s v="ALEJANDRO "/>
    <s v="NUÑEZ"/>
    <s v="SECO"/>
    <s v="MATHIAS ALEJANDRO  NUÑEZ SECO"/>
    <d v="2021-08-05T00:00:00"/>
    <x v="3"/>
    <n v="4"/>
    <n v="21"/>
    <s v="1 AÑOS 4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7 ESTE #89 C SUR-57"/>
    <n v="3165797904"/>
    <n v="3103272908"/>
    <x v="0"/>
    <s v="NO SE AUTORECONOCE EN NINGUNO DE LOS ANTERIORES"/>
    <x v="1"/>
    <x v="1"/>
    <s v="NO_"/>
    <s v="NO_"/>
    <s v="o. Ingresos iguales o inferiores a 1.5 Smlv"/>
    <m/>
    <s v="MADRE"/>
    <s v="SIN DOCUMENTO"/>
    <m/>
    <s v="NELSYTH "/>
    <s v="ROSANNY"/>
    <s v="SECO"/>
    <s v="CASTILLO"/>
    <d v="1994-07-08T00:00:00"/>
    <s v="VENEZUELA"/>
    <s v="EXTERIOR"/>
    <s v="EXTERIOR"/>
    <s v="SIN DOCUMENTO"/>
    <m/>
    <s v="YOHANGEL"/>
    <s v="ANTONIO"/>
    <s v="NUÑEZ"/>
    <s v="CASTELLANO"/>
    <d v="1992-10-08T00:00:00"/>
    <n v="30"/>
    <s v="VENEZUELA"/>
    <s v="EXTERIOR"/>
    <s v="EXTERIOR"/>
    <s v="SIN DOCUMENTO"/>
    <m/>
    <s v="NELSYTH "/>
    <s v="ROSANNY"/>
    <s v="SECO"/>
    <s v="CASTILLO"/>
    <d v="1994-07-08T00:00:00"/>
    <n v="28"/>
    <s v="VENEZUELA"/>
    <s v="EXTERIOR"/>
    <s v="EXTERIOR"/>
    <x v="1"/>
    <x v="1"/>
    <x v="0"/>
    <d v="2022-03-04T00:00:00"/>
    <s v="SI_"/>
    <x v="2"/>
    <n v="3"/>
    <s v="NO_"/>
    <s v="NO"/>
    <m/>
    <m/>
    <n v="2470"/>
    <n v="45"/>
    <s v="SI_"/>
    <n v="6"/>
    <m/>
    <m/>
    <x v="1"/>
    <m/>
  </r>
  <r>
    <n v="1243858756"/>
    <x v="1"/>
    <d v="2022-03-03T00:00:00"/>
    <m/>
    <m/>
    <m/>
    <m/>
    <x v="0"/>
    <x v="5"/>
    <x v="5"/>
    <s v="RC"/>
    <s v="SAMARA "/>
    <m/>
    <s v="QUESADA"/>
    <s v="ESQUIVEL"/>
    <s v="SAMARA   QUESADA ESQUIVEL"/>
    <d v="2020-06-10T00:00:00"/>
    <x v="2"/>
    <n v="6"/>
    <n v="16"/>
    <s v="2 AÑOS 6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B ESTE #97 F SUR 52"/>
    <n v="3222246726"/>
    <m/>
    <x v="0"/>
    <s v="NO SE AUTORECONOCE EN NINGUNO DE LOS ANTERIORES"/>
    <x v="0"/>
    <x v="12"/>
    <s v="NO_"/>
    <s v="NO_"/>
    <s v="a. Pertenecientes a hogares con puntaje SISBEN"/>
    <m/>
    <s v="HERMANO(A)"/>
    <s v="CC"/>
    <n v="28867562"/>
    <s v="MARIA "/>
    <s v="BETTY"/>
    <s v="ESQUIVEL"/>
    <s v="TIQUE"/>
    <d v="1968-12-26T00:00:00"/>
    <s v="COLOMBIA"/>
    <s v="TOLIMA"/>
    <s v="ORTEGA"/>
    <m/>
    <m/>
    <m/>
    <m/>
    <m/>
    <m/>
    <m/>
    <s v=""/>
    <m/>
    <m/>
    <m/>
    <s v="CC"/>
    <n v="1023881250"/>
    <s v="LEIDY"/>
    <s v="VIVIANA"/>
    <s v="ESQUIVEL"/>
    <s v="TIQUE"/>
    <d v="1988-12-26T00:00:00"/>
    <n v="34"/>
    <s v="COLOMBIA"/>
    <s v="TOLIMA"/>
    <s v="ORTEGA"/>
    <x v="0"/>
    <x v="5"/>
    <x v="0"/>
    <d v="2022-03-04T00:00:00"/>
    <s v="SI_"/>
    <x v="1"/>
    <m/>
    <s v="NO_"/>
    <s v="NO"/>
    <m/>
    <n v="40"/>
    <n v="3180"/>
    <n v="50"/>
    <s v="SI_"/>
    <n v="6"/>
    <n v="6"/>
    <m/>
    <x v="1"/>
    <m/>
  </r>
  <r>
    <n v="1243859520"/>
    <x v="1"/>
    <d v="2022-03-03T00:00:00"/>
    <m/>
    <m/>
    <m/>
    <m/>
    <x v="0"/>
    <x v="5"/>
    <x v="5"/>
    <s v="RC"/>
    <s v="SAID"/>
    <s v="JOZEF"/>
    <s v="RODRIGUEZ"/>
    <s v="CORONADO"/>
    <s v="SAID JOZEF RODRIGUEZ CORONADO"/>
    <d v="2020-09-08T00:00:00"/>
    <x v="2"/>
    <n v="3"/>
    <n v="18"/>
    <s v="2 AÑOS 3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13 SUR 7H ESTE 21 01"/>
    <n v="3023668525"/>
    <m/>
    <x v="0"/>
    <s v="NO SE AUTORECONOCE EN NINGUNO DE LOS ANTERIORES"/>
    <x v="0"/>
    <x v="12"/>
    <s v="NO_"/>
    <s v="NO_"/>
    <s v="a. Pertenecientes a hogares con puntaje SISBEN"/>
    <m/>
    <s v="MADRE"/>
    <s v="CC"/>
    <n v="1124069095"/>
    <s v="YERLIS"/>
    <s v="YANETH"/>
    <s v="CORONADO"/>
    <s v="DIAZ"/>
    <d v="1997-04-12T00:00:00"/>
    <s v="COLOMBIA"/>
    <s v="LA_GUAJIRA"/>
    <s v="MAICAO"/>
    <s v="CC"/>
    <n v="1077446262"/>
    <s v="RUDYS"/>
    <s v="ALEYBER"/>
    <s v="RODRIGUEZ"/>
    <s v="MOLLA"/>
    <d v="1993-01-04T00:00:00"/>
    <n v="29"/>
    <s v="COLOMBIA"/>
    <s v="CHOCÓ"/>
    <s v="QUIBDÓ"/>
    <s v="CC"/>
    <n v="1124069095"/>
    <s v="YERLIS"/>
    <s v="YANETH"/>
    <s v="CORONADO"/>
    <s v="DIAZ"/>
    <d v="1997-04-12T00:00:00"/>
    <n v="25"/>
    <s v="COLOMBIA"/>
    <s v="LA_GUAJIRA"/>
    <s v="MAICAO"/>
    <x v="1"/>
    <x v="3"/>
    <x v="1"/>
    <d v="2022-03-04T00:00:00"/>
    <s v="NO_"/>
    <x v="1"/>
    <m/>
    <s v="NO_"/>
    <m/>
    <m/>
    <n v="37"/>
    <n v="2450"/>
    <n v="48"/>
    <s v="NO_"/>
    <n v="6"/>
    <n v="6"/>
    <m/>
    <x v="1"/>
    <m/>
  </r>
  <r>
    <n v="1010250157"/>
    <x v="1"/>
    <d v="2022-11-01T00:00:00"/>
    <m/>
    <s v="THIAGO DAVID CLAVIJO RUEDA "/>
    <m/>
    <m/>
    <x v="0"/>
    <x v="3"/>
    <x v="3"/>
    <s v="RC"/>
    <s v="ASHLY"/>
    <s v="NOHAMI"/>
    <s v="VELEZ"/>
    <s v="VELANDIA"/>
    <s v="ASHLY NOHAMI VELEZ VELANDIA"/>
    <d v="2019-05-01T00:00:00"/>
    <x v="10"/>
    <n v="7"/>
    <n v="25"/>
    <s v="3 AÑOS 7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LA ESMERALDA"/>
    <n v="3133074336"/>
    <m/>
    <x v="0"/>
    <s v="NO SE AUTORECONOCE EN NINGUNO DE LOS ANTERIORES"/>
    <x v="0"/>
    <x v="19"/>
    <s v="NO_"/>
    <s v="NO_"/>
    <s v="a. Pertenecientes a hogares con puntaje SISBEN"/>
    <m/>
    <s v="ABUELO(A)"/>
    <s v="CC"/>
    <n v="53129420"/>
    <s v="YURY"/>
    <s v="ANDREA"/>
    <s v="VELANDIA "/>
    <s v="IPIA"/>
    <d v="1984-10-23T00:00:00"/>
    <s v="COLOMBIA"/>
    <s v="BOGOTÁ"/>
    <s v="BOGOTÁ"/>
    <m/>
    <m/>
    <m/>
    <m/>
    <m/>
    <m/>
    <m/>
    <s v=""/>
    <m/>
    <m/>
    <m/>
    <s v="CC"/>
    <n v="1007297548"/>
    <s v="SARA"/>
    <s v="DANIELA"/>
    <s v="VELANDIA"/>
    <s v="IPIA"/>
    <d v="2000-03-28T00:00:00"/>
    <n v="22"/>
    <s v="COLOMBIA"/>
    <s v="BOGOTÁ"/>
    <s v="BOGOTÁ"/>
    <x v="1"/>
    <x v="9"/>
    <x v="0"/>
    <m/>
    <s v="SI_"/>
    <x v="2"/>
    <n v="1"/>
    <s v="NO_"/>
    <m/>
    <m/>
    <m/>
    <m/>
    <m/>
    <m/>
    <n v="6"/>
    <n v="1"/>
    <m/>
    <x v="3"/>
    <m/>
  </r>
  <r>
    <n v="1243860435"/>
    <x v="0"/>
    <d v="2022-03-03T00:00:00"/>
    <d v="2022-10-26T00:00:00"/>
    <m/>
    <e v="#N/A"/>
    <m/>
    <x v="0"/>
    <x v="3"/>
    <x v="3"/>
    <s v="RC"/>
    <s v="THIAGO"/>
    <s v="DAVID"/>
    <s v="CLAVIJO"/>
    <s v="RUEDA"/>
    <s v="THIAGO DAVID CLAVIJO RUEDA"/>
    <d v="2021-07-11T00:00:00"/>
    <x v="3"/>
    <n v="5"/>
    <n v="15"/>
    <s v="1 AÑOS 5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4 SUR 7 D ESTE 36"/>
    <n v="3115428686"/>
    <m/>
    <x v="0"/>
    <s v="NO SE AUTORECONOCE EN NINGUNO DE LOS ANTERIORES"/>
    <x v="1"/>
    <x v="1"/>
    <s v="NO_"/>
    <s v="NO_"/>
    <s v="o. Ingresos iguales o inferiores a 1.5 Smlv"/>
    <m/>
    <s v="MADRE"/>
    <s v="CC"/>
    <n v="1022977986"/>
    <s v="YENI"/>
    <m/>
    <s v="RUEDA"/>
    <s v="BUSTOS"/>
    <d v="1992-07-02T00:00:00"/>
    <s v="COLOMBIA"/>
    <s v="BOGOTÁ"/>
    <s v="BOGOTÁ"/>
    <s v="CC"/>
    <n v="1022964365"/>
    <s v="GEORGE"/>
    <s v="ALBERTO"/>
    <s v="CLAVIJO"/>
    <s v="ARANGO"/>
    <d v="1990-11-18T00:00:00"/>
    <n v="32"/>
    <s v="COLOMBIA"/>
    <s v="BOGOTÁ"/>
    <s v="BOGOTÁ"/>
    <s v="CC"/>
    <n v="1022977986"/>
    <s v="YENI"/>
    <m/>
    <s v="RUEDA"/>
    <s v="BUSTOS"/>
    <d v="1992-07-02T00:00:00"/>
    <n v="30"/>
    <s v="COLOMBIA"/>
    <s v="BOGOTÁ"/>
    <s v="BOGOTÁ"/>
    <x v="0"/>
    <x v="0"/>
    <x v="0"/>
    <d v="2022-03-04T00:00:00"/>
    <s v="SI_"/>
    <x v="2"/>
    <n v="2"/>
    <s v="NO_"/>
    <m/>
    <m/>
    <m/>
    <n v="1340"/>
    <n v="39"/>
    <s v="NO_"/>
    <n v="6"/>
    <n v="6"/>
    <m/>
    <x v="1"/>
    <m/>
  </r>
  <r>
    <n v="1023047348"/>
    <x v="1"/>
    <d v="2022-03-03T00:00:00"/>
    <m/>
    <m/>
    <m/>
    <m/>
    <x v="0"/>
    <x v="5"/>
    <x v="5"/>
    <s v="RC"/>
    <s v="NAHOMY"/>
    <s v="VALERIA"/>
    <s v="CASTRO"/>
    <s v="TORBELLO"/>
    <s v="NAHOMY VALERIA CASTRO TORBELLO"/>
    <d v="2021-09-17T00:00:00"/>
    <x v="3"/>
    <n v="3"/>
    <n v="9"/>
    <s v="1 AÑOS 3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8 D ESTE #108 SUR 55"/>
    <n v="3204117353"/>
    <n v="3227106697"/>
    <x v="0"/>
    <s v="NO SE AUTORECONOCE EN NINGUNO DE LOS ANTERIORES"/>
    <x v="1"/>
    <x v="1"/>
    <s v="NO_"/>
    <s v="NO_"/>
    <s v="o. Ingresos iguales o inferiores a 1.5 Smlv"/>
    <m/>
    <s v="TIO(A)"/>
    <s v="SIN DOCUMENTO"/>
    <m/>
    <s v="YESSIMAR"/>
    <s v="DAYANA"/>
    <s v="TORBELLO"/>
    <s v="TORBELLO"/>
    <d v="1994-11-03T00:00:00"/>
    <s v="VENEZUELA"/>
    <s v="EXTERIOR"/>
    <s v="EXTERIOR"/>
    <s v="SIN DOCUMENTO"/>
    <m/>
    <s v="GERARD"/>
    <s v="FERNANDO"/>
    <s v="CASTRO"/>
    <s v="BRITO"/>
    <d v="1996-07-07T00:00:00"/>
    <n v="26"/>
    <s v="VENEZUELA"/>
    <s v="EXTERIOR"/>
    <s v="EXTERIOR"/>
    <s v="SIN DOCUMENTO"/>
    <m/>
    <s v="YESSIMAR"/>
    <s v="DAYANA"/>
    <s v="TORBELLO"/>
    <s v="TORBELLO"/>
    <d v="1994-11-03T00:00:00"/>
    <n v="28"/>
    <s v="VENEZUELA"/>
    <s v="EXTERIOR"/>
    <s v="EXTERIOR"/>
    <x v="1"/>
    <x v="1"/>
    <x v="0"/>
    <d v="2022-03-04T00:00:00"/>
    <s v="SI_"/>
    <x v="1"/>
    <m/>
    <s v="NO_"/>
    <m/>
    <m/>
    <m/>
    <n v="2820"/>
    <n v="49"/>
    <s v="SI_"/>
    <m/>
    <m/>
    <m/>
    <x v="1"/>
    <m/>
  </r>
  <r>
    <n v="1245079481"/>
    <x v="0"/>
    <d v="2022-03-03T00:00:00"/>
    <d v="2022-09-20T00:00:00"/>
    <e v="#REF!"/>
    <e v="#N/A"/>
    <m/>
    <x v="0"/>
    <x v="3"/>
    <x v="3"/>
    <s v="RC"/>
    <s v="ASHLLY"/>
    <s v="AZUMY"/>
    <s v="AYALA"/>
    <s v="MATAPI"/>
    <s v="ASHLLY AZUMY AYALA MATAPI"/>
    <d v="2021-12-18T00:00:00"/>
    <x v="3"/>
    <n v="0"/>
    <n v="8"/>
    <s v="1 AÑOS 0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LA INVASIÓN"/>
    <n v="3232105058"/>
    <m/>
    <x v="0"/>
    <s v="NO SE AUTORECONOCE EN NINGUNO DE LOS ANTERIORES"/>
    <x v="1"/>
    <x v="1"/>
    <s v="NO_"/>
    <s v="NO_"/>
    <s v="o. Ingresos iguales o inferiores a 1.5 Smlv"/>
    <m/>
    <s v="ABUELO(A)"/>
    <s v="CC"/>
    <n v="1121216291"/>
    <s v="MAGDALENA"/>
    <m/>
    <s v="MATAPI"/>
    <s v="YUCUNA"/>
    <d v="1986-05-26T00:00:00"/>
    <s v="COLOMBIA"/>
    <s v="AMAZONAS"/>
    <s v="PUERTO "/>
    <m/>
    <m/>
    <m/>
    <m/>
    <m/>
    <m/>
    <m/>
    <s v=""/>
    <m/>
    <m/>
    <m/>
    <s v="CC"/>
    <n v="1123180273"/>
    <s v="YOHANA"/>
    <m/>
    <s v="AYALA"/>
    <s v="MATAPI"/>
    <d v="2003-04-13T00:00:00"/>
    <n v="19"/>
    <s v="COLOMBIA"/>
    <s v="AMAZONAS"/>
    <s v="PUERTO "/>
    <x v="0"/>
    <x v="6"/>
    <x v="0"/>
    <d v="2022-03-04T00:00:00"/>
    <s v="SI_"/>
    <x v="1"/>
    <m/>
    <s v="NO_"/>
    <m/>
    <m/>
    <n v="39"/>
    <n v="3930"/>
    <n v="52"/>
    <s v="SI_"/>
    <m/>
    <m/>
    <m/>
    <x v="1"/>
    <m/>
  </r>
  <r>
    <n v="1021696891"/>
    <x v="0"/>
    <d v="2022-08-12T00:00:00"/>
    <d v="2022-09-01T00:00:00"/>
    <e v="#REF!"/>
    <e v="#N/A"/>
    <s v="canta rana"/>
    <x v="0"/>
    <x v="2"/>
    <x v="2"/>
    <s v="RC"/>
    <s v="MIA"/>
    <s v="ISABELLA"/>
    <s v="RONDON"/>
    <s v="LARA"/>
    <s v="MIA ISABELLA RONDON LARA"/>
    <d v="2022-01-11T00:00:00"/>
    <x v="1"/>
    <n v="11"/>
    <n v="15"/>
    <s v="0 AÑOS 11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212558902"/>
    <m/>
    <x v="2"/>
    <s v="NO SE AUTORECONOCE EN NINGUNO DE LOS ANTERIORES"/>
    <x v="1"/>
    <x v="1"/>
    <s v="NO_"/>
    <s v="NO_"/>
    <m/>
    <m/>
    <s v="MADRE"/>
    <s v="CC"/>
    <n v="1002681506"/>
    <s v="DORIS "/>
    <s v="VIVIANA"/>
    <s v="LARA"/>
    <s v="ALFONSO"/>
    <d v="2002-01-26T00:00:00"/>
    <s v="COLOMBIA"/>
    <s v="BOYACÁ"/>
    <m/>
    <s v="CC"/>
    <n v="1056572782"/>
    <s v="BUENAVENTURA"/>
    <m/>
    <s v="RONDON"/>
    <s v="GALVIS"/>
    <d v="1989-10-12T00:00:00"/>
    <n v="33"/>
    <s v="COLOMBIA"/>
    <s v="BOYACÁ"/>
    <m/>
    <s v="CC"/>
    <n v="1001345377"/>
    <s v="NATALIA"/>
    <s v="ROCIO "/>
    <s v="SANTOS "/>
    <s v="NICO"/>
    <d v="2002-01-26T00:00:00"/>
    <n v="20"/>
    <s v="COLOMBIA"/>
    <s v="BOGOTÁ"/>
    <s v="BOGOTÁ"/>
    <x v="1"/>
    <x v="2"/>
    <x v="0"/>
    <d v="2022-08-12T00:00:00"/>
    <s v="SI_"/>
    <x v="2"/>
    <m/>
    <m/>
    <m/>
    <m/>
    <m/>
    <m/>
    <m/>
    <m/>
    <m/>
    <m/>
    <m/>
    <x v="2"/>
    <m/>
  </r>
  <r>
    <n v="1023047785"/>
    <x v="0"/>
    <d v="2022-03-03T00:00:00"/>
    <d v="2022-08-12T00:00:00"/>
    <e v="#REF!"/>
    <e v="#N/A"/>
    <m/>
    <x v="0"/>
    <x v="2"/>
    <x v="2"/>
    <s v="RC"/>
    <s v="ANTHONY"/>
    <s v="DAMIAN"/>
    <s v="ORTIZ"/>
    <s v="SANTOS"/>
    <s v="ANTHONY DAMIAN ORTIZ SANTOS"/>
    <d v="2022-01-24T00:00:00"/>
    <x v="1"/>
    <n v="11"/>
    <n v="2"/>
    <s v="0 AÑOS 11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8D ESTE 112 33 SUR"/>
    <n v="3142231635"/>
    <n v="3138416325"/>
    <x v="0"/>
    <s v="NO SE AUTORECONOCE EN NINGUNO DE LOS ANTERIORES"/>
    <x v="0"/>
    <x v="1"/>
    <s v="NO_"/>
    <s v="NO_"/>
    <s v="o. Ingresos iguales o inferiores a 1.5 Smlv"/>
    <m/>
    <s v="MADRE"/>
    <s v="CC"/>
    <n v="1001345377"/>
    <s v="NATALIA"/>
    <s v="ROCIO "/>
    <s v="SANTOS "/>
    <s v="NICO"/>
    <d v="2001-08-11T00:00:00"/>
    <s v="COLOMBIA"/>
    <s v="BOGOTÁ"/>
    <s v="BOGOTÁ"/>
    <s v="CC"/>
    <n v="80118766"/>
    <s v="FREDY"/>
    <s v="ALONSO"/>
    <s v="ORTIZ"/>
    <s v="GARCIA"/>
    <d v="1983-01-07T00:00:00"/>
    <n v="39"/>
    <s v="COLOMBIA"/>
    <s v="BOGOTÁ"/>
    <s v="BOGOTÁ"/>
    <s v="CC"/>
    <n v="1001345377"/>
    <s v="NATALIA"/>
    <s v="ROCIO "/>
    <s v="SANTOS "/>
    <s v="NICO"/>
    <d v="2001-08-11T00:00:00"/>
    <n v="21"/>
    <s v="COLOMBIA"/>
    <s v="BOGOTÁ"/>
    <s v="BOGOTÁ"/>
    <x v="1"/>
    <x v="1"/>
    <x v="0"/>
    <d v="2022-03-04T00:00:00"/>
    <s v="SI_"/>
    <x v="1"/>
    <m/>
    <s v="NO_"/>
    <m/>
    <m/>
    <n v="39"/>
    <n v="3118"/>
    <n v="51"/>
    <s v="SI_"/>
    <m/>
    <m/>
    <m/>
    <x v="2"/>
    <m/>
  </r>
  <r>
    <n v="1026310144"/>
    <x v="1"/>
    <d v="2022-03-03T00:00:00"/>
    <m/>
    <m/>
    <m/>
    <m/>
    <x v="0"/>
    <x v="3"/>
    <x v="3"/>
    <s v="RC"/>
    <s v="ABRICBANDAUU"/>
    <s v="JHONDIRVINSON"/>
    <s v="ACACHUCURA"/>
    <s v="ASTROIDA"/>
    <s v="ABRICBANDAUU JHONDIRVINSON ACACHUCURA ASTROIDA"/>
    <d v="2021-09-25T00:00:00"/>
    <x v="3"/>
    <n v="3"/>
    <n v="1"/>
    <s v="1 AÑOS 3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LA INVASIÓN"/>
    <n v="3143338011"/>
    <m/>
    <x v="0"/>
    <s v="NO SE AUTORECONOCE EN NINGUNO DE LOS ANTERIORES"/>
    <x v="1"/>
    <x v="1"/>
    <s v="NO_"/>
    <s v="NO_"/>
    <s v="o. Ingresos iguales o inferiores a 1.5 Smlv"/>
    <m/>
    <s v="MADRE"/>
    <s v="CC"/>
    <n v="1007325623"/>
    <s v="AXDAVIA"/>
    <s v="PRISCILA"/>
    <s v="ASTROINA"/>
    <s v="ABAIBIRA"/>
    <d v="1994-02-05T00:00:00"/>
    <s v="COLOMBIA"/>
    <s v="SANTANDER"/>
    <s v="TEORAMA"/>
    <m/>
    <m/>
    <m/>
    <m/>
    <m/>
    <m/>
    <m/>
    <s v=""/>
    <m/>
    <m/>
    <m/>
    <s v="CC"/>
    <n v="1007325623"/>
    <s v="axdavia"/>
    <s v="priscila "/>
    <s v="ASTROINA"/>
    <s v="ABAIBIRA"/>
    <d v="1994-02-05T00:00:00"/>
    <n v="28"/>
    <s v="COLOMBIA"/>
    <s v="SANTANDER"/>
    <s v="TEORAMA"/>
    <x v="1"/>
    <x v="1"/>
    <x v="0"/>
    <d v="2022-03-04T00:00:00"/>
    <s v="SI_"/>
    <x v="1"/>
    <m/>
    <s v="NO_"/>
    <m/>
    <m/>
    <n v="40"/>
    <n v="3070"/>
    <n v="51"/>
    <s v="SI_"/>
    <m/>
    <m/>
    <m/>
    <x v="1"/>
    <m/>
  </r>
  <r>
    <n v="1010252443"/>
    <x v="0"/>
    <d v="2022-05-02T00:00:00"/>
    <d v="2022-07-25T00:00:00"/>
    <e v="#REF!"/>
    <e v="#N/A"/>
    <m/>
    <x v="0"/>
    <x v="2"/>
    <x v="2"/>
    <s v="RC"/>
    <s v="HELEIN"/>
    <s v="NAYARA ÑUAICO"/>
    <s v="FIAGAMA"/>
    <s v="TOYQUEMY"/>
    <s v="HELEIN NAYARA ÑUAICO FIAGAMA TOYQUEMY"/>
    <d v="2022-01-17T00:00:00"/>
    <x v="1"/>
    <n v="11"/>
    <n v="9"/>
    <s v="0 AÑOS 11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INVASION "/>
    <n v="3124426119"/>
    <m/>
    <x v="0"/>
    <s v="INDIGENA"/>
    <x v="1"/>
    <x v="1"/>
    <s v="NO_"/>
    <s v="NO_"/>
    <s v="o. Ingresos iguales o inferiores a 1.5 Smlv"/>
    <m/>
    <s v="ABUELO(A)"/>
    <s v="CC"/>
    <n v="40145152"/>
    <s v="MARIA"/>
    <s v="LILIA"/>
    <s v="HERNANDEZ"/>
    <s v="HERNANDEZ"/>
    <d v="1961-10-06T00:00:00"/>
    <s v="COLOMBIA"/>
    <s v="AMAZONAS"/>
    <s v="PUERTO "/>
    <s v="CC"/>
    <n v="1003565321"/>
    <s v="JHON"/>
    <s v="ANDERSON"/>
    <s v="FIAGAMA"/>
    <s v="HERNANDEZ"/>
    <d v="2001-02-04T00:00:00"/>
    <n v="21"/>
    <s v="COLOMBIA"/>
    <s v="CUNDINAMARCA"/>
    <s v="COTA"/>
    <s v="CC"/>
    <n v="1121220063"/>
    <s v="CARIDAD"/>
    <m/>
    <s v="TOYQUEMUY"/>
    <s v="PAAD"/>
    <d v="1998-06-16T00:00:00"/>
    <n v="24"/>
    <s v="COLOMBIA"/>
    <s v="AMAZONAS"/>
    <s v="LA CHORRERA"/>
    <x v="1"/>
    <x v="1"/>
    <x v="0"/>
    <d v="2022-05-02T00:00:00"/>
    <s v="SI_"/>
    <x v="1"/>
    <m/>
    <s v="NO_"/>
    <m/>
    <m/>
    <n v="40"/>
    <n v="3085"/>
    <n v="50"/>
    <s v="SI_"/>
    <m/>
    <m/>
    <m/>
    <x v="2"/>
    <m/>
  </r>
  <r>
    <n v="1023047678"/>
    <x v="0"/>
    <d v="2022-03-03T00:00:00"/>
    <d v="2022-05-02T00:00:00"/>
    <e v="#REF!"/>
    <e v="#N/A"/>
    <m/>
    <x v="0"/>
    <x v="6"/>
    <x v="6"/>
    <s v="RC"/>
    <s v="ASLY"/>
    <s v="SARAI"/>
    <s v="SOSA"/>
    <s v="MEJIA"/>
    <s v="ASLY SARAI SOSA MEJIA"/>
    <d v="2021-12-10T00:00:00"/>
    <x v="3"/>
    <n v="0"/>
    <n v="16"/>
    <s v="1 AÑOS 0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7 SUR #6 G ESTE 19"/>
    <n v="3143161624"/>
    <m/>
    <x v="0"/>
    <s v="NO SE AUTORECONOCE EN NINGUNO DE LOS ANTERIORES"/>
    <x v="0"/>
    <x v="6"/>
    <s v="NO_"/>
    <s v="NO_"/>
    <s v="o. Ingresos iguales o inferiores a 1.5 Smlv"/>
    <m/>
    <s v="MADRE"/>
    <s v="CC"/>
    <n v="1000990928"/>
    <s v="DIANA"/>
    <s v="SOFIA"/>
    <s v="MEJIA "/>
    <s v="CUBIDES"/>
    <d v="2003-03-03T00:00:00"/>
    <s v="COLOMBIA"/>
    <s v="BOGOTÁ"/>
    <s v="BOGOTÁ"/>
    <s v="CC"/>
    <n v="10499518"/>
    <s v="CARLOS"/>
    <s v="ANDRES"/>
    <s v="PAZU"/>
    <m/>
    <d v="1983-11-14T00:00:00"/>
    <n v="39"/>
    <s v="COLOMBIA"/>
    <s v="CAUCA"/>
    <s v=" DE QUILICHAO"/>
    <m/>
    <m/>
    <m/>
    <m/>
    <m/>
    <m/>
    <m/>
    <s v=""/>
    <m/>
    <m/>
    <m/>
    <x v="1"/>
    <x v="2"/>
    <x v="0"/>
    <d v="2022-03-04T00:00:00"/>
    <s v="SI_"/>
    <x v="2"/>
    <n v="2"/>
    <s v="NO_"/>
    <m/>
    <m/>
    <m/>
    <n v="3295"/>
    <n v="53"/>
    <s v="SI_"/>
    <m/>
    <m/>
    <m/>
    <x v="1"/>
    <m/>
  </r>
  <r>
    <n v="1023045732"/>
    <x v="0"/>
    <d v="2022-03-03T00:00:00"/>
    <d v="2022-03-22T00:00:00"/>
    <e v="#REF!"/>
    <e v="#N/A"/>
    <m/>
    <x v="0"/>
    <x v="2"/>
    <x v="2"/>
    <s v="RC"/>
    <s v="ANNY"/>
    <s v="DAYAN"/>
    <s v="OSPINA"/>
    <s v="CALDERON"/>
    <s v="ANNY DAYAN OSPINA CALDERON"/>
    <d v="2020-10-04T00:00:00"/>
    <x v="2"/>
    <n v="2"/>
    <n v="22"/>
    <s v="2 AÑOS 2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5 SUR 7 B ESTE 22"/>
    <n v="3214886391"/>
    <m/>
    <x v="0"/>
    <s v="NO SE AUTORECONOCE EN NINGUNO DE LOS ANTERIORES"/>
    <x v="1"/>
    <x v="1"/>
    <s v="NO_"/>
    <s v="NO_"/>
    <s v="o. Ingresos iguales o inferiores a 1.5 Smlv"/>
    <m/>
    <s v="MADRE"/>
    <s v="CC"/>
    <n v="1010225668"/>
    <s v="LEIDY "/>
    <s v="TATIANA"/>
    <s v="CALDERON "/>
    <s v="ROJAS"/>
    <d v="1995-12-04T00:00:00"/>
    <s v="COLOMBIA"/>
    <s v="BOGOTÁ"/>
    <s v="BOGOTÁ"/>
    <m/>
    <m/>
    <m/>
    <m/>
    <m/>
    <m/>
    <m/>
    <s v=""/>
    <m/>
    <m/>
    <m/>
    <s v="CC"/>
    <n v="1010225668"/>
    <s v="LEIDY "/>
    <s v="TATIANA"/>
    <s v="CALDERON "/>
    <s v="ROJAS"/>
    <d v="1995-12-04T00:00:00"/>
    <n v="27"/>
    <s v="COLOMBIA"/>
    <s v="BOGOTÁ"/>
    <s v="BOGOTÁ"/>
    <x v="0"/>
    <x v="0"/>
    <x v="0"/>
    <d v="2022-03-04T00:00:00"/>
    <s v="SI_"/>
    <x v="2"/>
    <n v="1"/>
    <m/>
    <m/>
    <m/>
    <n v="40"/>
    <n v="3110"/>
    <n v="50"/>
    <s v="NO_"/>
    <n v="6"/>
    <n v="6"/>
    <m/>
    <x v="1"/>
    <m/>
  </r>
  <r>
    <n v="1150190022"/>
    <x v="1"/>
    <d v="2022-03-03T00:00:00"/>
    <m/>
    <m/>
    <m/>
    <m/>
    <x v="0"/>
    <x v="5"/>
    <x v="5"/>
    <s v="RC"/>
    <s v="ANTHONELLA"/>
    <m/>
    <s v="MARTINEZ"/>
    <s v="LOPEZ"/>
    <s v="ANTHONELLA  MARTINEZ LOPEZ"/>
    <d v="2021-01-04T00:00:00"/>
    <x v="3"/>
    <n v="11"/>
    <n v="22"/>
    <s v="1 AÑOS 11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0"/>
    <s v="NO SE AUTORECONOCE EN NINGUNO DE LOS ANTERIORES"/>
    <x v="0"/>
    <x v="4"/>
    <s v="NO_"/>
    <s v="NO_"/>
    <s v="a. Pertenecientes a hogares con puntaje SISBEN"/>
    <m/>
    <s v="MADRE"/>
    <s v="CC"/>
    <n v="1023030981"/>
    <s v="KAREN"/>
    <s v="DAILLANA"/>
    <s v="LOPEZ"/>
    <s v="TRIANA"/>
    <d v="1998-10-16T00:00:00"/>
    <s v="COLOMBIA"/>
    <s v="BOGOTÁ"/>
    <s v="BOGOTÁ"/>
    <s v="CC"/>
    <n v="1031129114"/>
    <s v="CARLOS"/>
    <s v="EDUARDO"/>
    <s v="MARTINEZ"/>
    <s v="MADROÑERO"/>
    <d v="1990-08-26T00:00:00"/>
    <n v="32"/>
    <s v="COLOMBIA"/>
    <s v="BOGOTÁ"/>
    <s v="BOGOTÁ"/>
    <s v="CC"/>
    <n v="1023030981"/>
    <s v="KAREN"/>
    <s v="DAILLANA"/>
    <s v="LOPEZ"/>
    <s v="TRIANA"/>
    <d v="1998-10-16T00:00:00"/>
    <n v="24"/>
    <s v="COLOMBIA"/>
    <s v="BOGOTÁ"/>
    <s v="BOGOTÁ"/>
    <x v="0"/>
    <x v="3"/>
    <x v="0"/>
    <d v="2022-03-04T00:00:00"/>
    <s v="SI_"/>
    <x v="2"/>
    <n v="2"/>
    <s v="NO_"/>
    <m/>
    <m/>
    <n v="39"/>
    <n v="3120"/>
    <n v="50"/>
    <s v="SI_"/>
    <m/>
    <m/>
    <n v="18"/>
    <x v="1"/>
    <m/>
  </r>
  <r>
    <n v="1048945559"/>
    <x v="1"/>
    <d v="2022-11-15T00:00:00"/>
    <m/>
    <m/>
    <m/>
    <m/>
    <x v="0"/>
    <x v="5"/>
    <x v="5"/>
    <s v="RC"/>
    <s v="ELIANNYS"/>
    <s v="ALEJANDRA"/>
    <s v="CARREÑO"/>
    <s v="MOSQUERA"/>
    <s v="ELIANNYS ALEJANDRA CARREÑO MOSQUERA"/>
    <d v="2021-08-14T00:00:00"/>
    <x v="3"/>
    <n v="4"/>
    <n v="12"/>
    <s v="1 AÑOS 4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08E107SUR"/>
    <n v="3209981860"/>
    <n v="318680092"/>
    <x v="0"/>
    <s v="NO SE AUTORECONOCE EN NINGUNO DE LOS ANTERIORES"/>
    <x v="0"/>
    <x v="19"/>
    <s v="NO_"/>
    <s v="NO_"/>
    <s v="o. Ingresos iguales o inferiores a 1.5 Smlv"/>
    <m/>
    <s v="ABUELO(A)"/>
    <s v="SIN DOCUMENTO"/>
    <m/>
    <s v="ELIZABETH"/>
    <s v="COROMOTO"/>
    <s v="DIAZ"/>
    <s v="BAPTISTA"/>
    <d v="1984-04-02T00:00:00"/>
    <s v="VENEZUELA"/>
    <s v="EXTERIOR"/>
    <s v="EXTERIOR"/>
    <m/>
    <m/>
    <m/>
    <m/>
    <m/>
    <m/>
    <m/>
    <s v=""/>
    <m/>
    <m/>
    <m/>
    <s v="SIN DOCUMENTO"/>
    <m/>
    <s v="JHONETSIS"/>
    <s v="ELIMAR"/>
    <s v="MOSQUERA"/>
    <s v="DIAZ"/>
    <d v="2004-11-08T00:00:00"/>
    <n v="18"/>
    <s v="VENEZUELA"/>
    <s v="EXTERIOR"/>
    <s v="EXTERIOR"/>
    <x v="1"/>
    <x v="1"/>
    <x v="0"/>
    <d v="2022-11-16T00:00:00"/>
    <s v="NO_"/>
    <x v="2"/>
    <m/>
    <s v="SI_"/>
    <m/>
    <m/>
    <m/>
    <n v="2385"/>
    <m/>
    <m/>
    <n v="6"/>
    <n v="6"/>
    <n v="35"/>
    <x v="1"/>
    <m/>
  </r>
  <r>
    <n v="1023046408"/>
    <x v="0"/>
    <d v="2022-03-03T00:00:00"/>
    <d v="2022-11-15T00:00:00"/>
    <m/>
    <m/>
    <m/>
    <x v="0"/>
    <x v="5"/>
    <x v="5"/>
    <s v="RC"/>
    <s v="JUAN"/>
    <s v="ESTEBAN"/>
    <s v="SERRANO"/>
    <s v="RESTREPO"/>
    <s v="JUAN ESTEBAN SERRANO RESTREPO"/>
    <d v="2021-01-07T00:00:00"/>
    <x v="3"/>
    <n v="11"/>
    <n v="19"/>
    <s v="1 AÑOS 11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LA INVASIÓN"/>
    <n v="3155323384"/>
    <m/>
    <x v="0"/>
    <s v="NO SE AUTORECONOCE EN NINGUNO DE LOS ANTERIORES"/>
    <x v="0"/>
    <x v="11"/>
    <s v="NO_"/>
    <s v="NO_"/>
    <s v="a. Pertenecientes a hogares con puntaje SISBEN"/>
    <m/>
    <s v="MADRE"/>
    <s v="CC"/>
    <n v="1123059485"/>
    <s v="DENNIS"/>
    <m/>
    <s v="SERRANO"/>
    <s v="RESTREPO"/>
    <d v="1995-10-22T00:00:00"/>
    <s v="COLOMBIA"/>
    <s v="META"/>
    <s v="EL CASTILLO"/>
    <m/>
    <m/>
    <m/>
    <m/>
    <m/>
    <m/>
    <m/>
    <s v=""/>
    <m/>
    <m/>
    <m/>
    <s v="CC"/>
    <n v="1123059485"/>
    <s v="DENNIS"/>
    <m/>
    <s v="SERRANO"/>
    <s v="RESTREPO"/>
    <d v="1995-10-22T00:00:00"/>
    <n v="27"/>
    <s v="COLOMBIA"/>
    <s v="META"/>
    <s v="EL CASTILLO"/>
    <x v="1"/>
    <x v="1"/>
    <x v="0"/>
    <d v="2022-03-04T00:00:00"/>
    <s v="SI_"/>
    <x v="1"/>
    <m/>
    <s v="NO_"/>
    <m/>
    <m/>
    <n v="39"/>
    <n v="2625"/>
    <n v="49"/>
    <s v="NO_"/>
    <m/>
    <m/>
    <m/>
    <x v="1"/>
    <m/>
  </r>
  <r>
    <n v="1023046982"/>
    <x v="0"/>
    <d v="2022-03-03T00:00:00"/>
    <d v="2022-06-13T00:00:00"/>
    <e v="#REF!"/>
    <e v="#N/A"/>
    <m/>
    <x v="0"/>
    <x v="3"/>
    <x v="3"/>
    <s v="RC"/>
    <s v="DANIEL "/>
    <s v="MATIAS"/>
    <s v="MEJIA "/>
    <s v="CUBIDES"/>
    <s v="DANIEL  MATIAS MEJIA  CUBIDES"/>
    <d v="2021-07-24T00:00:00"/>
    <x v="3"/>
    <n v="5"/>
    <n v="2"/>
    <s v="1 AÑOS 5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7 SUR#6 G ESTE 19"/>
    <n v="3103040554"/>
    <m/>
    <x v="0"/>
    <s v="NO SE AUTORECONOCE EN NINGUNO DE LOS ANTERIORES"/>
    <x v="0"/>
    <x v="6"/>
    <s v="NO_"/>
    <s v="NO_"/>
    <s v="a. Pertenecientes a hogares con puntaje SISBEN"/>
    <m/>
    <s v="MADRE"/>
    <s v="CC"/>
    <n v="1000990928"/>
    <s v="DIANA"/>
    <s v="SOFIA"/>
    <s v="MEJIA "/>
    <s v="CUBIDES"/>
    <d v="2003-03-03T00:00:00"/>
    <s v="COLOMBIA"/>
    <s v="BOGOTÁ"/>
    <s v="BOGOTÁ"/>
    <m/>
    <m/>
    <m/>
    <m/>
    <m/>
    <m/>
    <m/>
    <s v=""/>
    <m/>
    <m/>
    <m/>
    <s v="CC"/>
    <n v="1000989433"/>
    <s v="TATIANA"/>
    <m/>
    <s v="MEJIA"/>
    <s v="CUBIDES"/>
    <m/>
    <s v=""/>
    <s v="COLOMBIA"/>
    <s v="BOGOTÁ"/>
    <s v="BOGOTÁ"/>
    <x v="1"/>
    <x v="6"/>
    <x v="0"/>
    <d v="2022-03-04T00:00:00"/>
    <s v="SI_"/>
    <x v="1"/>
    <m/>
    <s v="NO_"/>
    <m/>
    <m/>
    <n v="40"/>
    <n v="3195"/>
    <n v="50"/>
    <s v="SI_"/>
    <n v="6"/>
    <m/>
    <m/>
    <x v="1"/>
    <m/>
  </r>
  <r>
    <n v="1023046899"/>
    <x v="0"/>
    <d v="2022-03-03T00:00:00"/>
    <d v="2022-04-07T00:00:00"/>
    <e v="#REF!"/>
    <e v="#N/A"/>
    <m/>
    <x v="0"/>
    <x v="3"/>
    <x v="3"/>
    <s v="RC"/>
    <s v="THOMAS"/>
    <s v="FELIPE"/>
    <s v="SUESCA"/>
    <s v="URREGO"/>
    <s v="THOMAS FELIPE SUESCA URREGO"/>
    <d v="2021-06-30T00:00:00"/>
    <x v="3"/>
    <n v="5"/>
    <n v="26"/>
    <s v="1 AÑOS 5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A ESTE # 91SUR -28"/>
    <n v="3007940213"/>
    <m/>
    <x v="0"/>
    <s v="NO SE AUTORECONOCE EN NINGUNO DE LOS ANTERIORES"/>
    <x v="0"/>
    <x v="8"/>
    <s v="NO_"/>
    <s v="NO_"/>
    <s v="a. Pertenecientes a hogares con puntaje SISBEN"/>
    <m/>
    <s v="MADRE"/>
    <s v="CC"/>
    <n v="1022996900"/>
    <s v="LEIDY "/>
    <s v="ANDREA"/>
    <s v="URREGO"/>
    <s v="LINARES"/>
    <d v="1994-07-14T00:00:00"/>
    <s v="COLOMBIA"/>
    <s v="BOGOTÁ"/>
    <s v="BOGOTÁ"/>
    <s v="CC"/>
    <n v="1022990427"/>
    <s v="CAMILO"/>
    <s v="ANDRES"/>
    <s v="SUESCA"/>
    <s v="GONZALEZ"/>
    <d v="1993-10-23T00:00:00"/>
    <n v="29"/>
    <s v="COLOMBIA"/>
    <s v="BOGOTÁ"/>
    <s v="BOGOTÁ"/>
    <s v="CC"/>
    <n v="1022996900"/>
    <s v="LEIDY"/>
    <s v="ANDREA"/>
    <s v="URREGO"/>
    <s v="LINARES"/>
    <d v="1994-07-14T00:00:00"/>
    <n v="28"/>
    <s v="COLOMBIA"/>
    <s v="BOGOTÁ"/>
    <s v="BOGOTÁ"/>
    <x v="0"/>
    <x v="3"/>
    <x v="0"/>
    <d v="2022-03-04T00:00:00"/>
    <s v="SI_"/>
    <x v="2"/>
    <n v="1"/>
    <s v="NO_"/>
    <m/>
    <m/>
    <n v="40"/>
    <n v="3100"/>
    <n v="50"/>
    <s v="SI_"/>
    <n v="6"/>
    <m/>
    <m/>
    <x v="1"/>
    <m/>
  </r>
  <r>
    <n v="1026603423"/>
    <x v="1"/>
    <d v="2022-03-03T00:00:00"/>
    <m/>
    <m/>
    <m/>
    <m/>
    <x v="0"/>
    <x v="5"/>
    <x v="5"/>
    <s v="RC"/>
    <s v="IAN"/>
    <s v="SMITH"/>
    <s v="PAZO"/>
    <s v="MEJIA"/>
    <s v="IAN SMITH PAZO MEJIA"/>
    <d v="2021-05-27T00:00:00"/>
    <x v="3"/>
    <n v="6"/>
    <n v="29"/>
    <s v="1 AÑOS 6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2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s v="BOGOTÁ"/>
    <m/>
    <x v="1"/>
    <x v="2"/>
    <x v="2"/>
    <m/>
    <m/>
    <x v="0"/>
    <m/>
    <m/>
    <m/>
    <m/>
    <m/>
    <m/>
    <m/>
    <m/>
    <m/>
    <m/>
    <m/>
    <x v="1"/>
    <m/>
  </r>
  <r>
    <n v="1243859909"/>
    <x v="0"/>
    <d v="2022-03-03T00:00:00"/>
    <d v="2022-04-25T00:00:00"/>
    <e v="#REF!"/>
    <e v="#N/A"/>
    <m/>
    <x v="0"/>
    <x v="2"/>
    <x v="2"/>
    <s v="RC"/>
    <s v="NEYTHAN "/>
    <s v="ANDRES"/>
    <s v="CALDERON"/>
    <s v="JIMENEZ"/>
    <s v="NEYTHAN  ANDRES CALDERON JIMENEZ"/>
    <d v="2020-09-25T00:00:00"/>
    <x v="2"/>
    <n v="3"/>
    <n v="1"/>
    <s v="2 AÑOS 3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13 SUR 8 A60 ESTE"/>
    <n v="3213370841"/>
    <m/>
    <x v="0"/>
    <s v="NO SE AUTORECONOCE EN NINGUNO DE LOS ANTERIORES"/>
    <x v="1"/>
    <x v="1"/>
    <s v="NO_"/>
    <s v="NO_"/>
    <s v="o. Ingresos iguales o inferiores a 1.5 Smlv"/>
    <m/>
    <s v="MADRE"/>
    <s v="CC"/>
    <n v="1033754070"/>
    <s v="SORANGI"/>
    <s v="PATRICIA"/>
    <s v="JIMENEZ"/>
    <s v="MANGA"/>
    <d v="1993-04-08T00:00:00"/>
    <s v="COLOMBIA"/>
    <s v="BOGOTÁ"/>
    <s v="BOGOTÁ"/>
    <s v="CC"/>
    <n v="1022980103"/>
    <s v="ANDRES"/>
    <s v="FELIPE"/>
    <s v="CALDERON"/>
    <s v="VASQUEZ"/>
    <d v="1992-09-18T00:00:00"/>
    <n v="30"/>
    <s v="COLOMBIA"/>
    <s v="BOGOTÁ"/>
    <s v="BOGOTÁ"/>
    <s v="CC"/>
    <n v="1033754070"/>
    <s v="SORANGI"/>
    <s v="PATRICIA"/>
    <s v="JIMENEZ"/>
    <s v="MANGA"/>
    <d v="1993-04-08T00:00:00"/>
    <n v="29"/>
    <s v="COLOMBIA"/>
    <s v="BOGOTÁ"/>
    <s v="BOGOTÁ"/>
    <x v="0"/>
    <x v="6"/>
    <x v="0"/>
    <d v="2022-03-10T00:00:00"/>
    <s v="SI_"/>
    <x v="1"/>
    <m/>
    <s v="NO_"/>
    <m/>
    <m/>
    <n v="37.4"/>
    <n v="1900"/>
    <n v="41"/>
    <s v="NO_"/>
    <n v="6"/>
    <m/>
    <m/>
    <x v="1"/>
    <m/>
  </r>
  <r>
    <n v="1023045870"/>
    <x v="1"/>
    <d v="2022-03-03T00:00:00"/>
    <m/>
    <m/>
    <m/>
    <m/>
    <x v="0"/>
    <x v="5"/>
    <x v="5"/>
    <s v="RC"/>
    <s v="IAN"/>
    <s v="SAMUEL"/>
    <s v="GARAVITO"/>
    <s v="SANCHEZ"/>
    <s v="IAN SAMUEL GARAVITO SANCHEZ"/>
    <d v="2020-10-28T00:00:00"/>
    <x v="2"/>
    <n v="1"/>
    <n v="28"/>
    <s v="2 AÑOS 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2 SUR #8 A ESTE 64"/>
    <n v="3209353587"/>
    <m/>
    <x v="0"/>
    <s v="NO SE AUTORECONOCE EN NINGUNO DE LOS ANTERIORES"/>
    <x v="0"/>
    <x v="19"/>
    <s v="NO_"/>
    <s v="NO_"/>
    <s v="a. Pertenecientes a hogares con puntaje SISBEN"/>
    <m/>
    <s v="MADRE"/>
    <s v="CC"/>
    <n v="53134270"/>
    <s v="NATHALY"/>
    <m/>
    <s v="SANCHEZ"/>
    <s v="OLARTE"/>
    <d v="1985-06-27T00:00:00"/>
    <s v="COLOMBIA"/>
    <s v="BOGOTÁ"/>
    <s v="BOGOTÁ"/>
    <s v="CC"/>
    <n v="1051286094"/>
    <s v="WILLIAN"/>
    <s v="ROBERTO"/>
    <s v="GARAVITO"/>
    <s v="GARCIA"/>
    <d v="1985-12-12T00:00:00"/>
    <n v="37"/>
    <s v="COLOMBIA"/>
    <s v="BOYACÁ"/>
    <s v="CHITARAQUE"/>
    <s v="CC"/>
    <n v="53134270"/>
    <s v="NATHALY"/>
    <m/>
    <s v="SANCHEZ"/>
    <s v="OLARTE"/>
    <d v="1985-06-27T00:00:00"/>
    <n v="37"/>
    <s v="COLOMBIA"/>
    <s v="BOGOTÁ"/>
    <s v="BOGOTÁ"/>
    <x v="1"/>
    <x v="2"/>
    <x v="0"/>
    <d v="2022-03-10T00:00:00"/>
    <s v="SI_"/>
    <x v="2"/>
    <n v="1"/>
    <s v="NO_"/>
    <m/>
    <m/>
    <m/>
    <n v="2840"/>
    <m/>
    <s v="NO_"/>
    <n v="6"/>
    <m/>
    <m/>
    <x v="1"/>
    <m/>
  </r>
  <r>
    <n v="1243860042"/>
    <x v="0"/>
    <d v="2022-03-03T00:00:00"/>
    <d v="2022-03-17T00:00:00"/>
    <e v="#REF!"/>
    <e v="#N/A"/>
    <m/>
    <x v="0"/>
    <x v="2"/>
    <x v="2"/>
    <s v="RC"/>
    <s v="IAN"/>
    <s v="FELIPE"/>
    <s v="LADINO"/>
    <s v="FERRUCHO"/>
    <s v="IAN FELIPE LADINO FERRUCHO"/>
    <d v="2021-02-09T00:00:00"/>
    <x v="3"/>
    <n v="10"/>
    <n v="17"/>
    <s v="1 AÑOS 1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m/>
    <s v="ZONA SIN LEGALIZAR"/>
    <n v="3115698613"/>
    <m/>
    <x v="0"/>
    <s v="NO SE AUTORECONOCE EN NINGUNO DE LOS ANTERIORES"/>
    <x v="0"/>
    <x v="6"/>
    <s v="NO_"/>
    <s v="NO_"/>
    <s v="a. Pertenecientes a hogares con puntaje SISBEN"/>
    <m/>
    <s v="MADRE"/>
    <s v="CC"/>
    <n v="1023004618"/>
    <s v="LINA "/>
    <s v="MARIA"/>
    <s v="FERRUCHO"/>
    <s v="ZABALETA"/>
    <d v="1995-04-08T00:00:00"/>
    <s v="COLOMBIA"/>
    <s v="BOGOTÁ"/>
    <s v="BOGOTÁ"/>
    <m/>
    <m/>
    <m/>
    <m/>
    <m/>
    <m/>
    <m/>
    <s v=""/>
    <m/>
    <m/>
    <m/>
    <s v="CC"/>
    <n v="1023004618"/>
    <s v="LINA "/>
    <s v="MARIA"/>
    <s v="FERRUCHO"/>
    <s v="ZABALETA"/>
    <d v="1995-04-08T00:00:00"/>
    <n v="27"/>
    <s v="COLOMBIA"/>
    <s v="BOGOTÁ"/>
    <s v="BOGOTÁ"/>
    <x v="1"/>
    <x v="1"/>
    <x v="0"/>
    <d v="2022-03-10T00:00:00"/>
    <s v="SI_"/>
    <x v="2"/>
    <n v="1"/>
    <s v="NO_"/>
    <m/>
    <m/>
    <n v="40"/>
    <n v="2910"/>
    <n v="51"/>
    <s v="NO_"/>
    <n v="6"/>
    <m/>
    <m/>
    <x v="1"/>
    <m/>
  </r>
  <r>
    <n v="1013156278"/>
    <x v="0"/>
    <d v="2022-03-03T00:00:00"/>
    <d v="2022-06-13T00:00:00"/>
    <e v="#REF!"/>
    <e v="#N/A"/>
    <m/>
    <x v="0"/>
    <x v="5"/>
    <x v="5"/>
    <s v="RC"/>
    <s v="DANNA "/>
    <s v="VICTORIA"/>
    <s v="BELTRAN"/>
    <s v="CARDOZO"/>
    <s v="DANNA  VICTORIA BELTRAN CARDOZO"/>
    <d v="2020-06-19T00:00:00"/>
    <x v="2"/>
    <n v="6"/>
    <n v="7"/>
    <s v="2 AÑOS 6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m/>
    <s v="ZONA SIN LEGALIZAR"/>
    <n v="3222318656"/>
    <n v="3243437918"/>
    <x v="0"/>
    <s v="NO SE AUTORECONOCE EN NINGUNO DE LOS ANTERIORES"/>
    <x v="1"/>
    <x v="1"/>
    <s v="NO_"/>
    <s v="NO_"/>
    <s v="o. Ingresos iguales o inferiores a 1.5 Smlv"/>
    <m/>
    <s v="MADRE"/>
    <s v="CC"/>
    <n v="53093070"/>
    <s v="MARIA "/>
    <s v="ISABEL"/>
    <s v="CARDOZO"/>
    <s v="ARROYO"/>
    <d v="1985-01-11T00:00:00"/>
    <s v="COLOMBIA"/>
    <s v="BOGOTÁ"/>
    <s v="BOGOTÁ"/>
    <m/>
    <m/>
    <m/>
    <m/>
    <m/>
    <m/>
    <m/>
    <s v=""/>
    <m/>
    <m/>
    <m/>
    <s v="CC"/>
    <n v="53093070"/>
    <s v="MARIA "/>
    <s v="ISABEL"/>
    <s v="CARDOZO"/>
    <s v="ARROYO"/>
    <d v="1985-01-11T00:00:00"/>
    <n v="37"/>
    <s v="COLOMBIA"/>
    <s v="BOGOTÁ"/>
    <s v="BOGOTÁ"/>
    <x v="1"/>
    <x v="1"/>
    <x v="0"/>
    <d v="2022-03-10T00:00:00"/>
    <s v="SI_"/>
    <x v="2"/>
    <n v="1"/>
    <s v="NO_"/>
    <m/>
    <m/>
    <n v="38"/>
    <n v="2615"/>
    <n v="47"/>
    <s v="NO_"/>
    <n v="6"/>
    <m/>
    <m/>
    <x v="1"/>
    <m/>
  </r>
  <r>
    <n v="1023047163"/>
    <x v="1"/>
    <d v="2022-03-03T00:00:00"/>
    <m/>
    <m/>
    <m/>
    <m/>
    <x v="0"/>
    <x v="3"/>
    <x v="3"/>
    <s v="RC"/>
    <s v="EMILY"/>
    <s v="SHARIK"/>
    <s v="RODRIGUEZ"/>
    <s v="LOPEZ"/>
    <s v="EMILY SHARIK RODRIGUEZ LOPEZ"/>
    <d v="2021-08-24T00:00:00"/>
    <x v="3"/>
    <n v="4"/>
    <n v="2"/>
    <s v="1 AÑOS 4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m/>
    <s v="ZONA SIN LEGALIZAR"/>
    <n v="3105650010"/>
    <n v="3224765326"/>
    <x v="0"/>
    <s v="NO SE AUTORECONOCE EN NINGUNO DE LOS ANTERIORES"/>
    <x v="1"/>
    <x v="20"/>
    <s v="NO_"/>
    <s v="NO_"/>
    <s v="a. Pertenecientes a hogares con puntaje SISBEN"/>
    <m/>
    <s v="MADRE"/>
    <s v="CC"/>
    <n v="1140914"/>
    <s v="HEIDY"/>
    <s v="LORENA"/>
    <s v="LOPEZ"/>
    <s v="SOLER"/>
    <d v="2001-07-24T00:00:00"/>
    <s v="COLOMBIA"/>
    <s v="BOGOTÁ"/>
    <s v="BOGOTÁ"/>
    <s v="CC"/>
    <n v="1001113739"/>
    <s v="ESTIBEN"/>
    <s v="YOVANNY"/>
    <s v="RODRIGUEZ"/>
    <s v="RODRIGUEZ"/>
    <d v="2000-08-26T00:00:00"/>
    <n v="22"/>
    <s v="COLOMBIA"/>
    <s v="BOGOTÁ"/>
    <s v="BOGOTÁ"/>
    <s v="CC"/>
    <n v="1140914948"/>
    <s v="HEIDY"/>
    <s v="LORENA"/>
    <s v="LOPEZ"/>
    <s v="SOLER"/>
    <d v="2001-07-24T00:00:00"/>
    <n v="21"/>
    <s v="COLOMBIA"/>
    <s v="BOGOTÁ"/>
    <s v="BOGOTÁ"/>
    <x v="1"/>
    <x v="1"/>
    <x v="0"/>
    <d v="2022-03-10T00:00:00"/>
    <s v="SI_"/>
    <x v="2"/>
    <n v="1"/>
    <s v="NO_"/>
    <m/>
    <m/>
    <n v="40"/>
    <n v="3220"/>
    <n v="50"/>
    <s v="NO_"/>
    <n v="6"/>
    <m/>
    <m/>
    <x v="1"/>
    <m/>
  </r>
  <r>
    <n v="1245078348"/>
    <x v="1"/>
    <d v="2022-12-01T00:00:00"/>
    <m/>
    <m/>
    <m/>
    <m/>
    <x v="0"/>
    <x v="5"/>
    <x v="5"/>
    <s v="RC"/>
    <s v="JOSE"/>
    <m/>
    <s v="PARRADO"/>
    <s v="BARRIOS"/>
    <s v="JOSE  PARRADO BARRIOS"/>
    <d v="2020-12-20T00:00:00"/>
    <x v="2"/>
    <n v="0"/>
    <n v="6"/>
    <s v="2 AÑOS 0 MESES 6 DIAS "/>
    <x v="2"/>
    <x v="1"/>
    <x v="0"/>
    <s v="BOGOTÁ"/>
    <s v="BOGOTÁ"/>
    <x v="1"/>
    <s v="SI_"/>
    <s v="SI_"/>
    <s v="MULTIPLE"/>
    <m/>
    <s v="NO_"/>
    <s v="SI_"/>
    <s v="NO_"/>
    <s v="SI_"/>
    <m/>
    <m/>
    <m/>
    <s v="COLOMBIA"/>
    <s v="BOGOTÁ"/>
    <x v="0"/>
    <s v="LOCALIDAD"/>
    <x v="0"/>
    <x v="51"/>
    <m/>
    <s v="CARRERA6ESTE97D-28SUR"/>
    <n v="3208806480"/>
    <n v="3052993198"/>
    <x v="0"/>
    <s v="NO SE AUTORECONOCE EN NINGUNO DE LOS ANTERIORES"/>
    <x v="1"/>
    <x v="1"/>
    <s v="NO_"/>
    <s v="NO_"/>
    <m/>
    <m/>
    <s v="MADRE"/>
    <s v="CC"/>
    <n v="1022923522"/>
    <s v="ANDREA"/>
    <s v="YULITZA"/>
    <s v="BARRIOS "/>
    <s v="BUITRAGO "/>
    <d v="1985-07-08T00:00:00"/>
    <s v="COLOMBIA"/>
    <s v="TOLIMA"/>
    <s v="CUNDAY"/>
    <s v="CC"/>
    <m/>
    <m/>
    <m/>
    <m/>
    <m/>
    <m/>
    <s v=""/>
    <m/>
    <m/>
    <m/>
    <s v="CC"/>
    <n v="1022923522"/>
    <s v="ANDREA"/>
    <s v="YULITZA"/>
    <s v="BARRIOS "/>
    <s v="BUITRAGO "/>
    <d v="1985-07-08T00:00:00"/>
    <n v="37"/>
    <s v="COLOMBIA"/>
    <s v="TOLIMA"/>
    <s v="CUNDAY"/>
    <x v="1"/>
    <x v="6"/>
    <x v="0"/>
    <d v="2022-11-29T00:00:00"/>
    <s v="SI_"/>
    <x v="2"/>
    <n v="2"/>
    <s v="SI_"/>
    <m/>
    <m/>
    <n v="26"/>
    <n v="905"/>
    <n v="34"/>
    <m/>
    <s v="NO_"/>
    <s v="NO_"/>
    <m/>
    <x v="1"/>
    <m/>
  </r>
  <r>
    <n v="1021696648"/>
    <x v="0"/>
    <d v="2022-09-05T00:00:00"/>
    <d v="2022-12-01T00:00:00"/>
    <m/>
    <m/>
    <m/>
    <x v="0"/>
    <x v="5"/>
    <x v="5"/>
    <s v="RC"/>
    <s v="EMILIANO"/>
    <m/>
    <s v="ORTEGA"/>
    <s v="ACOSTA"/>
    <s v="EMILIANO  ORTEGA ACOSTA"/>
    <d v="2021-06-25T00:00:00"/>
    <x v="3"/>
    <n v="6"/>
    <n v="1"/>
    <s v="1 AÑOS 6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ZONA DE ACENTAMIENTO"/>
    <n v="3123240486"/>
    <n v="3144472383"/>
    <x v="0"/>
    <s v="NO SE AUTORECONOCE EN NINGUNO DE LOS ANTERIORES"/>
    <x v="0"/>
    <x v="17"/>
    <s v="NO_"/>
    <s v="NO_"/>
    <m/>
    <m/>
    <s v="OTRO"/>
    <s v="CC"/>
    <n v="1065246731"/>
    <s v="RUBEN"/>
    <s v="DARIO"/>
    <s v="ORTEGA"/>
    <s v="CASTRO"/>
    <d v="1998-09-25T00:00:00"/>
    <s v="COLOMBIA"/>
    <s v="BOGOTÁ"/>
    <s v="BOGOTÁ"/>
    <s v="CC"/>
    <n v="1065246731"/>
    <s v="RUBEN"/>
    <s v="DARIO"/>
    <s v="ORTEGA"/>
    <s v="CASTRO"/>
    <d v="1998-09-25T00:00:00"/>
    <n v="24"/>
    <s v="COLOMBIA"/>
    <s v="BOGOTÁ"/>
    <s v="BOGOTÁ"/>
    <m/>
    <m/>
    <m/>
    <m/>
    <m/>
    <m/>
    <m/>
    <s v=""/>
    <m/>
    <m/>
    <m/>
    <x v="1"/>
    <x v="1"/>
    <x v="0"/>
    <m/>
    <s v="NO_"/>
    <x v="0"/>
    <m/>
    <s v="NO_"/>
    <m/>
    <m/>
    <m/>
    <n v="1200"/>
    <m/>
    <s v="NO_"/>
    <n v="6"/>
    <m/>
    <m/>
    <x v="1"/>
    <m/>
  </r>
  <r>
    <n v="1023987959"/>
    <x v="0"/>
    <d v="2022-03-03T00:00:00"/>
    <d v="2022-09-01T00:00:00"/>
    <e v="#REF!"/>
    <e v="#N/A"/>
    <m/>
    <x v="0"/>
    <x v="5"/>
    <x v="5"/>
    <s v="RC"/>
    <s v="ENMANUEL"/>
    <s v="JOSE"/>
    <s v="YEPEZ"/>
    <s v="MENDOZA"/>
    <s v="ENMANUEL JOSE YEPEZ MENDOZA"/>
    <d v="2020-12-24T00:00:00"/>
    <x v="2"/>
    <n v="0"/>
    <n v="2"/>
    <s v="2 AÑOS 0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A ESTE 97 D SUR 12"/>
    <n v="3225122478"/>
    <n v="3209831625"/>
    <x v="0"/>
    <s v="NO SE AUTORECONOCE EN NINGUNO DE LOS ANTERIORES"/>
    <x v="1"/>
    <x v="1"/>
    <s v="NO_"/>
    <s v="NO_"/>
    <s v="o. Ingresos iguales o inferiores a 1.5 Smlv"/>
    <m/>
    <s v="MADRE"/>
    <s v="SIN DOCUMENTO"/>
    <m/>
    <s v="WENYI"/>
    <s v="YERALDINE"/>
    <s v="MENDOZA"/>
    <s v="COLINA"/>
    <m/>
    <s v="VENEZUELA"/>
    <s v="EXTERIOR"/>
    <s v="EXTERIOR"/>
    <s v="SIN DOCUMENTO"/>
    <m/>
    <s v="JULIO"/>
    <s v="CESAR"/>
    <s v="YEPEZ"/>
    <s v="SUAREZ"/>
    <d v="1997-09-08T00:00:00"/>
    <n v="25"/>
    <s v="VENEZUELA"/>
    <s v="EXTERIOR"/>
    <s v="EXTERIOR"/>
    <s v="SIN DOCUMENTO"/>
    <m/>
    <s v="WENYI"/>
    <s v="YERALDINE"/>
    <s v="MENDOZA"/>
    <s v="COLINA"/>
    <m/>
    <s v=""/>
    <s v="VENEZUELA"/>
    <s v="EXTERIOR"/>
    <s v="EXTERIOR"/>
    <x v="1"/>
    <x v="1"/>
    <x v="0"/>
    <d v="2022-03-10T00:00:00"/>
    <s v="SI_"/>
    <x v="2"/>
    <n v="1"/>
    <s v="NO_"/>
    <m/>
    <m/>
    <n v="39"/>
    <n v="3500"/>
    <n v="51"/>
    <s v="NO_"/>
    <n v="6"/>
    <m/>
    <m/>
    <x v="1"/>
    <m/>
  </r>
  <r>
    <n v="1023048344"/>
    <x v="0"/>
    <d v="2022-05-10T00:00:00"/>
    <d v="2022-10-06T00:00:00"/>
    <e v="#REF!"/>
    <e v="#N/A"/>
    <s v="ALCANTUZ"/>
    <x v="0"/>
    <x v="2"/>
    <x v="2"/>
    <s v="RC"/>
    <s v="KEVIN"/>
    <s v="DANIEL"/>
    <s v="DUCUARA "/>
    <s v="MONTIEL"/>
    <s v="KEVIN DANIEL DUCUARA  MONTIEL"/>
    <d v="2022-04-11T00:00:00"/>
    <x v="1"/>
    <n v="8"/>
    <n v="15"/>
    <s v="0 AÑOS 8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2"/>
    <m/>
    <s v="CLL 111 A SUR 4B ESTE 01"/>
    <n v="3058365489"/>
    <n v="3005167830"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s v="SI_"/>
    <s v="MADRE"/>
    <s v="CC"/>
    <n v="1006150505"/>
    <s v="DAYANA"/>
    <s v="YINETH"/>
    <s v="MONTIEL"/>
    <s v="BOCANEGRA"/>
    <d v="2003-09-12T00:00:00"/>
    <s v="COLOMBIA"/>
    <s v="TOLIMA"/>
    <s v="ORTEGA"/>
    <s v="CC"/>
    <n v="80878855"/>
    <s v="DANIEL"/>
    <m/>
    <s v="DUCUARA"/>
    <s v="GIRALDO"/>
    <d v="1985-04-29T00:00:00"/>
    <n v="37"/>
    <s v="COLOMBIA"/>
    <s v="BOGOTÁ"/>
    <s v="BOGOTÁ"/>
    <m/>
    <n v="1006150505"/>
    <s v="DAYANA"/>
    <s v="YINETH"/>
    <s v="MONTIEL"/>
    <s v="BOCANEGRA"/>
    <m/>
    <s v=""/>
    <s v="COLOMBIA"/>
    <s v="TOLIMA"/>
    <s v="ORTEGA"/>
    <x v="1"/>
    <x v="2"/>
    <x v="2"/>
    <s v="NO_"/>
    <m/>
    <x v="1"/>
    <m/>
    <m/>
    <m/>
    <m/>
    <m/>
    <m/>
    <m/>
    <m/>
    <m/>
    <m/>
    <m/>
    <x v="2"/>
    <m/>
  </r>
  <r>
    <n v="1006150505"/>
    <x v="0"/>
    <d v="2022-03-03T00:00:00"/>
    <d v="2022-05-09T00:00:00"/>
    <e v="#REF!"/>
    <e v="#N/A"/>
    <m/>
    <x v="0"/>
    <x v="0"/>
    <x v="0"/>
    <s v="CC"/>
    <s v="DAYANA"/>
    <s v="YINETH"/>
    <s v="ORTEGA"/>
    <s v="BOCANEGRA"/>
    <s v="DAYANA YINETH ORTEGA BOCANEGRA"/>
    <d v="2003-09-12T00:00:00"/>
    <x v="16"/>
    <n v="3"/>
    <n v="14"/>
    <s v="19 AÑOS 3 MESES 14 DIAS "/>
    <x v="0"/>
    <x v="0"/>
    <x v="0"/>
    <s v="TOLIMA"/>
    <s v="ORTEG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2"/>
    <m/>
    <s v="CALLE 111 A SUR 2 A 75"/>
    <n v="3058365489"/>
    <n v="3005167830"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CONYUGE"/>
    <s v="CC"/>
    <n v="80878855"/>
    <s v="DANIEL"/>
    <m/>
    <s v="DUCUARA"/>
    <s v="GIRALDO"/>
    <d v="1985-04-29T00:00:00"/>
    <s v="COLOMBIA"/>
    <s v="BOGOTÁ"/>
    <s v="BOGOTÁ"/>
    <s v="CC"/>
    <n v="80878855"/>
    <s v="DANIEL"/>
    <m/>
    <s v="DUCUARA"/>
    <s v="GIRALDO"/>
    <d v="1985-04-29T00:00:00"/>
    <n v="37"/>
    <s v="COLOMBIA"/>
    <s v="BOGOTÁ"/>
    <s v="BOGOTÁ"/>
    <s v="CC"/>
    <n v="1006150505"/>
    <s v="DAYANA"/>
    <s v="YINETH"/>
    <s v="MONTIEL "/>
    <s v="BOCANEGRA"/>
    <d v="2003-09-12T00:00:00"/>
    <n v="19"/>
    <s v="COLOMBIA"/>
    <s v="TOLIMA"/>
    <s v="ORTEGA"/>
    <x v="1"/>
    <x v="2"/>
    <x v="0"/>
    <d v="2022-03-01T00:00:00"/>
    <s v="SI_"/>
    <x v="2"/>
    <m/>
    <m/>
    <m/>
    <m/>
    <m/>
    <m/>
    <m/>
    <m/>
    <m/>
    <m/>
    <n v="30"/>
    <x v="0"/>
    <m/>
  </r>
  <r>
    <n v="1016753638"/>
    <x v="1"/>
    <d v="2022-04-04T00:00:00"/>
    <m/>
    <m/>
    <m/>
    <m/>
    <x v="0"/>
    <x v="2"/>
    <x v="2"/>
    <s v="RC"/>
    <s v="ANGEL"/>
    <s v="SANTIAGO"/>
    <s v="PISSO"/>
    <s v="LINARES"/>
    <s v="ANGEL SANTIAGO PISSO LINARES"/>
    <d v="2022-02-27T00:00:00"/>
    <x v="1"/>
    <n v="9"/>
    <n v="29"/>
    <s v="0 AÑOS 9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 97 G SUR 86"/>
    <n v="3114828178"/>
    <n v="3114773238"/>
    <x v="0"/>
    <s v="NO SE AUTORECONOCE EN NINGUNO DE LOS ANTERIORES"/>
    <x v="1"/>
    <x v="1"/>
    <s v="NO_"/>
    <s v="NO_"/>
    <s v="o. Ingresos iguales o inferiores a 1.5 Smlv"/>
    <s v="SI_"/>
    <s v="MADRE"/>
    <s v="CC"/>
    <n v="1022988879"/>
    <s v="MARYLYN"/>
    <m/>
    <s v="LINARES"/>
    <s v="URREA"/>
    <d v="1993-08-13T00:00:00"/>
    <s v="COLOMBIA"/>
    <s v="CUNDINAMARCA"/>
    <s v="SOACHA"/>
    <m/>
    <m/>
    <m/>
    <m/>
    <m/>
    <m/>
    <m/>
    <s v=""/>
    <m/>
    <m/>
    <m/>
    <s v="CC"/>
    <n v="1022988879"/>
    <s v="MARYLYN"/>
    <m/>
    <s v="LINARES"/>
    <s v="URREA"/>
    <d v="1993-08-13T00:00:00"/>
    <n v="29"/>
    <s v="COLOMBIA"/>
    <s v="CUNDINAMARCA"/>
    <s v="SOACHA"/>
    <x v="0"/>
    <x v="4"/>
    <x v="2"/>
    <m/>
    <m/>
    <x v="0"/>
    <m/>
    <m/>
    <m/>
    <m/>
    <m/>
    <m/>
    <m/>
    <m/>
    <m/>
    <m/>
    <m/>
    <x v="2"/>
    <m/>
  </r>
  <r>
    <n v="1022988879"/>
    <x v="0"/>
    <d v="2022-03-03T00:00:00"/>
    <d v="2022-04-04T00:00:00"/>
    <e v="#REF!"/>
    <e v="#N/A"/>
    <m/>
    <x v="0"/>
    <x v="0"/>
    <x v="0"/>
    <s v="CC"/>
    <s v="MARYLYN"/>
    <m/>
    <s v="LINARES"/>
    <s v="URREA"/>
    <s v="MARYLYN  LINARES URREA"/>
    <d v="1993-08-13T00:00:00"/>
    <x v="20"/>
    <n v="4"/>
    <n v="13"/>
    <s v="29 AÑOS 4 MESES 13 DIAS "/>
    <x v="0"/>
    <x v="0"/>
    <x v="0"/>
    <s v="CUNDINAMARCA"/>
    <s v="SOACH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NO 97 G SUR 86"/>
    <n v="3118428178"/>
    <n v="3114773238"/>
    <x v="0"/>
    <s v="NO SE AUTORECONOCE EN NINGUNO DE LOS ANTERIORES"/>
    <x v="1"/>
    <x v="1"/>
    <s v="NO_"/>
    <s v="NO_"/>
    <s v="o. Ingresos iguales o inferiores a 1.5 Smlv"/>
    <m/>
    <s v="MADRE"/>
    <s v="CC"/>
    <n v="52237705"/>
    <s v="GLADYS"/>
    <m/>
    <s v="LINARES"/>
    <s v="LOZANO"/>
    <d v="1976-05-22T00:00:00"/>
    <s v="COLOMBIA"/>
    <s v="CUNDINAMARCA"/>
    <s v="UBALÁ"/>
    <m/>
    <m/>
    <m/>
    <m/>
    <m/>
    <m/>
    <m/>
    <s v=""/>
    <m/>
    <m/>
    <m/>
    <s v="CC"/>
    <n v="1022988879"/>
    <s v="MARYLYN"/>
    <m/>
    <s v="LINARES"/>
    <s v="URREA"/>
    <d v="1993-08-13T00:00:00"/>
    <n v="29"/>
    <s v="COLOMBIA"/>
    <s v="CUNDINAMARCA"/>
    <s v="SOACHA"/>
    <x v="0"/>
    <x v="4"/>
    <x v="0"/>
    <d v="2022-03-01T00:00:00"/>
    <s v="SI_"/>
    <x v="2"/>
    <m/>
    <m/>
    <m/>
    <m/>
    <m/>
    <m/>
    <m/>
    <m/>
    <m/>
    <m/>
    <n v="38"/>
    <x v="0"/>
    <m/>
  </r>
  <r>
    <n v="1243861036"/>
    <x v="1"/>
    <d v="2022-05-02T00:00:00"/>
    <m/>
    <m/>
    <m/>
    <m/>
    <x v="0"/>
    <x v="2"/>
    <x v="2"/>
    <s v="RC"/>
    <s v="ERICK "/>
    <s v="SANTIAGO"/>
    <s v="DIAZ"/>
    <s v="DUQUE "/>
    <s v="ERICK  SANTIAGO DIAZ DUQUE "/>
    <d v="2022-03-31T00:00:00"/>
    <x v="1"/>
    <n v="8"/>
    <n v="25"/>
    <s v="0 AÑOS 8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ESTE NO 91 SUR 50"/>
    <n v="3133289949"/>
    <n v="3112722722"/>
    <x v="0"/>
    <s v="NO SE AUTORECONOCE EN NINGUNO DE LOS ANTERIORES"/>
    <x v="1"/>
    <x v="1"/>
    <s v="NO_"/>
    <s v="NO_"/>
    <s v="a. Pertenecientes a hogares con puntaje SISBEN"/>
    <s v="SI_"/>
    <s v="MADRE"/>
    <s v="CC"/>
    <n v="1001171805"/>
    <s v="MARTHA"/>
    <s v="VERONICA"/>
    <s v="DUQUE"/>
    <s v="SANABRIA"/>
    <d v="2000-08-25T00:00:00"/>
    <s v="COLOMBIA"/>
    <s v="BOGOTÁ"/>
    <s v="BOGOTÁ"/>
    <m/>
    <m/>
    <m/>
    <m/>
    <m/>
    <m/>
    <m/>
    <s v=""/>
    <m/>
    <m/>
    <m/>
    <s v="CC"/>
    <n v="1001171805"/>
    <s v="MARTHA"/>
    <s v="VERONICA"/>
    <s v="DUQUE "/>
    <s v="SANABRIA"/>
    <m/>
    <s v=""/>
    <s v="COLOMBIA"/>
    <s v="BOGOTÁ"/>
    <s v="BOGOTÁ"/>
    <x v="1"/>
    <x v="1"/>
    <x v="0"/>
    <d v="2022-04-29T00:00:00"/>
    <s v="SI_"/>
    <x v="0"/>
    <m/>
    <m/>
    <m/>
    <m/>
    <m/>
    <n v="38"/>
    <n v="3045"/>
    <n v="52"/>
    <m/>
    <m/>
    <m/>
    <x v="2"/>
    <m/>
  </r>
  <r>
    <n v="1001171805"/>
    <x v="0"/>
    <d v="2022-03-03T00:00:00"/>
    <d v="2022-05-02T00:00:00"/>
    <e v="#REF!"/>
    <e v="#N/A"/>
    <m/>
    <x v="0"/>
    <x v="0"/>
    <x v="0"/>
    <s v="CC"/>
    <s v="MARTHA"/>
    <s v="VERONICA"/>
    <s v="DUQUE"/>
    <s v="SANABRIA"/>
    <s v="MARTHA VERONICA DUQUE SANABRIA"/>
    <d v="2000-08-25T00:00:00"/>
    <x v="18"/>
    <n v="4"/>
    <n v="1"/>
    <s v="22 AÑOS 4 MESES 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ESTE NO 91 SUR 50"/>
    <n v="3133289949"/>
    <n v="3112722722"/>
    <x v="0"/>
    <s v="NO SE AUTORECONOCE EN NINGUNO DE LOS ANTERIORES"/>
    <x v="0"/>
    <x v="5"/>
    <s v="NO_"/>
    <s v="NO_"/>
    <s v="a. Pertenecientes a hogares con puntaje SISBEN"/>
    <m/>
    <s v="MADRE"/>
    <s v="CC"/>
    <n v="52540205"/>
    <s v="MARTHA"/>
    <s v="JANNETH"/>
    <s v="SANABRIA"/>
    <s v="GUIO"/>
    <d v="1979-09-29T00:00:00"/>
    <s v="COLOMBIA"/>
    <s v="BOGOTÁ"/>
    <s v="BOGOTÁ"/>
    <m/>
    <m/>
    <m/>
    <m/>
    <m/>
    <m/>
    <m/>
    <s v=""/>
    <m/>
    <m/>
    <m/>
    <s v="CC"/>
    <n v="1001171805"/>
    <s v="MARTHA"/>
    <s v="VERONICA"/>
    <s v="DUQUE "/>
    <s v="SANABRIA"/>
    <d v="2000-08-25T00:00:00"/>
    <n v="22"/>
    <s v="COLOMBIA"/>
    <s v="BOGOTÁ"/>
    <s v="BOGOTÁ"/>
    <x v="1"/>
    <x v="1"/>
    <x v="0"/>
    <d v="2022-03-01T00:00:00"/>
    <s v="SI_"/>
    <x v="2"/>
    <n v="6"/>
    <m/>
    <m/>
    <m/>
    <m/>
    <m/>
    <m/>
    <m/>
    <m/>
    <m/>
    <n v="37"/>
    <x v="0"/>
    <m/>
  </r>
  <r>
    <n v="1023047998"/>
    <x v="1"/>
    <d v="2022-03-15T00:00:00"/>
    <m/>
    <m/>
    <m/>
    <m/>
    <x v="0"/>
    <x v="2"/>
    <x v="2"/>
    <s v="RC"/>
    <s v="MATEO"/>
    <s v="ANDRES"/>
    <s v="RODRIGUEZ"/>
    <s v="GALINDO"/>
    <s v="MATEO ANDRES RODRIGUEZ GALINDO"/>
    <d v="2022-02-25T00:00:00"/>
    <x v="1"/>
    <n v="10"/>
    <n v="1"/>
    <s v="0 AÑOS 10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3"/>
    <m/>
    <s v="KR 6 D ESTE NO 110 38 SUR"/>
    <n v="3167578353"/>
    <n v="3102780183"/>
    <x v="0"/>
    <s v="NO SE AUTORECONOCE EN NINGUNO DE LOS ANTERIORES"/>
    <x v="1"/>
    <x v="1"/>
    <s v="NO_"/>
    <s v="NO_"/>
    <s v="o. Ingresos iguales o inferiores a 1.5 Smlv"/>
    <m/>
    <s v="MADRE"/>
    <s v="CC"/>
    <n v="1023019413"/>
    <s v="LAURA"/>
    <s v="NATALIA"/>
    <s v="GALINDO"/>
    <s v="RODRIGUEZ"/>
    <d v="1997-02-19T00:00:00"/>
    <s v="COLOMBIA"/>
    <s v="BOGOTÁ"/>
    <s v="BOGOTÁ"/>
    <s v="CC"/>
    <n v="1192744336"/>
    <s v="CARLOS"/>
    <s v="ANDRES"/>
    <s v="RODRIGUEZ"/>
    <s v="CORRALES"/>
    <d v="2002-12-26T00:00:00"/>
    <n v="20"/>
    <s v="COLOMBIA"/>
    <s v="VALLE_DEL_CAUCA"/>
    <s v="TULUÁ"/>
    <s v="CC"/>
    <n v="1023019413"/>
    <s v="LAURA"/>
    <s v="NATALIA"/>
    <s v="GALINDO "/>
    <s v="RODRIGUEZ"/>
    <d v="1997-02-19T00:00:00"/>
    <n v="25"/>
    <s v="COLOMBIA"/>
    <s v="BOGOTÁ"/>
    <s v="BOGOTÁ"/>
    <x v="0"/>
    <x v="6"/>
    <x v="0"/>
    <d v="2022-02-16T00:00:00"/>
    <s v="SI_"/>
    <x v="1"/>
    <n v="0"/>
    <s v="NO_"/>
    <m/>
    <m/>
    <n v="39"/>
    <n v="3290"/>
    <n v="51"/>
    <s v="SI_"/>
    <m/>
    <m/>
    <m/>
    <x v="2"/>
    <m/>
  </r>
  <r>
    <n v="1023019413"/>
    <x v="0"/>
    <d v="2022-03-03T00:00:00"/>
    <d v="2022-03-14T00:00:00"/>
    <e v="#REF!"/>
    <e v="#N/A"/>
    <m/>
    <x v="0"/>
    <x v="0"/>
    <x v="0"/>
    <s v="CC"/>
    <s v="LAURA"/>
    <s v="NATALIA"/>
    <s v="GALINDO"/>
    <s v="RODRIGUEZ"/>
    <s v="LAURA NATALIA GALINDO RODRIGUEZ"/>
    <d v="1997-02-19T00:00:00"/>
    <x v="22"/>
    <n v="10"/>
    <n v="7"/>
    <s v="25 AÑOS 10 MESES 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3"/>
    <m/>
    <s v="KR 6 D ESTE NO 110 38 SUR"/>
    <n v="3167578353"/>
    <n v="3102780183"/>
    <x v="0"/>
    <s v="NO SE AUTORECONOCE EN NINGUNO DE LOS ANTERIORES"/>
    <x v="0"/>
    <x v="0"/>
    <s v="NO_"/>
    <s v="NO_"/>
    <s v="a. Pertenecientes a hogares con puntaje SISBEN"/>
    <m/>
    <s v="CONYUGE"/>
    <s v="CC"/>
    <n v="1192744336"/>
    <s v="CARLOS"/>
    <s v="ANDRES"/>
    <s v="RODRIGUEZ"/>
    <s v="CORRALES"/>
    <d v="2002-12-26T00:00:00"/>
    <s v="COLOMBIA"/>
    <s v="VALLE_DEL_CAUCA"/>
    <s v="TULUÁ"/>
    <s v="CC"/>
    <n v="1192744336"/>
    <s v="CARLOS"/>
    <s v="ANDRES"/>
    <s v="RODRIGUEZ"/>
    <s v="CORRALES"/>
    <d v="2002-12-26T00:00:00"/>
    <n v="20"/>
    <s v="COLOMBIA"/>
    <s v="VALLE_DEL_CAUCA"/>
    <s v="TULUÁ"/>
    <s v="CC"/>
    <n v="1023019413"/>
    <s v="LAURA"/>
    <s v="NATALIA"/>
    <s v="GALINDO "/>
    <s v="RODRIGUEZ"/>
    <d v="1997-02-19T00:00:00"/>
    <n v="25"/>
    <s v="COLOMBIA"/>
    <s v="BOGOTÁ"/>
    <s v="BOGOTÁ"/>
    <x v="0"/>
    <x v="6"/>
    <x v="0"/>
    <d v="2022-03-01T00:00:00"/>
    <s v="SI_"/>
    <x v="2"/>
    <n v="7"/>
    <m/>
    <m/>
    <m/>
    <m/>
    <m/>
    <m/>
    <m/>
    <m/>
    <m/>
    <n v="40"/>
    <x v="0"/>
    <m/>
  </r>
  <r>
    <n v="1023047668"/>
    <x v="0"/>
    <d v="2022-03-03T00:00:00"/>
    <d v="2022-07-25T00:00:00"/>
    <e v="#REF!"/>
    <e v="#N/A"/>
    <m/>
    <x v="0"/>
    <x v="2"/>
    <x v="2"/>
    <s v="RC"/>
    <s v="EILYN"/>
    <s v="MARIANA"/>
    <s v="SALAMANCA"/>
    <s v="COY"/>
    <s v="EILYN MARIANA SALAMANCA COY"/>
    <d v="2021-12-31T00:00:00"/>
    <x v="1"/>
    <n v="11"/>
    <n v="25"/>
    <s v="0 AÑOS 11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ALLE 89 C SUR NO 6 B ESTE 09 PISO 2"/>
    <n v="3202725917"/>
    <n v="3222767566"/>
    <x v="0"/>
    <s v="NO SE AUTORECONOCE EN NINGUNO DE LOS ANTERIORES"/>
    <x v="1"/>
    <x v="1"/>
    <s v="NO_"/>
    <s v="NO_"/>
    <s v="o. Ingresos iguales o inferiores a 1.5 Smlv"/>
    <m/>
    <s v="MADRE"/>
    <s v="CC"/>
    <n v="1001295313"/>
    <s v="LEIDY"/>
    <s v="KATHERIN"/>
    <s v="COY"/>
    <s v="CANACUE"/>
    <d v="2000-11-30T00:00:00"/>
    <s v="COLOMBIA"/>
    <s v="BOGOTÁ"/>
    <s v="BOGOTÁ"/>
    <s v="CC"/>
    <n v="1010189299"/>
    <s v="PETTER"/>
    <s v="ALEXANDER"/>
    <s v="SALAMANCA"/>
    <s v="SALAMANCA"/>
    <d v="1988-03-11T00:00:00"/>
    <n v="34"/>
    <s v="COLOMBIA"/>
    <s v="BOGOTÁ"/>
    <s v="BOGOTÁ"/>
    <s v="CC"/>
    <n v="1001295313"/>
    <s v="LEIDY"/>
    <s v="KATHERIN"/>
    <s v="COY "/>
    <s v="CANACUE"/>
    <d v="2000-11-30T00:00:00"/>
    <n v="22"/>
    <s v="COLOMBIA"/>
    <s v="BOGOTÁ"/>
    <s v="BOGOTÁ"/>
    <x v="0"/>
    <x v="1"/>
    <x v="0"/>
    <d v="2022-03-01T00:00:00"/>
    <s v="SI_"/>
    <x v="2"/>
    <n v="1"/>
    <s v="NO_"/>
    <m/>
    <m/>
    <n v="39"/>
    <s v="2710 GR"/>
    <n v="51"/>
    <s v="SI_"/>
    <m/>
    <m/>
    <m/>
    <x v="2"/>
    <m/>
  </r>
  <r>
    <n v="1023047644"/>
    <x v="0"/>
    <d v="2022-03-03T00:00:00"/>
    <d v="2022-03-28T00:00:00"/>
    <e v="#REF!"/>
    <e v="#N/A"/>
    <m/>
    <x v="0"/>
    <x v="6"/>
    <x v="6"/>
    <s v="RC"/>
    <s v="CRISTOPHER"/>
    <m/>
    <s v="MAYORGA"/>
    <s v="HERNANDEZ"/>
    <s v="CRISTOPHER  MAYORGA HERNANDEZ"/>
    <d v="2021-12-20T00:00:00"/>
    <x v="3"/>
    <n v="0"/>
    <n v="6"/>
    <s v="1 AÑOS 0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KR 6 B ESTE 89 C SUR"/>
    <n v="3204141211"/>
    <m/>
    <x v="0"/>
    <s v="NO SE AUTORECONOCE EN NINGUNO DE LOS ANTERIORES"/>
    <x v="1"/>
    <x v="1"/>
    <s v="NO_"/>
    <s v="NO_"/>
    <s v="o. Ingresos iguales o inferiores a 1.5 Smlv"/>
    <m/>
    <s v="MADRE"/>
    <s v="CC"/>
    <n v="1005294658"/>
    <s v="DIANA"/>
    <s v="MARCELA"/>
    <s v="HERNANDEZ"/>
    <s v="ARIZA"/>
    <d v="1989-12-05T00:00:00"/>
    <s v="COLOMBIA"/>
    <s v="SANTANDER"/>
    <s v="LANDÁZURI"/>
    <s v="CC"/>
    <n v="1012355561"/>
    <s v="GERSON"/>
    <s v="MAURICIO"/>
    <s v="MAYORGA"/>
    <s v="MARIN"/>
    <d v="1989-08-08T00:00:00"/>
    <n v="33"/>
    <s v="COLOMBIA"/>
    <s v="BOGOTÁ"/>
    <s v="BOGOTÁ"/>
    <s v="CC"/>
    <n v="1005294658"/>
    <s v="DIANA"/>
    <s v="MARCELA"/>
    <s v="HERNANDEZ"/>
    <s v="ARIZA"/>
    <d v="1989-12-05T00:00:00"/>
    <n v="33"/>
    <s v="COLOMBIA"/>
    <s v="SANTANDER"/>
    <s v="LANDÁZURI"/>
    <x v="0"/>
    <x v="6"/>
    <x v="0"/>
    <d v="2022-03-01T00:00:00"/>
    <s v="SI_"/>
    <x v="2"/>
    <n v="3"/>
    <s v="NO_"/>
    <m/>
    <m/>
    <n v="40"/>
    <s v="3500 GR"/>
    <n v="55"/>
    <s v="SI_"/>
    <m/>
    <m/>
    <m/>
    <x v="1"/>
    <m/>
  </r>
  <r>
    <n v="1023047672"/>
    <x v="1"/>
    <d v="2022-03-03T00:00:00"/>
    <m/>
    <m/>
    <m/>
    <m/>
    <x v="0"/>
    <x v="3"/>
    <x v="3"/>
    <s v="RC"/>
    <s v="ZOE"/>
    <s v="VALERIA"/>
    <s v="ALBARRACIN"/>
    <s v="LUNA"/>
    <s v="ZOE VALERIA ALBARRACIN LUNA"/>
    <d v="2021-12-29T00:00:00"/>
    <x v="1"/>
    <n v="11"/>
    <n v="27"/>
    <s v="0 AÑOS 11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4"/>
    <m/>
    <s v="KR 4 BIS NO 82 26 SUR"/>
    <n v="3026189095"/>
    <n v="3046781638"/>
    <x v="0"/>
    <s v="NO SE AUTORECONOCE EN NINGUNO DE LOS ANTERIORES"/>
    <x v="1"/>
    <x v="1"/>
    <s v="NO_"/>
    <s v="NO_"/>
    <s v="o. Ingresos iguales o inferiores a 1.5 Smlv"/>
    <m/>
    <s v="MADRE"/>
    <s v="CC"/>
    <n v="1007749688"/>
    <s v="JESSICA"/>
    <s v="JULIETH"/>
    <s v="LUNA"/>
    <s v="ESPINOSA"/>
    <d v="2001-01-31T00:00:00"/>
    <s v="COLOMBIA"/>
    <s v="BOGOTÁ"/>
    <s v="BOGOTÁ"/>
    <s v="CC"/>
    <n v="1000256934"/>
    <s v="FABIAN"/>
    <s v="ALEXANDER"/>
    <s v="ALBARRACIN"/>
    <s v="SANTAMARIA"/>
    <d v="2001-09-25T00:00:00"/>
    <n v="21"/>
    <s v="COLOMBIA"/>
    <s v="BOGOTÁ"/>
    <s v="BOGOTÁ"/>
    <s v="CC"/>
    <n v="1007749688"/>
    <s v="JESSICA"/>
    <s v="JULIETH"/>
    <s v="LUNA"/>
    <s v="ESPINOSA"/>
    <d v="2001-01-31T00:00:00"/>
    <n v="21"/>
    <s v="COLOMBIA"/>
    <s v="BOGOTÁ"/>
    <s v="BOGOTÁ"/>
    <x v="0"/>
    <x v="2"/>
    <x v="0"/>
    <d v="2022-03-01T00:00:00"/>
    <s v="SI_"/>
    <x v="2"/>
    <n v="1"/>
    <s v="NO_"/>
    <m/>
    <m/>
    <n v="37"/>
    <s v="2700 GR"/>
    <n v="45"/>
    <s v="SI_"/>
    <m/>
    <m/>
    <m/>
    <x v="2"/>
    <m/>
  </r>
  <r>
    <n v="1022451621"/>
    <x v="1"/>
    <d v="2022-04-04T00:00:00"/>
    <m/>
    <m/>
    <m/>
    <m/>
    <x v="0"/>
    <x v="2"/>
    <x v="2"/>
    <s v="RC"/>
    <s v="YOSETH"/>
    <s v="ESTEBAN"/>
    <s v="GUEVARA"/>
    <s v="BELTRAN"/>
    <s v="YOSETH ESTEBAN GUEVARA BELTRAN"/>
    <d v="2022-01-30T00:00:00"/>
    <x v="1"/>
    <n v="10"/>
    <n v="26"/>
    <s v="0 AÑOS 10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6 ESTE NO 106 16 SUR"/>
    <n v="3112420330"/>
    <n v="3202477861"/>
    <x v="0"/>
    <s v="NO SE AUTORECONOCE EN NINGUNO DE LOS ANTERIORES"/>
    <x v="1"/>
    <x v="1"/>
    <s v="NO_"/>
    <s v="NO_"/>
    <s v="o. Ingresos iguales o inferiores a 1.5 Smlv"/>
    <m/>
    <s v="ABUELO(A)"/>
    <s v="CC"/>
    <n v="39767717"/>
    <s v="LUZ"/>
    <s v="MERY"/>
    <s v="RAMIREZ"/>
    <s v="TORRES"/>
    <d v="1973-12-25T00:00:00"/>
    <s v="COLOMBIA"/>
    <s v="BOGOTÁ"/>
    <s v="BOGOTÁ"/>
    <s v="CC"/>
    <n v="1023014370"/>
    <s v="HAROL "/>
    <s v="STIVEN"/>
    <s v="GUEVARA"/>
    <s v="CARDENAS"/>
    <d v="1996-07-23T00:00:00"/>
    <n v="26"/>
    <s v="COLOMBIA"/>
    <s v="BOGOTÁ"/>
    <s v="BOGOTÁ"/>
    <s v="CC"/>
    <n v="1023003090"/>
    <s v="YEIMY"/>
    <s v="KATERINE"/>
    <s v="BELTRAN"/>
    <s v="RAMIREZ"/>
    <d v="1995-03-27T00:00:00"/>
    <n v="27"/>
    <s v="COLOMBIA"/>
    <s v="BOGOTÁ"/>
    <s v="BOGOTÁ"/>
    <x v="0"/>
    <x v="4"/>
    <x v="0"/>
    <d v="2022-03-30T00:00:00"/>
    <s v="SI_"/>
    <x v="2"/>
    <n v="2"/>
    <s v="NO_"/>
    <m/>
    <m/>
    <n v="40"/>
    <s v="2770 GR"/>
    <n v="49"/>
    <s v="SI_"/>
    <m/>
    <m/>
    <m/>
    <x v="2"/>
    <m/>
  </r>
  <r>
    <n v="1023047711"/>
    <x v="0"/>
    <d v="2022-03-03T00:00:00"/>
    <d v="2022-04-04T00:00:00"/>
    <e v="#REF!"/>
    <e v="#N/A"/>
    <m/>
    <x v="0"/>
    <x v="6"/>
    <x v="6"/>
    <s v="RC"/>
    <s v="GABRIELA"/>
    <m/>
    <s v="DIAZ"/>
    <s v="GIRALDO"/>
    <s v="GABRIELA  DIAZ GIRALDO"/>
    <d v="2022-01-10T00:00:00"/>
    <x v="1"/>
    <n v="11"/>
    <n v="16"/>
    <s v="0 AÑOS 11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8 ESTE 98 C SUR 15"/>
    <n v="3218666602"/>
    <n v="3202072211"/>
    <x v="0"/>
    <s v="NO SE AUTORECONOCE EN NINGUNO DE LOS ANTERIORES"/>
    <x v="1"/>
    <x v="1"/>
    <s v="NO_"/>
    <s v="NO_"/>
    <s v="o. Ingresos iguales o inferiores a 1.5 Smlv"/>
    <m/>
    <s v="MADRE"/>
    <s v="CC"/>
    <n v="1001473922"/>
    <s v="LUISA"/>
    <s v="FERMANDA"/>
    <s v="GIRALDO"/>
    <s v="CASTAÑEDA"/>
    <d v="2003-01-25T00:00:00"/>
    <s v="COLOMBIA"/>
    <s v="NARIÑO"/>
    <m/>
    <m/>
    <m/>
    <m/>
    <m/>
    <m/>
    <m/>
    <m/>
    <s v=""/>
    <m/>
    <m/>
    <m/>
    <s v="CC"/>
    <n v="1001473922"/>
    <s v="LUISA"/>
    <s v="FERMANDA"/>
    <s v="GIRALDO"/>
    <s v="CASTAÑEDA"/>
    <d v="2003-01-25T00:00:00"/>
    <n v="19"/>
    <s v="COLOMBIA"/>
    <s v="NARIÑO"/>
    <m/>
    <x v="1"/>
    <x v="5"/>
    <x v="0"/>
    <d v="2022-03-01T00:00:00"/>
    <s v="SI_"/>
    <x v="2"/>
    <n v="6"/>
    <s v="NO_"/>
    <m/>
    <m/>
    <n v="38"/>
    <s v="3000 GR"/>
    <n v="51"/>
    <s v="SI_"/>
    <m/>
    <m/>
    <m/>
    <x v="2"/>
    <m/>
  </r>
  <r>
    <n v="1023047935"/>
    <x v="1"/>
    <d v="2022-03-03T00:00:00"/>
    <m/>
    <m/>
    <m/>
    <m/>
    <x v="0"/>
    <x v="2"/>
    <x v="2"/>
    <s v="RC"/>
    <s v="AXEL "/>
    <s v="ISAIAS"/>
    <s v="MORENO"/>
    <s v="MENDOZA"/>
    <s v="AXEL  ISAIAS MORENO MENDOZA"/>
    <d v="2022-01-13T00:00:00"/>
    <x v="1"/>
    <n v="11"/>
    <n v="13"/>
    <s v="0 AÑOS 11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ESTE NO 97 D SUR 63"/>
    <n v="3204510461"/>
    <n v="3212617297"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PADRE"/>
    <s v="SIN DOCUMENTO"/>
    <m/>
    <s v="DARWIN"/>
    <s v="JAVIER"/>
    <s v="MORENO"/>
    <s v="PORTILLO"/>
    <m/>
    <s v="VENEZUELA"/>
    <s v="EXTERIOR"/>
    <s v="EXTERIOR"/>
    <s v="SIN DOCUMENTO"/>
    <m/>
    <s v="DARWIN"/>
    <s v="JAVIER"/>
    <s v="MORENO"/>
    <s v="PORTILLO"/>
    <m/>
    <s v=""/>
    <s v="VENEZUELA"/>
    <s v="EXTERIOR"/>
    <s v="EXTERIOR"/>
    <s v="SIN DOCUMENTO"/>
    <m/>
    <s v="ARIANNY "/>
    <m/>
    <s v="MENDOZA"/>
    <s v="VASQUEZ"/>
    <d v="1995-10-07T00:00:00"/>
    <n v="27"/>
    <s v="VENEZUELA"/>
    <s v="EXTERIOR"/>
    <s v="EXTERIOR"/>
    <x v="1"/>
    <x v="1"/>
    <x v="0"/>
    <d v="2022-03-01T00:00:00"/>
    <s v="SI_"/>
    <x v="2"/>
    <n v="8"/>
    <s v="SI_"/>
    <m/>
    <m/>
    <n v="37"/>
    <s v="2250 GR"/>
    <n v="46"/>
    <s v="NO_"/>
    <n v="0"/>
    <n v="0"/>
    <m/>
    <x v="2"/>
    <m/>
  </r>
  <r>
    <n v="1206227657"/>
    <x v="0"/>
    <d v="2022-03-03T00:00:00"/>
    <d v="2022-07-25T00:00:00"/>
    <e v="#REF!"/>
    <e v="#N/A"/>
    <m/>
    <x v="0"/>
    <x v="2"/>
    <x v="2"/>
    <s v="RC"/>
    <s v="IKER"/>
    <s v="JERONIMO"/>
    <s v="RODRIGUEZ"/>
    <s v="PEREZ"/>
    <s v="IKER JERONIMO RODRIGUEZ PEREZ"/>
    <d v="2022-01-01T00:00:00"/>
    <x v="1"/>
    <n v="11"/>
    <n v="25"/>
    <s v="0 AÑOS 1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BIS A ESTE NO 117 C SUR 25 PISO 1"/>
    <n v="3117330178"/>
    <n v="3209502258"/>
    <x v="0"/>
    <s v="NO SE AUTORECONOCE EN NINGUNO DE LOS ANTERIORES"/>
    <x v="0"/>
    <x v="3"/>
    <s v="NO_"/>
    <s v="NO_"/>
    <s v="o. Ingresos iguales o inferiores a 1.5 Smlv"/>
    <m/>
    <s v="ABUELO(A)"/>
    <s v="CC"/>
    <n v="52129501"/>
    <s v="ALIX"/>
    <s v="STELLA"/>
    <s v="ALVARADO"/>
    <s v="NIETO"/>
    <d v="1971-01-09T00:00:00"/>
    <s v="COLOMBIA"/>
    <s v="CUNDINAMARCA"/>
    <s v="UBATÉ"/>
    <s v="CC"/>
    <n v="1033731972"/>
    <s v="JEFERSON"/>
    <s v="DANILO"/>
    <s v="RODRIGUEZ"/>
    <s v="JIMENEZ"/>
    <d v="1991-03-16T00:00:00"/>
    <n v="31"/>
    <s v="COLOMBIA"/>
    <s v="CUNDINAMARCA"/>
    <s v="CACHIPAY"/>
    <s v="CC"/>
    <n v="1033786872"/>
    <s v="MAIDY"/>
    <s v="ALEXANDRA"/>
    <s v="PEREZ"/>
    <s v="ALVARADO"/>
    <d v="1996-04-06T00:00:00"/>
    <n v="26"/>
    <s v="COLOMBIA"/>
    <s v="BOGOTÁ"/>
    <s v="BOGOTÁ"/>
    <x v="1"/>
    <x v="6"/>
    <x v="0"/>
    <d v="2022-03-01T00:00:00"/>
    <s v="NO_"/>
    <x v="2"/>
    <n v="2"/>
    <s v="NO_"/>
    <m/>
    <m/>
    <n v="40"/>
    <s v="4460 GR"/>
    <n v="51"/>
    <s v="SI_"/>
    <m/>
    <m/>
    <m/>
    <x v="2"/>
    <m/>
  </r>
  <r>
    <n v="1023047052"/>
    <x v="0"/>
    <d v="2022-04-04T00:00:00"/>
    <d v="2022-05-02T00:00:00"/>
    <e v="#REF!"/>
    <e v="#N/A"/>
    <m/>
    <x v="0"/>
    <x v="6"/>
    <x v="6"/>
    <s v="RC"/>
    <s v="DANIEL"/>
    <s v="ALEXANDER"/>
    <s v="CASTILLO"/>
    <s v="QUIROGA"/>
    <s v="DANIEL ALEXANDER CASTILLO QUIROGA"/>
    <d v="2021-08-13T00:00:00"/>
    <x v="3"/>
    <n v="4"/>
    <n v="13"/>
    <s v="1 AÑOS 4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 ESTE NO 108 SUR 36"/>
    <n v="3222764021"/>
    <n v="3103206481"/>
    <x v="0"/>
    <s v="NO SE AUTORECONOCE EN NINGUNO DE LOS ANTERIORES"/>
    <x v="1"/>
    <x v="1"/>
    <s v="NO_"/>
    <s v="NO_"/>
    <s v="o. Ingresos iguales o inferiores a 1.5 Smlv"/>
    <m/>
    <s v="ABUELO(A)"/>
    <s v="CC"/>
    <n v="28438817"/>
    <s v="OLGA"/>
    <s v="EDIT"/>
    <s v="MORENO"/>
    <s v="MORENO"/>
    <d v="1976-11-15T00:00:00"/>
    <s v="COLOMBIA"/>
    <s v="SANTANDER"/>
    <m/>
    <s v="CC"/>
    <n v="1031172147"/>
    <s v="EDUAR"/>
    <s v="ALESANDER"/>
    <s v="CASTILLO"/>
    <s v="WILCHES"/>
    <d v="1997-09-20T00:00:00"/>
    <n v="25"/>
    <s v="COLOMBIA"/>
    <s v="BOGOTÁ"/>
    <s v="BOGOTÁ"/>
    <s v="CC"/>
    <n v="1023031462"/>
    <s v="ZORLEIDY"/>
    <m/>
    <s v="QUIROGA"/>
    <s v="MORENO"/>
    <d v="1998-11-10T00:00:00"/>
    <n v="24"/>
    <s v="COLOMBIA"/>
    <s v="SANTANDER"/>
    <s v="SUCRE"/>
    <x v="1"/>
    <x v="6"/>
    <x v="0"/>
    <d v="2022-03-30T00:00:00"/>
    <s v="SI_"/>
    <x v="2"/>
    <n v="4"/>
    <s v="SI_"/>
    <m/>
    <m/>
    <s v="37.1"/>
    <s v="2390 GR"/>
    <s v="47.5"/>
    <s v="NO_"/>
    <n v="6"/>
    <m/>
    <m/>
    <x v="1"/>
    <m/>
  </r>
  <r>
    <n v="1023047549"/>
    <x v="0"/>
    <d v="2022-03-03T00:00:00"/>
    <d v="2022-04-04T00:00:00"/>
    <e v="#REF!"/>
    <e v="#N/A"/>
    <m/>
    <x v="0"/>
    <x v="6"/>
    <x v="6"/>
    <s v="RC"/>
    <s v="JHOSTIN"/>
    <s v="ANDRES"/>
    <s v="PEDRAZA"/>
    <s v="BELTRAN"/>
    <s v="JHOSTIN ANDRES PEDRAZA BELTRAN"/>
    <d v="2021-11-09T00:00:00"/>
    <x v="3"/>
    <n v="1"/>
    <n v="17"/>
    <s v="1 AÑOS 1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5 BIS ESTE 106 A 15 SUR"/>
    <n v="3143764368"/>
    <n v="3017964955"/>
    <x v="0"/>
    <s v="NO SE AUTORECONOCE EN NINGUNO DE LOS ANTERIORES"/>
    <x v="1"/>
    <x v="1"/>
    <s v="NO_"/>
    <s v="NO_"/>
    <s v="o. Ingresos iguales o inferiores a 1.5 Smlv"/>
    <m/>
    <s v="MADRE"/>
    <s v="CC"/>
    <n v="1012440402"/>
    <s v="CARMEN"/>
    <s v="ANDREA "/>
    <s v="BELTRAN"/>
    <s v="ARANDA"/>
    <d v="1997-02-05T00:00:00"/>
    <s v="COLOMBIA"/>
    <s v="BOGOTÁ"/>
    <s v="BOGOTÁ"/>
    <s v="CC"/>
    <n v="1022961777"/>
    <s v="FABIAN"/>
    <s v="ORLANDO"/>
    <s v="PEDRAZA"/>
    <s v="ORTIZ"/>
    <d v="1990-08-03T00:00:00"/>
    <n v="32"/>
    <s v="COLOMBIA"/>
    <s v="BOGOTÁ"/>
    <s v="BOGOTÁ"/>
    <s v="CC"/>
    <n v="1012440402"/>
    <s v="CARMEN"/>
    <s v="ANDREA "/>
    <s v="BELTRAN"/>
    <s v="ARANDA"/>
    <d v="1997-02-05T00:00:00"/>
    <n v="25"/>
    <s v="COLOMBIA"/>
    <s v="BOGOTÁ"/>
    <s v="BOGOTÁ"/>
    <x v="0"/>
    <x v="0"/>
    <x v="0"/>
    <d v="2022-03-01T00:00:00"/>
    <s v="SI_"/>
    <x v="2"/>
    <n v="2"/>
    <s v="NO_"/>
    <m/>
    <m/>
    <n v="37"/>
    <s v="3200 GR"/>
    <n v="47"/>
    <s v="NO_"/>
    <n v="0"/>
    <n v="0"/>
    <m/>
    <x v="1"/>
    <m/>
  </r>
  <r>
    <n v="1011261221"/>
    <x v="1"/>
    <d v="2022-03-03T00:00:00"/>
    <m/>
    <m/>
    <m/>
    <m/>
    <x v="0"/>
    <x v="3"/>
    <x v="3"/>
    <s v="RC"/>
    <s v="INGRIT"/>
    <s v="SALOME"/>
    <s v="GARCIA"/>
    <s v="MARTINEZ"/>
    <s v="INGRIT SALOME GARCIA MARTINEZ"/>
    <d v="2021-10-05T00:00:00"/>
    <x v="3"/>
    <n v="2"/>
    <n v="21"/>
    <s v="1 AÑOS 2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9C ESTE 113B SUR 00"/>
    <n v="3223441360"/>
    <m/>
    <x v="0"/>
    <s v="NO SE AUTORECONOCE EN NINGUNO DE LOS ANTERIORES"/>
    <x v="1"/>
    <x v="1"/>
    <s v="NO_"/>
    <s v="NO_"/>
    <s v="o. Ingresos iguales o inferiores a 1.5 Smlv"/>
    <m/>
    <s v="MADRE"/>
    <s v="CC"/>
    <n v="1123161620"/>
    <s v="NATALIA"/>
    <s v="ALEXANDRA"/>
    <s v="MARTINEZ"/>
    <s v="PORTO"/>
    <d v="2001-04-02T00:00:00"/>
    <s v="COLOMBIA"/>
    <s v="GUAVIARE"/>
    <s v="MIRAFLORES"/>
    <s v="CC"/>
    <n v="1023038235"/>
    <s v="JUAN"/>
    <s v="DAVID"/>
    <s v="GARCIA"/>
    <s v="TRUJILLO"/>
    <d v="1999-09-20T00:00:00"/>
    <n v="23"/>
    <s v="COLOMBIA"/>
    <s v="BOGOTÁ"/>
    <s v="BOGOTÁ"/>
    <s v="CC"/>
    <n v="1123161620"/>
    <s v="NATALIA"/>
    <s v="ALEXANDRA"/>
    <s v="MARTINEZ"/>
    <s v="PORTO"/>
    <d v="2001-04-02T00:00:00"/>
    <n v="21"/>
    <s v="COLOMBIA"/>
    <s v="GUAVIARE"/>
    <s v="MIRAFLORES"/>
    <x v="1"/>
    <x v="6"/>
    <x v="0"/>
    <d v="2022-03-01T00:00:00"/>
    <s v="SI_"/>
    <x v="2"/>
    <n v="3"/>
    <s v="SI_"/>
    <m/>
    <m/>
    <n v="36"/>
    <s v="2750 GR"/>
    <s v="47.5"/>
    <s v="SI_"/>
    <m/>
    <m/>
    <m/>
    <x v="1"/>
    <m/>
  </r>
  <r>
    <n v="1026604149"/>
    <x v="0"/>
    <d v="2022-03-03T00:00:00"/>
    <d v="2022-03-28T00:00:00"/>
    <e v="#REF!"/>
    <e v="#N/A"/>
    <m/>
    <x v="0"/>
    <x v="6"/>
    <x v="6"/>
    <s v="RC"/>
    <s v="ANNYE"/>
    <s v="HINATA"/>
    <s v="TREJOS"/>
    <s v="GONZALEZ"/>
    <s v="ANNYE HINATA TREJOS GONZALEZ"/>
    <d v="2021-12-31T00:00:00"/>
    <x v="1"/>
    <n v="11"/>
    <n v="25"/>
    <s v="0 AÑOS 11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5"/>
    <m/>
    <s v="CALLE 89 A SUR NO 8 A ESTE 10 PISO 1"/>
    <n v="3016911717"/>
    <n v="3044816545"/>
    <x v="0"/>
    <s v="NO SE AUTORECONOCE EN NINGUNO DE LOS ANTERIORES"/>
    <x v="1"/>
    <x v="1"/>
    <s v="NO_"/>
    <s v="NO_"/>
    <s v="o. Ingresos iguales o inferiores a 1.5 Smlv"/>
    <m/>
    <s v="ABUELO(A)"/>
    <s v="CC"/>
    <n v="51906526"/>
    <s v="LUZ"/>
    <s v="MYRIAN"/>
    <s v="RODRIGUEZ"/>
    <s v="DIAZ"/>
    <d v="1969-03-15T00:00:00"/>
    <s v="COLOMBIA"/>
    <s v="BOGOTÁ"/>
    <s v="BOGOTÁ"/>
    <s v="CC"/>
    <n v="1088293776"/>
    <s v="SEBASTIAN"/>
    <m/>
    <s v="TREJOS"/>
    <s v="ZULETA"/>
    <d v="1991-09-24T00:00:00"/>
    <n v="31"/>
    <s v="COLOMBIA"/>
    <s v="NORTE_DE_SANTANDER"/>
    <s v="CÚCUTA"/>
    <s v="CC"/>
    <n v="1053693268"/>
    <s v="HERLY"/>
    <s v="MERCEDES"/>
    <s v="GONZALEZ"/>
    <s v="RODRIGUEZ"/>
    <d v="1992-02-27T00:00:00"/>
    <n v="30"/>
    <s v="COLOMBIA"/>
    <s v="BOGOTÁ"/>
    <s v="BOGOTÁ"/>
    <x v="1"/>
    <x v="6"/>
    <x v="0"/>
    <d v="2022-03-08T00:00:00"/>
    <s v="SI_"/>
    <x v="2"/>
    <n v="2"/>
    <s v="SI_"/>
    <m/>
    <m/>
    <n v="38"/>
    <s v="2490GR"/>
    <n v="45"/>
    <s v="NO_"/>
    <n v="1"/>
    <m/>
    <m/>
    <x v="2"/>
    <m/>
  </r>
  <r>
    <n v="1023047101"/>
    <x v="1"/>
    <d v="2022-03-03T00:00:00"/>
    <m/>
    <m/>
    <m/>
    <m/>
    <x v="0"/>
    <x v="3"/>
    <x v="3"/>
    <s v="RC"/>
    <s v="ERICK"/>
    <s v="SANTIAGO"/>
    <s v="CAMELO"/>
    <s v="RUEDA"/>
    <s v="ERICK SANTIAGO CAMELO RUEDA"/>
    <d v="2021-08-27T00:00:00"/>
    <x v="3"/>
    <n v="3"/>
    <n v="29"/>
    <s v="1 AÑOS 3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1 SUR NO 8 ESTE 31"/>
    <n v="3229228180"/>
    <n v="3209860498"/>
    <x v="0"/>
    <s v="NO SE AUTORECONOCE EN NINGUNO DE LOS ANTERIORES"/>
    <x v="0"/>
    <x v="12"/>
    <s v="NO_"/>
    <s v="NO_"/>
    <s v="o. Ingresos iguales o inferiores a 1.5 Smlv"/>
    <m/>
    <s v="ABUELO(A)"/>
    <s v="CC"/>
    <n v="52288113"/>
    <s v="LUZ"/>
    <s v="NEICY"/>
    <s v="TOVAR"/>
    <s v="ROMERO"/>
    <d v="1979-07-19T00:00:00"/>
    <s v="COLOMBIA"/>
    <s v="BOGOTÁ"/>
    <s v="BOGOTÁ"/>
    <s v="CC"/>
    <n v="1000692134"/>
    <s v="ANDRES"/>
    <s v="YESID"/>
    <s v="CAMELO"/>
    <s v="TOVAR"/>
    <d v="2002-07-24T00:00:00"/>
    <n v="20"/>
    <s v="COLOMBIA"/>
    <s v="BOGOTÁ"/>
    <s v="BOGOTÁ"/>
    <s v="CC"/>
    <n v="1016592968"/>
    <s v="LAURA"/>
    <s v="YULIED"/>
    <s v="RUEDA"/>
    <s v="ARIZA"/>
    <d v="2004-05-13T00:00:00"/>
    <n v="18"/>
    <s v="COLOMBIA"/>
    <s v="BOGOTÁ"/>
    <s v="BOGOTÁ"/>
    <x v="0"/>
    <x v="6"/>
    <x v="0"/>
    <d v="2022-03-01T00:00:00"/>
    <s v="SI_"/>
    <x v="2"/>
    <n v="2"/>
    <s v="NO_"/>
    <m/>
    <m/>
    <n v="39"/>
    <s v="3490 GR"/>
    <n v="54"/>
    <s v="NO_"/>
    <n v="6"/>
    <m/>
    <m/>
    <x v="1"/>
    <m/>
  </r>
  <r>
    <n v="1019160387"/>
    <x v="0"/>
    <d v="2022-03-03T00:00:00"/>
    <d v="2022-09-26T00:00:00"/>
    <e v="#REF!"/>
    <e v="#N/A"/>
    <m/>
    <x v="0"/>
    <x v="3"/>
    <x v="3"/>
    <s v="RC"/>
    <s v="DENAYLIN"/>
    <s v="ROSARIO"/>
    <s v="TORRADO"/>
    <s v="ROCHA"/>
    <s v="DENAYLIN ROSARIO TORRADO ROCHA"/>
    <d v="2021-07-08T00:00:00"/>
    <x v="3"/>
    <n v="5"/>
    <n v="18"/>
    <s v="1 AÑOS 5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ESTE NO 98 C SUR 04"/>
    <n v="3017678005"/>
    <m/>
    <x v="0"/>
    <s v="NO SE AUTORECONOCE EN NINGUNO DE LOS ANTERIORES"/>
    <x v="0"/>
    <x v="4"/>
    <s v="NO_"/>
    <s v="NO_"/>
    <s v="a. Pertenecientes a hogares con puntaje SISBEN"/>
    <m/>
    <s v="MADRE"/>
    <s v="CC"/>
    <n v="1235255381"/>
    <s v="NAIMARU"/>
    <m/>
    <s v="ROCHA"/>
    <s v="JIMENEZ"/>
    <d v="1990-06-02T00:00:00"/>
    <s v="VENEZUELA"/>
    <s v="EXTERIOR"/>
    <s v="EXTERIOR"/>
    <s v="CC"/>
    <n v="1090504121"/>
    <s v="DEIMER"/>
    <m/>
    <s v="TORRADO"/>
    <s v="TARAZONA"/>
    <d v="1992-12-04T00:00:00"/>
    <n v="30"/>
    <s v="COLOMBIA"/>
    <s v="NORTE_DE_SANTANDER"/>
    <s v="CÚCUTA"/>
    <s v="CC"/>
    <n v="1235255381"/>
    <s v="NAIMARU"/>
    <m/>
    <s v="ROCHA"/>
    <s v="JIMENEZ"/>
    <d v="1990-06-02T00:00:00"/>
    <n v="32"/>
    <s v="VENEZUELA"/>
    <s v="EXTERIOR"/>
    <s v="EXTERIOR"/>
    <x v="0"/>
    <x v="2"/>
    <x v="0"/>
    <d v="2022-03-01T00:00:00"/>
    <s v="SI_"/>
    <x v="2"/>
    <n v="2"/>
    <s v="NO_"/>
    <m/>
    <m/>
    <s v="38.7"/>
    <s v="2995 GR"/>
    <n v="49"/>
    <s v="NO_"/>
    <n v="6"/>
    <m/>
    <m/>
    <x v="1"/>
    <m/>
  </r>
  <r>
    <n v="1093612269"/>
    <x v="0"/>
    <d v="2022-03-03T00:00:00"/>
    <d v="2022-05-16T00:00:00"/>
    <e v="#REF!"/>
    <e v="#N/A"/>
    <m/>
    <x v="0"/>
    <x v="3"/>
    <x v="3"/>
    <s v="RC"/>
    <s v="LEONARDO"/>
    <s v="ALFONSO"/>
    <s v="RODRIGUEZ"/>
    <s v="HIDALGO"/>
    <s v="LEONARDO ALFONSO RODRIGUEZ HIDALGO"/>
    <d v="2021-07-22T00:00:00"/>
    <x v="3"/>
    <n v="5"/>
    <n v="4"/>
    <s v="1 AÑOS 5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6A ESTE 90 SUR 41"/>
    <n v="3027451392"/>
    <n v="3218347927"/>
    <x v="0"/>
    <s v="NO SE AUTORECONOCE EN NINGUNO DE LOS ANTERIORES"/>
    <x v="0"/>
    <x v="5"/>
    <s v="NO_"/>
    <s v="NO_"/>
    <s v="a. Pertenecientes a hogares con puntaje SISBEN"/>
    <m/>
    <s v="MADRE"/>
    <s v="SIN DOCUMENTO"/>
    <m/>
    <s v="DIVEANA"/>
    <s v="CAROLINA"/>
    <s v="HIDALGO"/>
    <s v="PEÑA"/>
    <d v="1992-09-06T00:00:00"/>
    <s v="VENEZUELA"/>
    <s v="EXTERIOR"/>
    <s v="EXTERIOR"/>
    <s v="CC"/>
    <n v="1093746564"/>
    <s v="JONATHAN"/>
    <s v="ALFONSO"/>
    <s v="RODRIGUEZ"/>
    <s v="SILVA"/>
    <d v="1988-10-15T00:00:00"/>
    <n v="34"/>
    <s v="COLOMBIA"/>
    <s v="NORTE_DE_SANTANDER"/>
    <s v="CÚCUTA"/>
    <s v="SIN DOCUMENTO"/>
    <m/>
    <s v="DIVEANA"/>
    <s v="CAROLINA"/>
    <s v="HIDALGO"/>
    <s v="PEÑA"/>
    <d v="1992-09-06T00:00:00"/>
    <n v="30"/>
    <s v="VENEZUELA"/>
    <s v="EXTERIOR"/>
    <s v="EXTERIOR"/>
    <x v="1"/>
    <x v="2"/>
    <x v="0"/>
    <d v="2022-03-01T00:00:00"/>
    <s v="SI_"/>
    <x v="2"/>
    <n v="3"/>
    <s v="NO_"/>
    <m/>
    <m/>
    <n v="38"/>
    <s v="2900 GR"/>
    <n v="49"/>
    <s v="NO_"/>
    <n v="6"/>
    <m/>
    <m/>
    <x v="1"/>
    <m/>
  </r>
  <r>
    <n v="1023047166"/>
    <x v="0"/>
    <d v="2022-03-03T00:00:00"/>
    <d v="2022-04-20T00:00:00"/>
    <e v="#REF!"/>
    <e v="#N/A"/>
    <m/>
    <x v="0"/>
    <x v="3"/>
    <x v="3"/>
    <s v="RC"/>
    <s v="MATHEW"/>
    <m/>
    <s v="PINZON"/>
    <s v="PARDO"/>
    <s v="MATHEW  PINZON PARDO"/>
    <d v="2021-08-27T00:00:00"/>
    <x v="3"/>
    <n v="3"/>
    <n v="29"/>
    <s v="1 AÑOS 3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KR 6 A NO 91 SUR 07"/>
    <n v="3223376869"/>
    <n v="3112771525"/>
    <x v="0"/>
    <s v="NO SE AUTORECONOCE EN NINGUNO DE LOS ANTERIORES"/>
    <x v="0"/>
    <x v="8"/>
    <s v="NO_"/>
    <s v="NO_"/>
    <s v="a. Pertenecientes a hogares con puntaje SISBEN"/>
    <m/>
    <s v="MADRE"/>
    <s v="CC"/>
    <n v="1022962343"/>
    <s v="KATHERINE"/>
    <s v="VANESSA"/>
    <s v="PARDO"/>
    <s v="RIASCOS"/>
    <d v="1990-08-26T00:00:00"/>
    <s v="COLOMBIA"/>
    <s v="BOGOTÁ"/>
    <s v="BOGOTÁ"/>
    <s v="CC"/>
    <n v="1022995647"/>
    <s v="ALVARO"/>
    <s v="DE JESUS"/>
    <s v="PINZON"/>
    <s v="GUATAMA"/>
    <d v="1994-04-01T00:00:00"/>
    <n v="28"/>
    <s v="COLOMBIA"/>
    <s v="BOGOTÁ"/>
    <s v="BOGOTÁ"/>
    <s v="CC"/>
    <n v="1022962343"/>
    <s v="KATHERINE"/>
    <s v="VANESSA"/>
    <s v="PARDO"/>
    <s v="RIASCOS"/>
    <d v="1990-08-26T00:00:00"/>
    <n v="32"/>
    <s v="COLOMBIA"/>
    <s v="BOGOTÁ"/>
    <s v="BOGOTÁ"/>
    <x v="0"/>
    <x v="6"/>
    <x v="0"/>
    <d v="2022-03-01T00:00:00"/>
    <s v="SI_"/>
    <x v="2"/>
    <n v="4"/>
    <s v="SI_"/>
    <m/>
    <m/>
    <n v="37"/>
    <s v="2495 GR"/>
    <n v="47"/>
    <s v="NO_"/>
    <n v="6"/>
    <m/>
    <m/>
    <x v="1"/>
    <m/>
  </r>
  <r>
    <n v="1023046416"/>
    <x v="1"/>
    <d v="2022-03-03T00:00:00"/>
    <m/>
    <m/>
    <m/>
    <m/>
    <x v="0"/>
    <x v="4"/>
    <x v="4"/>
    <s v="RC"/>
    <s v="EMILY"/>
    <m/>
    <s v="TORO"/>
    <s v="MORENO"/>
    <s v="EMILY  TORO MORENO"/>
    <d v="2021-03-18T00:00:00"/>
    <x v="3"/>
    <n v="9"/>
    <n v="8"/>
    <s v="1 AÑOS 9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6 D BIS ESTE NO 116 SUR 52"/>
    <n v="3214972700"/>
    <n v="3144091830"/>
    <x v="0"/>
    <s v="NO SE AUTORECONOCE EN NINGUNO DE LOS ANTERIORES"/>
    <x v="0"/>
    <x v="4"/>
    <s v="NO_"/>
    <s v="NO_"/>
    <s v="a. Pertenecientes a hogares con puntaje SISBEN"/>
    <m/>
    <s v="ABUELO(A)"/>
    <s v="CC"/>
    <n v="52176492"/>
    <s v="LISETTE"/>
    <s v="MAGALY"/>
    <s v="GARCIA"/>
    <s v="JIMENEZ"/>
    <d v="1970-03-26T00:00:00"/>
    <s v="COLOMBIA"/>
    <s v="BOGOTÁ"/>
    <s v="BOGOTÁ"/>
    <m/>
    <m/>
    <m/>
    <m/>
    <m/>
    <m/>
    <m/>
    <s v=""/>
    <m/>
    <m/>
    <m/>
    <s v="CC"/>
    <n v="1023031760"/>
    <s v="DIANA"/>
    <s v="PAOLA"/>
    <s v="MORENO"/>
    <s v="GARCIA"/>
    <d v="1998-11-26T00:00:00"/>
    <n v="24"/>
    <s v="COLOMBIA"/>
    <s v="BOGOTÁ"/>
    <s v="BOGOTÁ"/>
    <x v="0"/>
    <x v="3"/>
    <x v="0"/>
    <d v="2022-03-01T00:00:00"/>
    <s v="SI_"/>
    <x v="2"/>
    <n v="2"/>
    <s v="NO_"/>
    <m/>
    <m/>
    <n v="39"/>
    <s v="3000 GR "/>
    <n v="48"/>
    <s v="NO_"/>
    <n v="6"/>
    <m/>
    <m/>
    <x v="1"/>
    <m/>
  </r>
  <r>
    <n v="1023046885"/>
    <x v="1"/>
    <d v="2022-03-03T00:00:00"/>
    <m/>
    <m/>
    <m/>
    <m/>
    <x v="0"/>
    <x v="5"/>
    <x v="5"/>
    <s v="RC"/>
    <s v="MIA"/>
    <s v="ISABELLA"/>
    <s v="POVEDA"/>
    <s v="VERGARA"/>
    <s v="MIA ISABELLA POVEDA VERGARA"/>
    <d v="2021-07-07T00:00:00"/>
    <x v="3"/>
    <n v="5"/>
    <n v="19"/>
    <s v="1 AÑOS 5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5 A SUR NUMERO 7 F ESTE 6 PISO "/>
    <n v="3144140053"/>
    <m/>
    <x v="0"/>
    <s v="NO SE AUTORECONOCE EN NINGUNO DE LOS ANTERIORES"/>
    <x v="1"/>
    <x v="1"/>
    <s v="NO_"/>
    <s v="NO_"/>
    <s v="o. Ingresos iguales o inferiores a 1.5 Smlv"/>
    <m/>
    <s v="MADRE"/>
    <s v="CC"/>
    <n v="1023022093"/>
    <s v="LEIDY"/>
    <s v="DAYANNA"/>
    <s v="VERGARA "/>
    <s v="SANTA"/>
    <d v="1997-07-03T00:00:00"/>
    <s v="COLOMBIA"/>
    <s v="TOLIMA"/>
    <s v="CHAPARRAL"/>
    <s v="CC"/>
    <n v="80812212"/>
    <s v="JUAN"/>
    <s v="GABRIEL"/>
    <s v="POVEDA"/>
    <s v="MOROS"/>
    <d v="1984-12-04T00:00:00"/>
    <n v="38"/>
    <s v="COLOMBIA"/>
    <s v="BOGOTÁ"/>
    <s v="BOGOTÁ"/>
    <s v="CC"/>
    <n v="1023022093"/>
    <s v="LEIDY"/>
    <s v="DAYANNA"/>
    <s v="VERGARA"/>
    <s v="SANTA"/>
    <d v="1997-07-03T00:00:00"/>
    <n v="25"/>
    <s v="COLOMBIA"/>
    <s v="TOLIMA"/>
    <s v="CHAPARRAL"/>
    <x v="0"/>
    <x v="4"/>
    <x v="0"/>
    <d v="2022-03-07T00:00:00"/>
    <s v="SI_"/>
    <x v="2"/>
    <n v="0"/>
    <s v="NO_"/>
    <m/>
    <m/>
    <n v="37"/>
    <s v="3390 GR "/>
    <n v="51"/>
    <s v="NO_"/>
    <n v="6"/>
    <m/>
    <m/>
    <x v="1"/>
    <m/>
  </r>
  <r>
    <n v="1023043961"/>
    <x v="1"/>
    <d v="2022-04-20T00:00:00"/>
    <m/>
    <m/>
    <m/>
    <s v="TRIANGULO"/>
    <x v="0"/>
    <x v="4"/>
    <x v="4"/>
    <s v="RC"/>
    <s v="HANNA"/>
    <s v="VALENTINA"/>
    <s v="ARIAS"/>
    <s v="ROJAS"/>
    <s v="HANNA VALENTINA ARIAS ROJAS"/>
    <d v="2019-08-07T00:00:00"/>
    <x v="10"/>
    <n v="4"/>
    <n v="19"/>
    <s v="3 AÑOS 4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8DESTE#90SUR-45"/>
    <n v="3124217164"/>
    <n v="3206352066"/>
    <x v="0"/>
    <s v="NO SE AUTORECONOCE EN NINGUNO DE LOS ANTERIORES"/>
    <x v="1"/>
    <x v="1"/>
    <s v="NO_"/>
    <s v="NO_"/>
    <s v="o. Ingresos iguales o inferiores a 1.5 Smlv"/>
    <m/>
    <s v="MADRE"/>
    <s v="CC"/>
    <n v="45622996"/>
    <s v="NEIDY"/>
    <s v="ADRIANA"/>
    <s v="ROJAS"/>
    <s v="ROJAS"/>
    <d v="1983-09-30T00:00:00"/>
    <s v="COLOMBIA"/>
    <s v="BOGOTÁ"/>
    <s v="BOGOTÁ"/>
    <s v="CC"/>
    <n v="1022955449"/>
    <s v="STIWAR"/>
    <m/>
    <s v="ARIAS"/>
    <s v="MURILLO"/>
    <d v="1989-11-23T00:00:00"/>
    <n v="33"/>
    <s v="COLOMBIA"/>
    <s v="TOLIMA"/>
    <s v="IBAGUÉ"/>
    <s v="CC"/>
    <n v="45622996"/>
    <s v="NEIDY"/>
    <s v="ADRIANA"/>
    <s v="ROJAS"/>
    <s v="ROJAS"/>
    <d v="1983-09-30T00:00:00"/>
    <n v="39"/>
    <s v="COLOMBIA"/>
    <s v="BOGOTÁ"/>
    <s v="BOGOTÁ"/>
    <x v="0"/>
    <x v="3"/>
    <x v="0"/>
    <d v="2022-04-18T00:00:00"/>
    <s v="SI_"/>
    <x v="1"/>
    <m/>
    <s v="NO_"/>
    <m/>
    <m/>
    <n v="36"/>
    <n v="1980"/>
    <n v="43"/>
    <m/>
    <n v="6"/>
    <n v="6"/>
    <s v="NA"/>
    <x v="3"/>
    <m/>
  </r>
  <r>
    <n v="1206226361"/>
    <x v="0"/>
    <d v="2022-03-03T00:00:00"/>
    <d v="2022-04-20T00:00:00"/>
    <e v="#REF!"/>
    <e v="#N/A"/>
    <m/>
    <x v="0"/>
    <x v="4"/>
    <x v="4"/>
    <s v="RC"/>
    <s v="LICETH "/>
    <s v="MARIANA"/>
    <s v="OLARTE"/>
    <s v="SANCHEZ"/>
    <s v="LICETH  MARIANA OLARTE SANCHEZ"/>
    <d v="2020-09-20T00:00:00"/>
    <x v="2"/>
    <n v="3"/>
    <n v="6"/>
    <s v="2 AÑOS 3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7 SUR NO B ESTE 15 PISO 1"/>
    <n v="3143519344"/>
    <n v="3202835181"/>
    <x v="0"/>
    <s v="NO SE AUTORECONOCE EN NINGUNO DE LOS ANTERIORES"/>
    <x v="0"/>
    <x v="17"/>
    <s v="NO_"/>
    <s v="NO_"/>
    <s v="o. Ingresos iguales o inferiores a 1.5 Smlv"/>
    <m/>
    <s v="ABUELO(A)"/>
    <s v="CC"/>
    <n v="52635693"/>
    <s v="MARIA "/>
    <s v="TERESA"/>
    <s v="ARIAS"/>
    <s v="PEREZ"/>
    <d v="1979-03-20T00:00:00"/>
    <s v="COLOMBIA"/>
    <s v="BOGOTÁ"/>
    <s v="BOGOTÁ"/>
    <m/>
    <m/>
    <m/>
    <m/>
    <m/>
    <m/>
    <m/>
    <s v=""/>
    <m/>
    <m/>
    <m/>
    <s v="CC"/>
    <n v="1000320976"/>
    <s v="LUISA"/>
    <s v="FERNANDA"/>
    <s v="SANCHEZ"/>
    <s v="ARIAS"/>
    <d v="2001-08-24T00:00:00"/>
    <n v="21"/>
    <s v="COLOMBIA"/>
    <s v="BOGOTÁ"/>
    <s v="BOGOTÁ"/>
    <x v="1"/>
    <x v="6"/>
    <x v="0"/>
    <d v="2022-03-01T00:00:00"/>
    <s v="SI_"/>
    <x v="2"/>
    <n v="3"/>
    <s v="SI_"/>
    <m/>
    <m/>
    <n v="34"/>
    <s v="2200 GR"/>
    <n v="45"/>
    <s v="NO_"/>
    <n v="0"/>
    <m/>
    <m/>
    <x v="1"/>
    <m/>
  </r>
  <r>
    <n v="1243859333"/>
    <x v="1"/>
    <d v="2022-03-03T00:00:00"/>
    <m/>
    <m/>
    <m/>
    <m/>
    <x v="0"/>
    <x v="4"/>
    <x v="4"/>
    <s v="RC"/>
    <s v="LIAM"/>
    <s v="JARED"/>
    <s v="FORERO"/>
    <s v="VIVAS"/>
    <s v="LIAM JARED FORERO VIVAS"/>
    <d v="2020-08-30T00:00:00"/>
    <x v="2"/>
    <n v="3"/>
    <n v="26"/>
    <s v="2 AÑOS 3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LLE 97 D SUR 3 A ESTE 23"/>
    <n v="3213152224"/>
    <m/>
    <x v="0"/>
    <s v="NO SE AUTORECONOCE EN NINGUNO DE LOS ANTERIORES"/>
    <x v="0"/>
    <x v="1"/>
    <s v="NO_"/>
    <s v="NO_"/>
    <s v="o. Ingresos iguales o inferiores a 1.5 Smlv"/>
    <m/>
    <s v="MADRE"/>
    <s v="CC"/>
    <n v="1033780624"/>
    <s v="INGRID "/>
    <s v="LORENA "/>
    <s v="VIVAS"/>
    <s v="TRIVIÑO"/>
    <d v="1995-10-03T00:00:00"/>
    <s v="COLOMBIA"/>
    <s v="BOGOTÁ"/>
    <s v="BOGOTÁ"/>
    <s v="CC"/>
    <n v="1022998842"/>
    <s v="SEBASTIAN"/>
    <m/>
    <s v="FORERO"/>
    <s v="PAMO"/>
    <d v="1994-09-05T00:00:00"/>
    <n v="28"/>
    <s v="COLOMBIA"/>
    <s v="BOGOTÁ"/>
    <s v="BOGOTÁ"/>
    <s v="CC"/>
    <n v="1033780624"/>
    <s v="INGRID "/>
    <s v="LORENA "/>
    <s v="VIVAS"/>
    <s v="TRIVIÑO"/>
    <d v="1995-10-03T00:00:00"/>
    <n v="27"/>
    <s v="COLOMBIA"/>
    <s v="BOGOTÁ"/>
    <s v="BOGOTÁ"/>
    <x v="0"/>
    <x v="6"/>
    <x v="0"/>
    <d v="2022-03-01T00:00:00"/>
    <s v="SI_"/>
    <x v="2"/>
    <n v="1"/>
    <s v="NO_"/>
    <m/>
    <m/>
    <n v="40"/>
    <s v="2950 GR"/>
    <n v="51"/>
    <s v="NO_"/>
    <n v="6"/>
    <m/>
    <m/>
    <x v="1"/>
    <m/>
  </r>
  <r>
    <n v="1023046400"/>
    <x v="0"/>
    <d v="2022-03-03T00:00:00"/>
    <d v="2022-06-01T00:00:00"/>
    <e v="#REF!"/>
    <e v="#N/A"/>
    <m/>
    <x v="0"/>
    <x v="4"/>
    <x v="4"/>
    <s v="RC"/>
    <s v="ISAAC"/>
    <s v="JOSUE"/>
    <s v="VARGAS"/>
    <s v="TRASLAVIÑA"/>
    <s v="ISAAC JOSUE VARGAS TRASLAVIÑA"/>
    <d v="2021-02-27T00:00:00"/>
    <x v="3"/>
    <n v="9"/>
    <n v="29"/>
    <s v="1 AÑOS 9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6 A SUR 7B ESTE 53"/>
    <n v="3214044872"/>
    <n v="3006311701"/>
    <x v="0"/>
    <s v="NO SE AUTORECONOCE EN NINGUNO DE LOS ANTERIORES"/>
    <x v="1"/>
    <x v="1"/>
    <s v="NO_"/>
    <s v="NO_"/>
    <s v="o. Ingresos iguales o inferiores a 1.5 Smlv"/>
    <m/>
    <s v="PADRE"/>
    <s v="CC"/>
    <n v="80742608"/>
    <s v="MILTON"/>
    <s v="JULIO"/>
    <s v="VARGAS"/>
    <s v="GONZALEZ"/>
    <d v="1981-07-09T00:00:00"/>
    <s v="COLOMBIA"/>
    <s v="BOGOTÁ"/>
    <s v="BOGOTÁ"/>
    <s v="CC"/>
    <n v="80742608"/>
    <s v="MILTON"/>
    <s v="JULIO"/>
    <s v="VARGAS"/>
    <s v="GONZALEZ"/>
    <d v="1981-07-09T00:00:00"/>
    <n v="41"/>
    <s v="COLOMBIA"/>
    <s v="BOGOTÁ"/>
    <s v="BOGOTÁ"/>
    <s v="CC"/>
    <n v="1022928846"/>
    <s v="NATHALI"/>
    <m/>
    <s v="TRASLAVIÑA"/>
    <s v="ESCOBAR"/>
    <d v="1986-11-07T00:00:00"/>
    <n v="36"/>
    <s v="COLOMBIA"/>
    <s v="BOGOTÁ"/>
    <s v="BOGOTÁ"/>
    <x v="1"/>
    <x v="1"/>
    <x v="0"/>
    <d v="2022-03-01T00:00:00"/>
    <s v="SI_"/>
    <x v="2"/>
    <n v="3"/>
    <s v="NO_"/>
    <m/>
    <m/>
    <n v="39"/>
    <s v="3690 GR"/>
    <n v="54"/>
    <s v="NO_"/>
    <n v="6"/>
    <m/>
    <m/>
    <x v="1"/>
    <m/>
  </r>
  <r>
    <n v="1023046395"/>
    <x v="0"/>
    <d v="2022-03-03T00:00:00"/>
    <d v="2022-04-07T00:00:00"/>
    <e v="#REF!"/>
    <e v="#N/A"/>
    <m/>
    <x v="0"/>
    <x v="5"/>
    <x v="5"/>
    <s v="RC"/>
    <s v="LUNA"/>
    <s v="ISABELLA"/>
    <s v="MARTINEZ"/>
    <s v="SANCHEZ"/>
    <s v="LUNA ISABELLA MARTINEZ SANCHEZ"/>
    <d v="2021-02-22T00:00:00"/>
    <x v="3"/>
    <n v="10"/>
    <n v="4"/>
    <s v="1 AÑOS 10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A ESTE NO 91 SUR 16"/>
    <n v="3144910432"/>
    <n v="3212907317"/>
    <x v="0"/>
    <s v="NO SE AUTORECONOCE EN NINGUNO DE LOS ANTERIORES"/>
    <x v="1"/>
    <x v="1"/>
    <s v="NO_"/>
    <s v="NO_"/>
    <s v="o. Ingresos iguales o inferiores a 1.5 Smlv"/>
    <m/>
    <s v="ABUELO(A)"/>
    <s v="CC"/>
    <n v="28976975"/>
    <s v="GLORIA"/>
    <s v="STELLA"/>
    <s v="BARRETO"/>
    <m/>
    <d v="1966-08-03T00:00:00"/>
    <s v="COLOMBIA"/>
    <s v="TOLIMA"/>
    <s v="VENADILLO"/>
    <m/>
    <m/>
    <m/>
    <m/>
    <m/>
    <m/>
    <m/>
    <s v=""/>
    <m/>
    <m/>
    <m/>
    <s v="CC"/>
    <n v="1000932021"/>
    <s v="YEIMY"/>
    <s v="JOHANA"/>
    <s v="SANCHEZ"/>
    <s v="BARRETO"/>
    <d v="2001-01-13T00:00:00"/>
    <n v="21"/>
    <s v="COLOMBIA"/>
    <s v="BOGOTÁ"/>
    <s v="BOGOTÁ"/>
    <x v="1"/>
    <x v="1"/>
    <x v="0"/>
    <d v="2022-03-01T00:00:00"/>
    <s v="SI_"/>
    <x v="2"/>
    <n v="2"/>
    <s v="NO_"/>
    <m/>
    <m/>
    <s v="39.5"/>
    <s v="2655 GR"/>
    <n v="49"/>
    <s v="NO_"/>
    <n v="6"/>
    <m/>
    <m/>
    <x v="1"/>
    <m/>
  </r>
  <r>
    <n v="1020849345"/>
    <x v="0"/>
    <d v="2022-03-03T00:00:00"/>
    <d v="2022-10-03T00:00:00"/>
    <e v="#REF!"/>
    <e v="#N/A"/>
    <s v="TRIANGULO"/>
    <x v="0"/>
    <x v="4"/>
    <x v="4"/>
    <s v="RC"/>
    <s v="MARIA"/>
    <s v="JULIANA"/>
    <s v="PINTO"/>
    <s v="ANDRADE"/>
    <s v="MARIA JULIANA PINTO ANDRADE"/>
    <d v="2021-02-05T00:00:00"/>
    <x v="3"/>
    <n v="10"/>
    <n v="21"/>
    <s v="1 AÑOS 10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ESTE NO 97 B SUR 27"/>
    <n v="3192304190"/>
    <m/>
    <x v="0"/>
    <s v="NO SE AUTORECONOCE EN NINGUNO DE LOS ANTERIORES"/>
    <x v="1"/>
    <x v="1"/>
    <s v="NO_"/>
    <s v="NO_"/>
    <s v="o. Ingresos iguales o inferiores a 1.5 Smlv"/>
    <m/>
    <s v="ABUELO(A)"/>
    <s v="CC"/>
    <s v="51 555 242"/>
    <s v="MARIA "/>
    <s v="DEL TRANSITO"/>
    <s v="LOPEZ"/>
    <s v="CIFUENTES"/>
    <d v="1985-10-23T00:00:00"/>
    <s v="COLOMBIA"/>
    <s v="BOYACÁ"/>
    <s v="SOTAQUIRÁ"/>
    <m/>
    <m/>
    <m/>
    <m/>
    <m/>
    <m/>
    <m/>
    <s v=""/>
    <m/>
    <m/>
    <m/>
    <s v="CC"/>
    <n v="1033721806"/>
    <s v="LORENA"/>
    <s v="JANET"/>
    <s v="ANDRADE "/>
    <s v="LOPEZ"/>
    <d v="1990-03-03T00:00:00"/>
    <n v="32"/>
    <s v="COLOMBIA"/>
    <s v="BOGOTÁ"/>
    <s v="BOGOTÁ"/>
    <x v="0"/>
    <x v="4"/>
    <x v="0"/>
    <d v="2022-03-01T00:00:00"/>
    <s v="SI_"/>
    <x v="2"/>
    <n v="3"/>
    <s v="NO_"/>
    <m/>
    <m/>
    <n v="39"/>
    <s v="2900 GR"/>
    <n v="50"/>
    <s v="NO_"/>
    <n v="4"/>
    <n v="0"/>
    <m/>
    <x v="1"/>
    <m/>
  </r>
  <r>
    <n v="1243858630"/>
    <x v="0"/>
    <d v="2022-03-03T00:00:00"/>
    <d v="2022-04-11T00:00:00"/>
    <e v="#REF!"/>
    <e v="#N/A"/>
    <m/>
    <x v="0"/>
    <x v="4"/>
    <x v="4"/>
    <s v="RC"/>
    <s v="ADRIAN"/>
    <s v="MIGUEL"/>
    <s v="SANCHEZ"/>
    <s v="RICO"/>
    <s v="ADRIAN MIGUEL SANCHEZ RICO"/>
    <d v="2020-04-29T00:00:00"/>
    <x v="2"/>
    <n v="7"/>
    <n v="27"/>
    <s v="2 AÑOS 7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2"/>
    <m/>
    <s v="KR 3B 115 SUR 16"/>
    <n v="3193028652"/>
    <n v="3153927833"/>
    <x v="0"/>
    <s v="NO SE AUTORECONOCE EN NINGUNO DE LOS ANTERIORES"/>
    <x v="0"/>
    <x v="11"/>
    <s v="NO_"/>
    <s v="NO_"/>
    <s v="o. Ingresos iguales o inferiores a 1.5 Smlv"/>
    <m/>
    <s v="MADRE"/>
    <s v="CC"/>
    <n v="1031132799"/>
    <s v="LAURA"/>
    <s v="MERCEDES"/>
    <s v="RICO"/>
    <s v="PRIETO"/>
    <d v="1991-06-21T00:00:00"/>
    <s v="COLOMBIA"/>
    <s v="META"/>
    <s v="VILLAVICENCIO"/>
    <s v="CC"/>
    <n v="1002647219"/>
    <s v="MIGUEL"/>
    <s v="GERARDO"/>
    <s v="SANCHEZ"/>
    <s v="ROMERO"/>
    <d v="1990-04-13T00:00:00"/>
    <n v="32"/>
    <s v="COLOMBIA"/>
    <s v="BOYACÁ"/>
    <s v="MARIPÍ"/>
    <s v="CC"/>
    <n v="1031132799"/>
    <s v="LAURA"/>
    <s v="MERCEDES"/>
    <s v="RICO"/>
    <s v="PRIETO"/>
    <d v="1991-06-21T00:00:00"/>
    <n v="31"/>
    <s v="COLOMBIA"/>
    <s v="META"/>
    <s v="VILLAVICENCIO"/>
    <x v="0"/>
    <x v="0"/>
    <x v="0"/>
    <d v="2022-03-01T00:00:00"/>
    <s v="SI_"/>
    <x v="2"/>
    <n v="0"/>
    <s v="NO_"/>
    <m/>
    <m/>
    <n v="40"/>
    <s v="3800 GR"/>
    <n v="50"/>
    <s v="NO_"/>
    <n v="4"/>
    <n v="0"/>
    <m/>
    <x v="1"/>
    <m/>
  </r>
  <r>
    <n v="1243858522"/>
    <x v="0"/>
    <d v="2022-03-03T00:00:00"/>
    <d v="2022-03-29T00:00:00"/>
    <e v="#REF!"/>
    <e v="#N/A"/>
    <m/>
    <x v="0"/>
    <x v="2"/>
    <x v="2"/>
    <s v="RC"/>
    <s v="KYLIAN"/>
    <m/>
    <s v="VEGA"/>
    <s v="PAEZ"/>
    <s v="KYLIAN  VEGA PAEZ"/>
    <d v="2020-05-06T00:00:00"/>
    <x v="2"/>
    <n v="7"/>
    <n v="20"/>
    <s v="2 AÑOS 7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8C ESTE 112 SUR 15 PISO 2"/>
    <n v="3202884901"/>
    <n v="3144339448"/>
    <x v="0"/>
    <s v="NO SE AUTORECONOCE EN NINGUNO DE LOS ANTERIORES"/>
    <x v="1"/>
    <x v="1"/>
    <s v="NO_"/>
    <s v="NO_"/>
    <s v="o. Ingresos iguales o inferiores a 1.5 Smlv"/>
    <m/>
    <s v="ABUELO(A)"/>
    <s v="CC"/>
    <n v="51845220"/>
    <s v="LUZ"/>
    <s v="MARINA"/>
    <s v="GONZALEZ"/>
    <s v="NOGUERA"/>
    <d v="1966-09-05T00:00:00"/>
    <s v="COLOMBIA"/>
    <s v="BOYACÁ"/>
    <s v="CHITARAQUE"/>
    <s v="CC"/>
    <n v="1019093817"/>
    <s v="JHORDAN"/>
    <s v="ALIRIO"/>
    <s v="VEGA"/>
    <s v="GUEVARA"/>
    <d v="1994-04-04T00:00:00"/>
    <n v="28"/>
    <s v="COLOMBIA"/>
    <s v="CUNDINAMARCA"/>
    <s v="PANDI"/>
    <s v="CC"/>
    <n v="1032410506"/>
    <s v="LUZ"/>
    <s v="MARINA"/>
    <s v="PAEZ"/>
    <s v="GONZALEZ"/>
    <d v="1988-03-11T00:00:00"/>
    <n v="34"/>
    <s v="COLOMBIA"/>
    <s v="BOGOTÁ"/>
    <s v="BOGOTÁ"/>
    <x v="0"/>
    <x v="6"/>
    <x v="0"/>
    <d v="2022-03-04T00:00:00"/>
    <s v="SI_"/>
    <x v="2"/>
    <n v="2"/>
    <s v="NO_"/>
    <m/>
    <m/>
    <n v="38"/>
    <s v="3000 GR"/>
    <n v="42"/>
    <s v="NO_"/>
    <n v="6"/>
    <m/>
    <m/>
    <x v="1"/>
    <m/>
  </r>
  <r>
    <n v="1023988175"/>
    <x v="0"/>
    <d v="2022-03-03T00:00:00"/>
    <d v="2022-08-01T00:00:00"/>
    <e v="#REF!"/>
    <e v="#N/A"/>
    <m/>
    <x v="0"/>
    <x v="4"/>
    <x v="4"/>
    <s v="RC"/>
    <s v="ALAN"/>
    <s v="SANTIAGO"/>
    <s v="PINEDA"/>
    <s v="GUZMAN"/>
    <s v="ALAN SANTIAGO PINEDA GUZMAN"/>
    <d v="2021-01-26T00:00:00"/>
    <x v="3"/>
    <n v="11"/>
    <n v="0"/>
    <s v="1 AÑOS 11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 F SUR NO 6C ESTE 15 "/>
    <n v="3208167718"/>
    <n v="3118216388"/>
    <x v="0"/>
    <s v="NO SE AUTORECONOCE EN NINGUNO DE LOS ANTERIORES"/>
    <x v="1"/>
    <x v="1"/>
    <s v="NO_"/>
    <s v="NO_"/>
    <s v="o. Ingresos iguales o inferiores a 1.5 Smlv"/>
    <m/>
    <s v="ABUELO(A)"/>
    <s v="CC"/>
    <n v="28558260"/>
    <s v="LUZ"/>
    <s v="MERY"/>
    <s v="GUZMAN"/>
    <s v="RAMIREZ"/>
    <d v="1971-06-09T00:00:00"/>
    <s v="COLOMBIA"/>
    <s v="TOLIMA"/>
    <s v="IBAGUÉ"/>
    <s v="CC"/>
    <n v="1000627502"/>
    <s v="KEVIN"/>
    <s v="ALBERTO"/>
    <s v="PINEDA"/>
    <s v="CALVERA"/>
    <d v="1997-10-30T00:00:00"/>
    <n v="25"/>
    <s v="COLOMBIA"/>
    <s v="BOGOTÁ"/>
    <s v="BOGOTÁ"/>
    <s v="CC"/>
    <n v="1110486716"/>
    <s v="YESSICA"/>
    <s v="PAOLA"/>
    <s v="RAMIREZ"/>
    <s v="GUZMAN"/>
    <d v="1995-02-25T00:00:00"/>
    <n v="27"/>
    <s v="COLOMBIA"/>
    <s v="TOLIMA"/>
    <s v="IBAGUÉ"/>
    <x v="0"/>
    <x v="5"/>
    <x v="0"/>
    <d v="2022-03-04T00:00:00"/>
    <s v="SI_"/>
    <x v="2"/>
    <n v="1"/>
    <s v="NO_"/>
    <m/>
    <m/>
    <n v="39"/>
    <s v="3330 GR"/>
    <n v="51"/>
    <s v="NO_"/>
    <n v="6"/>
    <m/>
    <m/>
    <x v="1"/>
    <m/>
  </r>
  <r>
    <n v="1243860746"/>
    <x v="0"/>
    <d v="2022-03-03T00:00:00"/>
    <d v="2022-03-04T00:00:00"/>
    <e v="#REF!"/>
    <e v="#N/A"/>
    <s v="Solo rpp de febrero"/>
    <x v="0"/>
    <x v="6"/>
    <x v="6"/>
    <s v="RC"/>
    <s v="HELEN"/>
    <s v="XIOMARA"/>
    <s v="MALDONADO"/>
    <s v="BALCAZAR"/>
    <s v="HELEN XIOMARA MALDONADO BALCAZAR"/>
    <d v="2021-11-08T00:00:00"/>
    <x v="3"/>
    <n v="1"/>
    <n v="18"/>
    <s v="1 AÑOS 1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5 ESTE 106 A SUR 06"/>
    <n v="3115932312"/>
    <m/>
    <x v="0"/>
    <s v="NO SE AUTORECONOCE EN NINGUNO DE LOS ANTERIORES"/>
    <x v="1"/>
    <x v="1"/>
    <s v="NO_"/>
    <s v="NO_"/>
    <s v="o. Ingresos iguales o inferiores a 1.5 Smlv"/>
    <m/>
    <s v="ABUELO(A)"/>
    <s v="CC"/>
    <n v="39723071"/>
    <s v="GLADYS"/>
    <m/>
    <s v="SUAREZ"/>
    <s v="MONTEJO"/>
    <d v="1968-09-10T00:00:00"/>
    <s v="COLOMBIA"/>
    <s v="CUNDINAMARCA"/>
    <s v="SAN JUAN DE RIOSECO"/>
    <s v="CC"/>
    <n v="79843862"/>
    <s v="JOSE"/>
    <s v="EDUARDO"/>
    <s v="MALDONADO"/>
    <s v="DIAZ"/>
    <d v="1977-04-06T00:00:00"/>
    <n v="45"/>
    <s v="COLOMBIA"/>
    <s v="BOYACÁ"/>
    <s v="SAN MATEO"/>
    <s v="CC"/>
    <n v="1022948034"/>
    <s v="CARMEN"/>
    <s v="JISETH"/>
    <s v="BALCAZAR"/>
    <s v="SUAREZ"/>
    <d v="1988-09-21T00:00:00"/>
    <n v="34"/>
    <s v="COLOMBIA"/>
    <s v="BOGOTÁ"/>
    <s v="BOGOTÁ"/>
    <x v="1"/>
    <x v="6"/>
    <x v="0"/>
    <d v="2021-03-01T00:00:00"/>
    <s v="SI_"/>
    <x v="2"/>
    <n v="3"/>
    <s v="NO_"/>
    <m/>
    <m/>
    <n v="37"/>
    <s v="2964 GR"/>
    <n v="47"/>
    <s v="SI_"/>
    <m/>
    <m/>
    <m/>
    <x v="1"/>
    <m/>
  </r>
  <r>
    <n v="1122541025"/>
    <x v="1"/>
    <d v="2022-10-25T00:00:00"/>
    <m/>
    <m/>
    <m/>
    <m/>
    <x v="0"/>
    <x v="4"/>
    <x v="4"/>
    <s v="RC"/>
    <s v="ADRIAN"/>
    <s v="YESSID"/>
    <s v="SANCHEZ"/>
    <s v="RODRIGUEZ"/>
    <s v="ADRIAN YESSID SANCHEZ RODRIGUEZ"/>
    <d v="2021-04-07T00:00:00"/>
    <x v="3"/>
    <n v="8"/>
    <n v="19"/>
    <s v="1 AÑOS 8 MESES 19 DIAS "/>
    <x v="2"/>
    <x v="1"/>
    <x v="0"/>
    <s v="META"/>
    <s v="VILLAVICENCIO"/>
    <x v="0"/>
    <s v="NO_"/>
    <s v="N/A"/>
    <s v="NINGUNA"/>
    <s v="NA"/>
    <s v="NO_"/>
    <s v="NO_"/>
    <s v="NO_"/>
    <s v="NO_"/>
    <s v="NO_"/>
    <s v="NO_"/>
    <s v="NO_"/>
    <s v="COLOMBIA"/>
    <s v="BOGOTÁ"/>
    <x v="0"/>
    <s v="LOCALIDAD"/>
    <x v="0"/>
    <x v="28"/>
    <m/>
    <s v="CLL97 ASUR #6 ESTE-15"/>
    <n v="3133335125"/>
    <n v="3233965470"/>
    <x v="0"/>
    <s v="NO SE AUTORECONOCE EN NINGUNO DE LOS ANTERIORES"/>
    <x v="0"/>
    <x v="10"/>
    <s v="NO_"/>
    <s v="NO_"/>
    <s v="o. Ingresos iguales o inferiores a 1.5 Smlv"/>
    <m/>
    <s v="MADRE"/>
    <s v="CC"/>
    <n v="1006797302"/>
    <s v="MARIA"/>
    <s v="GUADALUPE"/>
    <s v="RODRIGUEZ"/>
    <s v="JIMENEZ"/>
    <d v="2003-04-06T00:00:00"/>
    <s v="COLOMBIA"/>
    <s v="META"/>
    <s v="VILLAVICENCIO"/>
    <s v="CC"/>
    <n v="1234790700"/>
    <s v="ANDERSON"/>
    <s v="JESSI"/>
    <s v="SANCHEZ"/>
    <s v="BARBOSA"/>
    <d v="1998-10-31T00:00:00"/>
    <n v="24"/>
    <s v="COLOMBIA"/>
    <s v="META"/>
    <s v="VILLAVICENCIO"/>
    <s v="CC"/>
    <n v="1006797302"/>
    <s v="MARIA"/>
    <s v="GUADALUPE"/>
    <s v="RODRIGUEZ"/>
    <s v="JIMENEZ"/>
    <m/>
    <s v=""/>
    <m/>
    <s v="COLOMBIA"/>
    <s v="META"/>
    <x v="0"/>
    <x v="5"/>
    <x v="0"/>
    <m/>
    <s v="SI_"/>
    <x v="2"/>
    <n v="1"/>
    <s v="NO_"/>
    <s v="NO"/>
    <m/>
    <n v="38"/>
    <n v="3755"/>
    <n v="51"/>
    <m/>
    <n v="6"/>
    <n v="13"/>
    <n v="13"/>
    <x v="1"/>
    <m/>
  </r>
  <r>
    <s v="835C918A154C495B9A8257A9AE0635BA35823"/>
    <x v="0"/>
    <d v="2022-10-04T00:00:00"/>
    <d v="2022-10-24T00:00:00"/>
    <m/>
    <e v="#N/A"/>
    <s v="TRIANGULO"/>
    <x v="0"/>
    <x v="4"/>
    <x v="4"/>
    <s v="SIN DOCUMENTO"/>
    <s v="ALAHAYA"/>
    <s v="VALENTINA"/>
    <s v="LEAL"/>
    <s v="GELVIZ"/>
    <s v="ALAHAYA VALENTINA LEAL GELVIZ"/>
    <d v="2020-06-13T00:00:00"/>
    <x v="2"/>
    <n v="6"/>
    <n v="13"/>
    <s v="2 AÑOS 6 MESES 13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KR 2 NO 97 F SUR 38 PISO 1"/>
    <n v="3184541105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PEP"/>
    <n v="5057003"/>
    <s v="MARIA "/>
    <m/>
    <s v="GELVIZ"/>
    <s v="MANRIQUE"/>
    <d v="1990-07-11T00:00:00"/>
    <s v="VENEZUELA"/>
    <s v="EXTERIOR"/>
    <s v="EXTERIOR"/>
    <s v="PEP"/>
    <n v="5052505"/>
    <s v="JOSBER"/>
    <m/>
    <s v="LEAL"/>
    <s v="BAMBEL"/>
    <d v="1993-01-12T00:00:00"/>
    <n v="29"/>
    <s v="VENEZUELA"/>
    <s v="EXTERIOR"/>
    <s v="EXTERIOR"/>
    <s v="PEP"/>
    <n v="5057003"/>
    <s v="MARIA "/>
    <m/>
    <s v="GELVIZ"/>
    <s v="MANRIQUE"/>
    <d v="1990-07-11T00:00:00"/>
    <n v="32"/>
    <s v="VENEZUELA"/>
    <s v="EXTERIOR"/>
    <s v="EXTERIOR"/>
    <x v="3"/>
    <x v="12"/>
    <x v="0"/>
    <d v="2022-03-10T00:00:00"/>
    <s v="SI_"/>
    <x v="1"/>
    <n v="0"/>
    <s v="NO_"/>
    <m/>
    <m/>
    <n v="38"/>
    <s v="3280 GR"/>
    <n v="47"/>
    <s v="SI_"/>
    <n v="6"/>
    <m/>
    <m/>
    <x v="1"/>
    <m/>
  </r>
  <r>
    <n v="1023045777"/>
    <x v="0"/>
    <d v="2022-03-03T00:00:00"/>
    <d v="2022-06-01T00:00:00"/>
    <e v="#REF!"/>
    <e v="#N/A"/>
    <m/>
    <x v="0"/>
    <x v="4"/>
    <x v="4"/>
    <s v="RC"/>
    <s v="SALOME"/>
    <m/>
    <s v="BONILLA"/>
    <s v="CUENCA"/>
    <s v="SALOME  BONILLA CUENCA"/>
    <d v="2020-10-27T00:00:00"/>
    <x v="2"/>
    <n v="1"/>
    <n v="29"/>
    <s v="2 AÑOS 1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 D SUR NO 6 C ESTE 09"/>
    <n v="3204067746"/>
    <n v="3223229219"/>
    <x v="0"/>
    <s v="NO SE AUTORECONOCE EN NINGUNO DE LOS ANTERIORES"/>
    <x v="1"/>
    <x v="1"/>
    <s v="NO_"/>
    <s v="NO_"/>
    <s v="o. Ingresos iguales o inferiores a 1.5 Smlv"/>
    <m/>
    <s v="ABUELO(A)"/>
    <s v="CC"/>
    <n v="52952518"/>
    <s v="SANDRA"/>
    <s v="MILENA"/>
    <s v="JURADO"/>
    <s v="CUENCA"/>
    <d v="1974-04-15T00:00:00"/>
    <s v="COLOMBIA"/>
    <s v="BOGOTÁ"/>
    <s v="BOGOTÁ"/>
    <m/>
    <m/>
    <m/>
    <m/>
    <m/>
    <m/>
    <m/>
    <s v=""/>
    <m/>
    <m/>
    <m/>
    <s v="CC"/>
    <n v="1007320003"/>
    <s v="JESICA"/>
    <s v="PAOLA"/>
    <s v="BONILLA"/>
    <s v="CUENCA"/>
    <d v="1993-02-26T00:00:00"/>
    <n v="29"/>
    <s v="COLOMBIA"/>
    <s v="BOGOTÁ"/>
    <s v="BOGOTÁ"/>
    <x v="1"/>
    <x v="1"/>
    <x v="0"/>
    <d v="2022-03-11T00:00:00"/>
    <s v="SI_"/>
    <x v="2"/>
    <n v="1"/>
    <s v="NO_"/>
    <m/>
    <m/>
    <n v="39"/>
    <n v="2979"/>
    <n v="48"/>
    <s v="NO_"/>
    <n v="6"/>
    <m/>
    <m/>
    <x v="1"/>
    <m/>
  </r>
  <r>
    <n v="1116557589"/>
    <x v="1"/>
    <d v="2022-03-03T00:00:00"/>
    <m/>
    <m/>
    <m/>
    <m/>
    <x v="0"/>
    <x v="4"/>
    <x v="4"/>
    <s v="RC"/>
    <s v="JOSEPH"/>
    <s v="DANIEL"/>
    <s v="VIANCHA"/>
    <s v="GARCIA"/>
    <s v="JOSEPH DANIEL VIANCHA GARCIA"/>
    <d v="2021-05-09T00:00:00"/>
    <x v="3"/>
    <n v="7"/>
    <n v="17"/>
    <s v="1 AÑOS 7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3 SUR 7 H 76 ESTE "/>
    <n v="3102932813"/>
    <m/>
    <x v="0"/>
    <s v="NO SE AUTORECONOCE EN NINGUNO DE LOS ANTERIORES"/>
    <x v="1"/>
    <x v="1"/>
    <s v="NO_"/>
    <s v="NO_"/>
    <s v="o. Ingresos iguales o inferiores a 1.5 Smlv"/>
    <m/>
    <s v="MADRE"/>
    <s v="CC"/>
    <n v="1010218883"/>
    <s v="YESICA"/>
    <s v="LORENA "/>
    <s v="GARCIA"/>
    <s v="COGOLLO"/>
    <d v="1994-12-12T00:00:00"/>
    <s v="COLOMBIA"/>
    <s v="BOYACÁ"/>
    <s v="BOAVITA"/>
    <s v="CC"/>
    <n v="1116552239"/>
    <s v="JAIRO"/>
    <s v="WILFREDY"/>
    <s v="VIANCHA"/>
    <s v="SAMACA"/>
    <d v="1996-04-14T00:00:00"/>
    <n v="26"/>
    <s v="COLOMBIA"/>
    <s v="CASANARE"/>
    <s v="AGUAZUL"/>
    <s v="CC"/>
    <n v="1010218883"/>
    <s v="YESICA"/>
    <s v="LORENA "/>
    <s v="GARCIA"/>
    <s v="COGOLLO"/>
    <d v="1994-12-12T00:00:00"/>
    <n v="28"/>
    <s v="COLOMBIA"/>
    <s v="BOYACÁ"/>
    <s v="BOAVITA"/>
    <x v="0"/>
    <x v="2"/>
    <x v="0"/>
    <d v="2022-03-11T00:00:00"/>
    <s v="SI_"/>
    <x v="2"/>
    <n v="3"/>
    <s v="NO_"/>
    <m/>
    <m/>
    <s v="40.5"/>
    <n v="3230"/>
    <n v="50"/>
    <s v="NO_"/>
    <n v="6"/>
    <m/>
    <m/>
    <x v="1"/>
    <m/>
  </r>
  <r>
    <n v="1023046833"/>
    <x v="1"/>
    <d v="2022-03-03T00:00:00"/>
    <m/>
    <m/>
    <m/>
    <m/>
    <x v="0"/>
    <x v="4"/>
    <x v="4"/>
    <s v="RC"/>
    <s v="YORDAN"/>
    <s v="SMITH"/>
    <s v="FERNANDEZ"/>
    <s v="MORENO"/>
    <s v="YORDAN SMITH FERNANDEZ MORENO"/>
    <d v="2021-05-29T00:00:00"/>
    <x v="3"/>
    <n v="6"/>
    <n v="27"/>
    <s v="1 AÑOS 6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DG 98 C NO 6-47 IN PISO 1 SUR"/>
    <n v="3014546838"/>
    <n v="3144536069"/>
    <x v="0"/>
    <s v="NO SE AUTORECONOCE EN NINGUNO DE LOS ANTERIORES"/>
    <x v="1"/>
    <x v="1"/>
    <s v="NO_"/>
    <s v="NO_"/>
    <s v="o. Ingresos iguales o inferiores a 1.5 Smlv"/>
    <m/>
    <s v="MADRE"/>
    <s v="CC"/>
    <n v="1002603854"/>
    <s v="ANGELA"/>
    <s v="MAYERLY"/>
    <s v="MORENO"/>
    <s v="AMAYA"/>
    <d v="2002-04-08T00:00:00"/>
    <s v="COLOMBIA"/>
    <s v="BOYACÁ"/>
    <s v="PESCA"/>
    <s v="CC"/>
    <n v="1022960753"/>
    <s v="MAXIMILIANO"/>
    <m/>
    <s v="FERNANDEZ"/>
    <s v="ACOSTA"/>
    <d v="1990-06-19T00:00:00"/>
    <n v="32"/>
    <s v="COLOMBIA"/>
    <s v="BOGOTÁ"/>
    <s v="BOGOTÁ"/>
    <s v="CC"/>
    <n v="1002603854"/>
    <s v="ANGELA"/>
    <s v="MAYERLY"/>
    <s v="MORENO"/>
    <s v="AMAYA"/>
    <d v="2002-04-08T00:00:00"/>
    <n v="20"/>
    <s v="COLOMBIA"/>
    <s v="BOYACÁ"/>
    <s v="PESCA"/>
    <x v="1"/>
    <x v="1"/>
    <x v="0"/>
    <d v="2022-03-11T00:00:00"/>
    <s v="SI_"/>
    <x v="2"/>
    <n v="1"/>
    <s v="NO_"/>
    <m/>
    <m/>
    <n v="38"/>
    <n v="3150"/>
    <n v="49"/>
    <s v="NO_"/>
    <n v="6"/>
    <m/>
    <m/>
    <x v="1"/>
    <m/>
  </r>
  <r>
    <n v="1034404976"/>
    <x v="0"/>
    <d v="2022-03-03T00:00:00"/>
    <d v="2022-06-01T00:00:00"/>
    <e v="#REF!"/>
    <e v="#N/A"/>
    <m/>
    <x v="0"/>
    <x v="4"/>
    <x v="4"/>
    <s v="RC"/>
    <s v="MIAH"/>
    <s v="NAHOMI"/>
    <s v="MERCHAN"/>
    <s v="PARADA"/>
    <s v="MIAH NAHOMI MERCHAN PARADA"/>
    <d v="2020-03-23T00:00:00"/>
    <x v="2"/>
    <n v="9"/>
    <n v="3"/>
    <s v="2 AÑOS 9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ESTE NO 91 SUR 69"/>
    <n v="3103055333"/>
    <m/>
    <x v="0"/>
    <s v="NO SE AUTORECONOCE EN NINGUNO DE LOS ANTERIORES"/>
    <x v="1"/>
    <x v="1"/>
    <s v="NO_"/>
    <s v="NO_"/>
    <s v="o. Ingresos iguales o inferiores a 1.5 Smlv"/>
    <m/>
    <s v="MADRE"/>
    <s v="CC"/>
    <n v="1022938625"/>
    <s v="CLAUDIA"/>
    <s v="MARCELA"/>
    <s v="MARCHAN"/>
    <s v="PARADA"/>
    <d v="1987-07-09T00:00:00"/>
    <s v="COLOMBIA"/>
    <s v="BOGOTÁ"/>
    <s v="BOGOTÁ"/>
    <m/>
    <m/>
    <m/>
    <m/>
    <m/>
    <m/>
    <m/>
    <s v=""/>
    <m/>
    <m/>
    <m/>
    <s v="CC"/>
    <n v="1022938625"/>
    <s v="CLAUDIA"/>
    <s v="MARCELA"/>
    <s v="MARCHAN"/>
    <s v="PARADA"/>
    <d v="1987-07-09T00:00:00"/>
    <n v="35"/>
    <s v="COLOMBIA"/>
    <s v="BOGOTÁ"/>
    <s v="BOGOTÁ"/>
    <x v="1"/>
    <x v="1"/>
    <x v="0"/>
    <d v="2021-03-11T00:00:00"/>
    <s v="SI_"/>
    <x v="2"/>
    <n v="1"/>
    <s v="NO_"/>
    <m/>
    <m/>
    <n v="40"/>
    <n v="3225"/>
    <n v="51"/>
    <s v="NO_"/>
    <n v="6"/>
    <m/>
    <m/>
    <x v="1"/>
    <m/>
  </r>
  <r>
    <n v="1140937579"/>
    <x v="0"/>
    <d v="2022-03-22T00:00:00"/>
    <d v="2022-05-02T00:00:00"/>
    <e v="#REF!"/>
    <e v="#N/A"/>
    <m/>
    <x v="0"/>
    <x v="4"/>
    <x v="4"/>
    <s v="RC"/>
    <s v="MARIANA "/>
    <m/>
    <s v="RIVERA"/>
    <s v="BELTRAN"/>
    <s v="MARIANA   RIVERA BELTRAN"/>
    <d v="2020-05-03T00:00:00"/>
    <x v="2"/>
    <n v="7"/>
    <n v="23"/>
    <s v="2 AÑOS 7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ESTE # 97 D SUR 44"/>
    <n v="3143505332"/>
    <n v="3173014943"/>
    <x v="0"/>
    <s v="NO SE AUTORECONOCE EN NINGUNO DE LOS ANTERIORES"/>
    <x v="1"/>
    <x v="1"/>
    <s v="NO_"/>
    <s v="NO_"/>
    <s v="o. Ingresos iguales o inferiores a 1.5 Smlv"/>
    <s v="NO_"/>
    <s v="PADRE"/>
    <s v="CC"/>
    <n v="1022984628"/>
    <s v="DIEGO"/>
    <s v="FERNANDO"/>
    <s v="RIVERA"/>
    <s v="SIERRA"/>
    <d v="1993-02-17T00:00:00"/>
    <s v="COLOMBIA"/>
    <s v="BOYACÁ"/>
    <s v="QUÍPAMA"/>
    <s v="CC"/>
    <n v="1022984628"/>
    <s v="DIEGO"/>
    <s v="FERNANDO"/>
    <s v="RIVERA"/>
    <s v="SIERRA"/>
    <d v="1993-02-17T00:00:00"/>
    <n v="29"/>
    <s v="COLOMBIA"/>
    <s v="BOYACÁ"/>
    <s v="QUÍPAMA"/>
    <s v="CC"/>
    <n v="1023038637"/>
    <s v="MARIA"/>
    <s v="LILIANA"/>
    <s v="BELTRAN"/>
    <s v="ORTIZ"/>
    <d v="1999-09-30T00:00:00"/>
    <n v="23"/>
    <s v="COLOMBIA"/>
    <s v="BOGOTÁ"/>
    <s v="BOGOTÁ"/>
    <x v="0"/>
    <x v="2"/>
    <x v="0"/>
    <m/>
    <s v="SI_"/>
    <x v="2"/>
    <n v="1"/>
    <s v="NO_"/>
    <m/>
    <m/>
    <n v="39"/>
    <n v="2760"/>
    <n v="49"/>
    <m/>
    <n v="6"/>
    <n v="12"/>
    <m/>
    <x v="1"/>
    <m/>
  </r>
  <r>
    <n v="1016750021"/>
    <x v="0"/>
    <d v="2022-03-03T00:00:00"/>
    <d v="2022-03-17T00:00:00"/>
    <e v="#REF!"/>
    <e v="#N/A"/>
    <m/>
    <x v="0"/>
    <x v="6"/>
    <x v="6"/>
    <s v="RC"/>
    <s v="ZOE"/>
    <m/>
    <s v="LEGUIZAMON"/>
    <s v="CRUZ"/>
    <s v="ZOE  LEGUIZAMON CRUZ"/>
    <d v="2020-07-22T00:00:00"/>
    <x v="2"/>
    <n v="5"/>
    <n v="4"/>
    <s v="2 AÑOS 5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DG 98 A 6 F 22"/>
    <n v="3223229219"/>
    <m/>
    <x v="0"/>
    <s v="NO SE AUTORECONOCE EN NINGUNO DE LOS ANTERIORES"/>
    <x v="1"/>
    <x v="1"/>
    <s v="NO_"/>
    <s v="NO_"/>
    <s v="o. Ingresos iguales o inferiores a 1.5 Smlv"/>
    <m/>
    <s v="ABUELO(A)"/>
    <s v="CC"/>
    <n v="39795401"/>
    <s v="ZOLANGED"/>
    <s v="MARIA"/>
    <s v="PINZON"/>
    <s v="ROJAS"/>
    <d v="1969-05-14T00:00:00"/>
    <s v="COLOMBIA"/>
    <s v="BOGOTÁ"/>
    <s v="BOGOTÁ"/>
    <m/>
    <m/>
    <m/>
    <m/>
    <m/>
    <m/>
    <m/>
    <s v=""/>
    <m/>
    <m/>
    <m/>
    <s v="CC"/>
    <n v="1022980254"/>
    <s v="KAREN"/>
    <s v="ALEJANDRA"/>
    <s v="CRUZ"/>
    <s v="PINZON"/>
    <d v="1992-09-15T00:00:00"/>
    <n v="30"/>
    <s v="COLOMBIA"/>
    <s v="BOGOTÁ"/>
    <s v="BOGOTÁ"/>
    <x v="0"/>
    <x v="5"/>
    <x v="0"/>
    <d v="2022-03-11T00:00:00"/>
    <s v="SI_"/>
    <x v="2"/>
    <n v="1"/>
    <s v="NO_"/>
    <m/>
    <m/>
    <n v="40"/>
    <s v="3004 GR"/>
    <n v="50"/>
    <s v="NO_"/>
    <n v="6"/>
    <m/>
    <m/>
    <x v="1"/>
    <m/>
  </r>
  <r>
    <n v="1106639928"/>
    <x v="0"/>
    <d v="2022-03-03T00:00:00"/>
    <d v="2022-05-02T00:00:00"/>
    <e v="#REF!"/>
    <e v="#N/A"/>
    <m/>
    <x v="0"/>
    <x v="4"/>
    <x v="4"/>
    <s v="RC"/>
    <s v="DAVID"/>
    <s v="SANTIAGO"/>
    <s v="OSPINA"/>
    <s v="GARCIA"/>
    <s v="DAVID SANTIAGO OSPINA GARCIA"/>
    <d v="2020-05-13T00:00:00"/>
    <x v="2"/>
    <n v="7"/>
    <n v="13"/>
    <s v="2 AÑOS 7 MESES 13 DIAS "/>
    <x v="2"/>
    <x v="1"/>
    <x v="0"/>
    <s v="TOLIMA"/>
    <s v="IBAGUÉ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LLE 90 D SUR 2 B 11 ESTE P1"/>
    <n v="3205840879"/>
    <m/>
    <x v="0"/>
    <s v="NO SE AUTORECONOCE EN NINGUNO DE LOS ANTERIORES"/>
    <x v="1"/>
    <x v="1"/>
    <s v="NO_"/>
    <s v="NO_"/>
    <s v="o. Ingresos iguales o inferiores a 1.5 Smlv"/>
    <m/>
    <s v="ABUELO(A)"/>
    <s v="CC"/>
    <n v="16698205"/>
    <s v="FREDY"/>
    <s v="FERNANDO"/>
    <s v="GARCIA"/>
    <s v="RODRIGUEZ"/>
    <d v="1964-03-25T00:00:00"/>
    <s v="COLOMBIA"/>
    <s v="TOLIMA"/>
    <s v="IBAGUÉ"/>
    <m/>
    <m/>
    <m/>
    <m/>
    <m/>
    <m/>
    <m/>
    <s v=""/>
    <m/>
    <m/>
    <m/>
    <s v="CC"/>
    <n v="1012410992"/>
    <s v="KAREN "/>
    <s v="ALEXANDRA"/>
    <s v="GARCIA"/>
    <s v="BAQUERO"/>
    <d v="1994-06-03T00:00:00"/>
    <n v="28"/>
    <s v="COLOMBIA"/>
    <s v="BOGOTÁ"/>
    <s v="BOGOTÁ"/>
    <x v="2"/>
    <x v="19"/>
    <x v="0"/>
    <d v="2022-03-11T00:00:00"/>
    <s v="SI_"/>
    <x v="2"/>
    <n v="1"/>
    <s v="NO_"/>
    <m/>
    <m/>
    <s v="36.2"/>
    <s v="2800 GR"/>
    <n v="48"/>
    <s v="NO_"/>
    <n v="6"/>
    <m/>
    <m/>
    <x v="1"/>
    <m/>
  </r>
  <r>
    <n v="1082161099"/>
    <x v="1"/>
    <d v="2022-03-22T00:00:00"/>
    <m/>
    <m/>
    <m/>
    <m/>
    <x v="0"/>
    <x v="4"/>
    <x v="4"/>
    <s v="RC"/>
    <s v="EIMY "/>
    <s v="ISABELLA"/>
    <s v="SUAREZ"/>
    <s v="ROJAS"/>
    <s v="EIMY  ISABELLA SUAREZ ROJAS"/>
    <d v="2020-06-18T00:00:00"/>
    <x v="2"/>
    <n v="6"/>
    <n v="8"/>
    <s v="2 AÑOS 6 MESES 8 DIAS "/>
    <x v="2"/>
    <x v="1"/>
    <x v="0"/>
    <s v="HUILA"/>
    <s v="EL PITAL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# 97 D SUR 41  PI 2"/>
    <n v="3228228460"/>
    <m/>
    <x v="0"/>
    <s v="NO SE AUTORECONOCE EN NINGUNO DE LOS ANTERIORES"/>
    <x v="0"/>
    <x v="19"/>
    <s v="NO_"/>
    <s v="NO_"/>
    <s v="a. Pertenecientes a hogares con puntaje SISBEN"/>
    <s v="NO_"/>
    <s v="MADRE"/>
    <s v="CC"/>
    <n v="1006487042"/>
    <s v="MIRIAN"/>
    <s v="YORLEDY"/>
    <s v="ROJAS"/>
    <s v="MENDEZ"/>
    <d v="2001-01-24T00:00:00"/>
    <s v="COLOMBIA"/>
    <s v="CAQUETÁ"/>
    <s v="SOLITA"/>
    <m/>
    <m/>
    <m/>
    <m/>
    <m/>
    <m/>
    <m/>
    <s v=""/>
    <m/>
    <m/>
    <m/>
    <s v="CC"/>
    <n v="1006487042"/>
    <s v="MIRIAN"/>
    <s v="YORLEDY"/>
    <s v="ROJAS"/>
    <s v="MENDEZ"/>
    <d v="2001-01-24T00:00:00"/>
    <n v="21"/>
    <s v="COLOMBIA"/>
    <s v="CAQUETÁ"/>
    <s v="SOLITA"/>
    <x v="1"/>
    <x v="20"/>
    <x v="0"/>
    <m/>
    <s v="SI_"/>
    <x v="2"/>
    <n v="3"/>
    <s v="NO_"/>
    <m/>
    <m/>
    <n v="39"/>
    <s v="NO SABE"/>
    <s v="NO SABE"/>
    <s v="SI_"/>
    <n v="6"/>
    <n v="12"/>
    <m/>
    <x v="1"/>
    <m/>
  </r>
  <r>
    <n v="1023045902"/>
    <x v="0"/>
    <d v="2022-03-03T00:00:00"/>
    <d v="2022-03-18T00:00:00"/>
    <e v="#REF!"/>
    <e v="#N/A"/>
    <s v="CONCURRENCIA/NUNCA SE VINCULO"/>
    <x v="0"/>
    <x v="6"/>
    <x v="6"/>
    <s v="RC"/>
    <s v="EIMY"/>
    <s v="TAMARA"/>
    <s v="ROMERO"/>
    <s v="CUEVAS"/>
    <s v="EIMY TAMARA ROMERO CUEVAS"/>
    <d v="2020-11-14T00:00:00"/>
    <x v="2"/>
    <n v="1"/>
    <n v="12"/>
    <s v="2 AÑOS 1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5"/>
    <m/>
    <s v="CALLE 89 BIS SUR NO 10 B ESTE 09"/>
    <n v="3203202068"/>
    <m/>
    <x v="0"/>
    <s v="NO SE AUTORECONOCE EN NINGUNO DE LOS ANTERIORES"/>
    <x v="1"/>
    <x v="1"/>
    <s v="NO_"/>
    <s v="NO_"/>
    <s v="o. Ingresos iguales o inferiores a 1.5 Smlv"/>
    <m/>
    <s v="ABUELO(A)"/>
    <s v="CC"/>
    <n v="53090827"/>
    <s v="ANDREA"/>
    <s v="AIDEE"/>
    <s v="MOLINA"/>
    <s v="VARGAS"/>
    <d v="1984-04-12T00:00:00"/>
    <s v="COLOMBIA"/>
    <s v="BOGOTÁ"/>
    <s v="BOGOTÁ"/>
    <m/>
    <m/>
    <m/>
    <m/>
    <m/>
    <m/>
    <m/>
    <s v=""/>
    <m/>
    <m/>
    <m/>
    <s v="CC"/>
    <n v="1032365638"/>
    <s v="ANGELY"/>
    <s v="GERALDIN"/>
    <s v="CUEVAS"/>
    <s v="MOLINA"/>
    <d v="2004-06-12T00:00:00"/>
    <n v="18"/>
    <s v="COLOMBIA"/>
    <s v="BOGOTÁ"/>
    <s v="BOGOTÁ"/>
    <x v="1"/>
    <x v="1"/>
    <x v="0"/>
    <d v="2021-03-11T00:00:00"/>
    <s v="SI_"/>
    <x v="2"/>
    <n v="1"/>
    <s v="SI_"/>
    <m/>
    <m/>
    <n v="38"/>
    <s v="2765 GR"/>
    <n v="50"/>
    <s v="NO_"/>
    <n v="6"/>
    <m/>
    <m/>
    <x v="1"/>
    <m/>
  </r>
  <r>
    <n v="1023046763"/>
    <x v="1"/>
    <d v="2022-06-07T00:00:00"/>
    <m/>
    <m/>
    <m/>
    <m/>
    <x v="0"/>
    <x v="5"/>
    <x v="5"/>
    <s v="RC"/>
    <s v="ANYIE"/>
    <s v="DAYANA"/>
    <s v="SOL"/>
    <s v="ARIZA"/>
    <s v="ANYIE DAYANA SOL ARIZA"/>
    <d v="2021-03-15T00:00:00"/>
    <x v="3"/>
    <n v="9"/>
    <n v="11"/>
    <s v="1 AÑOS 9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7CESTE#98CSUR"/>
    <n v="3235238956"/>
    <m/>
    <x v="0"/>
    <s v="NO SE AUTORECONOCE EN NINGUNO DE LOS ANTERIORES"/>
    <x v="2"/>
    <x v="1"/>
    <s v="NO_"/>
    <s v="NO_"/>
    <m/>
    <m/>
    <s v="MADRE"/>
    <s v="CC"/>
    <n v="1000218457"/>
    <s v="MARIBEL"/>
    <m/>
    <s v="ARIZA"/>
    <s v="MELO"/>
    <d v="2002-06-08T00:00:00"/>
    <s v="COLOMBIA"/>
    <s v="BOGOTÁ"/>
    <s v="BOGOTÁ"/>
    <s v="CC"/>
    <n v="1080833586"/>
    <s v="YOER"/>
    <s v="LEVER"/>
    <s v="SOL"/>
    <s v="QUIÑONES"/>
    <d v="1995-08-11T00:00:00"/>
    <n v="27"/>
    <s v="COLOMBIA"/>
    <s v="NARIÑO"/>
    <s v="BARBACOAS"/>
    <s v="CC"/>
    <n v="1000218457"/>
    <s v="MARIBEL"/>
    <m/>
    <s v="ARIZA"/>
    <s v="MELO"/>
    <d v="2002-06-08T00:00:00"/>
    <n v="20"/>
    <s v="COLOMBIA"/>
    <s v="BOGOTÁ"/>
    <s v="BOGOTÁ"/>
    <x v="1"/>
    <x v="21"/>
    <x v="0"/>
    <m/>
    <s v="NO_"/>
    <x v="2"/>
    <m/>
    <m/>
    <m/>
    <m/>
    <m/>
    <m/>
    <m/>
    <m/>
    <m/>
    <m/>
    <m/>
    <x v="1"/>
    <m/>
  </r>
  <r>
    <n v="1028845954"/>
    <x v="0"/>
    <d v="2022-03-03T00:00:00"/>
    <d v="2022-06-06T00:00:00"/>
    <e v="#REF!"/>
    <e v="#N/A"/>
    <m/>
    <x v="0"/>
    <x v="5"/>
    <x v="5"/>
    <s v="RC"/>
    <s v="THADEO"/>
    <s v="DE JESUS "/>
    <s v="RODRIGUEZ"/>
    <s v="URRIBARRI"/>
    <s v="THADEO DE JESUS  RODRIGUEZ URRIBARRI"/>
    <d v="2021-03-11T00:00:00"/>
    <x v="3"/>
    <n v="9"/>
    <n v="15"/>
    <s v="1 AÑOS 9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L 97 B SUR 2 B ESTE 27"/>
    <n v="3013627952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THANGELIS"/>
    <s v="STEFANY"/>
    <s v="URRIBARRI"/>
    <s v="JIMENEZ"/>
    <d v="1994-04-12T00:00:00"/>
    <s v="VENEZUELA"/>
    <s v="EXTERIOR"/>
    <s v="EXTERIOR"/>
    <m/>
    <m/>
    <m/>
    <m/>
    <m/>
    <m/>
    <m/>
    <s v=""/>
    <m/>
    <m/>
    <m/>
    <s v="SIN DOCUMENTO"/>
    <m/>
    <s v="THANGELIS"/>
    <s v="STEFANI"/>
    <s v="URRIBARRI"/>
    <s v="JIMENEZ"/>
    <d v="1994-04-12T00:00:00"/>
    <n v="28"/>
    <s v="VENEZUELA"/>
    <s v="EXTERIOR"/>
    <s v="EXTERIOR"/>
    <x v="1"/>
    <x v="1"/>
    <x v="0"/>
    <d v="2022-03-11T00:00:00"/>
    <s v="SI_"/>
    <x v="2"/>
    <n v="1"/>
    <s v="NO_"/>
    <m/>
    <m/>
    <s v="40.3"/>
    <s v="3890 GR"/>
    <n v="53"/>
    <s v="NO_"/>
    <n v="3"/>
    <m/>
    <m/>
    <x v="1"/>
    <m/>
  </r>
  <r>
    <n v="1021696970"/>
    <x v="1"/>
    <d v="2022-04-04T00:00:00"/>
    <m/>
    <m/>
    <m/>
    <m/>
    <x v="0"/>
    <x v="2"/>
    <x v="2"/>
    <s v="RC"/>
    <s v="NELSON "/>
    <s v="ADRIAN"/>
    <s v="SANCHEZ"/>
    <s v="ANGULO"/>
    <s v="NELSON  ADRIAN SANCHEZ ANGULO"/>
    <d v="2022-03-22T00:00:00"/>
    <x v="1"/>
    <n v="9"/>
    <n v="4"/>
    <s v="0 AÑOS 9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ESTE 91 SUR 46"/>
    <n v="3219878776"/>
    <m/>
    <x v="0"/>
    <s v="NO SE AUTORECONOCE EN NINGUNO DE LOS ANTERIORES"/>
    <x v="1"/>
    <x v="1"/>
    <s v="NO_"/>
    <s v="NO_"/>
    <s v="o. Ingresos iguales o inferiores a 1.5 Smlv"/>
    <s v="SI_"/>
    <s v="MADRE"/>
    <s v="CC"/>
    <n v="1148445814"/>
    <s v="GINA"/>
    <s v="MELITZA"/>
    <s v="ANGULO"/>
    <s v="ANGULO"/>
    <d v="1994-02-11T00:00:00"/>
    <s v="COLOMBIA"/>
    <s v="VALLE_DEL_CAUCA"/>
    <s v="BUENAVENTURA"/>
    <m/>
    <m/>
    <m/>
    <m/>
    <m/>
    <m/>
    <m/>
    <s v=""/>
    <m/>
    <m/>
    <m/>
    <m/>
    <m/>
    <m/>
    <m/>
    <m/>
    <m/>
    <m/>
    <s v=""/>
    <m/>
    <m/>
    <m/>
    <x v="0"/>
    <x v="3"/>
    <x v="0"/>
    <d v="2022-03-31T00:00:00"/>
    <m/>
    <x v="0"/>
    <m/>
    <s v="SI_"/>
    <m/>
    <m/>
    <n v="36"/>
    <n v="2500"/>
    <n v="47"/>
    <m/>
    <m/>
    <m/>
    <m/>
    <x v="2"/>
    <m/>
  </r>
  <r>
    <n v="1148445814"/>
    <x v="0"/>
    <d v="2022-03-03T00:00:00"/>
    <d v="2022-04-04T00:00:00"/>
    <e v="#REF!"/>
    <e v="#N/A"/>
    <m/>
    <x v="0"/>
    <x v="0"/>
    <x v="0"/>
    <s v="CC"/>
    <s v="GINA"/>
    <s v="MELITZA"/>
    <s v="ANGULO"/>
    <s v="ANGULO"/>
    <s v="GINA MELITZA ANGULO ANGULO"/>
    <d v="1994-02-11T00:00:00"/>
    <x v="12"/>
    <n v="10"/>
    <n v="15"/>
    <s v="28 AÑOS 10 MESES 15 DIAS "/>
    <x v="0"/>
    <x v="0"/>
    <x v="0"/>
    <s v="VALLE_DEL_CAUCA"/>
    <s v="BUENAVENTUR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ESTE 91 46 SUR"/>
    <n v="3219878736"/>
    <m/>
    <x v="0"/>
    <s v="NO SE AUTORECONOCE EN NINGUNO DE LOS ANTERIORES"/>
    <x v="0"/>
    <x v="8"/>
    <s v="NO_"/>
    <s v="NO_"/>
    <m/>
    <m/>
    <s v="MADRE"/>
    <s v="CC"/>
    <n v="66733790"/>
    <s v="MERY"/>
    <m/>
    <s v="ANGULO "/>
    <s v="MOSQUERA"/>
    <d v="1966-11-2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m/>
    <m/>
    <x v="0"/>
    <m/>
    <m/>
    <m/>
    <m/>
    <m/>
    <m/>
    <m/>
    <m/>
    <m/>
    <m/>
    <n v="32"/>
    <x v="0"/>
    <m/>
  </r>
  <r>
    <n v="1245079709"/>
    <x v="0"/>
    <d v="2022-05-10T00:00:00"/>
    <d v="2022-10-03T00:00:00"/>
    <e v="#REF!"/>
    <e v="#N/A"/>
    <s v="ALCANTUZ"/>
    <x v="0"/>
    <x v="2"/>
    <x v="2"/>
    <s v="RC"/>
    <s v="ERICK "/>
    <m/>
    <s v="ORTEGA "/>
    <s v="MONRROY"/>
    <s v="ERICK   ORTEGA  MONRROY"/>
    <d v="2022-03-20T00:00:00"/>
    <x v="1"/>
    <n v="9"/>
    <n v="6"/>
    <s v="0 AÑOS 9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 117 C SUR  0 40 "/>
    <n v="3024437476"/>
    <n v="3022098697"/>
    <x v="0"/>
    <s v="NO SE AUTORECONOCE EN NINGUNO DE LOS ANTERIORES"/>
    <x v="1"/>
    <x v="1"/>
    <s v="NO_"/>
    <s v="NO_"/>
    <s v="o. Ingresos iguales o inferiores a 1.5 Smlv"/>
    <s v="SI_"/>
    <s v="MADRE"/>
    <s v="CC"/>
    <n v="1022938131"/>
    <s v="NOLYN"/>
    <s v="JULIETH"/>
    <s v="ORTEGA"/>
    <s v="MONROY"/>
    <d v="1987-07-01T00:00:00"/>
    <s v="COLOMBIA"/>
    <s v="BOGOTÁ"/>
    <s v="BOGOTÁ"/>
    <m/>
    <m/>
    <m/>
    <m/>
    <m/>
    <m/>
    <m/>
    <s v=""/>
    <m/>
    <m/>
    <m/>
    <s v="CC"/>
    <n v="1022938131"/>
    <s v="NOLYN"/>
    <s v="JULIETH"/>
    <s v="ORTEGA"/>
    <s v="MONROY"/>
    <m/>
    <s v=""/>
    <s v="COLOMBIA"/>
    <s v="BOGOTÁ"/>
    <s v="BOGOTÁ"/>
    <x v="1"/>
    <x v="6"/>
    <x v="2"/>
    <s v="NO_"/>
    <m/>
    <x v="1"/>
    <m/>
    <m/>
    <m/>
    <m/>
    <n v="26"/>
    <n v="920"/>
    <n v="35"/>
    <m/>
    <m/>
    <m/>
    <m/>
    <x v="2"/>
    <m/>
  </r>
  <r>
    <n v="1022938131"/>
    <x v="0"/>
    <d v="2022-03-03T00:00:00"/>
    <d v="2022-05-09T00:00:00"/>
    <e v="#REF!"/>
    <e v="#N/A"/>
    <m/>
    <x v="0"/>
    <x v="0"/>
    <x v="0"/>
    <s v="CC"/>
    <s v="NOLYN"/>
    <s v="JULIETH"/>
    <s v="ORTEGA"/>
    <s v="MONROY"/>
    <s v="NOLYN JULIETH ORTEGA MONROY"/>
    <d v="1987-07-01T00:00:00"/>
    <x v="28"/>
    <n v="5"/>
    <n v="25"/>
    <s v="35 AÑOS 5 MESES 2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 117 C SUR  0 40 "/>
    <n v="3024437476"/>
    <n v="3022098697"/>
    <x v="0"/>
    <s v="NO SE AUTORECONOCE EN NINGUNO DE LOS ANTERIORES"/>
    <x v="0"/>
    <x v="6"/>
    <s v="NO_"/>
    <s v="NO_"/>
    <m/>
    <m/>
    <s v="OTRO"/>
    <s v="CC"/>
    <n v="1000939281"/>
    <s v="DEIVI "/>
    <s v="ALEXANDER "/>
    <s v="MENDOZA"/>
    <s v="MONROI"/>
    <d v="2001-03-2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6"/>
    <x v="0"/>
    <m/>
    <s v="SI_"/>
    <x v="2"/>
    <m/>
    <m/>
    <m/>
    <m/>
    <m/>
    <m/>
    <m/>
    <m/>
    <m/>
    <m/>
    <n v="23"/>
    <x v="0"/>
    <m/>
  </r>
  <r>
    <n v="1033830288"/>
    <x v="1"/>
    <d v="2022-04-26T00:00:00"/>
    <m/>
    <m/>
    <m/>
    <m/>
    <x v="0"/>
    <x v="3"/>
    <x v="3"/>
    <s v="RC"/>
    <s v="IRENE"/>
    <s v="VALENTINA"/>
    <s v="CRISALEZ"/>
    <s v="CASTILLO"/>
    <s v="IRENE VALENTINA CRISALEZ CASTILLO"/>
    <d v="2021-07-23T00:00:00"/>
    <x v="3"/>
    <n v="5"/>
    <n v="3"/>
    <s v="1 AÑOS 5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SUR # 6 F ESTE -15 P 1"/>
    <n v="3123761864"/>
    <n v="3207872787"/>
    <x v="1"/>
    <s v="NO SE AUTORECONOCE EN NINGUNO DE LOS ANTERIORES"/>
    <x v="1"/>
    <x v="1"/>
    <s v="NO_"/>
    <s v="NO_"/>
    <s v="o. Ingresos iguales o inferiores a 1.5 Smlv"/>
    <m/>
    <s v="MADRE"/>
    <s v="SIN DOCUMENTO"/>
    <m/>
    <s v="YELIMAR"/>
    <s v="REBECA"/>
    <s v="CASTILLO"/>
    <s v="GUEVARA"/>
    <n v="36955"/>
    <s v="VENEZUELA"/>
    <s v="EXTERIOR"/>
    <s v="EXTERIOR"/>
    <s v="SIN DOCUMENTO"/>
    <m/>
    <s v="RONALD"/>
    <s v="JAVIER"/>
    <s v="CRISALEZ"/>
    <s v="GRATEROL"/>
    <n v="30260"/>
    <n v="40"/>
    <s v="VENEZUELA"/>
    <s v="EXTERIOR"/>
    <s v="EXTERIOR"/>
    <s v="SIN DOCUMENTO"/>
    <m/>
    <s v="YELIMAR"/>
    <s v="REBECA"/>
    <s v="CASTILLO"/>
    <s v="GUEVARA"/>
    <n v="36955"/>
    <n v="21"/>
    <s v="VENEZUELA"/>
    <s v="EXTERIOR"/>
    <s v="EXTERIOR"/>
    <x v="1"/>
    <x v="1"/>
    <x v="0"/>
    <m/>
    <s v="SI_"/>
    <x v="2"/>
    <n v="1"/>
    <s v="NO_"/>
    <m/>
    <m/>
    <s v="39 SEMANAS"/>
    <n v="3800"/>
    <n v="51"/>
    <s v="SI_"/>
    <n v="6"/>
    <s v="ACTUAL"/>
    <m/>
    <x v="1"/>
    <m/>
  </r>
  <r>
    <n v="1023047211"/>
    <x v="0"/>
    <d v="2022-03-03T00:00:00"/>
    <d v="2022-04-25T00:00:00"/>
    <e v="#REF!"/>
    <e v="#N/A"/>
    <m/>
    <x v="0"/>
    <x v="6"/>
    <x v="6"/>
    <s v="RC"/>
    <s v="DAMIAN"/>
    <s v="STEBAN"/>
    <s v="HINCAPIE"/>
    <s v="GALINDO"/>
    <s v="DAMIAN STEBAN HINCAPIE GALINDO"/>
    <d v="2021-09-19T00:00:00"/>
    <x v="3"/>
    <n v="3"/>
    <n v="7"/>
    <s v="1 AÑOS 3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A ESTE 90 49  SUR "/>
    <n v="3158250678"/>
    <n v="3132450505"/>
    <x v="0"/>
    <s v="NO SE AUTORECONOCE EN NINGUNO DE LOS ANTERIORES"/>
    <x v="0"/>
    <x v="8"/>
    <s v="NO_"/>
    <s v="NO_"/>
    <m/>
    <m/>
    <s v="ABUELO(A)"/>
    <s v="CC"/>
    <n v="41715880"/>
    <s v="FLOR "/>
    <s v="ALBA "/>
    <s v="ROJAS "/>
    <s v="MOSQUERA "/>
    <d v="1955-10-14T00:00:00"/>
    <s v="COLOMBIA"/>
    <s v="HUILA"/>
    <s v="PITALITO"/>
    <s v="CC"/>
    <n v="1001167492"/>
    <s v="OSCAR"/>
    <s v="DANILO"/>
    <s v="INCAPIE"/>
    <s v="ROBLES"/>
    <d v="1994-04-04T00:00:00"/>
    <n v="28"/>
    <s v="COLOMBIA"/>
    <s v="BOGOTÁ"/>
    <s v="BOGOTÁ"/>
    <s v="CC"/>
    <n v="1023008587"/>
    <s v="KAREN "/>
    <s v="JULIETH"/>
    <s v="GALINDO"/>
    <s v="ROJAS"/>
    <d v="1995-11-01T00:00:00"/>
    <n v="27"/>
    <s v="COLOMBIA"/>
    <s v="BOGOTÁ"/>
    <s v="BOGOTÁ"/>
    <x v="0"/>
    <x v="3"/>
    <x v="0"/>
    <d v="2022-01-20T00:00:00"/>
    <s v="SI_"/>
    <x v="2"/>
    <d v="2022-01-29T00:00:00"/>
    <s v="NO_"/>
    <m/>
    <m/>
    <n v="39"/>
    <n v="3119"/>
    <n v="52"/>
    <s v="NO_"/>
    <n v="2"/>
    <m/>
    <m/>
    <x v="1"/>
    <m/>
  </r>
  <r>
    <n v="1028675820"/>
    <x v="1"/>
    <d v="2022-07-19T00:00:00"/>
    <m/>
    <m/>
    <m/>
    <m/>
    <x v="0"/>
    <x v="0"/>
    <x v="0"/>
    <s v="RC"/>
    <s v="BRIAN"/>
    <s v="JOEL"/>
    <s v="GUTIERREZ"/>
    <s v="LOZANO"/>
    <s v="BRIAN JOEL GUTIERREZ LOZANO"/>
    <d v="2022-06-06T00:00:00"/>
    <x v="1"/>
    <n v="6"/>
    <n v="20"/>
    <s v="0 AÑOS 6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6"/>
    <m/>
    <s v="ZONA SIN LEGALIZAR (EL MIRADOR DE LA ESMERALDA CASA 3)"/>
    <n v="3208420460"/>
    <n v="3227734590"/>
    <x v="0"/>
    <s v="NO SE AUTORECONOCE EN NINGUNO DE LOS ANTERIORES"/>
    <x v="1"/>
    <x v="1"/>
    <s v="NO_"/>
    <s v="NO_"/>
    <s v="o. Ingresos iguales o inferiores a 1.5 Smlv"/>
    <m/>
    <s v="ABUELO(A)"/>
    <s v="CC"/>
    <n v="1115185316"/>
    <s v="SANDRA"/>
    <s v="MILENA"/>
    <s v="CARMONA"/>
    <s v="SALAZAR"/>
    <d v="1988-09-19T00:00:00"/>
    <s v="COLOMBIA"/>
    <s v="CALDAS"/>
    <s v="ANSERMA"/>
    <s v="TI"/>
    <n v="1014979713"/>
    <s v="JOHAN"/>
    <s v="JULIAN"/>
    <s v="GUTIERREZ"/>
    <s v="ARDILA"/>
    <m/>
    <s v=""/>
    <m/>
    <m/>
    <m/>
    <s v="TI"/>
    <n v="1115574833"/>
    <s v="YURY"/>
    <s v="VIVIANA"/>
    <s v="LOZANO"/>
    <s v="CARMONA"/>
    <d v="2005-08-20T00:00:00"/>
    <n v="17"/>
    <s v="COLOMBIA"/>
    <s v="VALLE_DEL_CAUCA"/>
    <s v="SEVILLA"/>
    <x v="1"/>
    <x v="1"/>
    <x v="1"/>
    <d v="2022-07-19T00:00:00"/>
    <s v="NO_"/>
    <x v="1"/>
    <m/>
    <s v="NO_"/>
    <s v="NO"/>
    <m/>
    <s v="40 SEMANAS"/>
    <m/>
    <m/>
    <s v="NO_"/>
    <n v="0"/>
    <n v="1"/>
    <m/>
    <x v="2"/>
    <m/>
  </r>
  <r>
    <n v="1115574833"/>
    <x v="0"/>
    <d v="2022-03-03T00:00:00"/>
    <d v="2022-07-18T00:00:00"/>
    <e v="#REF!"/>
    <e v="#N/A"/>
    <m/>
    <x v="0"/>
    <x v="0"/>
    <x v="0"/>
    <s v="TI"/>
    <s v="YURY "/>
    <s v="VIVIANA"/>
    <s v="LOZANO"/>
    <s v="CARMONA"/>
    <s v="YURY  VIVIANA LOZANO CARMONA"/>
    <d v="2005-08-20T00:00:00"/>
    <x v="29"/>
    <n v="4"/>
    <n v="6"/>
    <s v="17 AÑOS 4 MESES 6 DIAS "/>
    <x v="0"/>
    <x v="0"/>
    <x v="0"/>
    <s v="VALLE_DEL_CAUCA"/>
    <s v="SEVILLA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MIRADOR DE LA ESMERALDA"/>
    <s v="CASA 3"/>
    <n v="3208420460"/>
    <n v="3227734590"/>
    <x v="0"/>
    <s v="NO SE AUTORECONOCE EN NINGUNO DE LOS ANTERIORES"/>
    <x v="0"/>
    <x v="19"/>
    <s v="NO_"/>
    <s v="NO_"/>
    <m/>
    <m/>
    <s v="MADRE"/>
    <s v="CC"/>
    <n v="1115185316"/>
    <s v="SANDRA"/>
    <s v="MILENA"/>
    <s v="CARMONA"/>
    <s v="SALAZAR"/>
    <d v="1988-09-19T00:00:00"/>
    <s v="COLOMBIA"/>
    <s v="CALDAS"/>
    <s v="ANSERMA"/>
    <m/>
    <m/>
    <m/>
    <m/>
    <m/>
    <m/>
    <m/>
    <s v=""/>
    <m/>
    <m/>
    <m/>
    <m/>
    <m/>
    <m/>
    <m/>
    <m/>
    <m/>
    <m/>
    <s v=""/>
    <m/>
    <m/>
    <m/>
    <x v="1"/>
    <x v="1"/>
    <x v="1"/>
    <m/>
    <m/>
    <x v="0"/>
    <m/>
    <m/>
    <m/>
    <m/>
    <m/>
    <m/>
    <m/>
    <m/>
    <m/>
    <m/>
    <n v="26"/>
    <x v="0"/>
    <m/>
  </r>
  <r>
    <n v="1023047612"/>
    <x v="0"/>
    <d v="2022-04-04T00:00:00"/>
    <d v="2022-10-03T00:00:00"/>
    <e v="#REF!"/>
    <e v="#N/A"/>
    <s v="VIRREY"/>
    <x v="0"/>
    <x v="3"/>
    <x v="3"/>
    <s v="RC"/>
    <s v="ANYELO"/>
    <s v="LEONEL"/>
    <s v="CUBILLOS"/>
    <s v="MENDOZA"/>
    <s v="ANYELO LEONEL CUBILLOS MENDOZA"/>
    <d v="2021-12-14T00:00:00"/>
    <x v="3"/>
    <n v="0"/>
    <n v="12"/>
    <s v="1 AÑOS 0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9 B ESTE 107 SUR 67"/>
    <n v="3222313660"/>
    <m/>
    <x v="0"/>
    <s v="NO SE AUTORECONOCE EN NINGUNO DE LOS ANTERIORES"/>
    <x v="1"/>
    <x v="1"/>
    <s v="NO_"/>
    <s v="NO_"/>
    <s v="o. Ingresos iguales o inferiores a 1.5 Smlv"/>
    <m/>
    <s v="MADRE"/>
    <s v="CC"/>
    <n v="1007551681"/>
    <s v="ZULEIMIS"/>
    <m/>
    <s v="MENDOZA"/>
    <s v="MARTINEZ"/>
    <d v="2022-03-09T00:00:00"/>
    <s v="COLOMBIA"/>
    <s v="CESAR"/>
    <s v="AGUSTÍN CODAZZI"/>
    <s v="CC"/>
    <n v="1023009094"/>
    <s v="ANDERSON"/>
    <s v="FABIAN"/>
    <s v="CUBILLOS"/>
    <s v="ORTEGON"/>
    <d v="1995-12-07T00:00:00"/>
    <n v="27"/>
    <s v="COLOMBIA"/>
    <s v="BOGOTÁ"/>
    <s v="BOGOTÁ"/>
    <s v="CC"/>
    <n v="1007551681"/>
    <s v="ZULEIMIS"/>
    <m/>
    <s v="MENDOZA"/>
    <s v="MARTINEZ"/>
    <d v="2022-03-09T00:00:00"/>
    <n v="0"/>
    <s v="COLOMBIA"/>
    <s v="CESAR"/>
    <s v="AGUSTÍN CODAZZI"/>
    <x v="0"/>
    <x v="0"/>
    <x v="0"/>
    <d v="2022-03-29T00:00:00"/>
    <s v="SI_"/>
    <x v="1"/>
    <m/>
    <s v="NO_"/>
    <m/>
    <m/>
    <s v="40.1"/>
    <s v="2980 GR"/>
    <n v="43"/>
    <s v="NO_"/>
    <n v="0"/>
    <m/>
    <m/>
    <x v="1"/>
    <m/>
  </r>
  <r>
    <n v="1023047526"/>
    <x v="0"/>
    <d v="2022-03-03T00:00:00"/>
    <d v="2022-04-04T00:00:00"/>
    <e v="#REF!"/>
    <e v="#N/A"/>
    <m/>
    <x v="0"/>
    <x v="6"/>
    <x v="6"/>
    <s v="RC"/>
    <s v="DOMINIK"/>
    <s v="SANTIAGO"/>
    <s v="SANCHEZ"/>
    <s v="RINCON"/>
    <s v="DOMINIK SANTIAGO SANCHEZ RINCON"/>
    <d v="2021-11-22T00:00:00"/>
    <x v="3"/>
    <n v="1"/>
    <n v="4"/>
    <s v="1 AÑOS 1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7"/>
    <m/>
    <s v="CRR 6C ESTE 97 D 23 SUR "/>
    <n v="3185755680"/>
    <m/>
    <x v="2"/>
    <s v="NO SE AUTORECONOCE EN NINGUNO DE LOS ANTERIORES"/>
    <x v="0"/>
    <x v="20"/>
    <s v="NO_"/>
    <s v="NO_"/>
    <m/>
    <m/>
    <s v="MADRE"/>
    <s v="CC"/>
    <n v="1022966469"/>
    <s v="YURI "/>
    <s v="MARCELA"/>
    <s v="RINCON"/>
    <s v="GARCIA"/>
    <d v="1991-02-11T00:00:00"/>
    <s v="COLOMBIA"/>
    <s v="BOGOTÁ"/>
    <s v="BOGOTÁ"/>
    <s v="CC"/>
    <n v="10333724635"/>
    <s v="ALBARO"/>
    <s v="DIEGO"/>
    <s v="SANCHEZ"/>
    <s v="SOSA"/>
    <d v="1990-06-19T00:00:00"/>
    <n v="32"/>
    <s v="COLOMBIA"/>
    <s v="BOGOTÁ"/>
    <s v="BOGOTÁ"/>
    <s v="CC"/>
    <n v="1022966469"/>
    <s v="YURI "/>
    <s v="MARCELA"/>
    <s v="RINCON"/>
    <s v="GARCIA"/>
    <d v="1991-02-11T00:00:00"/>
    <n v="31"/>
    <s v="COLOMBIA"/>
    <s v="BOGOTÁ"/>
    <s v="BOGOTÁ"/>
    <x v="0"/>
    <x v="5"/>
    <x v="0"/>
    <d v="2022-01-25T00:00:00"/>
    <s v="SI_"/>
    <x v="1"/>
    <m/>
    <s v="NO_"/>
    <m/>
    <m/>
    <n v="40"/>
    <n v="3800"/>
    <n v="53"/>
    <s v="SI_"/>
    <m/>
    <m/>
    <m/>
    <x v="1"/>
    <m/>
  </r>
  <r>
    <n v="1023047792"/>
    <x v="0"/>
    <d v="2022-03-03T00:00:00"/>
    <d v="2022-10-06T00:00:00"/>
    <e v="#REF!"/>
    <e v="#N/A"/>
    <m/>
    <x v="0"/>
    <x v="2"/>
    <x v="2"/>
    <s v="RC"/>
    <s v="ELIAN"/>
    <s v="JOSUE"/>
    <s v="URREGO"/>
    <s v="VALBUENA"/>
    <s v="ELIAN JOSUE URREGO VALBUENA"/>
    <d v="2022-01-19T00:00:00"/>
    <x v="1"/>
    <n v="11"/>
    <n v="7"/>
    <s v="0 AÑOS 11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4 ESTE97 D SUR 92"/>
    <n v="3007297134"/>
    <n v="3013617579"/>
    <x v="0"/>
    <s v="NO SE AUTORECONOCE EN NINGUNO DE LOS ANTERIORES"/>
    <x v="1"/>
    <x v="1"/>
    <s v="NO_"/>
    <s v="NO_"/>
    <m/>
    <m/>
    <s v="MADRE"/>
    <s v="CC"/>
    <n v="1022961159"/>
    <s v="KAROL"/>
    <s v="LINETH"/>
    <s v="VALBUENA"/>
    <s v="ZAPATA"/>
    <d v="1990-07-10T00:00:00"/>
    <s v="COLOMBIA"/>
    <s v="BOGOTÁ"/>
    <s v="BOGOTÁ"/>
    <s v="CC"/>
    <n v="1022935848"/>
    <s v="JOSE"/>
    <s v="GIUOVANNY"/>
    <s v="URREGO"/>
    <s v="LINARES"/>
    <d v="1987-07-09T00:00:00"/>
    <n v="35"/>
    <s v="COLOMBIA"/>
    <s v="BOGOTÁ"/>
    <s v="BOGOTÁ"/>
    <s v="CC"/>
    <n v="1022961159"/>
    <s v="KAROL"/>
    <s v="LINETH"/>
    <s v="VALBUENA"/>
    <s v="ZAPATA"/>
    <d v="1990-07-10T00:00:00"/>
    <n v="32"/>
    <s v="COLOMBIA"/>
    <s v="BOGOTÁ"/>
    <s v="BOGOTÁ"/>
    <x v="1"/>
    <x v="6"/>
    <x v="0"/>
    <d v="2022-01-19T00:00:00"/>
    <s v="SI_"/>
    <x v="1"/>
    <m/>
    <s v="NO_"/>
    <m/>
    <m/>
    <n v="39.6"/>
    <n v="374"/>
    <n v="54"/>
    <s v="SI_"/>
    <m/>
    <m/>
    <m/>
    <x v="2"/>
    <m/>
  </r>
  <r>
    <n v="1023047812"/>
    <x v="1"/>
    <d v="2022-03-03T00:00:00"/>
    <m/>
    <m/>
    <m/>
    <m/>
    <x v="0"/>
    <x v="2"/>
    <x v="2"/>
    <s v="RC"/>
    <s v="ZABDIEL"/>
    <s v="ALESSANDRO"/>
    <s v="RODRIGUEZ"/>
    <s v="AGUILAR"/>
    <s v="ZABDIEL ALESSANDRO RODRIGUEZ AGUILAR"/>
    <d v="2022-01-17T00:00:00"/>
    <x v="1"/>
    <n v="11"/>
    <n v="9"/>
    <s v="0 AÑOS 11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A ESTE 97 C SUR12 PI 1"/>
    <n v="3209831625"/>
    <m/>
    <x v="0"/>
    <s v="NO SE AUTORECONOCE EN NINGUNO DE LOS ANTERIORES"/>
    <x v="1"/>
    <x v="1"/>
    <s v="NO_"/>
    <s v="NO_"/>
    <m/>
    <m/>
    <s v="MADRE"/>
    <s v="SIN DOCUMENTO"/>
    <m/>
    <s v="YUSMIL"/>
    <s v="CAROLINA "/>
    <s v="VALLE "/>
    <s v="AGUILAR "/>
    <d v="1989-01-27T00:00:00"/>
    <s v="VENEZUELA"/>
    <s v="EXTERIOR"/>
    <s v="EXTERIOR"/>
    <s v="SIN DOCUMENTO"/>
    <m/>
    <s v="VICTOR"/>
    <s v="ALFREDO "/>
    <s v="RODRIQUEZ "/>
    <s v="MORA"/>
    <d v="1985-03-06T00:00:00"/>
    <n v="37"/>
    <s v="VENEZUELA"/>
    <s v="EXTERIOR"/>
    <s v="EXTERIOR"/>
    <s v="SIN DOCUMENTO"/>
    <m/>
    <s v="YUSMIL"/>
    <s v="CAROLINA "/>
    <s v="VALLE "/>
    <s v="AGUILAR "/>
    <d v="1989-01-27T00:00:00"/>
    <n v="33"/>
    <s v="VENEZUELA"/>
    <s v="EXTERIOR"/>
    <s v="EXTERIOR"/>
    <x v="1"/>
    <x v="1"/>
    <x v="0"/>
    <d v="2022-01-17T00:00:00"/>
    <s v="SI_"/>
    <x v="1"/>
    <m/>
    <s v="SI_"/>
    <m/>
    <m/>
    <n v="35"/>
    <n v="2295"/>
    <n v="47"/>
    <s v="NO_"/>
    <n v="0"/>
    <n v="0"/>
    <m/>
    <x v="2"/>
    <m/>
  </r>
  <r>
    <n v="1021515724"/>
    <x v="1"/>
    <d v="2022-04-26T00:00:00"/>
    <m/>
    <m/>
    <m/>
    <m/>
    <x v="0"/>
    <x v="2"/>
    <x v="2"/>
    <s v="RC"/>
    <s v="ADHARA"/>
    <m/>
    <s v="DELGADO"/>
    <s v="HERNANDEZ"/>
    <s v="ADHARA  DELGADO HERNANDEZ"/>
    <d v="2022-04-21T00:00:00"/>
    <x v="1"/>
    <n v="8"/>
    <n v="5"/>
    <s v="0 AÑOS 8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95 SUR 48"/>
    <n v="3229033300"/>
    <m/>
    <x v="0"/>
    <s v="NO SE AUTORECONOCE EN NINGUNO DE LOS ANTERIORES"/>
    <x v="1"/>
    <x v="1"/>
    <s v="NO_"/>
    <s v="NO_"/>
    <s v="o. Ingresos iguales o inferiores a 1.5 Smlv"/>
    <s v="SI_"/>
    <s v="MADRE"/>
    <s v="CC"/>
    <n v="1023036790"/>
    <s v="HEIDYTH"/>
    <s v="JAQUELINE"/>
    <s v="HERNANDEZ"/>
    <s v="MARTINEZ"/>
    <d v="1999-07-15T00:00:00"/>
    <s v="COLOMBIA"/>
    <s v="BOGOTÁ"/>
    <s v="BOGOTÁ"/>
    <s v="CC"/>
    <n v="1033804456"/>
    <s v="LUIS"/>
    <s v="ALEJANDRO"/>
    <s v="DELGADO"/>
    <s v="SALCEDO"/>
    <d v="1998-02-07T00:00:00"/>
    <n v="24"/>
    <s v="COLOMBIA"/>
    <s v="BOGOTÁ"/>
    <s v="BOGOTÁ"/>
    <s v="CC"/>
    <n v="1023036790"/>
    <s v="HEIDYTH"/>
    <s v="JAQUELINE"/>
    <s v="HERNANDEZ"/>
    <s v="MARTINEZ"/>
    <m/>
    <s v=""/>
    <s v="COLOMBIA"/>
    <s v="BOGOTÁ"/>
    <s v="BOGOTÁ"/>
    <x v="0"/>
    <x v="4"/>
    <x v="2"/>
    <s v="SI_"/>
    <m/>
    <x v="2"/>
    <s v="SI_"/>
    <m/>
    <m/>
    <m/>
    <m/>
    <n v="39.200000000000003"/>
    <n v="2930"/>
    <n v="50"/>
    <m/>
    <m/>
    <m/>
    <x v="2"/>
    <m/>
  </r>
  <r>
    <n v="1023036790"/>
    <x v="0"/>
    <d v="2022-03-03T00:00:00"/>
    <d v="2022-04-25T00:00:00"/>
    <e v="#REF!"/>
    <e v="#N/A"/>
    <m/>
    <x v="0"/>
    <x v="0"/>
    <x v="0"/>
    <s v="CC"/>
    <s v="HEIDYTH"/>
    <s v="JAQUELINE"/>
    <s v="HERNANDEZ"/>
    <s v="MARTINEZ"/>
    <s v="HEIDYTH JAQUELINE HERNANDEZ MARTINEZ"/>
    <d v="1999-07-15T00:00:00"/>
    <x v="17"/>
    <n v="5"/>
    <n v="11"/>
    <s v="23 AÑOS 5 MESES 1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95 SUR 48"/>
    <n v="3229033300"/>
    <m/>
    <x v="0"/>
    <s v="NO SE AUTORECONOCE EN NINGUNO DE LOS ANTERIORES"/>
    <x v="0"/>
    <x v="1"/>
    <s v="NO_"/>
    <s v="NO_"/>
    <m/>
    <m/>
    <s v="CONYUGE"/>
    <s v="CC"/>
    <n v="1033804456"/>
    <s v="LUIS"/>
    <s v="ALEJANDRO"/>
    <s v="DELGADO"/>
    <s v="SALCEDO"/>
    <d v="1998-02-07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6"/>
    <x v="0"/>
    <m/>
    <s v="NO_"/>
    <x v="1"/>
    <m/>
    <m/>
    <m/>
    <m/>
    <m/>
    <m/>
    <m/>
    <m/>
    <m/>
    <m/>
    <n v="32"/>
    <x v="0"/>
    <m/>
  </r>
  <r>
    <n v="1243762294"/>
    <x v="1"/>
    <d v="2022-03-03T00:00:00"/>
    <m/>
    <m/>
    <m/>
    <s v="TRIANGULO"/>
    <x v="0"/>
    <x v="2"/>
    <x v="2"/>
    <s v="RC"/>
    <s v="DANNA"/>
    <s v="CELESTE"/>
    <s v="LONDOÑO"/>
    <s v="LOPEZ"/>
    <s v="DANNA CELESTE LONDOÑO LOPEZ"/>
    <d v="2022-02-02T00:00:00"/>
    <x v="1"/>
    <n v="10"/>
    <n v="24"/>
    <s v="0 AÑOS 10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7"/>
    <m/>
    <s v="kr 5 este 91 sur 76 "/>
    <n v="3177333493"/>
    <m/>
    <x v="0"/>
    <s v="NO SE AUTORECONOCE EN NINGUNO DE LOS ANTERIORES"/>
    <x v="1"/>
    <x v="1"/>
    <s v="NO_"/>
    <s v="NO_"/>
    <m/>
    <m/>
    <s v="MADRE"/>
    <s v="CC"/>
    <n v="51842357"/>
    <s v="DIOSELINA"/>
    <m/>
    <s v="CARTILLO"/>
    <m/>
    <d v="1956-09-29T00:00:00"/>
    <s v="COLOMBIA"/>
    <s v="TOLIMA"/>
    <s v="ORTEGA"/>
    <s v="CC"/>
    <n v="1002998339"/>
    <s v="JHON"/>
    <s v="ALEXANDER"/>
    <s v="LONDOÑO"/>
    <s v="CARTILLO"/>
    <d v="1994-08-12T00:00:00"/>
    <n v="28"/>
    <s v="COLOMBIA"/>
    <s v="BOGOTÁ"/>
    <s v="BOGOTÁ"/>
    <s v="CC"/>
    <n v="1023017117"/>
    <s v="DAYANA "/>
    <s v="ALEJANDRA "/>
    <s v="LOPEZ"/>
    <s v="MARENTES"/>
    <d v="1996-11-19T00:00:00"/>
    <n v="26"/>
    <s v="COLOMBIA"/>
    <s v="BOGOTÁ"/>
    <s v="BOGOTÁ"/>
    <x v="0"/>
    <x v="6"/>
    <x v="0"/>
    <d v="2022-02-02T00:00:00"/>
    <s v="NO_"/>
    <x v="1"/>
    <d v="2022-02-02T00:00:00"/>
    <s v="NO_"/>
    <m/>
    <m/>
    <n v="38"/>
    <n v="2085"/>
    <n v="47"/>
    <s v="SI_"/>
    <m/>
    <m/>
    <m/>
    <x v="2"/>
    <m/>
  </r>
  <r>
    <n v="1032880495"/>
    <x v="0"/>
    <d v="2022-08-23T00:00:00"/>
    <d v="2022-10-03T00:00:00"/>
    <e v="#REF!"/>
    <e v="#N/A"/>
    <s v="TRIANGULO"/>
    <x v="0"/>
    <x v="0"/>
    <x v="0"/>
    <s v="RC"/>
    <s v="ITAHN"/>
    <s v="DAVID"/>
    <s v="JIMENEZ"/>
    <s v="AGAMEZ"/>
    <s v="ITAHN DAVID JIMENEZ AGAMEZ"/>
    <d v="2022-07-09T00:00:00"/>
    <x v="1"/>
    <n v="5"/>
    <n v="17"/>
    <s v="0 AÑOS 5 MESES 17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NO 80 20 BQ A AP 9"/>
    <n v="3208240495"/>
    <m/>
    <x v="0"/>
    <s v="NO SE AUTORECONOCE EN NINGUNO DE LOS ANTERIORES"/>
    <x v="1"/>
    <x v="1"/>
    <s v="NO_"/>
    <s v="NO_"/>
    <s v="o. Ingresos iguales o inferiores a 1.5 Smlv"/>
    <m/>
    <s v="ABUELO(A)"/>
    <s v="CC"/>
    <n v="51613283"/>
    <s v="CLARA"/>
    <s v="INES"/>
    <s v="GIACOMETTO"/>
    <s v="GATCIA"/>
    <d v="1960-06-26T00:00:00"/>
    <s v="COLOMBIA"/>
    <s v="MAGDALENA"/>
    <s v="SANTA MARTA"/>
    <s v="CC"/>
    <n v="1013676251"/>
    <s v="JEIBY"/>
    <s v="ALEXANDER"/>
    <s v="JIMENEZ"/>
    <s v="DURAN"/>
    <m/>
    <s v=""/>
    <s v="COLOMBIA"/>
    <s v="BOGOTÁ"/>
    <s v="BOGOTÁ"/>
    <s v="CC"/>
    <n v="1000985936"/>
    <s v="MARIA"/>
    <s v="PAULA"/>
    <s v="AGAMEZ"/>
    <s v="GIACOMETTO"/>
    <d v="2000-03-23T00:00:00"/>
    <n v="22"/>
    <s v="COLOMBIA"/>
    <s v="BOGOTÁ"/>
    <s v="BOGOTÁ"/>
    <x v="0"/>
    <x v="6"/>
    <x v="0"/>
    <d v="2022-08-22T00:00:00"/>
    <s v="SI_"/>
    <x v="1"/>
    <m/>
    <m/>
    <m/>
    <m/>
    <s v="33 SEMANAS"/>
    <s v="2065 GR"/>
    <n v="47"/>
    <s v="NO_"/>
    <m/>
    <m/>
    <m/>
    <x v="0"/>
    <m/>
  </r>
  <r>
    <n v="1000985936"/>
    <x v="0"/>
    <d v="2022-03-03T00:00:00"/>
    <d v="2022-08-22T00:00:00"/>
    <e v="#REF!"/>
    <e v="#N/A"/>
    <m/>
    <x v="0"/>
    <x v="0"/>
    <x v="0"/>
    <s v="CC"/>
    <s v="MARIA"/>
    <s v="PAULA"/>
    <s v="AGAMEZ"/>
    <s v="GIACOMETTO"/>
    <s v="MARIA PAULA AGAMEZ GIACOMETTO"/>
    <d v="2000-03-23T00:00:00"/>
    <x v="18"/>
    <n v="9"/>
    <n v="3"/>
    <s v="22 AÑOS 9 MESES 3 DIAS "/>
    <x v="0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NO 80 20 BQ A AP 9"/>
    <n v="3208240495"/>
    <m/>
    <x v="0"/>
    <s v="NO SE AUTORECONOCE EN NINGUNO DE LOS ANTERIORES"/>
    <x v="1"/>
    <x v="1"/>
    <s v="NO_"/>
    <s v="NO_"/>
    <m/>
    <m/>
    <s v="MADRE"/>
    <s v="CC"/>
    <n v="51613283"/>
    <s v="CLARA"/>
    <s v="INES"/>
    <s v="GIACOMETTO"/>
    <s v="GATCIA"/>
    <d v="1960-06-26T00:00:00"/>
    <s v="COLOMBIA"/>
    <s v="MAGDALENA"/>
    <s v="SANTA MARTA"/>
    <m/>
    <m/>
    <m/>
    <m/>
    <m/>
    <m/>
    <m/>
    <s v=""/>
    <m/>
    <m/>
    <m/>
    <m/>
    <m/>
    <m/>
    <m/>
    <m/>
    <m/>
    <m/>
    <s v=""/>
    <m/>
    <m/>
    <m/>
    <x v="0"/>
    <x v="3"/>
    <x v="1"/>
    <m/>
    <m/>
    <x v="0"/>
    <m/>
    <m/>
    <m/>
    <m/>
    <m/>
    <m/>
    <m/>
    <m/>
    <m/>
    <m/>
    <n v="15"/>
    <x v="0"/>
    <m/>
  </r>
  <r>
    <n v="1243860492"/>
    <x v="0"/>
    <d v="2022-03-03T00:00:00"/>
    <d v="2022-04-07T00:00:00"/>
    <e v="#REF!"/>
    <e v="#N/A"/>
    <m/>
    <x v="0"/>
    <x v="3"/>
    <x v="3"/>
    <s v="RC"/>
    <s v="DANNA"/>
    <s v="SOFIA"/>
    <s v="MARTINEZ"/>
    <s v="SANCHEZ"/>
    <s v="DANNA SOFIA MARTINEZ SANCHEZ"/>
    <d v="2021-07-20T00:00:00"/>
    <x v="3"/>
    <n v="5"/>
    <n v="6"/>
    <s v="1 AÑOS 5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2"/>
    <s v="NO SE AUTORECONOCE EN NINGUNO DE LOS ANTERIORES"/>
    <x v="2"/>
    <x v="1"/>
    <s v="NO_"/>
    <s v="NO_"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22"/>
    <x v="2"/>
    <m/>
    <m/>
    <x v="0"/>
    <m/>
    <m/>
    <m/>
    <m/>
    <m/>
    <m/>
    <m/>
    <m/>
    <m/>
    <m/>
    <m/>
    <x v="1"/>
    <m/>
  </r>
  <r>
    <n v="1243860233"/>
    <x v="0"/>
    <d v="2022-03-03T00:00:00"/>
    <d v="2022-03-03T00:00:00"/>
    <e v="#REF!"/>
    <e v="#N/A"/>
    <s v="CONCURRENCIA/NUNCA SE VINCULO"/>
    <x v="0"/>
    <x v="3"/>
    <x v="3"/>
    <s v="RC"/>
    <s v="AMY"/>
    <s v="MARIANNE"/>
    <s v="VASQUEZ"/>
    <s v="MESA"/>
    <s v="AMY MARIANNE VASQUEZ MESA"/>
    <d v="2021-04-05T00:00:00"/>
    <x v="3"/>
    <n v="8"/>
    <n v="21"/>
    <s v="1 AÑOS 8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R 6 C ESTE 97 D SUR 36"/>
    <n v="3057196360"/>
    <m/>
    <x v="0"/>
    <s v="NO SE AUTORECONOCE EN NINGUNO DE LOS ANTERIORES"/>
    <x v="1"/>
    <x v="1"/>
    <s v="NO_"/>
    <s v="NO_"/>
    <m/>
    <m/>
    <s v="MADRE"/>
    <s v="CC"/>
    <n v="1022993602"/>
    <s v="JOHANA"/>
    <s v="ANDREA"/>
    <s v="MESA"/>
    <s v="OROZCO"/>
    <d v="1994-02-17T00:00:00"/>
    <s v="COLOMBIA"/>
    <s v="ANTIOQUIA"/>
    <s v="ITAGÜÍ"/>
    <s v="CC"/>
    <n v="80901972"/>
    <s v="JHON"/>
    <s v="ANDRESON"/>
    <s v="VASQUEZ"/>
    <s v="RODRIGUEZ"/>
    <d v="1985-05-17T00:00:00"/>
    <n v="37"/>
    <s v="COLOMBIA"/>
    <s v="BOGOTÁ"/>
    <s v="BOGOTÁ"/>
    <s v="CC"/>
    <n v="1022993602"/>
    <s v="JOHANA"/>
    <s v="ANDREA"/>
    <s v="MESA"/>
    <s v="OROZCO"/>
    <d v="1994-02-17T00:00:00"/>
    <n v="28"/>
    <s v="COLOMBIA"/>
    <s v="ANTIOQUIA"/>
    <s v="ITAGÜÍ"/>
    <x v="1"/>
    <x v="0"/>
    <x v="0"/>
    <d v="2021-11-18T00:00:00"/>
    <s v="SI_"/>
    <x v="2"/>
    <d v="2021-11-20T00:00:00"/>
    <s v="NO_"/>
    <m/>
    <m/>
    <s v="38.5"/>
    <n v="3100"/>
    <n v="49"/>
    <m/>
    <n v="6"/>
    <n v="7"/>
    <m/>
    <x v="1"/>
    <m/>
  </r>
  <r>
    <n v="1021319356"/>
    <x v="0"/>
    <d v="2022-03-03T00:00:00"/>
    <d v="2022-10-03T00:00:00"/>
    <e v="#REF!"/>
    <e v="#N/A"/>
    <s v="TRIANGULO"/>
    <x v="0"/>
    <x v="3"/>
    <x v="3"/>
    <s v="RC"/>
    <s v="LILA "/>
    <s v="VALERIA"/>
    <s v="JIMENEZ"/>
    <s v="AGAMEZ"/>
    <s v="LILA  VALERIA JIMENEZ AGAMEZ"/>
    <d v="2021-06-29T00:00:00"/>
    <x v="3"/>
    <n v="5"/>
    <n v="27"/>
    <s v="1 AÑOS 5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NO 80 20 BQ A AP 9"/>
    <n v="3208240495"/>
    <m/>
    <x v="1"/>
    <s v="RAIZAL DEL ARCHIPIELAGO DE SAN ANDRES, PROVIDENCIA Y SANTA CATALINA"/>
    <x v="1"/>
    <x v="1"/>
    <s v="NO_"/>
    <s v="NO_"/>
    <m/>
    <m/>
    <s v="MADRE"/>
    <s v="CC"/>
    <n v="1000985936"/>
    <s v="MARIA"/>
    <s v="PAULA"/>
    <s v="AGAMEZ"/>
    <s v="GIACOMETTO"/>
    <d v="2000-03-23T00:00:00"/>
    <s v="COLOMBIA"/>
    <s v="BOGOTÁ"/>
    <s v="BOGOTÁ"/>
    <m/>
    <m/>
    <m/>
    <m/>
    <m/>
    <m/>
    <m/>
    <s v=""/>
    <m/>
    <m/>
    <m/>
    <s v="CC"/>
    <n v="1000985936"/>
    <s v="MARIA"/>
    <s v="PAULA"/>
    <s v="AGAMEZ"/>
    <s v="GIACOMETTO"/>
    <d v="2000-03-23T00:00:00"/>
    <n v="22"/>
    <s v="COLOMBIA"/>
    <s v="BOGOTÁ"/>
    <s v="COLOMBIA"/>
    <x v="0"/>
    <x v="6"/>
    <x v="0"/>
    <d v="2021-12-30T00:00:00"/>
    <s v="SI_"/>
    <x v="2"/>
    <d v="2022-02-24T00:00:00"/>
    <s v="SI_"/>
    <m/>
    <m/>
    <n v="88"/>
    <n v="2150"/>
    <n v="38"/>
    <m/>
    <n v="4"/>
    <n v="6"/>
    <m/>
    <x v="1"/>
    <m/>
  </r>
  <r>
    <n v="1023047162"/>
    <x v="1"/>
    <d v="2022-03-03T00:00:00"/>
    <m/>
    <m/>
    <m/>
    <m/>
    <x v="0"/>
    <x v="4"/>
    <x v="4"/>
    <s v="RC"/>
    <s v="YENIFER"/>
    <s v="MARIAN"/>
    <s v="GONZALEZ"/>
    <s v="ZUBIETA"/>
    <s v="YENIFER MARIAN GONZALEZ ZUBIETA"/>
    <d v="2021-08-27T00:00:00"/>
    <x v="3"/>
    <n v="3"/>
    <n v="29"/>
    <s v="1 AÑOS 3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9 B ESTE 106 14 SUR "/>
    <n v="3222481920"/>
    <m/>
    <x v="0"/>
    <s v="NO SE AUTORECONOCE EN NINGUNO DE LOS ANTERIORES"/>
    <x v="1"/>
    <x v="1"/>
    <s v="NO_"/>
    <s v="NO_"/>
    <m/>
    <m/>
    <s v="MADRE"/>
    <s v="TI"/>
    <n v="1022933244"/>
    <s v="YEIMY "/>
    <s v="JULIETH"/>
    <s v="ZUBIETA "/>
    <s v="TEJEDOR "/>
    <d v="2005-04-10T00:00:00"/>
    <s v="COLOMBIA"/>
    <s v="BOGOTÁ"/>
    <s v="BOGOTÁ"/>
    <m/>
    <m/>
    <m/>
    <m/>
    <m/>
    <m/>
    <m/>
    <s v=""/>
    <m/>
    <m/>
    <m/>
    <s v="TI"/>
    <n v="1022933244"/>
    <s v="YEIMY "/>
    <s v="JULIETH"/>
    <s v="ZUBIETA "/>
    <s v="TEJEDOR "/>
    <d v="2005-04-10T00:00:00"/>
    <n v="17"/>
    <s v="COLOMBIA"/>
    <s v="BOGOTÁ"/>
    <s v="BOGOTÁ"/>
    <x v="1"/>
    <x v="1"/>
    <x v="0"/>
    <d v="2021-12-22T00:00:00"/>
    <s v="SI_"/>
    <x v="2"/>
    <d v="2022-02-17T00:00:00"/>
    <s v="SI_"/>
    <m/>
    <m/>
    <n v="37"/>
    <n v="2645"/>
    <s v="49.5"/>
    <m/>
    <n v="3"/>
    <n v="4"/>
    <m/>
    <x v="1"/>
    <m/>
  </r>
  <r>
    <n v="1243860582"/>
    <x v="1"/>
    <d v="2022-03-03T00:00:00"/>
    <m/>
    <m/>
    <m/>
    <m/>
    <x v="0"/>
    <x v="3"/>
    <x v="3"/>
    <s v="RC"/>
    <s v="DULCE"/>
    <s v="PALOMA"/>
    <s v="CASTRO"/>
    <s v="ORTIZ"/>
    <s v="DULCE PALOMA CASTRO ORTIZ"/>
    <d v="2021-08-23T00:00:00"/>
    <x v="3"/>
    <n v="4"/>
    <n v="3"/>
    <s v="1 AÑOS 4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INVACION EL REFIGIO"/>
    <m/>
    <n v="3232487845"/>
    <m/>
    <x v="2"/>
    <s v="NO SE AUTORECONOCE EN NINGUNO DE LOS ANTERIORES"/>
    <x v="1"/>
    <x v="1"/>
    <s v="NO_"/>
    <s v="NO_"/>
    <m/>
    <m/>
    <s v="MADRE"/>
    <s v="CC"/>
    <n v="1123180481"/>
    <s v="YAJAIRA "/>
    <s v="MAYERLI "/>
    <s v="ORTIZ "/>
    <s v="PERDOMO "/>
    <d v="1990-07-18T00:00:00"/>
    <s v="COLOMBIA"/>
    <s v="AMAZONAS"/>
    <m/>
    <s v="CC"/>
    <n v="1013614830"/>
    <s v="KEVIN "/>
    <s v="WIFEN "/>
    <s v="CASTRO "/>
    <s v="ANDOQUE "/>
    <d v="1990-04-08T00:00:00"/>
    <n v="32"/>
    <s v="COLOMBIA"/>
    <s v="SANTANDER"/>
    <m/>
    <s v="CC"/>
    <n v="1123180481"/>
    <s v="YAJAIRA "/>
    <s v="MAYERLI "/>
    <s v="ORTIZ "/>
    <s v="PERDOMO "/>
    <d v="1990-07-18T00:00:00"/>
    <n v="32"/>
    <s v="COLOMBIA"/>
    <s v="AMAZONAS"/>
    <m/>
    <x v="1"/>
    <x v="1"/>
    <x v="0"/>
    <d v="2022-02-24T00:00:00"/>
    <s v="SI_"/>
    <x v="2"/>
    <d v="2022-01-28T00:00:00"/>
    <s v="NO_"/>
    <m/>
    <m/>
    <n v="39"/>
    <n v="2545"/>
    <n v="48"/>
    <m/>
    <m/>
    <m/>
    <m/>
    <x v="1"/>
    <m/>
  </r>
  <r>
    <n v="1027153713"/>
    <x v="0"/>
    <d v="2022-03-03T00:00:00"/>
    <d v="2022-04-25T00:00:00"/>
    <e v="#REF!"/>
    <e v="#N/A"/>
    <m/>
    <x v="0"/>
    <x v="5"/>
    <x v="5"/>
    <s v="RC"/>
    <s v="VALERY"/>
    <s v="KATELEYA"/>
    <s v="PEREZ"/>
    <s v="CORREAL"/>
    <s v="VALERY KATELEYA PEREZ CORREAL"/>
    <d v="2020-11-18T00:00:00"/>
    <x v="2"/>
    <n v="1"/>
    <n v="8"/>
    <s v="2 AÑOS 1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 A ESTE 106 SUR 36"/>
    <n v="3138987066"/>
    <m/>
    <x v="0"/>
    <s v="NO SE AUTORECONOCE EN NINGUNO DE LOS ANTERIORES"/>
    <x v="0"/>
    <x v="5"/>
    <s v="NO_"/>
    <s v="NO_"/>
    <m/>
    <m/>
    <s v="MADRE"/>
    <s v="CC"/>
    <n v="1013677940"/>
    <s v="JULIANA"/>
    <s v="ALEJANDRA"/>
    <s v="CORREA"/>
    <s v="RUIZ"/>
    <d v="1977-11-27T00:00:00"/>
    <s v="COLOMBIA"/>
    <s v="BOGOTÁ"/>
    <s v="BOGOTÁ"/>
    <m/>
    <m/>
    <m/>
    <m/>
    <m/>
    <m/>
    <m/>
    <s v=""/>
    <m/>
    <m/>
    <m/>
    <s v="CC"/>
    <n v="1013677940"/>
    <s v="JULIANA"/>
    <s v="ALEJANDRA"/>
    <s v="CORREA"/>
    <s v="RUIZ"/>
    <d v="1977-11-27T00:00:00"/>
    <n v="45"/>
    <s v="COLOMBIA"/>
    <s v="BOGOTÁ"/>
    <s v="BOGOTÁ"/>
    <x v="0"/>
    <x v="0"/>
    <x v="0"/>
    <d v="2021-11-24T00:00:00"/>
    <s v="SI_"/>
    <x v="1"/>
    <m/>
    <s v="NO_"/>
    <m/>
    <m/>
    <n v="37"/>
    <n v="3320"/>
    <n v="53"/>
    <m/>
    <n v="6"/>
    <n v="7"/>
    <m/>
    <x v="1"/>
    <m/>
  </r>
  <r>
    <n v="1023045860"/>
    <x v="1"/>
    <d v="2022-03-03T00:00:00"/>
    <m/>
    <m/>
    <m/>
    <s v="TRIANGULO"/>
    <x v="0"/>
    <x v="5"/>
    <x v="5"/>
    <s v="RC"/>
    <s v="THIAGO"/>
    <m/>
    <s v="BEJARANO"/>
    <s v="CARVAJAL"/>
    <s v="THIAGO  BEJARANO CARVAJAL"/>
    <d v="2020-11-24T00:00:00"/>
    <x v="2"/>
    <n v="1"/>
    <n v="2"/>
    <s v="2 AÑOS 1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 5 ESTE 97 B SUR 00 39"/>
    <n v="3123934041"/>
    <m/>
    <x v="0"/>
    <s v="NO SE AUTORECONOCE EN NINGUNO DE LOS ANTERIORES"/>
    <x v="0"/>
    <x v="12"/>
    <s v="NO_"/>
    <s v="NO_"/>
    <m/>
    <m/>
    <s v="AMIGO(A)"/>
    <s v="CC"/>
    <n v="1023024089"/>
    <s v="KAREN"/>
    <s v="DAYHAN"/>
    <s v=" AVILA"/>
    <s v="TOVAR"/>
    <d v="2022-09-07T00:00:00"/>
    <s v="COLOMBIA"/>
    <s v="BOGOTÁ"/>
    <s v="BOGOTÁ"/>
    <m/>
    <m/>
    <m/>
    <m/>
    <m/>
    <m/>
    <m/>
    <s v=""/>
    <m/>
    <m/>
    <m/>
    <s v="CC"/>
    <n v="1023016908"/>
    <s v="SINDY"/>
    <m/>
    <s v="CARVAJAL"/>
    <s v="TRUJILLO"/>
    <d v="1996-11-08T00:00:00"/>
    <n v="26"/>
    <s v="COLOMBIA"/>
    <s v="HUILA"/>
    <s v="TERUEL"/>
    <x v="0"/>
    <x v="0"/>
    <x v="0"/>
    <d v="2021-11-30T00:00:00"/>
    <s v="SI_"/>
    <x v="2"/>
    <d v="2022-02-28T00:00:00"/>
    <s v="NO_"/>
    <m/>
    <m/>
    <n v="28"/>
    <n v="2980"/>
    <m/>
    <m/>
    <m/>
    <m/>
    <m/>
    <x v="1"/>
    <m/>
  </r>
  <r>
    <n v="1140939460"/>
    <x v="0"/>
    <d v="2022-03-03T00:00:00"/>
    <d v="2022-03-28T00:00:00"/>
    <e v="#REF!"/>
    <e v="#N/A"/>
    <m/>
    <x v="0"/>
    <x v="5"/>
    <x v="5"/>
    <s v="RC"/>
    <s v="EMILY"/>
    <s v="SARAY"/>
    <s v="BEJARANO"/>
    <s v="BEJARANO"/>
    <s v="EMILY SARAY BEJARANO BEJARANO"/>
    <d v="2020-08-27T00:00:00"/>
    <x v="2"/>
    <n v="3"/>
    <n v="29"/>
    <s v="2 AÑOS 3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 5 ESTE 97 B SUR 00 39"/>
    <n v="3227103480"/>
    <m/>
    <x v="0"/>
    <s v="NO SE AUTORECONOCE EN NINGUNO DE LOS ANTERIORES"/>
    <x v="0"/>
    <x v="18"/>
    <s v="NO_"/>
    <s v="NO_"/>
    <m/>
    <m/>
    <s v="MADRE"/>
    <s v="CC"/>
    <n v="1000971724"/>
    <s v="NANCY"/>
    <s v="YAMILE"/>
    <s v="BEJARANO"/>
    <s v="BEJARANO"/>
    <d v="1998-11-02T00:00:00"/>
    <s v="COLOMBIA"/>
    <s v="BOGOTÁ"/>
    <s v="BOGOTÁ"/>
    <m/>
    <m/>
    <m/>
    <m/>
    <m/>
    <m/>
    <m/>
    <s v=""/>
    <m/>
    <m/>
    <m/>
    <s v="CC"/>
    <n v="1023009309"/>
    <s v="YENNY"/>
    <s v="JASMIN"/>
    <s v="BEJARANO"/>
    <s v="BEJARANO"/>
    <d v="1995-12-16T00:00:00"/>
    <n v="27"/>
    <s v="COLOMBIA"/>
    <s v="BOGOTÁ"/>
    <s v="BOGOTÁ"/>
    <x v="0"/>
    <x v="2"/>
    <x v="0"/>
    <d v="2021-08-30T00:00:00"/>
    <s v="SI_"/>
    <x v="1"/>
    <m/>
    <s v="NO_"/>
    <m/>
    <m/>
    <m/>
    <m/>
    <m/>
    <m/>
    <m/>
    <m/>
    <m/>
    <x v="1"/>
    <m/>
  </r>
  <r>
    <n v="1023046093"/>
    <x v="0"/>
    <d v="2022-03-03T00:00:00"/>
    <d v="2022-05-02T00:00:00"/>
    <e v="#REF!"/>
    <e v="#N/A"/>
    <m/>
    <x v="0"/>
    <x v="5"/>
    <x v="5"/>
    <s v="RC"/>
    <s v="MAILEN"/>
    <s v="CATALINA"/>
    <s v="VILLANUEVA"/>
    <s v="LEIVA"/>
    <s v="MAILEN CATALINA VILLANUEVA LEIVA"/>
    <d v="2020-12-16T00:00:00"/>
    <x v="2"/>
    <n v="0"/>
    <n v="10"/>
    <s v="2 AÑOS 0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7"/>
    <m/>
    <m/>
    <n v="3204703201"/>
    <m/>
    <x v="0"/>
    <s v="NO SE AUTORECONOCE EN NINGUNO DE LOS ANTERIORES"/>
    <x v="1"/>
    <x v="1"/>
    <s v="NO_"/>
    <s v="NO_"/>
    <m/>
    <m/>
    <s v="MADRE"/>
    <s v="CC"/>
    <n v="106392562"/>
    <s v="ANGIE"/>
    <m/>
    <s v="LEIVA"/>
    <s v="MOLINA"/>
    <d v="1996-05-12T00:00:00"/>
    <s v="COLOMBIA"/>
    <s v="TOLIMA"/>
    <s v="PURIFICACIÓN"/>
    <s v="CC"/>
    <n v="14298080"/>
    <s v="EDWIN"/>
    <s v="FABIAN"/>
    <s v="VILLANUEVA"/>
    <s v="SANCHEZ"/>
    <d v="1985-12-01T00:00:00"/>
    <n v="37"/>
    <s v="COLOMBIA"/>
    <s v="TOLIMA"/>
    <s v="IBAGUÉ"/>
    <s v="CC"/>
    <n v="106392562"/>
    <s v="ANGIE"/>
    <m/>
    <s v="LEIVA"/>
    <s v="MOLINA"/>
    <d v="1996-05-12T00:00:00"/>
    <n v="26"/>
    <s v="COLOMBIA"/>
    <s v="TOLIMA"/>
    <s v="PURIFICACIÓN"/>
    <x v="1"/>
    <x v="1"/>
    <x v="0"/>
    <d v="2022-01-20T00:00:00"/>
    <s v="SI_"/>
    <x v="1"/>
    <m/>
    <s v="SI_"/>
    <m/>
    <m/>
    <n v="38"/>
    <n v="2905"/>
    <m/>
    <m/>
    <n v="8"/>
    <m/>
    <m/>
    <x v="1"/>
    <m/>
  </r>
  <r>
    <n v="1243859593"/>
    <x v="0"/>
    <d v="2022-03-03T00:00:00"/>
    <d v="2022-05-16T00:00:00"/>
    <e v="#REF!"/>
    <e v="#N/A"/>
    <m/>
    <x v="0"/>
    <x v="5"/>
    <x v="5"/>
    <s v="RC"/>
    <s v="SAMUEL"/>
    <s v="SANTIAGO"/>
    <s v="RUIZ"/>
    <s v="FIGUEROA"/>
    <s v="SAMUEL SANTIAGO RUIZ FIGUEROA"/>
    <d v="2020-09-27T00:00:00"/>
    <x v="2"/>
    <n v="2"/>
    <n v="29"/>
    <s v="2 AÑOS 2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REFUGIO"/>
    <m/>
    <n v="3026827827"/>
    <m/>
    <x v="0"/>
    <s v="NO SE AUTORECONOCE EN NINGUNO DE LOS ANTERIORES"/>
    <x v="1"/>
    <x v="1"/>
    <s v="NO_"/>
    <s v="NO_"/>
    <m/>
    <m/>
    <s v="ABUELO(A)"/>
    <s v="CC"/>
    <n v="40728982"/>
    <s v="ALBA"/>
    <s v="MARINA"/>
    <s v="RENDON"/>
    <s v="AGUILAR "/>
    <d v="1995-01-19T00:00:00"/>
    <s v="COLOMBIA"/>
    <s v="VALLE_DEL_CAUCA"/>
    <s v="TULUÁ"/>
    <m/>
    <m/>
    <m/>
    <m/>
    <m/>
    <m/>
    <m/>
    <s v=""/>
    <m/>
    <m/>
    <m/>
    <s v="CC"/>
    <n v="1006527178"/>
    <s v="MAIDY"/>
    <s v="ALEJANDRA"/>
    <s v="FIGUEROA"/>
    <s v="RENDON"/>
    <d v="2002-08-27T00:00:00"/>
    <n v="20"/>
    <s v="COLOMBIA"/>
    <s v="CAQUETÁ"/>
    <s v="CARTAGENA DEL CHAIRÁ"/>
    <x v="1"/>
    <x v="1"/>
    <x v="0"/>
    <d v="2021-09-28T00:00:00"/>
    <s v="SI_"/>
    <x v="1"/>
    <m/>
    <s v="NO_"/>
    <m/>
    <m/>
    <n v="39"/>
    <n v="3010"/>
    <n v="49"/>
    <m/>
    <n v="6"/>
    <m/>
    <m/>
    <x v="1"/>
    <m/>
  </r>
  <r>
    <n v="1034319423"/>
    <x v="0"/>
    <d v="2022-03-03T00:00:00"/>
    <d v="2022-10-03T00:00:00"/>
    <e v="#REF!"/>
    <e v="#N/A"/>
    <s v="TRIANGULO"/>
    <x v="0"/>
    <x v="4"/>
    <x v="4"/>
    <s v="RC"/>
    <s v="DAFNE"/>
    <s v="NOEMI"/>
    <s v="AMU"/>
    <s v="RIOS"/>
    <s v="DAFNE NOEMI AMU RIOS"/>
    <d v="2020-04-02T00:00:00"/>
    <x v="2"/>
    <n v="8"/>
    <n v="24"/>
    <s v="2 AÑOS 8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CARR 2 BIS 92 B 44 SUR"/>
    <n v="3213764969"/>
    <m/>
    <x v="0"/>
    <s v="NO SE AUTORECONOCE EN NINGUNO DE LOS ANTERIORES"/>
    <x v="1"/>
    <x v="1"/>
    <s v="NO_"/>
    <s v="NO_"/>
    <m/>
    <m/>
    <s v="MADRE"/>
    <s v="SIN DOCUMENTO"/>
    <m/>
    <s v="YENNY"/>
    <s v="MARITZA"/>
    <s v="RIOS"/>
    <s v="MONTECINOS"/>
    <d v="1980-02-03T00:00:00"/>
    <s v="VENEZUELA"/>
    <s v="EXTERIOR"/>
    <s v="EXTERIOR"/>
    <s v="CC"/>
    <n v="1127957543"/>
    <s v="WILDER"/>
    <s v="FERNEY"/>
    <s v="AMU"/>
    <s v="ANGULO"/>
    <d v="1987-04-08T00:00:00"/>
    <n v="35"/>
    <s v="VENEZUELA"/>
    <s v="EXTERIOR"/>
    <s v="EXTERIOR"/>
    <s v="SIN DOCUMENTO"/>
    <m/>
    <s v="YENNY"/>
    <s v="MARITZA"/>
    <s v="RIOS"/>
    <s v="MONTECINOS"/>
    <d v="1980-02-03T00:00:00"/>
    <n v="42"/>
    <s v="VENEZUELA"/>
    <s v="EXTERIOR"/>
    <s v="EXTERIOR"/>
    <x v="1"/>
    <x v="1"/>
    <x v="0"/>
    <d v="2021-10-21T00:00:00"/>
    <s v="SI_"/>
    <x v="2"/>
    <d v="2021-12-04T00:00:00"/>
    <s v="NO_"/>
    <m/>
    <m/>
    <n v="38"/>
    <n v="2550"/>
    <n v="48"/>
    <m/>
    <n v="7"/>
    <m/>
    <m/>
    <x v="1"/>
    <m/>
  </r>
  <r>
    <n v="1023045953"/>
    <x v="1"/>
    <d v="2022-03-03T00:00:00"/>
    <m/>
    <m/>
    <m/>
    <s v="TRIANGULO"/>
    <x v="0"/>
    <x v="5"/>
    <x v="5"/>
    <s v="RC"/>
    <s v="LIA"/>
    <s v="SAMANTHA"/>
    <s v="QUINCHE"/>
    <s v="MARIN"/>
    <s v="LIA SAMANTHA QUINCHE MARIN"/>
    <d v="2020-11-25T00:00:00"/>
    <x v="2"/>
    <n v="1"/>
    <n v="1"/>
    <s v="2 AÑOS 1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6 AESTE 90 SUR 23 PI 2"/>
    <n v="3008228734"/>
    <m/>
    <x v="0"/>
    <s v="NO SE AUTORECONOCE EN NINGUNO DE LOS ANTERIORES"/>
    <x v="1"/>
    <x v="1"/>
    <s v="NO_"/>
    <s v="NO_"/>
    <m/>
    <m/>
    <s v="MADRE"/>
    <s v="CC"/>
    <n v="1023020893"/>
    <s v="NELLY"/>
    <s v="CECILIA"/>
    <s v="ORTIZ "/>
    <m/>
    <d v="1997-05-08T00:00:00"/>
    <s v="COLOMBIA"/>
    <s v="BOGOTÁ"/>
    <s v="BOGOTÁ"/>
    <s v="CC"/>
    <n v="1022998232"/>
    <s v="JHON "/>
    <s v="FREDY"/>
    <s v="QUINCHE"/>
    <s v="AYALA"/>
    <d v="1992-06-30T00:00:00"/>
    <n v="30"/>
    <s v="COLOMBIA"/>
    <s v="BOGOTÁ"/>
    <s v="BOGOTÁ"/>
    <s v="CC"/>
    <n v="1023020893"/>
    <s v="MONICA"/>
    <s v="YOHANA"/>
    <s v="MARIN"/>
    <s v="ORTIZ"/>
    <d v="1997-05-08T00:00:00"/>
    <n v="25"/>
    <s v="COLOMBIA"/>
    <m/>
    <m/>
    <x v="1"/>
    <x v="6"/>
    <x v="0"/>
    <d v="2021-12-14T00:00:00"/>
    <s v="SI_"/>
    <x v="2"/>
    <d v="2022-01-03T00:00:00"/>
    <s v="NO_"/>
    <m/>
    <m/>
    <n v="39"/>
    <n v="2490"/>
    <n v="47"/>
    <m/>
    <m/>
    <m/>
    <m/>
    <x v="1"/>
    <m/>
  </r>
  <r>
    <n v="1023049104"/>
    <x v="1"/>
    <d v="2022-11-04T00:00:00"/>
    <m/>
    <s v="JENNYFER ALEXANDRA SANCHEZ GAONA"/>
    <m/>
    <m/>
    <x v="0"/>
    <x v="0"/>
    <x v="0"/>
    <s v="RC"/>
    <s v="LIANN"/>
    <s v="ADRIAN"/>
    <s v="CASTRO"/>
    <s v="SANCHEZ"/>
    <s v="LIANN ADRIAN CASTRO SANCHEZ"/>
    <d v="2022-09-09T00:00:00"/>
    <x v="1"/>
    <n v="3"/>
    <n v="17"/>
    <s v="0 AÑOS 3 MESES 17 DIAS "/>
    <x v="1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2"/>
    <m/>
    <s v="CRA 7 A BIS #108 46 SUR"/>
    <n v="3108851973"/>
    <m/>
    <x v="0"/>
    <s v="NO SE AUTORECONOCE EN NINGUNO DE LOS ANTERIORES"/>
    <x v="1"/>
    <x v="1"/>
    <s v="NO"/>
    <s v="NO"/>
    <s v="a. Pertenecientes a hogares con puntaje SISBEN"/>
    <m/>
    <s v="ABUELO(A)"/>
    <s v="CC"/>
    <n v="1033698067"/>
    <s v="ANGELA "/>
    <s v="VIVIANA"/>
    <s v="GAONA"/>
    <s v="GUERRERO"/>
    <d v="1988-06-22T00:00:00"/>
    <s v="COLOMBIA"/>
    <s v="BOGOTÁ"/>
    <s v="BOGOTÁ"/>
    <s v="TI"/>
    <n v="1022934785"/>
    <s v="LUIS"/>
    <s v="ALEJANDRO"/>
    <s v="CASTRO"/>
    <s v="GARZON"/>
    <d v="2005-06-07T00:00:00"/>
    <n v="17"/>
    <s v="COLOMBIA"/>
    <s v="BOGOTÁ"/>
    <s v="BOGOTÁ"/>
    <s v="TI"/>
    <n v="1022944806"/>
    <s v="JENNYFER"/>
    <s v="ALEXANDRA"/>
    <s v="SANCHEZ"/>
    <s v="GAONA"/>
    <d v="2006-09-05T00:00:00"/>
    <n v="16"/>
    <s v="COLOMBIA"/>
    <s v="BOGOTÁ"/>
    <s v="BOGOTÁ"/>
    <x v="0"/>
    <x v="6"/>
    <x v="0"/>
    <d v="2022-10-04T00:00:00"/>
    <s v="SI_"/>
    <x v="1"/>
    <m/>
    <s v="SI_"/>
    <s v="SI"/>
    <m/>
    <n v="38"/>
    <n v="2690"/>
    <n v="48"/>
    <s v="SI_"/>
    <n v="2"/>
    <n v="2"/>
    <m/>
    <x v="0"/>
    <m/>
  </r>
  <r>
    <n v="1022944806"/>
    <x v="0"/>
    <d v="2022-03-03T00:00:00"/>
    <d v="2022-11-04T00:00:00"/>
    <m/>
    <e v="#N/A"/>
    <m/>
    <x v="0"/>
    <x v="0"/>
    <x v="0"/>
    <s v="TI"/>
    <s v="JENNYFER"/>
    <s v="ALEXANDRA"/>
    <s v="SÁNCHEZ"/>
    <s v="GAONA"/>
    <s v="JENNYFER ALEXANDRA SÁNCHEZ GAONA"/>
    <d v="2006-09-05T00:00:00"/>
    <x v="21"/>
    <n v="3"/>
    <n v="21"/>
    <s v="16 AÑOS 3 MESES 2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RR 7 BIS ESTE 108 SUR 46"/>
    <n v="3108851973"/>
    <m/>
    <x v="0"/>
    <s v="NO SE AUTORECONOCE EN NINGUNO DE LOS ANTERIORES"/>
    <x v="0"/>
    <x v="11"/>
    <s v="NO_"/>
    <s v="NO_"/>
    <m/>
    <m/>
    <s v="MADRE"/>
    <s v="CC"/>
    <n v="1033698067"/>
    <s v="ANGELA"/>
    <s v="VIVIANA"/>
    <s v="GAONA"/>
    <s v="GUERRERO"/>
    <d v="1988-06-19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6"/>
    <x v="2"/>
    <m/>
    <m/>
    <x v="0"/>
    <m/>
    <m/>
    <m/>
    <m/>
    <m/>
    <m/>
    <m/>
    <m/>
    <m/>
    <m/>
    <n v="10"/>
    <x v="0"/>
    <m/>
  </r>
  <r>
    <n v="1245079953"/>
    <x v="1"/>
    <d v="2022-08-23T00:00:00"/>
    <m/>
    <m/>
    <m/>
    <m/>
    <x v="0"/>
    <x v="0"/>
    <x v="0"/>
    <s v="RC"/>
    <s v="EMILY"/>
    <s v="CHARLOTTE"/>
    <s v="ZAMBRANO"/>
    <s v="BUITRAGO"/>
    <s v="EMILY CHARLOTTE ZAMBRANO BUITRAGO"/>
    <d v="2022-08-04T00:00:00"/>
    <x v="1"/>
    <n v="4"/>
    <n v="22"/>
    <s v="0 AÑOS 4 MESES 22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m/>
    <n v="3186322834"/>
    <n v="3208819192"/>
    <x v="0"/>
    <s v="NO SE AUTORECONOCE EN NINGUNO DE LOS ANTERIORES"/>
    <x v="1"/>
    <x v="1"/>
    <s v="NO_"/>
    <s v="NO_"/>
    <s v="o. Ingresos iguales o inferiores a 1.5 Smlv"/>
    <m/>
    <s v="PADRE"/>
    <s v="SIN DOCUMENTO"/>
    <m/>
    <s v="FRANCISCO"/>
    <s v="JAVIER"/>
    <s v="SAMBRANO"/>
    <s v="TROCONIS"/>
    <d v="1988-12-12T00:00:00"/>
    <s v="VENEZUELA"/>
    <s v="EXTERIOR"/>
    <s v="EXTERIOR"/>
    <s v="SIN DOCUMENTO"/>
    <m/>
    <s v="FRANCISCO"/>
    <s v="JAVIER"/>
    <s v="SAMBRANO"/>
    <s v="TROCONIS"/>
    <d v="1988-12-12T00:00:00"/>
    <n v="34"/>
    <s v="VENEZUELA"/>
    <s v="EXTERIOR"/>
    <s v="EXTERIOR"/>
    <s v="CC"/>
    <n v="1000619397"/>
    <s v="MARYURI"/>
    <s v="KATHERIN"/>
    <s v="BUITRAGO"/>
    <s v="CASTAÑO"/>
    <d v="2000-10-09T00:00:00"/>
    <n v="22"/>
    <s v="COLOMBIA"/>
    <s v="BOGOTÁ"/>
    <s v="BOGOTÁ"/>
    <x v="1"/>
    <x v="1"/>
    <x v="0"/>
    <d v="2022-08-22T00:00:00"/>
    <s v="SI_"/>
    <x v="1"/>
    <m/>
    <s v="SI_"/>
    <m/>
    <m/>
    <s v="35 SEMANA"/>
    <s v="2095 GR"/>
    <s v="47 CM"/>
    <s v="SI_"/>
    <m/>
    <m/>
    <m/>
    <x v="0"/>
    <m/>
  </r>
  <r>
    <n v="1000619397"/>
    <x v="0"/>
    <d v="2022-03-03T00:00:00"/>
    <d v="2022-08-22T00:00:00"/>
    <e v="#REF!"/>
    <e v="#N/A"/>
    <m/>
    <x v="0"/>
    <x v="0"/>
    <x v="0"/>
    <s v="CC"/>
    <s v="MARYURI"/>
    <s v="KATHERIN"/>
    <s v="BUITRAGO"/>
    <s v="CASTAÑO"/>
    <s v="MARYURI KATHERIN BUITRAGO CASTAÑO"/>
    <d v="2000-10-09T00:00:00"/>
    <x v="18"/>
    <n v="2"/>
    <n v="17"/>
    <s v="22 AÑOS 2 MESES 1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REFUGIO"/>
    <m/>
    <n v="3186322834"/>
    <n v="3208819192"/>
    <x v="0"/>
    <s v="NO SE AUTORECONOCE EN NINGUNO DE LOS ANTERIORES"/>
    <x v="0"/>
    <x v="6"/>
    <s v="NO_"/>
    <s v="NO_"/>
    <m/>
    <m/>
    <s v="CONYUGE"/>
    <s v="SIN DOCUMENTO"/>
    <m/>
    <s v="FRANCISCO"/>
    <s v="JAVIER"/>
    <s v="SAMBRANO"/>
    <s v="TROCONIS"/>
    <d v="1988-12-12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1"/>
    <m/>
    <m/>
    <x v="0"/>
    <m/>
    <m/>
    <m/>
    <m/>
    <m/>
    <m/>
    <m/>
    <m/>
    <m/>
    <m/>
    <n v="15"/>
    <x v="0"/>
    <m/>
  </r>
  <r>
    <n v="1023046743"/>
    <x v="1"/>
    <d v="2022-04-26T00:00:00"/>
    <m/>
    <m/>
    <m/>
    <m/>
    <x v="0"/>
    <x v="5"/>
    <x v="5"/>
    <s v="RC"/>
    <s v="MAILEN"/>
    <s v="DANIELA"/>
    <s v="GUZMAN"/>
    <s v="ACOSTA"/>
    <s v="MAILEN DANIELA GUZMAN ACOSTA"/>
    <d v="2021-04-15T00:00:00"/>
    <x v="3"/>
    <n v="8"/>
    <n v="11"/>
    <s v="1 AÑOS 8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A SUR 51 ESTE 46"/>
    <n v="3138033124"/>
    <m/>
    <x v="0"/>
    <s v="NO SE AUTORECONOCE EN NINGUNO DE LOS ANTERIORES"/>
    <x v="1"/>
    <x v="1"/>
    <s v="NO_"/>
    <s v="NO_"/>
    <s v="o. Ingresos iguales o inferiores a 1.5 Smlv"/>
    <m/>
    <s v="MADRE"/>
    <s v="CC"/>
    <n v="53116084"/>
    <s v="VIVIANA"/>
    <m/>
    <s v="ACOSTA"/>
    <s v="PRIMO"/>
    <n v="31140"/>
    <s v="COLOMBIA"/>
    <s v="BOGOTÁ"/>
    <s v="BOGOTÁ"/>
    <s v="CC"/>
    <n v="1024513012"/>
    <s v="DANIEL "/>
    <s v="ORLANDO"/>
    <s v="GUZMAN"/>
    <s v="MORENO "/>
    <n v="33149"/>
    <n v="32"/>
    <s v="COLOMBIA"/>
    <s v="BOGOTÁ"/>
    <s v="BOGOTÁ"/>
    <s v="CC"/>
    <n v="53116084"/>
    <s v="VIVIANA"/>
    <m/>
    <s v="ACOSTA"/>
    <s v="PRIMO"/>
    <n v="31140"/>
    <n v="37"/>
    <s v="COLOMBIA"/>
    <s v="BOGOTÁ"/>
    <s v="BOGOTÁ"/>
    <x v="0"/>
    <x v="6"/>
    <x v="0"/>
    <m/>
    <s v="SI_"/>
    <x v="2"/>
    <n v="1"/>
    <s v="NO_"/>
    <m/>
    <m/>
    <n v="39.5"/>
    <n v="3520"/>
    <n v="50"/>
    <s v="SI_"/>
    <n v="6"/>
    <n v="10"/>
    <m/>
    <x v="1"/>
    <m/>
  </r>
  <r>
    <n v="1016120086"/>
    <x v="0"/>
    <d v="2022-03-03T00:00:00"/>
    <d v="2022-04-25T00:00:00"/>
    <e v="#REF!"/>
    <e v="#N/A"/>
    <m/>
    <x v="0"/>
    <x v="5"/>
    <x v="5"/>
    <s v="RC"/>
    <s v="EILEEN"/>
    <s v="CELESTE"/>
    <s v="PATARROYO"/>
    <s v="ZULUAGA"/>
    <s v="EILEEN CELESTE PATARROYO ZULUAGA"/>
    <d v="2020-09-10T00:00:00"/>
    <x v="2"/>
    <n v="3"/>
    <n v="16"/>
    <s v="2 AÑOS 3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ALLE 90 SUR 0 ESTE 16"/>
    <n v="3212881458"/>
    <m/>
    <x v="0"/>
    <s v="NO SE AUTORECONOCE EN NINGUNO DE LOS ANTERIORES"/>
    <x v="1"/>
    <x v="1"/>
    <s v="NO_"/>
    <s v="NO_"/>
    <m/>
    <m/>
    <s v="MADRE"/>
    <s v="CC"/>
    <n v="25126947"/>
    <s v="MARIA"/>
    <s v="NELLY"/>
    <s v="SALAZAR"/>
    <s v="DE ZULUAGA"/>
    <s v="25/10/21960"/>
    <s v="COLOMBIA"/>
    <s v="CALDAS"/>
    <m/>
    <m/>
    <m/>
    <m/>
    <m/>
    <m/>
    <m/>
    <m/>
    <s v=""/>
    <m/>
    <m/>
    <m/>
    <s v="CC"/>
    <n v="1016070815"/>
    <s v="ANGGIE"/>
    <s v="ALEJANDRA"/>
    <s v="ZULUAGA "/>
    <s v="SALAZAR"/>
    <d v="1994-11-08T00:00:00"/>
    <n v="28"/>
    <s v="COLOMBIA"/>
    <s v="CALDAS"/>
    <s v="MARQUETALIA"/>
    <x v="0"/>
    <x v="3"/>
    <x v="0"/>
    <d v="2021-09-20T00:00:00"/>
    <s v="NO_"/>
    <x v="0"/>
    <m/>
    <m/>
    <m/>
    <m/>
    <s v="38.6"/>
    <n v="3980"/>
    <n v="53"/>
    <m/>
    <n v="3"/>
    <n v="3"/>
    <m/>
    <x v="1"/>
    <m/>
  </r>
  <r>
    <n v="1026310277"/>
    <x v="0"/>
    <d v="2022-05-17T00:00:00"/>
    <d v="2022-10-03T00:00:00"/>
    <e v="#REF!"/>
    <e v="#N/A"/>
    <s v="TRIANGULO"/>
    <x v="0"/>
    <x v="3"/>
    <x v="3"/>
    <s v="RC"/>
    <s v="YELIANGEL"/>
    <s v="VALENTINA"/>
    <s v="VELAZCO"/>
    <s v="OROPEZA"/>
    <s v="YELIANGEL VALENTINA VELAZCO OROPEZA"/>
    <d v="2021-06-18T00:00:00"/>
    <x v="3"/>
    <n v="6"/>
    <n v="8"/>
    <s v="1 AÑOS 6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L 71 P SUR 27 I 22"/>
    <n v="3194393630"/>
    <m/>
    <x v="2"/>
    <s v="NO SE AUTORECONOCE EN NINGUNO DE LOS ANTERIORES"/>
    <x v="2"/>
    <x v="1"/>
    <s v="NO_"/>
    <s v="NO_"/>
    <m/>
    <m/>
    <s v="MADRE"/>
    <s v="SIN DOCUMENTO"/>
    <m/>
    <s v="YESENIA"/>
    <s v="DEL CARMEN"/>
    <s v="VELAZCO"/>
    <s v="OROPEZA"/>
    <d v="1991-05-25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2"/>
    <m/>
    <m/>
    <x v="0"/>
    <m/>
    <m/>
    <m/>
    <m/>
    <m/>
    <m/>
    <m/>
    <m/>
    <m/>
    <m/>
    <m/>
    <x v="1"/>
    <m/>
  </r>
  <r>
    <n v="1026309578"/>
    <x v="0"/>
    <d v="2022-03-03T00:00:00"/>
    <d v="2022-05-16T00:00:00"/>
    <e v="#REF!"/>
    <e v="#N/A"/>
    <m/>
    <x v="0"/>
    <x v="5"/>
    <x v="5"/>
    <s v="RC"/>
    <s v="ANGEL"/>
    <s v="MARTÍN"/>
    <s v="CRUZ"/>
    <s v="LONDOÑO"/>
    <s v="ANGEL MARTÍN CRUZ LONDOÑO"/>
    <d v="2021-02-15T00:00:00"/>
    <x v="3"/>
    <n v="10"/>
    <n v="11"/>
    <s v="1 AÑOS 10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RR 5 ESTE # 97 B 59 SUR"/>
    <n v="3209382126"/>
    <m/>
    <x v="0"/>
    <s v="NO SE AUTORECONOCE EN NINGUNO DE LOS ANTERIORES"/>
    <x v="0"/>
    <x v="11"/>
    <s v="NO_"/>
    <s v="NO_"/>
    <m/>
    <m/>
    <s v="MADRE"/>
    <s v="CC"/>
    <n v="1025320115"/>
    <s v="LAURA "/>
    <s v="DANIELA"/>
    <s v="LONDOÑO"/>
    <s v="CARRILLO"/>
    <d v="1988-12-21T00:00:00"/>
    <s v="COLOMBIA"/>
    <s v="BOGOTÁ"/>
    <s v="BOGOTÁ"/>
    <s v="CC"/>
    <n v="1033700232"/>
    <s v="CESAR"/>
    <s v="AUGUSTO"/>
    <s v="CRUZ"/>
    <s v="BERDUGO"/>
    <d v="1988-09-04T00:00:00"/>
    <n v="34"/>
    <s v="COLOMBIA"/>
    <s v="BOYACÁ"/>
    <s v="TUNJA"/>
    <s v="CC"/>
    <n v="1025320115"/>
    <s v="LAURA "/>
    <s v="DANIELA"/>
    <s v="LONDOÑO"/>
    <s v="CARRILLO"/>
    <d v="1988-12-21T00:00:00"/>
    <n v="34"/>
    <s v="COLOMBIA"/>
    <s v="BOGOTÁ"/>
    <s v="BOGOTÁ"/>
    <x v="1"/>
    <x v="1"/>
    <x v="0"/>
    <d v="2021-11-25T00:00:00"/>
    <s v="SI_"/>
    <x v="1"/>
    <m/>
    <s v="NO_"/>
    <m/>
    <m/>
    <n v="38"/>
    <s v="9.8"/>
    <n v="74"/>
    <m/>
    <n v="6"/>
    <m/>
    <m/>
    <x v="1"/>
    <m/>
  </r>
  <r>
    <n v="1243859287"/>
    <x v="0"/>
    <d v="2022-03-03T00:00:00"/>
    <d v="2022-07-25T00:00:00"/>
    <e v="#REF!"/>
    <e v="#N/A"/>
    <m/>
    <x v="0"/>
    <x v="5"/>
    <x v="5"/>
    <s v="RC"/>
    <s v="MAYTE"/>
    <s v="SOFIA"/>
    <s v="VASQUEZ"/>
    <s v="ENCISO"/>
    <s v="MAYTE SOFIA VASQUEZ ENCISO"/>
    <d v="2020-08-21T00:00:00"/>
    <x v="2"/>
    <n v="4"/>
    <n v="5"/>
    <s v="2 AÑOS 4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REFUGIO"/>
    <m/>
    <n v="3046035663"/>
    <n v="3026475769"/>
    <x v="0"/>
    <s v="NO SE AUTORECONOCE EN NINGUNO DE LOS ANTERIORES"/>
    <x v="0"/>
    <x v="6"/>
    <s v="NO_"/>
    <s v="SI_"/>
    <m/>
    <m/>
    <s v="MADRE"/>
    <s v="CC"/>
    <n v="1007513181"/>
    <s v="LUISA"/>
    <s v="FERNANDA"/>
    <s v="ENSISO"/>
    <s v="CEBALLOS"/>
    <d v="1998-10-18T00:00:00"/>
    <s v="COLOMBIA"/>
    <s v="BOGOTÁ"/>
    <s v="BOGOTÁ"/>
    <s v="CC"/>
    <n v="79207871"/>
    <s v="JOSE"/>
    <s v="FERNANDO"/>
    <s v="VASQUEZ"/>
    <m/>
    <d v="1971-03-30T00:00:00"/>
    <n v="51"/>
    <s v="COLOMBIA"/>
    <s v="CUNDINAMARCA"/>
    <s v="CAPARRAPÍ"/>
    <s v="CC"/>
    <n v="1007513181"/>
    <s v="LUISA"/>
    <s v="FERNANDA"/>
    <s v="ENSISO"/>
    <s v="CEBALLOS"/>
    <d v="1998-10-18T00:00:00"/>
    <n v="24"/>
    <s v="COLOMBIA"/>
    <s v="BOGOTÁ"/>
    <s v="BOGOTÁ"/>
    <x v="1"/>
    <x v="2"/>
    <x v="0"/>
    <d v="2022-02-22T00:00:00"/>
    <s v="SI_"/>
    <x v="2"/>
    <d v="2022-02-25T00:00:00"/>
    <s v="NO_"/>
    <m/>
    <m/>
    <n v="39"/>
    <n v="2740"/>
    <n v="50"/>
    <m/>
    <n v="5"/>
    <m/>
    <m/>
    <x v="1"/>
    <m/>
  </r>
  <r>
    <n v="1026604281"/>
    <x v="0"/>
    <d v="2022-03-22T00:00:00"/>
    <d v="2022-06-13T00:00:00"/>
    <e v="#REF!"/>
    <e v="#N/A"/>
    <m/>
    <x v="0"/>
    <x v="3"/>
    <x v="3"/>
    <s v="RC"/>
    <s v="EMANUEL"/>
    <s v="DAVID"/>
    <s v="ALVAREZ"/>
    <s v="CHIRINOS"/>
    <s v="EMANUEL DAVID ALVAREZ CHIRINOS"/>
    <d v="2021-09-11T00:00:00"/>
    <x v="3"/>
    <n v="3"/>
    <n v="15"/>
    <s v="1 AÑOS 3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ESTE #97 D 12 SUR"/>
    <n v="3022077945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AURIMAR"/>
    <s v="EVELIN"/>
    <s v="CHIRINOS"/>
    <s v="BARRETO"/>
    <d v="1990-03-21T00:00:00"/>
    <s v="VENEZUELA"/>
    <s v="EXTERIOR"/>
    <m/>
    <m/>
    <m/>
    <m/>
    <m/>
    <m/>
    <m/>
    <m/>
    <s v=""/>
    <m/>
    <m/>
    <m/>
    <s v="SIN DOCUMENTO"/>
    <m/>
    <s v="AURIMAR"/>
    <s v="EVELIN"/>
    <s v="CHIRINOS"/>
    <s v="BARRETO"/>
    <d v="1990-03-21T00:00:00"/>
    <n v="32"/>
    <s v="VENEZUELA"/>
    <s v="EXTERIOR"/>
    <m/>
    <x v="1"/>
    <x v="22"/>
    <x v="0"/>
    <d v="2022-03-22T00:00:00"/>
    <s v="SI_"/>
    <x v="2"/>
    <n v="1"/>
    <m/>
    <m/>
    <m/>
    <m/>
    <m/>
    <m/>
    <m/>
    <m/>
    <m/>
    <m/>
    <x v="1"/>
    <m/>
  </r>
  <r>
    <n v="1023046832"/>
    <x v="1"/>
    <d v="2022-03-22T00:00:00"/>
    <m/>
    <m/>
    <m/>
    <m/>
    <x v="0"/>
    <x v="4"/>
    <x v="4"/>
    <s v="RC"/>
    <s v="CRISTOPHER"/>
    <s v="JAEL"/>
    <s v="LONDOÑO"/>
    <s v="RAMIREZ"/>
    <s v="CRISTOPHER JAEL LONDOÑO RAMIREZ"/>
    <d v="2021-06-24T00:00:00"/>
    <x v="3"/>
    <n v="6"/>
    <n v="2"/>
    <s v="1 AÑOS 6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024312913"/>
    <m/>
    <x v="2"/>
    <s v="NO SE AUTORECONOCE EN NINGUNO DE LOS ANTERIORES"/>
    <x v="0"/>
    <x v="0"/>
    <s v="NO_"/>
    <s v="NO_"/>
    <s v="a. Pertenecientes a hogares con puntaje SISBEN"/>
    <m/>
    <s v="MADRE"/>
    <s v="CC"/>
    <n v="1022976605"/>
    <s v="YESENIA"/>
    <s v="ANDREA"/>
    <s v="RAMIREZ"/>
    <s v="PIÑEROS"/>
    <d v="1992-04-08T00:00:00"/>
    <s v="COLOMBIA"/>
    <s v="BOGOTÁ"/>
    <s v="BOGOTÁ"/>
    <s v="CC"/>
    <n v="1022962382"/>
    <s v="WILMER"/>
    <s v="ANDRES"/>
    <s v="LONDOÑO"/>
    <s v="GOMEZ"/>
    <d v="1990-08-23T00:00:00"/>
    <n v="32"/>
    <s v="COLOMBIA"/>
    <s v="BOGOTÁ"/>
    <s v="BOGOTÁ"/>
    <s v="CC"/>
    <n v="1022976605"/>
    <s v="YESENIA"/>
    <s v="ANDREA"/>
    <s v="RAMIREZ"/>
    <s v="PIÑEROS"/>
    <d v="1992-04-08T00:00:00"/>
    <n v="30"/>
    <s v="COLOMBIA"/>
    <s v="BOGOTÁ"/>
    <s v="BOGOTÁ"/>
    <x v="1"/>
    <x v="2"/>
    <x v="0"/>
    <m/>
    <m/>
    <x v="2"/>
    <n v="3"/>
    <s v="SI_"/>
    <m/>
    <m/>
    <m/>
    <n v="2400"/>
    <m/>
    <m/>
    <m/>
    <m/>
    <m/>
    <x v="1"/>
    <m/>
  </r>
  <r>
    <n v="1016968973"/>
    <x v="1"/>
    <d v="2022-03-22T00:00:00"/>
    <m/>
    <m/>
    <m/>
    <m/>
    <x v="0"/>
    <x v="1"/>
    <x v="1"/>
    <s v="RC"/>
    <s v="ASHLEY"/>
    <s v="VANESSA"/>
    <s v="GALVIS"/>
    <s v="MALDONADO"/>
    <s v="ASHLEY VANESSA GALVIS MALDONADO"/>
    <d v="2020-06-20T00:00:00"/>
    <x v="2"/>
    <n v="6"/>
    <n v="6"/>
    <s v="2 AÑOS 6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10 CESTE 108 SUR 36"/>
    <n v="301279688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USMARELIS"/>
    <s v="DEL CARMEN"/>
    <s v="MALDONADO"/>
    <s v="PARRA"/>
    <d v="2002-02-19T00:00:00"/>
    <s v="VENEZUELA"/>
    <s v="EXTERIOR"/>
    <s v="EXTERIOR"/>
    <s v="CC"/>
    <n v="1126429995"/>
    <s v="BRAYAL"/>
    <s v="LUIS"/>
    <s v="GALVIS"/>
    <s v="CARDENAS "/>
    <d v="1992-08-05T00:00:00"/>
    <n v="30"/>
    <s v="COLOMBIA"/>
    <s v="BOGOTÁ"/>
    <s v="BOGOTÁ"/>
    <s v="SIN DOCUMENTO"/>
    <m/>
    <s v="YUSMARELIS"/>
    <s v="DEL CARMEN"/>
    <s v="MALDONADO"/>
    <s v="PARRA"/>
    <d v="2002-02-19T00:00:00"/>
    <n v="20"/>
    <s v="VENEZUELA"/>
    <s v="EXTERIOR"/>
    <s v="EXTERIOR"/>
    <x v="0"/>
    <x v="6"/>
    <x v="0"/>
    <d v="2022-03-22T00:00:00"/>
    <s v="SI_"/>
    <x v="1"/>
    <m/>
    <s v="NO_"/>
    <m/>
    <m/>
    <n v="40"/>
    <n v="3210"/>
    <n v="47"/>
    <s v="SI_"/>
    <n v="6"/>
    <m/>
    <m/>
    <x v="1"/>
    <m/>
  </r>
  <r>
    <n v="1033829490"/>
    <x v="0"/>
    <d v="2022-06-01T00:00:00"/>
    <d v="2022-07-25T00:00:00"/>
    <e v="#REF!"/>
    <e v="#N/A"/>
    <m/>
    <x v="0"/>
    <x v="1"/>
    <x v="1"/>
    <s v="RC"/>
    <s v="KATHERIN"/>
    <s v="TATIANA"/>
    <s v="MENESES"/>
    <s v="BURGOS"/>
    <s v="KATHERIN TATIANA MENESES BURGOS"/>
    <d v="2021-02-26T00:00:00"/>
    <x v="3"/>
    <n v="10"/>
    <n v="0"/>
    <s v="1 AÑOS 10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8"/>
    <s v="USME"/>
    <s v="CARRERA 4 ESTE # 97 D SUR 34"/>
    <s v="321 2857148"/>
    <m/>
    <x v="0"/>
    <s v="NO SE AUTORECONOCE EN NINGUNO DE LOS ANTERIORES"/>
    <x v="0"/>
    <x v="6"/>
    <s v="NO_"/>
    <s v="NO_"/>
    <m/>
    <m/>
    <s v="MADRE"/>
    <s v="CC"/>
    <n v="53005676"/>
    <s v="YENNY"/>
    <s v="VIVIANA"/>
    <s v="BURGOS"/>
    <s v="BETANCOUT"/>
    <d v="1984-07-11T00:00:00"/>
    <s v="COLOMBIA"/>
    <s v="BOGOTÁ"/>
    <s v="BOGOTÁ"/>
    <s v="CC"/>
    <n v="1022924258"/>
    <s v="ADOLFO"/>
    <m/>
    <s v="MENESES"/>
    <s v="NUÑEZ"/>
    <d v="1986-04-23T00:00:00"/>
    <n v="36"/>
    <s v="COLOMBIA"/>
    <s v="BOGOTÁ"/>
    <s v="BOGOTÁ"/>
    <s v="CC"/>
    <n v="53005676"/>
    <s v="YENNY"/>
    <s v="VIVIANA"/>
    <s v="BURGOS"/>
    <s v="BETANCOUT"/>
    <d v="1984-07-11T00:00:00"/>
    <n v="38"/>
    <s v="COLOMBIA"/>
    <s v="BOGOTÁ"/>
    <s v="BOGOTÁ"/>
    <x v="0"/>
    <x v="0"/>
    <x v="0"/>
    <d v="2022-05-27T00:00:00"/>
    <s v="SI_"/>
    <x v="2"/>
    <n v="44708"/>
    <s v="NO_"/>
    <m/>
    <m/>
    <n v="39"/>
    <n v="3070"/>
    <n v="50"/>
    <s v="SI_"/>
    <n v="6"/>
    <m/>
    <m/>
    <x v="1"/>
    <m/>
  </r>
  <r>
    <n v="1025565851"/>
    <x v="0"/>
    <d v="2022-03-22T00:00:00"/>
    <d v="2022-06-01T00:00:00"/>
    <e v="#REF!"/>
    <e v="#N/A"/>
    <m/>
    <x v="0"/>
    <x v="1"/>
    <x v="1"/>
    <s v="RC"/>
    <s v="EIMMY"/>
    <s v="LUCIANA"/>
    <s v="CAICEDO"/>
    <s v="VEGA"/>
    <s v="EIMMY LUCIANA CAICEDO VEGA"/>
    <d v="2020-05-04T00:00:00"/>
    <x v="2"/>
    <n v="7"/>
    <n v="22"/>
    <s v="2 AÑOS 7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RRERA 5 A ESTE 97 D SUR  63"/>
    <n v="3142027611"/>
    <m/>
    <x v="0"/>
    <s v="NO SE AUTORECONOCE EN NINGUNO DE LOS ANTERIORES"/>
    <x v="1"/>
    <x v="1"/>
    <s v="NO_"/>
    <s v="NO_"/>
    <s v="o. Ingresos iguales o inferiores a 1.5 Smlv"/>
    <m/>
    <s v="MADRE"/>
    <s v="CC"/>
    <n v="1023000916"/>
    <s v="INGRID "/>
    <s v="TATIANA"/>
    <s v="VEGA"/>
    <s v="RAMIREZ"/>
    <d v="1994-12-31T00:00:00"/>
    <s v="COLOMBIA"/>
    <s v="BOGOTÁ"/>
    <s v="BOGOTÁ"/>
    <s v="CC"/>
    <n v="1121818603"/>
    <s v="JARRISON"/>
    <s v="FERNANDO"/>
    <s v="CAICEDO"/>
    <m/>
    <d v="1985-09-08T00:00:00"/>
    <n v="37"/>
    <s v="COLOMBIA"/>
    <s v="META"/>
    <s v="PUERTO LÓPEZ"/>
    <s v="CC"/>
    <n v="1023000916"/>
    <s v="INGRID "/>
    <s v="TATIANA"/>
    <s v="VEGA"/>
    <s v="RAMIREZ"/>
    <d v="1994-12-31T00:00:00"/>
    <n v="27"/>
    <s v="COLOMBIA"/>
    <s v="BOGOTÁ"/>
    <s v="BOGOTÁ"/>
    <x v="0"/>
    <x v="3"/>
    <x v="0"/>
    <d v="2022-03-22T00:00:00"/>
    <s v="SI_"/>
    <x v="1"/>
    <m/>
    <s v="NO_"/>
    <m/>
    <m/>
    <n v="39"/>
    <n v="2860"/>
    <n v="48"/>
    <s v="SI_"/>
    <n v="6"/>
    <m/>
    <m/>
    <x v="1"/>
    <m/>
  </r>
  <r>
    <n v="5866411"/>
    <x v="1"/>
    <d v="2022-08-23T00:00:00"/>
    <m/>
    <m/>
    <m/>
    <m/>
    <x v="0"/>
    <x v="1"/>
    <x v="1"/>
    <s v="PEP"/>
    <s v="SAMANTHA "/>
    <s v="VALENTINA "/>
    <s v="GONZALEZ"/>
    <s v="URDANETA "/>
    <s v="SAMANTHA  VALENTINA  GONZALEZ URDANETA "/>
    <d v="2021-01-12T00:00:00"/>
    <x v="3"/>
    <n v="11"/>
    <n v="14"/>
    <s v="1 AÑOS 11 MESES 14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ZONA DE ASENTAMIENTO SIN LEGALIZAR "/>
    <n v="3246176340"/>
    <m/>
    <x v="0"/>
    <s v="NO SE AUTORECONOCE EN NINGUNO DE LOS ANTERIORES"/>
    <x v="1"/>
    <x v="1"/>
    <s v="NO_"/>
    <s v="NO_"/>
    <s v="o. Ingresos iguales o inferiores a 1.5 Smlv"/>
    <m/>
    <s v="MADRE"/>
    <s v="PEP"/>
    <n v="5864576"/>
    <s v="DANIELA"/>
    <s v="CAROLINA"/>
    <s v="URDANETA"/>
    <s v="PEREA"/>
    <d v="1997-12-14T00:00:00"/>
    <s v="VENEZUELA"/>
    <s v="EXTERIOR"/>
    <s v="EXTERIOR"/>
    <s v="PEP"/>
    <n v="5865962"/>
    <s v="ADRIAN"/>
    <s v="ADOLFO"/>
    <s v="GONZALEZ "/>
    <s v="URDANETA"/>
    <d v="2003-04-24T00:00:00"/>
    <n v="19"/>
    <s v="VENEZUELA"/>
    <s v="EXTERIOR"/>
    <s v="EXTERIOR"/>
    <s v="PEP"/>
    <n v="5864576"/>
    <s v="DANIELA"/>
    <s v="CAROLINA"/>
    <s v="URDANETA"/>
    <s v="PEREA"/>
    <d v="1997-12-14T00:00:00"/>
    <n v="25"/>
    <s v="VENEZUELA"/>
    <s v="EXTERIOR"/>
    <s v="EXTERIOR"/>
    <x v="1"/>
    <x v="23"/>
    <x v="0"/>
    <d v="2022-08-19T00:00:00"/>
    <s v="SI_"/>
    <x v="1"/>
    <m/>
    <s v="NO_"/>
    <m/>
    <m/>
    <n v="39"/>
    <n v="2650"/>
    <n v="48"/>
    <s v="NO_"/>
    <n v="6"/>
    <m/>
    <m/>
    <x v="1"/>
    <m/>
  </r>
  <r>
    <n v="1025157220"/>
    <x v="0"/>
    <d v="2022-03-22T00:00:00"/>
    <d v="2022-08-22T00:00:00"/>
    <e v="#REF!"/>
    <e v="#N/A"/>
    <m/>
    <x v="0"/>
    <x v="1"/>
    <x v="1"/>
    <s v="RC"/>
    <s v="ISABELLE"/>
    <s v="ANTONELLA"/>
    <s v="AMAYA"/>
    <s v="HERRERA"/>
    <s v="ISABELLE ANTONELLA AMAYA HERRERA"/>
    <d v="2020-04-08T00:00:00"/>
    <x v="2"/>
    <n v="8"/>
    <n v="18"/>
    <s v="2 AÑOS 8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9 SUR 6 ESTE 38"/>
    <n v="3123580398"/>
    <m/>
    <x v="0"/>
    <s v="NO SE AUTORECONOCE EN NINGUNO DE LOS ANTERIORES"/>
    <x v="1"/>
    <x v="1"/>
    <s v="NO_"/>
    <s v="NO_"/>
    <s v="o. Ingresos iguales o inferiores a 1.5 Smlv"/>
    <m/>
    <s v="MADRE"/>
    <s v="CC"/>
    <n v="1026291873"/>
    <s v="WENDY"/>
    <s v="LORENA"/>
    <s v="HERRERA "/>
    <s v="AGUDELO"/>
    <d v="1995-08-07T00:00:00"/>
    <s v="COLOMBIA"/>
    <s v="BOGOTÁ"/>
    <s v="BOGOTÁ"/>
    <m/>
    <m/>
    <m/>
    <m/>
    <m/>
    <m/>
    <m/>
    <s v=""/>
    <m/>
    <m/>
    <m/>
    <s v="CC"/>
    <n v="1026291873"/>
    <s v="WENDY"/>
    <s v="LORENA"/>
    <s v="HERRERA "/>
    <s v="AGUDELO"/>
    <d v="1995-08-07T00:00:00"/>
    <n v="27"/>
    <s v="COLOMBIA"/>
    <s v="BOGOTÁ"/>
    <s v="BOGOTÁ"/>
    <x v="0"/>
    <x v="3"/>
    <x v="0"/>
    <d v="2022-03-22T00:00:00"/>
    <s v="SI_"/>
    <x v="1"/>
    <m/>
    <s v="NO_"/>
    <m/>
    <m/>
    <n v="39"/>
    <n v="3120"/>
    <n v="51"/>
    <s v="SI_"/>
    <n v="6"/>
    <m/>
    <m/>
    <x v="1"/>
    <m/>
  </r>
  <r>
    <n v="1011259607"/>
    <x v="1"/>
    <d v="2022-07-12T00:00:00"/>
    <m/>
    <m/>
    <m/>
    <m/>
    <x v="0"/>
    <x v="1"/>
    <x v="1"/>
    <s v="RC"/>
    <s v="JOSEPH"/>
    <s v="FELIPE"/>
    <s v="AGUDELO"/>
    <s v="AGUDELO"/>
    <s v="JOSEPH FELIPE AGUDELO AGUDELO"/>
    <d v="2020-09-17T00:00:00"/>
    <x v="2"/>
    <n v="3"/>
    <n v="9"/>
    <s v="2 AÑOS 3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9 SUR 6 ESTE 38"/>
    <n v="3123580398"/>
    <m/>
    <x v="0"/>
    <s v="NO SE AUTORECONOCE EN NINGUNO DE LOS ANTERIORES"/>
    <x v="1"/>
    <x v="1"/>
    <s v="NO_"/>
    <s v="NO_"/>
    <s v="o. Ingresos iguales o inferiores a 1.5 Smlv"/>
    <m/>
    <s v="TIO(A)"/>
    <s v="CC"/>
    <n v="52278053"/>
    <s v="BLANCA "/>
    <s v="PATRICIA "/>
    <s v="AGUDELO "/>
    <s v="ARDILA"/>
    <d v="1976-10-09T00:00:00"/>
    <s v="COLOMBIA"/>
    <s v="BOGOTÁ"/>
    <s v="BOGOTÁ"/>
    <m/>
    <m/>
    <m/>
    <m/>
    <m/>
    <m/>
    <m/>
    <s v=""/>
    <m/>
    <m/>
    <m/>
    <s v="CC"/>
    <n v="1012349378"/>
    <s v="VIVIANA"/>
    <s v="ANDREA"/>
    <s v="AGUDELO"/>
    <s v="SOCHA"/>
    <d v="1998-11-30T00:00:00"/>
    <n v="24"/>
    <s v="COLOMBIA"/>
    <s v="BOGOTÁ"/>
    <s v="BOGOTÁ"/>
    <x v="0"/>
    <x v="5"/>
    <x v="0"/>
    <d v="2022-07-11T00:00:00"/>
    <s v="SI_"/>
    <x v="2"/>
    <m/>
    <s v="NO_"/>
    <m/>
    <m/>
    <n v="39"/>
    <n v="3200"/>
    <n v="50"/>
    <s v="SI_"/>
    <n v="6"/>
    <m/>
    <m/>
    <x v="1"/>
    <m/>
  </r>
  <r>
    <n v="1243860073"/>
    <x v="0"/>
    <d v="2022-03-22T00:00:00"/>
    <d v="2022-07-11T00:00:00"/>
    <e v="#REF!"/>
    <e v="#N/A"/>
    <m/>
    <x v="0"/>
    <x v="1"/>
    <x v="1"/>
    <s v="RC"/>
    <s v="SAMUEL "/>
    <s v="ALEJANDRO"/>
    <s v="CASTRO"/>
    <s v="ESPINOSA"/>
    <s v="SAMUEL  ALEJANDRO CASTRO ESPINOSA"/>
    <d v="2020-12-26T00:00:00"/>
    <x v="2"/>
    <n v="0"/>
    <n v="0"/>
    <s v="2 AÑOS 0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6 F SUR  1 A 47 "/>
    <n v="3143501444"/>
    <m/>
    <x v="0"/>
    <s v="NO SE AUTORECONOCE EN NINGUNO DE LOS ANTERIORES"/>
    <x v="1"/>
    <x v="1"/>
    <s v="NO_"/>
    <s v="NO_"/>
    <s v="o. Ingresos iguales o inferiores a 1.5 Smlv"/>
    <m/>
    <s v="MADRE"/>
    <s v="CC"/>
    <n v="1022957071"/>
    <s v="LAURA"/>
    <s v="YESENIA"/>
    <s v="ESPINOZA"/>
    <m/>
    <d v="1990-01-17T00:00:00"/>
    <s v="COLOMBIA"/>
    <s v="QUINDÍO"/>
    <s v="ARMENIA"/>
    <s v="CC"/>
    <n v="1022933629"/>
    <s v="FABIO"/>
    <s v="ANCISAR"/>
    <s v="CASTRO"/>
    <s v="MENDEZ"/>
    <d v="1987-05-18T00:00:00"/>
    <n v="35"/>
    <s v="COLOMBIA"/>
    <s v="BOGOTÁ"/>
    <s v="BOGOTÁ"/>
    <s v="CC"/>
    <n v="1022957071"/>
    <s v="LAURA"/>
    <s v="YESENIA"/>
    <s v="ESPINOZA"/>
    <m/>
    <d v="1990-01-17T00:00:00"/>
    <n v="32"/>
    <s v="COLOMBIA"/>
    <s v="QUINDÍO"/>
    <s v="ARMENIA"/>
    <x v="1"/>
    <x v="0"/>
    <x v="0"/>
    <d v="2022-03-22T00:00:00"/>
    <s v="SI_"/>
    <x v="1"/>
    <m/>
    <s v="NO_"/>
    <m/>
    <m/>
    <n v="40"/>
    <n v="2970"/>
    <n v="49"/>
    <s v="SI_"/>
    <n v="6"/>
    <m/>
    <m/>
    <x v="1"/>
    <m/>
  </r>
  <r>
    <n v="1023047474"/>
    <x v="0"/>
    <d v="2022-03-15T00:00:00"/>
    <d v="2022-03-28T00:00:00"/>
    <e v="#REF!"/>
    <e v="#N/A"/>
    <m/>
    <x v="0"/>
    <x v="6"/>
    <x v="6"/>
    <s v="RC"/>
    <s v="CARLOS"/>
    <s v="ESTEBAN"/>
    <s v="AROCA"/>
    <s v="ANACONDA"/>
    <s v="CARLOS ESTEBAN AROCA ANACONDA"/>
    <d v="2021-10-03T00:00:00"/>
    <x v="3"/>
    <n v="2"/>
    <n v="23"/>
    <s v="1 AÑOS 2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4 A SUR NO 7 C ESTE 18"/>
    <n v="3012969633"/>
    <m/>
    <x v="0"/>
    <s v="NO SE AUTORECONOCE EN NINGUNO DE LOS ANTERIORES"/>
    <x v="1"/>
    <x v="1"/>
    <s v="NO_"/>
    <s v="NO_"/>
    <s v="a. Pertenecientes a hogares con puntaje SISBEN"/>
    <m/>
    <s v="MADRE"/>
    <s v="CC"/>
    <n v="1058671523"/>
    <s v="ROSA"/>
    <s v="ELENA"/>
    <s v="ANACONDA"/>
    <s v="CARVAJAL"/>
    <d v="1990-10-15T00:00:00"/>
    <s v="COLOMBIA"/>
    <s v="CAUCA"/>
    <s v="ARGELIA"/>
    <s v="CC"/>
    <n v="80193323"/>
    <s v="CARLOS"/>
    <s v="JULIO"/>
    <s v="AROCA"/>
    <m/>
    <d v="1984-07-01T00:00:00"/>
    <n v="38"/>
    <s v="COLOMBIA"/>
    <s v="BOGOTÁ"/>
    <s v="BOGOTÁ"/>
    <s v="CC"/>
    <n v="1058671523"/>
    <s v="ROSA"/>
    <s v="ELENA"/>
    <s v="ANACONDA"/>
    <s v="CARVAJAL"/>
    <d v="1990-10-15T00:00:00"/>
    <n v="32"/>
    <s v="COLOMBIA"/>
    <s v="CAUCA"/>
    <s v="ARGELIA"/>
    <x v="1"/>
    <x v="3"/>
    <x v="2"/>
    <m/>
    <m/>
    <x v="0"/>
    <m/>
    <m/>
    <m/>
    <m/>
    <m/>
    <m/>
    <m/>
    <m/>
    <m/>
    <m/>
    <m/>
    <x v="1"/>
    <m/>
  </r>
  <r>
    <n v="1023046704"/>
    <x v="1"/>
    <d v="2022-03-29T00:00:00"/>
    <m/>
    <m/>
    <m/>
    <m/>
    <x v="0"/>
    <x v="4"/>
    <x v="4"/>
    <s v="RC"/>
    <s v="LIAM"/>
    <s v="SANTIAGO"/>
    <s v="GUIZA"/>
    <s v="MARTINEZ"/>
    <s v="LIAM SANTIAGO GUIZA MARTINEZ"/>
    <d v="2021-06-01T00:00:00"/>
    <x v="3"/>
    <n v="6"/>
    <n v="25"/>
    <s v="1 AÑOS 6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9 SUR #7 ESTE 11"/>
    <n v="3124695063"/>
    <m/>
    <x v="0"/>
    <s v="NO SE AUTORECONOCE EN NINGUNO DE LOS ANTERIORES"/>
    <x v="2"/>
    <x v="1"/>
    <s v="NO_"/>
    <s v="NO_"/>
    <s v="o. Ingresos iguales o inferiores a 1.5 Smlv"/>
    <m/>
    <s v="MADRE"/>
    <s v="CC"/>
    <n v="1022351891"/>
    <s v="CAROL"/>
    <s v="JULIETH"/>
    <s v="MARTINEZ"/>
    <s v="TORRES"/>
    <d v="1988-06-29T00:00:00"/>
    <s v="COLOMBIA"/>
    <s v="BOGOTÁ"/>
    <s v="BOGOTÁ"/>
    <s v="CC"/>
    <n v="1022994039"/>
    <s v="LUIS"/>
    <s v="ALBERTO"/>
    <s v="GUIZA"/>
    <s v="MANRIQUE"/>
    <d v="1994-03-07T00:00:00"/>
    <n v="28"/>
    <s v="COLOMBIA"/>
    <s v="BOGOTÁ"/>
    <s v="BOGOTÁ"/>
    <s v="CC"/>
    <n v="1022351891"/>
    <s v="CAROL"/>
    <s v="JULIETH"/>
    <s v="MARTINEZ"/>
    <s v="TORRES"/>
    <d v="1988-06-29T00:00:00"/>
    <n v="34"/>
    <s v="COLOMBIA"/>
    <s v="BOGOTÁ"/>
    <s v="BOGOTÁ"/>
    <x v="1"/>
    <x v="1"/>
    <x v="0"/>
    <d v="2022-03-22T00:00:00"/>
    <s v="SI_"/>
    <x v="2"/>
    <n v="2"/>
    <s v="NO_"/>
    <m/>
    <m/>
    <m/>
    <n v="3000"/>
    <m/>
    <m/>
    <m/>
    <m/>
    <m/>
    <x v="1"/>
    <m/>
  </r>
  <r>
    <n v="1023047412"/>
    <x v="0"/>
    <d v="2022-03-15T00:00:00"/>
    <d v="2022-05-02T00:00:00"/>
    <e v="#REF!"/>
    <e v="#N/A"/>
    <m/>
    <x v="0"/>
    <x v="6"/>
    <x v="6"/>
    <s v="RC"/>
    <s v="CARINA"/>
    <m/>
    <s v="VARGAS"/>
    <s v="GUIZA"/>
    <s v="CARINA  VARGAS GUIZA"/>
    <d v="2021-10-24T00:00:00"/>
    <x v="3"/>
    <n v="2"/>
    <n v="2"/>
    <s v="1 AÑOS 2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C 106 NO 13"/>
    <n v="3102818720"/>
    <m/>
    <x v="0"/>
    <s v="NO SE AUTORECONOCE EN NINGUNO DE LOS ANTERIORES"/>
    <x v="1"/>
    <x v="1"/>
    <s v="NO_"/>
    <s v="NO_"/>
    <s v="o. Ingresos iguales o inferiores a 1.5 Smlv"/>
    <m/>
    <s v="MADRE"/>
    <s v="CC"/>
    <n v="1006878450"/>
    <s v="YENI"/>
    <m/>
    <s v="GUIZA"/>
    <s v="OLACHICA"/>
    <d v="1998-03-10T00:00:00"/>
    <s v="COLOMBIA"/>
    <s v="META"/>
    <s v="LA MACARENA"/>
    <s v="CC"/>
    <n v="1098170521"/>
    <s v="NELSON"/>
    <m/>
    <s v="VARGAS"/>
    <s v="LOPEZ"/>
    <d v="1988-03-17T00:00:00"/>
    <n v="34"/>
    <s v="COLOMBIA"/>
    <s v="SANTANDER"/>
    <s v="VÉLEZ"/>
    <s v="CC"/>
    <n v="1006878450"/>
    <s v="YENI"/>
    <m/>
    <s v="GUIZA"/>
    <s v="OLACHICA"/>
    <d v="1998-03-10T00:00:00"/>
    <n v="24"/>
    <s v="COLOMBIA"/>
    <s v="META"/>
    <s v="LA MACARENA"/>
    <x v="0"/>
    <x v="4"/>
    <x v="0"/>
    <d v="2022-03-15T00:00:00"/>
    <s v="SI_"/>
    <x v="2"/>
    <m/>
    <s v="NO_"/>
    <m/>
    <m/>
    <n v="40"/>
    <s v="3185 GR"/>
    <n v="51"/>
    <s v="SI_"/>
    <m/>
    <m/>
    <m/>
    <x v="1"/>
    <m/>
  </r>
  <r>
    <n v="1075326513"/>
    <x v="0"/>
    <d v="2022-03-15T00:00:00"/>
    <d v="2022-07-14T00:00:00"/>
    <e v="#REF!"/>
    <e v="#N/A"/>
    <m/>
    <x v="0"/>
    <x v="3"/>
    <x v="3"/>
    <s v="RC"/>
    <s v="RORY"/>
    <s v="SALOME"/>
    <s v="SALGUERO"/>
    <s v="CRUZ"/>
    <s v="RORY SALOME SALGUERO CRUZ"/>
    <d v="2021-11-26T00:00:00"/>
    <x v="3"/>
    <n v="1"/>
    <n v="0"/>
    <s v="1 AÑOS 1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NO 104 SUR 75"/>
    <n v="3164984220"/>
    <m/>
    <x v="0"/>
    <s v="NO SE AUTORECONOCE EN NINGUNO DE LOS ANTERIORES"/>
    <x v="1"/>
    <x v="1"/>
    <s v="NO_"/>
    <s v="NO_"/>
    <s v="o. Ingresos iguales o inferiores a 1.5 Smlv"/>
    <m/>
    <s v="AMIGO(A)"/>
    <s v="CC"/>
    <n v="1000691745"/>
    <s v="DELLANIRA"/>
    <m/>
    <s v="CASTILLO"/>
    <s v="OLAYA"/>
    <d v="2001-12-05T00:00:00"/>
    <s v="COLOMBIA"/>
    <s v="BOGOTÁ"/>
    <s v="BOGOTÁ"/>
    <s v="CC"/>
    <n v="1122651689"/>
    <s v="ALBEIRO"/>
    <s v="ALEJANDRO"/>
    <s v="SALGUERO"/>
    <s v="PINZON"/>
    <d v="1994-12-23T00:00:00"/>
    <n v="28"/>
    <s v="COLOMBIA"/>
    <s v="META"/>
    <s v="ACACÍAS"/>
    <s v="CC"/>
    <n v="1121962894"/>
    <s v="ANGIE"/>
    <s v="VALENTINA"/>
    <s v="CRUZ"/>
    <s v="TOVAR"/>
    <d v="1999-04-26T00:00:00"/>
    <n v="23"/>
    <s v="COLOMBIA"/>
    <s v="HUILA"/>
    <s v="NEIVA"/>
    <x v="0"/>
    <x v="5"/>
    <x v="0"/>
    <d v="2022-03-15T00:00:00"/>
    <s v="SI_"/>
    <x v="1"/>
    <m/>
    <m/>
    <m/>
    <m/>
    <n v="40"/>
    <s v="3415 GR"/>
    <n v="51"/>
    <s v="SI_"/>
    <m/>
    <m/>
    <m/>
    <x v="1"/>
    <m/>
  </r>
  <r>
    <n v="1023048242"/>
    <x v="0"/>
    <d v="2022-06-01T00:00:00"/>
    <d v="2022-10-06T00:00:00"/>
    <e v="#REF!"/>
    <e v="#N/A"/>
    <m/>
    <x v="0"/>
    <x v="2"/>
    <x v="2"/>
    <s v="RC"/>
    <s v="SCARLETT"/>
    <s v="JULIANA"/>
    <s v="BAQUERO"/>
    <s v="RIVERO"/>
    <s v="SCARLETT JULIANA BAQUERO RIVERO"/>
    <d v="2022-03-22T00:00:00"/>
    <x v="1"/>
    <n v="9"/>
    <n v="4"/>
    <s v="0 AÑOS 9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ALLE 111 A SUR NUMERO 10 ESTE 20"/>
    <n v="3108896884"/>
    <n v="3203540576"/>
    <x v="0"/>
    <s v="NO SE AUTORECONOCE EN NINGUNO DE LOS ANTERIORES"/>
    <x v="1"/>
    <x v="1"/>
    <s v="NO_"/>
    <s v="NO_"/>
    <s v="o. Ingresos iguales o inferiores a 1.5 Smlv"/>
    <m/>
    <s v="TIO(A)"/>
    <s v="CC"/>
    <n v="55230817"/>
    <s v="INGRIS"/>
    <s v="JOHANA"/>
    <s v="RIVERO"/>
    <s v="JIMENEZ"/>
    <d v="1984-09-12T00:00:00"/>
    <s v="COLOMBIA"/>
    <s v="LA_GUAJIRA"/>
    <s v="MAICAO"/>
    <s v="CC"/>
    <n v="1022923025"/>
    <s v="LUIS"/>
    <s v="ALFREDO"/>
    <s v="BAQUERO"/>
    <s v="YACUMA"/>
    <d v="1986-04-18T00:00:00"/>
    <n v="36"/>
    <s v="COLOMBIA"/>
    <s v="TOLIMA"/>
    <s v="IBAGUÉ"/>
    <s v="CC"/>
    <n v="1042424467"/>
    <s v="CLAUDIA"/>
    <s v="INES"/>
    <s v="RIVERO"/>
    <s v="JIMENEZ"/>
    <d v="1987-10-04T00:00:00"/>
    <n v="35"/>
    <s v="COLOMBIA"/>
    <s v="ATLÁNTICO"/>
    <s v="BARRANQUILLA"/>
    <x v="0"/>
    <x v="0"/>
    <x v="0"/>
    <d v="2021-05-31T00:00:00"/>
    <s v="SI_"/>
    <x v="1"/>
    <m/>
    <s v="NO_"/>
    <m/>
    <m/>
    <n v="39"/>
    <n v="3815"/>
    <n v="50"/>
    <s v="NO_"/>
    <n v="1"/>
    <m/>
    <m/>
    <x v="2"/>
    <m/>
  </r>
  <r>
    <n v="1011262098"/>
    <x v="0"/>
    <d v="2022-03-15T00:00:00"/>
    <d v="2022-06-01T00:00:00"/>
    <e v="#REF!"/>
    <e v="#N/A"/>
    <m/>
    <x v="0"/>
    <x v="6"/>
    <x v="6"/>
    <s v="RC"/>
    <s v="AARON"/>
    <s v="DAVID"/>
    <s v="RODRIGUEZ"/>
    <s v="CARCAMO"/>
    <s v="AARON DAVID RODRIGUEZ CARCAMO"/>
    <d v="2022-01-17T00:00:00"/>
    <x v="1"/>
    <n v="11"/>
    <n v="9"/>
    <s v="0 AÑOS 11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 A ESTE NO 109 SUR 18"/>
    <m/>
    <n v="3117818279"/>
    <x v="0"/>
    <s v="NO SE AUTORECONOCE EN NINGUNO DE LOS ANTERIORES"/>
    <x v="1"/>
    <x v="1"/>
    <s v="NO_"/>
    <s v="NO_"/>
    <s v="o. Ingresos iguales o inferiores a 1.5 Smlv"/>
    <m/>
    <s v="MADRE"/>
    <s v="CC"/>
    <n v="1005676807"/>
    <s v="EIDYS"/>
    <s v="PAOLA"/>
    <s v="CARCAMO"/>
    <s v="GAVIRIA"/>
    <d v="1997-10-10T00:00:00"/>
    <s v="COLOMBIA"/>
    <s v="SUCRE"/>
    <s v="SAN MARCOS"/>
    <m/>
    <m/>
    <m/>
    <m/>
    <m/>
    <m/>
    <m/>
    <s v=""/>
    <m/>
    <m/>
    <m/>
    <s v="CC"/>
    <n v="1005676807"/>
    <s v="EIDYS"/>
    <s v="PAOLA"/>
    <s v="CARCAMO"/>
    <s v="GAVIRIA"/>
    <d v="1997-10-10T00:00:00"/>
    <n v="25"/>
    <s v="COLOMBIA"/>
    <s v="SUCRE"/>
    <s v="SAN MARCOS"/>
    <x v="1"/>
    <x v="1"/>
    <x v="0"/>
    <d v="2022-03-15T00:00:00"/>
    <s v="SI_"/>
    <x v="1"/>
    <m/>
    <m/>
    <m/>
    <m/>
    <n v="38"/>
    <s v="3100 GR"/>
    <n v="52"/>
    <s v="SI_"/>
    <m/>
    <m/>
    <m/>
    <x v="2"/>
    <m/>
  </r>
  <r>
    <n v="1023047680"/>
    <x v="1"/>
    <d v="2022-03-18T00:00:00"/>
    <m/>
    <m/>
    <m/>
    <m/>
    <x v="0"/>
    <x v="5"/>
    <x v="5"/>
    <s v="RC"/>
    <s v="SHARLOT"/>
    <s v="SUSET"/>
    <s v="MARTINEZ"/>
    <s v="OJEDA"/>
    <s v="SHARLOT SUSET MARTINEZ OJEDA"/>
    <d v="2021-12-18T00:00:00"/>
    <x v="3"/>
    <n v="0"/>
    <n v="8"/>
    <s v="1 AÑOS 0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NO 99 SUR 65"/>
    <n v="3208810482"/>
    <m/>
    <x v="0"/>
    <s v="NO SE AUTORECONOCE EN NINGUNO DE LOS ANTERIORES"/>
    <x v="1"/>
    <x v="1"/>
    <s v="NO_"/>
    <s v="NO_"/>
    <s v="o. Ingresos iguales o inferiores a 1.5 Smlv"/>
    <m/>
    <s v="MADRE"/>
    <s v="PEP"/>
    <n v="5024515"/>
    <s v="REBECA"/>
    <m/>
    <s v="OJEDA"/>
    <s v="ORTEGA"/>
    <d v="1993-11-15T00:00:00"/>
    <s v="VENEZUELA"/>
    <s v="EXTERIOR"/>
    <s v="EXTERIOR"/>
    <m/>
    <m/>
    <m/>
    <m/>
    <m/>
    <m/>
    <m/>
    <s v=""/>
    <m/>
    <m/>
    <m/>
    <s v="PEP"/>
    <n v="5024515"/>
    <s v="REBECA"/>
    <m/>
    <s v="OJEDA"/>
    <s v="ORTEGA"/>
    <d v="1993-11-15T00:00:00"/>
    <n v="29"/>
    <s v="VENEZUELA"/>
    <s v="EXTERIOR"/>
    <s v="EXTERIOR"/>
    <x v="1"/>
    <x v="1"/>
    <x v="0"/>
    <d v="2022-03-15T00:00:00"/>
    <m/>
    <x v="1"/>
    <m/>
    <m/>
    <m/>
    <m/>
    <n v="38"/>
    <n v="2770"/>
    <n v="51"/>
    <s v="SI_"/>
    <m/>
    <m/>
    <m/>
    <x v="1"/>
    <m/>
  </r>
  <r>
    <n v="10475201985"/>
    <x v="0"/>
    <d v="2022-03-20T00:00:00"/>
    <d v="2022-06-01T00:00:00"/>
    <e v="#REF!"/>
    <e v="#N/A"/>
    <m/>
    <x v="0"/>
    <x v="6"/>
    <x v="6"/>
    <s v="RC"/>
    <s v="LEONARDO"/>
    <s v="VIDAL"/>
    <s v="RODRIGUEZ"/>
    <s v="CABADIA "/>
    <s v="LEONARDO VIDAL RODRIGUEZ CABADIA "/>
    <d v="2021-11-23T00:00:00"/>
    <x v="3"/>
    <n v="1"/>
    <n v="3"/>
    <s v="1 AÑOS 1 MESES 3 DIAS "/>
    <x v="2"/>
    <x v="1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8 SUR NO 7 D ESTE 29"/>
    <n v="3114881225"/>
    <m/>
    <x v="0"/>
    <s v="NO SE AUTORECONOCE EN NINGUNO DE LOS ANTERIORES"/>
    <x v="1"/>
    <x v="1"/>
    <s v="NO_"/>
    <s v="NO_"/>
    <s v="o. Ingresos iguales o inferiores a 1.5 Smlv"/>
    <m/>
    <s v="MADRE"/>
    <s v="TI"/>
    <n v="1043649181"/>
    <s v="YULISSA"/>
    <s v="MARIA"/>
    <s v="CABADIA"/>
    <s v="TORDECILLA"/>
    <d v="2005-12-11T00:00:00"/>
    <s v="COLOMBIA"/>
    <s v="BOLÍVAR"/>
    <s v="CARTAGENA DE INDIAS"/>
    <s v="SIN DOCUMENTO"/>
    <m/>
    <s v="LEOMAR"/>
    <s v="ANTONIO "/>
    <s v="RODRIGUEZ"/>
    <s v="HERNANDEZ"/>
    <d v="1998-03-26T00:00:00"/>
    <n v="24"/>
    <s v="VENEZUELA"/>
    <s v="EXTERIOR"/>
    <s v="EXTERIOR"/>
    <s v="TI"/>
    <n v="1043649181"/>
    <s v="YULISSA"/>
    <s v="MARIA"/>
    <s v="CABADIA"/>
    <s v="TORDECILLA"/>
    <d v="2005-12-11T00:00:00"/>
    <n v="17"/>
    <s v="COLOMBIA"/>
    <s v="BOLÍVAR"/>
    <s v="CARTAGENA DE INDIAS"/>
    <x v="1"/>
    <x v="14"/>
    <x v="0"/>
    <d v="2022-03-20T00:00:00"/>
    <s v="SI_"/>
    <x v="1"/>
    <m/>
    <s v="NO_"/>
    <m/>
    <m/>
    <n v="26"/>
    <s v="256 GR"/>
    <n v="30"/>
    <s v="SI_"/>
    <m/>
    <m/>
    <m/>
    <x v="1"/>
    <m/>
  </r>
  <r>
    <n v="1023045733"/>
    <x v="1"/>
    <d v="2022-07-26T00:00:00"/>
    <m/>
    <m/>
    <m/>
    <s v="TRIANGULO"/>
    <x v="0"/>
    <x v="1"/>
    <x v="1"/>
    <s v="RC"/>
    <s v="DEYLER"/>
    <s v="STEVE"/>
    <s v="GOMEZ"/>
    <s v="TORRES"/>
    <s v="DEYLER STEVE GOMEZ TORRES"/>
    <d v="2020-10-26T00:00:00"/>
    <x v="2"/>
    <n v="2"/>
    <n v="0"/>
    <s v="2 AÑOS 2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s v="USME"/>
    <s v="KRR 4 ESTE # 91 SUR 34 PI 2"/>
    <n v="3133475609"/>
    <m/>
    <x v="0"/>
    <s v="NO SE AUTORECONOCE EN NINGUNO DE LOS ANTERIORES"/>
    <x v="0"/>
    <x v="11"/>
    <s v="NO_"/>
    <s v="NO_"/>
    <s v="o. Ingresos iguales o inferiores a 1.5 Smlv"/>
    <m/>
    <s v="MADRE"/>
    <s v="CC"/>
    <n v="1023006540"/>
    <s v="YURY"/>
    <s v="JULIETH"/>
    <s v="TORRES"/>
    <s v="MURILLO"/>
    <d v="1995-07-09T00:00:00"/>
    <s v="COLOMBIA"/>
    <s v="BOYACÁ"/>
    <s v="CHIQUINQUIRÁ"/>
    <m/>
    <m/>
    <m/>
    <m/>
    <m/>
    <m/>
    <m/>
    <s v=""/>
    <m/>
    <m/>
    <m/>
    <s v="CC"/>
    <n v="1023006540"/>
    <s v="YURY"/>
    <s v="JULIETH"/>
    <s v="TORRES"/>
    <s v="MURILLO"/>
    <d v="1995-07-09T00:00:00"/>
    <n v="27"/>
    <s v="COLOMBIA"/>
    <s v="BOYACÁ"/>
    <s v="CHIQUINQUIRÁ"/>
    <x v="0"/>
    <x v="3"/>
    <x v="0"/>
    <d v="2022-07-18T00:00:00"/>
    <s v="SI_"/>
    <x v="2"/>
    <d v="2022-07-18T00:00:00"/>
    <s v="NO_"/>
    <m/>
    <m/>
    <n v="39"/>
    <n v="3180"/>
    <n v="51"/>
    <s v="SI_"/>
    <n v="10"/>
    <m/>
    <m/>
    <x v="1"/>
    <m/>
  </r>
  <r>
    <n v="1021696255"/>
    <x v="0"/>
    <d v="2022-05-10T00:00:00"/>
    <d v="2022-07-25T00:00:00"/>
    <e v="#REF!"/>
    <e v="#N/A"/>
    <m/>
    <x v="0"/>
    <x v="1"/>
    <x v="1"/>
    <s v="RC"/>
    <s v="THIAGO"/>
    <s v="ESTEBAN "/>
    <s v="GONZALEZ "/>
    <s v="ORTIZ"/>
    <s v="THIAGO ESTEBAN  GONZALEZ  ORTIZ"/>
    <d v="2021-01-16T00:00:00"/>
    <x v="3"/>
    <n v="11"/>
    <n v="10"/>
    <s v="1 AÑOS 11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2 ESTE 90"/>
    <n v="3123892938"/>
    <m/>
    <x v="0"/>
    <s v="NO SE AUTORECONOCE EN NINGUNO DE LOS ANTERIORES"/>
    <x v="1"/>
    <x v="1"/>
    <s v="NO_"/>
    <s v="NO_"/>
    <s v="o. Ingresos iguales o inferiores a 1.5 Smlv"/>
    <m/>
    <s v="MADRE"/>
    <s v="CC"/>
    <n v="1000695489"/>
    <s v="LAURA"/>
    <m/>
    <s v="ORTIZ "/>
    <s v="LOPEZ"/>
    <d v="2003-07-07T00:00:00"/>
    <s v="COLOMBIA"/>
    <s v="BOGOTÁ"/>
    <s v="BOGOTÁ"/>
    <m/>
    <m/>
    <m/>
    <m/>
    <m/>
    <m/>
    <m/>
    <s v=""/>
    <m/>
    <m/>
    <m/>
    <s v="CC"/>
    <n v="1000695489"/>
    <s v="LAURA"/>
    <m/>
    <s v="ORTIZ "/>
    <s v="LOPEZ"/>
    <d v="2003-07-07T00:00:00"/>
    <n v="19"/>
    <s v="COLOMBIA"/>
    <s v="BOGOTÁ"/>
    <s v="BOGOTÁ"/>
    <x v="1"/>
    <x v="3"/>
    <x v="0"/>
    <d v="2022-05-06T00:00:00"/>
    <s v="SI_"/>
    <x v="2"/>
    <s v="21-.11-21"/>
    <s v="NO_"/>
    <m/>
    <m/>
    <n v="39"/>
    <n v="3250"/>
    <n v="51"/>
    <s v="SI_"/>
    <n v="10"/>
    <m/>
    <m/>
    <x v="1"/>
    <m/>
  </r>
  <r>
    <n v="1013281279"/>
    <x v="0"/>
    <d v="2022-04-04T00:00:00"/>
    <d v="2022-05-09T00:00:00"/>
    <e v="#REF!"/>
    <e v="#N/A"/>
    <m/>
    <x v="0"/>
    <x v="1"/>
    <x v="1"/>
    <s v="RC"/>
    <s v="KENDALL"/>
    <s v="NICOLL"/>
    <s v="MARQUEZ"/>
    <s v="ORTIZ"/>
    <s v="KENDALL NICOLL MARQUEZ ORTIZ"/>
    <d v="2020-05-16T00:00:00"/>
    <x v="2"/>
    <n v="7"/>
    <n v="10"/>
    <s v="2 AÑOS 7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ARRERA 3D 97 A 06 SUR "/>
    <m/>
    <m/>
    <x v="0"/>
    <s v="NO SE AUTORECONOCE EN NINGUNO DE LOS ANTERIORES"/>
    <x v="1"/>
    <x v="1"/>
    <m/>
    <m/>
    <m/>
    <m/>
    <s v="MADRE"/>
    <s v="SIN DOCUMENTO"/>
    <m/>
    <s v="YORGELYS "/>
    <s v="DEL VALLE "/>
    <s v="ORTIZ "/>
    <s v="GONZALEZ "/>
    <d v="1997-02-10T00:00:00"/>
    <s v="VENEZUELA"/>
    <s v="EXTERIOR"/>
    <s v="EXTERIOR"/>
    <s v="PASAPORTE"/>
    <m/>
    <s v="LUIS "/>
    <s v="ADOLFO"/>
    <s v="MARQUEZ "/>
    <s v="LEAL"/>
    <d v="1991-08-08T00:00:00"/>
    <n v="31"/>
    <s v="VENEZUELA"/>
    <s v="EXTERIOR"/>
    <s v="EXTERIOR"/>
    <s v="SIN DOCUMENTO"/>
    <m/>
    <s v="YORGELYS "/>
    <s v="DEL VALLE "/>
    <s v="ORTIZ "/>
    <s v="GONZALEZ "/>
    <d v="1997-02-10T00:00:00"/>
    <n v="25"/>
    <s v="VENEZUELA"/>
    <s v="EXTERIOR"/>
    <s v="EXTERIOR"/>
    <x v="1"/>
    <x v="9"/>
    <x v="0"/>
    <d v="2022-04-04T00:00:00"/>
    <s v="SI_"/>
    <x v="2"/>
    <d v="2021-03-25T00:00:00"/>
    <s v="NO_"/>
    <m/>
    <m/>
    <n v="38"/>
    <n v="2740"/>
    <n v="48"/>
    <s v="SI_"/>
    <n v="6"/>
    <m/>
    <m/>
    <x v="1"/>
    <m/>
  </r>
  <r>
    <n v="1051681940"/>
    <x v="1"/>
    <d v="2022-10-04T00:00:00"/>
    <m/>
    <m/>
    <m/>
    <m/>
    <x v="0"/>
    <x v="5"/>
    <x v="5"/>
    <s v="RC"/>
    <s v="MIA"/>
    <s v="ISABELLA"/>
    <s v="ORTIZ"/>
    <s v="ROJAS"/>
    <s v="MIA ISABELLA ORTIZ ROJAS"/>
    <d v="2022-05-03T00:00:00"/>
    <x v="1"/>
    <n v="7"/>
    <n v="23"/>
    <s v="0 AÑOS 7 MESES 23 DIAS "/>
    <x v="2"/>
    <x v="0"/>
    <x v="0"/>
    <s v="BOLÍVAR"/>
    <s v="MOMPÓS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0"/>
    <m/>
    <s v="CARRERA 8 A 106-03"/>
    <n v="3053037480"/>
    <n v="3147017092"/>
    <x v="0"/>
    <s v="NO SE AUTORECONOCE EN NINGUNO DE LOS ANTERIORES"/>
    <x v="0"/>
    <x v="19"/>
    <s v="NO_"/>
    <s v="NO_"/>
    <m/>
    <m/>
    <s v="MADRE"/>
    <s v="SIN DOCUMENTO"/>
    <m/>
    <s v="LADY"/>
    <s v="CAROLINA"/>
    <s v="ROJAS"/>
    <s v="PAREDES"/>
    <d v="1991-08-23T00:00:00"/>
    <s v="VENEZUELA"/>
    <s v="EXTERIOR"/>
    <s v="EXTERIOR"/>
    <s v="CC"/>
    <n v="1051660277"/>
    <s v="DEIVIS"/>
    <m/>
    <s v="ORTIZ"/>
    <s v="LOPEZ"/>
    <d v="1999-04-17T00:00:00"/>
    <n v="23"/>
    <s v="COLOMBIA"/>
    <s v="BOLÍVAR"/>
    <s v="MOMPÓS"/>
    <s v="SIN DOCUMENTO"/>
    <m/>
    <s v="LADY"/>
    <s v="CAROLINA"/>
    <s v="ROJAS"/>
    <s v="PAREDES"/>
    <d v="1991-08-23T00:00:00"/>
    <n v="31"/>
    <s v="VENEZUELA"/>
    <s v="EXTERIOR"/>
    <s v="EXTERIOR"/>
    <x v="1"/>
    <x v="14"/>
    <x v="0"/>
    <d v="2022-10-03T00:00:00"/>
    <s v="SI_"/>
    <x v="2"/>
    <m/>
    <s v="NO_"/>
    <m/>
    <m/>
    <m/>
    <n v="2300"/>
    <n v="42"/>
    <m/>
    <n v="1"/>
    <s v="HASTA EL MOMENTO"/>
    <n v="36"/>
    <x v="2"/>
    <m/>
  </r>
  <r>
    <n v="1031545026"/>
    <x v="0"/>
    <d v="2022-09-05T00:00:00"/>
    <d v="2022-10-03T00:00:00"/>
    <e v="#REF!"/>
    <e v="#N/A"/>
    <m/>
    <x v="0"/>
    <x v="3"/>
    <x v="3"/>
    <s v="RC"/>
    <s v="GABRIELA"/>
    <m/>
    <s v="CAICEDO"/>
    <s v="RODRIGUEZ"/>
    <s v="GABRIELA  CAICEDO RODRIGUEZ"/>
    <d v="2021-06-12T00:00:00"/>
    <x v="3"/>
    <n v="6"/>
    <n v="14"/>
    <s v="1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LLE 73 B BIS #14 A 11 SUR"/>
    <n v="3132078839"/>
    <n v="3136271403"/>
    <x v="0"/>
    <s v="NO SE AUTORECONOCE EN NINGUNO DE LOS ANTERIORES"/>
    <x v="2"/>
    <x v="1"/>
    <s v="NO_"/>
    <s v="NO_"/>
    <m/>
    <m/>
    <s v="ABUELO(A)"/>
    <s v="CC"/>
    <n v="51784216"/>
    <s v="JACQUELINE"/>
    <m/>
    <s v="ACHURY"/>
    <s v="ROMERO"/>
    <d v="1964-11-30T00:00:00"/>
    <s v="COLOMBIA"/>
    <s v="BOGOTÁ"/>
    <s v="BOGOTÁ"/>
    <m/>
    <m/>
    <m/>
    <m/>
    <m/>
    <m/>
    <m/>
    <s v=""/>
    <m/>
    <m/>
    <m/>
    <s v="CC"/>
    <n v="1022981981"/>
    <s v="LISET"/>
    <s v="ANDREA"/>
    <s v="RODRIGUEZ"/>
    <s v="ACHURY"/>
    <d v="1992-11-18T00:00:00"/>
    <n v="30"/>
    <s v="COLOMBIA"/>
    <s v="BOGOTÁ"/>
    <s v="BOGOTÁ"/>
    <x v="2"/>
    <x v="19"/>
    <x v="0"/>
    <d v="2022-08-31T00:00:00"/>
    <s v="SI_"/>
    <x v="2"/>
    <d v="2021-12-15T00:00:00"/>
    <s v="NO_"/>
    <m/>
    <m/>
    <n v="39"/>
    <s v="3200 KG"/>
    <n v="50"/>
    <m/>
    <m/>
    <m/>
    <m/>
    <x v="1"/>
    <m/>
  </r>
  <r>
    <n v="1243859593"/>
    <x v="0"/>
    <d v="2022-07-26T00:00:00"/>
    <d v="2022-09-01T00:00:00"/>
    <e v="#REF!"/>
    <e v="#N/A"/>
    <m/>
    <x v="0"/>
    <x v="5"/>
    <x v="5"/>
    <s v="RC"/>
    <s v="SAMUEL"/>
    <s v="SANTIAGO"/>
    <s v="RUIZ"/>
    <s v="FIGUEROA"/>
    <s v="SAMUEL SANTIAGO RUIZ FIGUEROA"/>
    <d v="2020-09-27T00:00:00"/>
    <x v="2"/>
    <n v="2"/>
    <n v="29"/>
    <s v="2 AÑOS 2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026826827"/>
    <n v="3024984144"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06527178"/>
    <s v="MAIDY"/>
    <s v="ALEJANDRA"/>
    <s v="FIGUEROA"/>
    <s v="RENDON"/>
    <d v="2002-08-27T00:00:00"/>
    <s v="COLOMBIA"/>
    <s v="CAQUETÁ"/>
    <s v="CARTAGENA DEL CHAIRÁ"/>
    <m/>
    <m/>
    <m/>
    <m/>
    <m/>
    <m/>
    <m/>
    <s v=""/>
    <m/>
    <m/>
    <m/>
    <s v="CC"/>
    <n v="1006527178"/>
    <s v="MAIDY"/>
    <s v="ALEJANDRA"/>
    <s v="FIIGUEROA"/>
    <s v="RENDON"/>
    <d v="2002-08-27T00:00:00"/>
    <n v="20"/>
    <s v="COLOMBIA"/>
    <s v="CAQUETÁ"/>
    <s v="CARTAGENA DEL CHAIRÁ"/>
    <x v="1"/>
    <x v="1"/>
    <x v="0"/>
    <d v="2022-07-25T00:00:00"/>
    <s v="NO_"/>
    <x v="1"/>
    <m/>
    <s v="NO_"/>
    <s v="NO"/>
    <m/>
    <n v="40"/>
    <n v="3010"/>
    <n v="50"/>
    <s v="NO_"/>
    <n v="6"/>
    <n v="12"/>
    <m/>
    <x v="1"/>
    <m/>
  </r>
  <r>
    <n v="1243860262"/>
    <x v="0"/>
    <d v="2022-04-04T00:00:00"/>
    <d v="2022-07-25T00:00:00"/>
    <e v="#REF!"/>
    <e v="#N/A"/>
    <m/>
    <x v="0"/>
    <x v="4"/>
    <x v="4"/>
    <s v="RC"/>
    <s v="JUAN"/>
    <s v="JOSE"/>
    <s v="CONTRERAS"/>
    <s v="VEGA"/>
    <s v="JUAN JOSE CONTRERAS VEGA"/>
    <d v="2021-04-20T00:00:00"/>
    <x v="3"/>
    <n v="8"/>
    <n v="6"/>
    <s v="1 AÑOS 8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3 #8 A ESTE  36 SUR"/>
    <n v="3202371236"/>
    <m/>
    <x v="0"/>
    <s v="NO SE AUTORECONOCE EN NINGUNO DE LOS ANTERIORES"/>
    <x v="1"/>
    <x v="1"/>
    <s v="NO_"/>
    <s v="NO_"/>
    <s v="o. Ingresos iguales o inferiores a 1.5 Smlv"/>
    <m/>
    <s v="MADRE"/>
    <s v="CC"/>
    <n v="1022984620"/>
    <s v="KELLY"/>
    <s v="JOHANA"/>
    <s v="VEGA"/>
    <s v="GUEVARA"/>
    <d v="1993-03-05T00:00:00"/>
    <s v="COLOMBIA"/>
    <s v="CUNDINAMARCA"/>
    <s v="PANDI"/>
    <s v="CC"/>
    <n v="1121870635"/>
    <s v="CESAR"/>
    <s v="JOHANS"/>
    <s v="CONTRERAS"/>
    <s v="CAMARGO"/>
    <d v="1990-11-30T00:00:00"/>
    <n v="32"/>
    <s v="COLOMBIA"/>
    <s v="META"/>
    <s v="VILLAVICENCIO"/>
    <s v="CC"/>
    <n v="1022984620"/>
    <s v="KELLY"/>
    <s v="JOHANA"/>
    <s v="VEGA"/>
    <s v="GUEVARA"/>
    <d v="1993-03-05T00:00:00"/>
    <n v="29"/>
    <s v="COLOMBIA"/>
    <s v="CUNDINAMARCA"/>
    <s v="PANDI"/>
    <x v="0"/>
    <x v="5"/>
    <x v="0"/>
    <d v="2022-03-28T00:00:00"/>
    <s v="SI_"/>
    <x v="2"/>
    <n v="2"/>
    <s v="NO_"/>
    <m/>
    <m/>
    <n v="40"/>
    <n v="3615"/>
    <m/>
    <m/>
    <m/>
    <m/>
    <m/>
    <x v="1"/>
    <m/>
  </r>
  <r>
    <n v="1018519455"/>
    <x v="1"/>
    <d v="2022-04-04T00:00:00"/>
    <m/>
    <m/>
    <m/>
    <m/>
    <x v="0"/>
    <x v="4"/>
    <x v="4"/>
    <s v="RC"/>
    <s v="DIYARET"/>
    <s v="MIYELDY"/>
    <s v="VALBUENA"/>
    <s v="RODRIGUEZ"/>
    <s v="DIYARET MIYELDY VALBUENA RODRIGUEZ"/>
    <d v="2021-02-08T00:00:00"/>
    <x v="3"/>
    <n v="10"/>
    <n v="18"/>
    <s v="1 AÑOS 10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98BISSUR6FESTE-41"/>
    <n v="3135130025"/>
    <m/>
    <x v="0"/>
    <s v="NO SE AUTORECONOCE EN NINGUNO DE LOS ANTERIORES"/>
    <x v="1"/>
    <x v="1"/>
    <s v="NO_"/>
    <s v="NO_"/>
    <s v="o. Ingresos iguales o inferiores a 1.5 Smlv"/>
    <m/>
    <s v="MADRE"/>
    <s v="CC"/>
    <n v="52710135"/>
    <s v="DIANA"/>
    <m/>
    <s v="RODRIGUEZ"/>
    <s v="FAJARDO"/>
    <d v="1980-04-17T00:00:00"/>
    <s v="COLOMBIA"/>
    <s v="BOGOTÁ"/>
    <s v="BOGOTÁ"/>
    <s v="CC"/>
    <n v="7318279"/>
    <s v="WILLIAM"/>
    <s v="ALEXANDER"/>
    <s v="VALBUENA"/>
    <s v="FAJARDO"/>
    <d v="1981-12-21T00:00:00"/>
    <n v="41"/>
    <s v="COLOMBIA"/>
    <s v="SANTANDER"/>
    <s v="BARBOSA"/>
    <s v="CC"/>
    <n v="52710135"/>
    <s v="DIANA"/>
    <m/>
    <s v="RODRIGUEZ"/>
    <s v="FAJARDO"/>
    <d v="1980-04-17T00:00:00"/>
    <n v="42"/>
    <s v="COLOMBIA"/>
    <s v="BOGOTÁ"/>
    <s v="BOGOTÁ"/>
    <x v="3"/>
    <x v="12"/>
    <x v="0"/>
    <d v="2022-04-04T00:00:00"/>
    <s v="SI_"/>
    <x v="2"/>
    <n v="1"/>
    <s v="NO_"/>
    <m/>
    <m/>
    <n v="38"/>
    <n v="3500"/>
    <s v="50.3"/>
    <s v="NO_"/>
    <n v="6"/>
    <n v="12"/>
    <m/>
    <x v="1"/>
    <m/>
  </r>
  <r>
    <s v="201A8A78EFFC4D0BA452202C400206FB34980"/>
    <x v="0"/>
    <d v="2022-04-04T00:00:00"/>
    <d v="2022-06-28T00:00:00"/>
    <e v="#REF!"/>
    <e v="#N/A"/>
    <m/>
    <x v="0"/>
    <x v="5"/>
    <x v="5"/>
    <s v="SIN DOCUMENTO"/>
    <s v="LUISA "/>
    <s v="FERNANDA "/>
    <s v="ALBARRÁN "/>
    <s v="ALBARRÁN "/>
    <s v="LUISA  FERNANDA  ALBARRÁN  ALBARRÁN "/>
    <d v="2021-04-15T00:00:00"/>
    <x v="3"/>
    <n v="8"/>
    <n v="11"/>
    <s v="1 AÑOS 8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7 SUR NO 7 B ESTE 47 "/>
    <n v="321419629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ENNY"/>
    <s v="CAROLINA"/>
    <s v="ALBARRÁN"/>
    <s v="ALBARRÁN "/>
    <d v="1999-02-12T00:00:00"/>
    <s v="VENEZUELA"/>
    <s v="EXTERIOR"/>
    <s v="EXTERIOR"/>
    <m/>
    <m/>
    <m/>
    <m/>
    <m/>
    <m/>
    <m/>
    <s v=""/>
    <m/>
    <m/>
    <m/>
    <s v="SIN DOCUMENTO"/>
    <m/>
    <s v="YENNY"/>
    <s v="CAROLINA"/>
    <s v="ALBARRÁN"/>
    <s v="ALBARRÁN "/>
    <d v="1999-02-12T00:00:00"/>
    <n v="23"/>
    <s v="VENEZUELA"/>
    <s v="EXTERIOR"/>
    <s v="EXTERIOR"/>
    <x v="3"/>
    <x v="12"/>
    <x v="0"/>
    <m/>
    <s v="NO_"/>
    <x v="1"/>
    <m/>
    <s v="NO_"/>
    <m/>
    <m/>
    <n v="38"/>
    <n v="3960"/>
    <n v="51"/>
    <s v="NO_"/>
    <n v="6"/>
    <n v="11"/>
    <m/>
    <x v="1"/>
    <m/>
  </r>
  <r>
    <n v="1023047156"/>
    <x v="0"/>
    <d v="2022-05-10T00:00:00"/>
    <d v="2022-06-06T00:00:00"/>
    <e v="#REF!"/>
    <e v="#N/A"/>
    <m/>
    <x v="0"/>
    <x v="6"/>
    <x v="6"/>
    <s v="RC"/>
    <s v="EILYN"/>
    <s v="SOFIA"/>
    <s v="GUACHETA"/>
    <s v="PECHENE"/>
    <s v="EILYN SOFIA GUACHETA PECHENE"/>
    <d v="2021-08-18T00:00:00"/>
    <x v="3"/>
    <n v="4"/>
    <n v="8"/>
    <s v="1 AÑOS 4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9"/>
    <m/>
    <s v="CALLE 90 C SUR 1 00-24"/>
    <n v="3125183254"/>
    <m/>
    <x v="0"/>
    <s v="NO SE AUTORECONOCE EN NINGUNO DE LOS ANTERIORES"/>
    <x v="1"/>
    <x v="1"/>
    <s v="NO_"/>
    <s v="NO_"/>
    <s v="o. Ingresos iguales o inferiores a 1.5 Smlv"/>
    <m/>
    <s v="TIO(A)"/>
    <s v="CC"/>
    <n v="25338676"/>
    <s v="EDITH"/>
    <m/>
    <s v="GUACHETA"/>
    <s v="PECHENE"/>
    <d v="1977-09-29T00:00:00"/>
    <s v="COLOMBIA"/>
    <s v="CAUCA"/>
    <s v="CAJIBÍO"/>
    <m/>
    <m/>
    <m/>
    <m/>
    <m/>
    <m/>
    <m/>
    <s v=""/>
    <m/>
    <m/>
    <m/>
    <s v="CC"/>
    <n v="1022968918"/>
    <s v="FRANCY"/>
    <s v="ELENA"/>
    <s v="GUACHETA"/>
    <s v="PECHENE"/>
    <d v="1991-05-17T00:00:00"/>
    <n v="31"/>
    <s v="COLOMBIA"/>
    <s v="CAUCA"/>
    <s v="CAJIBÍO"/>
    <x v="0"/>
    <x v="6"/>
    <x v="0"/>
    <d v="2022-05-03T00:00:00"/>
    <s v="SI_"/>
    <x v="2"/>
    <n v="1"/>
    <s v="NO_"/>
    <m/>
    <m/>
    <n v="37"/>
    <n v="3835"/>
    <n v="47"/>
    <s v="NO_"/>
    <n v="6"/>
    <m/>
    <m/>
    <x v="1"/>
    <m/>
  </r>
  <r>
    <n v="1243860783"/>
    <x v="0"/>
    <d v="2022-06-07T00:00:00"/>
    <d v="2022-10-03T00:00:00"/>
    <e v="#REF!"/>
    <e v="#N/A"/>
    <s v="SAN JUAN A"/>
    <x v="0"/>
    <x v="3"/>
    <x v="3"/>
    <s v="RC"/>
    <s v="LYAN "/>
    <s v="JOEL "/>
    <s v="VARGAS "/>
    <s v="ANDRADE"/>
    <s v="LYAN  JOEL  VARGAS  ANDRADE"/>
    <d v="2021-12-01T00:00:00"/>
    <x v="3"/>
    <n v="0"/>
    <n v="25"/>
    <s v="1 AÑOS 0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2"/>
    <m/>
    <s v="DG 68 A SUR NUMERO 14 R - 35 TORRE 17-103"/>
    <n v="3202488462"/>
    <n v="3015830002"/>
    <x v="1"/>
    <s v="NO SE AUTORECONOCE EN NINGUNO DE LOS ANTERIORES"/>
    <x v="1"/>
    <x v="1"/>
    <s v="NO_"/>
    <s v="NO_"/>
    <s v="o. Ingresos iguales o inferiores a 1.5 Smlv"/>
    <m/>
    <s v="MADRE"/>
    <s v="CC"/>
    <n v="1018479128"/>
    <s v="CINDY"/>
    <s v="KATHERINE"/>
    <s v="ANDRADE"/>
    <s v="MORA"/>
    <d v="1995-08-28T00:00:00"/>
    <s v="COLOMBIA"/>
    <s v="BOGOTÁ"/>
    <s v="BOGOTÁ"/>
    <s v="CC"/>
    <n v="1022998517"/>
    <s v="CRISTHIAN"/>
    <s v="CAMILO"/>
    <s v="VARGAS"/>
    <s v="GONZALEZ"/>
    <d v="1994-09-19T00:00:00"/>
    <n v="28"/>
    <s v="COLOMBIA"/>
    <s v="BOGOTÁ"/>
    <s v="BOGOTÁ"/>
    <s v="CC"/>
    <n v="1018479128"/>
    <s v="CINDY"/>
    <s v="KATHERINE"/>
    <s v="ANDRADE"/>
    <s v="MORA"/>
    <d v="1995-08-28T00:00:00"/>
    <n v="27"/>
    <s v="COLOMBIA"/>
    <s v="BOGOTÁ"/>
    <s v="BOGOTÁ"/>
    <x v="0"/>
    <x v="9"/>
    <x v="0"/>
    <d v="2022-06-07T00:00:00"/>
    <m/>
    <x v="2"/>
    <n v="5"/>
    <s v="SI_"/>
    <m/>
    <m/>
    <n v="36"/>
    <n v="2900"/>
    <n v="49"/>
    <s v="SI_"/>
    <n v="6"/>
    <m/>
    <m/>
    <x v="1"/>
    <m/>
  </r>
  <r>
    <n v="1023989205"/>
    <x v="0"/>
    <d v="2022-05-10T00:00:00"/>
    <d v="2022-06-06T00:00:00"/>
    <e v="#REF!"/>
    <e v="#N/A"/>
    <m/>
    <x v="0"/>
    <x v="6"/>
    <x v="6"/>
    <s v="RC"/>
    <s v="ASLLY "/>
    <s v="MICHELL"/>
    <s v="GONZALEZ"/>
    <s v="RUBIO"/>
    <s v="ASLLY  MICHELL GONZALEZ RUBIO"/>
    <d v="2021-11-03T00:00:00"/>
    <x v="3"/>
    <n v="1"/>
    <n v="23"/>
    <s v="1 AÑOS 1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0"/>
    <m/>
    <s v="KR 14 F NO 93 C SUR 12"/>
    <n v="3107744748"/>
    <n v="3024886609"/>
    <x v="1"/>
    <s v="NO SE AUTORECONOCE EN NINGUNO DE LOS ANTERIORES"/>
    <x v="1"/>
    <x v="1"/>
    <s v="NO_"/>
    <s v="NO_"/>
    <s v="o. Ingresos iguales o inferiores a 1.5 Smlv"/>
    <m/>
    <s v="ABUELO(A)"/>
    <s v="CC"/>
    <n v="33480014"/>
    <s v="YAMILE"/>
    <m/>
    <m/>
    <s v="RUBIO"/>
    <s v="GARCIA"/>
    <s v="COLOMBIA"/>
    <s v="META"/>
    <s v="PUERTO LLERAS"/>
    <m/>
    <m/>
    <m/>
    <m/>
    <m/>
    <m/>
    <m/>
    <s v=""/>
    <m/>
    <m/>
    <m/>
    <s v="CC"/>
    <n v="1000775619"/>
    <s v="KAREN"/>
    <s v="ALEJANDRA"/>
    <s v="GONZALEZ"/>
    <s v="RUBIO"/>
    <d v="2001-09-02T00:00:00"/>
    <n v="21"/>
    <s v="COLOMBIA"/>
    <s v="BOGOTÁ"/>
    <s v="BOGOTÁ"/>
    <x v="1"/>
    <x v="5"/>
    <x v="0"/>
    <d v="2022-05-03T00:00:00"/>
    <s v="SI_"/>
    <x v="2"/>
    <n v="3"/>
    <s v="SI_"/>
    <m/>
    <m/>
    <n v="38"/>
    <n v="1990"/>
    <n v="44"/>
    <s v="NO_"/>
    <n v="6"/>
    <m/>
    <m/>
    <x v="1"/>
    <m/>
  </r>
  <r>
    <n v="1023043525"/>
    <x v="1"/>
    <d v="2022-05-17T00:00:00"/>
    <m/>
    <m/>
    <m/>
    <m/>
    <x v="0"/>
    <x v="1"/>
    <x v="1"/>
    <s v="RC"/>
    <s v="EMILY"/>
    <s v="DANIELA"/>
    <s v="RODRIGUEZ"/>
    <s v="VARGAS"/>
    <s v="EMILY DANIELA RODRIGUEZ VARGAS"/>
    <d v="2019-06-01T00:00:00"/>
    <x v="10"/>
    <n v="6"/>
    <n v="25"/>
    <s v="3 AÑOS 6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LOS SOCHES"/>
    <n v="3246030883"/>
    <m/>
    <x v="0"/>
    <s v="NO SE AUTORECONOCE EN NINGUNO DE LOS ANTERIORES"/>
    <x v="1"/>
    <x v="1"/>
    <s v="NO_"/>
    <s v="NO_"/>
    <s v="o. Ingresos iguales o inferiores a 1.5 Smlv"/>
    <m/>
    <s v="MADRE"/>
    <s v="CC"/>
    <n v="1000691601"/>
    <s v="JEIMY"/>
    <s v="DANIELA"/>
    <s v="VARGAS"/>
    <s v="GONZALEZ"/>
    <d v="2001-04-08T00:00:00"/>
    <s v="COLOMBIA"/>
    <s v="BOGOTÁ"/>
    <s v="BOGOTÁ"/>
    <m/>
    <m/>
    <m/>
    <m/>
    <m/>
    <m/>
    <m/>
    <s v=""/>
    <m/>
    <m/>
    <m/>
    <s v="CC"/>
    <n v="1000691601"/>
    <s v="JEIMY"/>
    <s v="DANIELA"/>
    <s v="VARGAS"/>
    <s v="GONZALEZ"/>
    <d v="2001-04-08T00:00:00"/>
    <n v="21"/>
    <s v="COLOMBIA"/>
    <s v="BOGOTÁ"/>
    <s v="BOGOTÁ"/>
    <x v="0"/>
    <x v="6"/>
    <x v="0"/>
    <d v="2022-05-06T00:00:00"/>
    <s v="SI_"/>
    <x v="2"/>
    <d v="2022-04-18T00:00:00"/>
    <s v="NO_"/>
    <m/>
    <m/>
    <n v="39"/>
    <n v="3200"/>
    <n v="51"/>
    <s v="SI_"/>
    <n v="8"/>
    <m/>
    <m/>
    <x v="3"/>
    <m/>
  </r>
  <r>
    <n v="1023043597"/>
    <x v="0"/>
    <d v="2022-05-17T00:00:00"/>
    <d v="2022-08-01T00:00:00"/>
    <e v="#REF!"/>
    <e v="#N/A"/>
    <m/>
    <x v="0"/>
    <x v="1"/>
    <x v="1"/>
    <s v="RC"/>
    <s v="DERECK"/>
    <s v="JOELL"/>
    <s v="VARGAS"/>
    <s v="BONILLA"/>
    <s v="DERECK JOELL VARGAS BONILLA"/>
    <d v="2019-05-29T00:00:00"/>
    <x v="10"/>
    <n v="6"/>
    <n v="27"/>
    <s v="3 AÑOS 6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LOS SOCHES"/>
    <n v="3246030883"/>
    <m/>
    <x v="0"/>
    <s v="NO SE AUTORECONOCE EN NINGUNO DE LOS ANTERIORES"/>
    <x v="1"/>
    <x v="1"/>
    <s v="NO_"/>
    <s v="NO_"/>
    <s v="o. Ingresos iguales o inferiores a 1.5 Smlv"/>
    <m/>
    <s v="PADRE"/>
    <s v="CC"/>
    <n v="1007105845"/>
    <s v="EDISON"/>
    <s v="ARMANDO"/>
    <s v="VARGAS"/>
    <s v="GONZALEZ"/>
    <d v="1998-08-21T00:00:00"/>
    <s v="COLOMBIA"/>
    <s v="BOGOTÁ"/>
    <s v="BOGOTÁ"/>
    <s v="CC"/>
    <n v="1007105845"/>
    <s v="EDISON"/>
    <s v="ARMANDO"/>
    <s v="VARGAS"/>
    <s v="GONZALEZ"/>
    <d v="1998-08-21T00:00:00"/>
    <n v="24"/>
    <s v="COLOMBIA"/>
    <s v="BOGOTÁ"/>
    <s v="BOGOTÁ"/>
    <m/>
    <m/>
    <m/>
    <m/>
    <m/>
    <m/>
    <m/>
    <s v=""/>
    <m/>
    <m/>
    <m/>
    <x v="0"/>
    <x v="6"/>
    <x v="0"/>
    <d v="2022-05-13T00:00:00"/>
    <s v="SI_"/>
    <x v="2"/>
    <d v="2022-04-18T00:00:00"/>
    <s v="NO_"/>
    <m/>
    <m/>
    <n v="39"/>
    <n v="2950"/>
    <n v="49"/>
    <s v="SI_"/>
    <n v="9"/>
    <m/>
    <m/>
    <x v="3"/>
    <m/>
  </r>
  <r>
    <n v="1016750794"/>
    <x v="1"/>
    <d v="2022-05-17T00:00:00"/>
    <m/>
    <m/>
    <m/>
    <m/>
    <x v="0"/>
    <x v="3"/>
    <x v="3"/>
    <s v="RC"/>
    <s v="LESLIE"/>
    <s v="ISEL"/>
    <s v="VALENCIA"/>
    <s v="ROBLEDO"/>
    <s v="LESLIE ISEL VALENCIA ROBLEDO"/>
    <d v="2020-11-02T00:00:00"/>
    <x v="2"/>
    <n v="1"/>
    <n v="24"/>
    <s v="2 AÑOS 1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34938014"/>
    <m/>
    <x v="0"/>
    <s v="NO SE AUTORECONOCE EN NINGUNO DE LOS ANTERIORES"/>
    <x v="1"/>
    <x v="1"/>
    <s v="NO_"/>
    <s v="NO_"/>
    <s v="o. Ingresos iguales o inferiores a 1.5 Smlv"/>
    <m/>
    <s v="MADRE"/>
    <s v="CC"/>
    <n v="1026577395"/>
    <s v="SANDRA"/>
    <s v="MILENA"/>
    <s v="ROBLEDO"/>
    <s v="PALACIOS"/>
    <d v="1993-11-11T00:00:00"/>
    <s v="COLOMBIA"/>
    <s v="ANTIOQUIA"/>
    <s v="MEDELLÍN"/>
    <s v="CC"/>
    <n v="1077433903"/>
    <s v="JUAN"/>
    <s v="EVANGELISTA"/>
    <s v="VALENCIA"/>
    <s v="COSSIO"/>
    <m/>
    <s v=""/>
    <s v="COLOMBIA"/>
    <s v="BOGOTÁ"/>
    <m/>
    <s v="CC"/>
    <n v="1026577395"/>
    <s v="SANDRA"/>
    <s v="MILENA"/>
    <s v="ROBLEDO"/>
    <s v="PALACIOS"/>
    <d v="1993-11-11T00:00:00"/>
    <n v="29"/>
    <s v="COLOMBIA"/>
    <s v="ANTIOQUIA"/>
    <s v="MEDELLÍN"/>
    <x v="1"/>
    <x v="2"/>
    <x v="0"/>
    <d v="2022-05-16T00:00:00"/>
    <s v="SI_"/>
    <x v="2"/>
    <n v="1"/>
    <s v="SI_"/>
    <s v="NO"/>
    <n v="31"/>
    <s v="36 SEMANAS"/>
    <n v="2420"/>
    <s v="47CM"/>
    <s v="SI_"/>
    <n v="6"/>
    <n v="18"/>
    <m/>
    <x v="1"/>
    <m/>
  </r>
  <r>
    <n v="1141371569"/>
    <x v="1"/>
    <d v="2022-05-17T00:00:00"/>
    <m/>
    <m/>
    <m/>
    <m/>
    <x v="0"/>
    <x v="4"/>
    <x v="4"/>
    <s v="RC"/>
    <s v="YALETSI"/>
    <m/>
    <s v="HERNANDEZ"/>
    <s v="CHIRINOS"/>
    <s v="YALETSI  HERNANDEZ CHIRINOS"/>
    <d v="2020-05-25T00:00:00"/>
    <x v="2"/>
    <n v="7"/>
    <n v="1"/>
    <s v="2 AÑOS 7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L 101 A SUR 14 05 TO 5 APTO 206"/>
    <n v="3003355321"/>
    <m/>
    <x v="1"/>
    <s v="NO SE AUTORECONOCE EN NINGUNO DE LOS ANTERIORES"/>
    <x v="1"/>
    <x v="1"/>
    <s v="NO_"/>
    <s v="NO_"/>
    <s v="o. Ingresos iguales o inferiores a 1.5 Smlv"/>
    <m/>
    <s v="MADRE"/>
    <s v="SIN DOCUMENTO"/>
    <s v="B2471823560E418180461403B5AEA2622987"/>
    <s v="MAGLY"/>
    <s v="LUISANA"/>
    <s v="CHIRINOS"/>
    <s v="PEREZ"/>
    <d v="1993-02-14T00:00:00"/>
    <s v="VENEZUELA"/>
    <s v="EXTERIOR"/>
    <s v="EXTERIOR"/>
    <s v="CC"/>
    <n v="1232590409"/>
    <s v="ERNESTO"/>
    <s v="JOSE"/>
    <s v="HERNANDEZ"/>
    <s v="PEÑA"/>
    <d v="1993-04-19T00:00:00"/>
    <n v="29"/>
    <s v="VENEZUELA"/>
    <s v="EXTERIOR"/>
    <s v="EXTERIOR"/>
    <s v="SIN DOCUMENTO"/>
    <s v="DAF8620A7F554569AE3B4B529D56796059863"/>
    <s v="MAGLY"/>
    <s v="LUISANA"/>
    <s v="CHIRINOS"/>
    <s v="PEREZ"/>
    <d v="1993-02-14T00:00:00"/>
    <n v="29"/>
    <s v="VENEZUELA"/>
    <s v="EXTERIOR"/>
    <s v="EXTERIOR"/>
    <x v="0"/>
    <x v="6"/>
    <x v="0"/>
    <d v="2021-02-25T00:00:00"/>
    <s v="SI_"/>
    <x v="2"/>
    <n v="1"/>
    <s v="NO_"/>
    <m/>
    <m/>
    <s v="38.3"/>
    <s v="2.57"/>
    <n v="49"/>
    <m/>
    <m/>
    <m/>
    <m/>
    <x v="1"/>
    <m/>
  </r>
  <r>
    <n v="1033825232"/>
    <x v="1"/>
    <d v="2022-05-17T00:00:00"/>
    <m/>
    <m/>
    <m/>
    <m/>
    <x v="0"/>
    <x v="5"/>
    <x v="5"/>
    <s v="RC"/>
    <s v="EVAN "/>
    <s v="JOSE"/>
    <s v="RUANO "/>
    <s v="OBREGON"/>
    <s v="EVAN  JOSE RUANO  OBREGON"/>
    <d v="2018-12-13T00:00:00"/>
    <x v="8"/>
    <n v="0"/>
    <n v="13"/>
    <s v="4 AÑOS 0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504155449"/>
    <m/>
    <x v="0"/>
    <s v="NO SE AUTORECONOCE EN NINGUNO DE LOS ANTERIORES"/>
    <x v="1"/>
    <x v="1"/>
    <s v="NO_"/>
    <s v="SI_"/>
    <s v="o. Ingresos iguales o inferiores a 1.5 Smlv"/>
    <m/>
    <s v="MADRE"/>
    <s v="CC"/>
    <n v="1094321616"/>
    <s v="WENDY"/>
    <s v="MAGRETH"/>
    <s v="OBREGON"/>
    <s v="AMAYA"/>
    <d v="1989-11-13T00:00:00"/>
    <s v="COLOMBIA"/>
    <s v="NORTE_DE_SANTANDER"/>
    <s v="SAN CALIXTO"/>
    <m/>
    <m/>
    <m/>
    <m/>
    <m/>
    <m/>
    <m/>
    <s v=""/>
    <m/>
    <m/>
    <m/>
    <s v="CC"/>
    <n v="1094321616"/>
    <s v="WENDY"/>
    <s v="MAGRETH"/>
    <s v="13/NO"/>
    <s v="AMAYA"/>
    <d v="1989-11-13T00:00:00"/>
    <n v="33"/>
    <s v="COLOMBIA"/>
    <s v="NORTE_DE_SANTANDER"/>
    <s v="SAN CALIXTO"/>
    <x v="2"/>
    <x v="11"/>
    <x v="0"/>
    <d v="2022-05-17T00:00:00"/>
    <s v="SI_"/>
    <x v="0"/>
    <m/>
    <s v="SI_"/>
    <m/>
    <m/>
    <n v="27"/>
    <s v="910GR"/>
    <n v="28"/>
    <m/>
    <m/>
    <m/>
    <m/>
    <x v="3"/>
    <m/>
  </r>
  <r>
    <n v="1031188048"/>
    <x v="0"/>
    <d v="2022-05-24T00:00:00"/>
    <d v="2022-10-03T00:00:00"/>
    <e v="#REF!"/>
    <e v="#N/A"/>
    <s v="TRIANGULO"/>
    <x v="0"/>
    <x v="3"/>
    <x v="3"/>
    <s v="RC"/>
    <s v="ARON"/>
    <s v="DAVID"/>
    <s v="DIAZ"/>
    <s v="MARMOLEJO"/>
    <s v="ARON DAVID DIAZ MARMOLEJO"/>
    <d v="2021-07-17T00:00:00"/>
    <x v="3"/>
    <n v="5"/>
    <n v="9"/>
    <s v="1 AÑOS 5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LLE 97 D  #5 A ESTE 18 ESTE"/>
    <n v="3023389185"/>
    <m/>
    <x v="0"/>
    <s v="NO SE AUTORECONOCE EN NINGUNO DE LOS ANTERIORES"/>
    <x v="1"/>
    <x v="1"/>
    <s v="NO_"/>
    <s v="NO_"/>
    <s v="o. Ingresos iguales o inferiores a 1.5 Smlv"/>
    <m/>
    <s v="ABUELO(A)"/>
    <s v="CC"/>
    <n v="35117582"/>
    <s v="ROSA"/>
    <s v="MARIA"/>
    <s v="ARROYO"/>
    <s v="ZURITA"/>
    <d v="1977-09-14T00:00:00"/>
    <s v="COLOMBIA"/>
    <s v="ANTIOQUIA"/>
    <m/>
    <s v="CC"/>
    <n v="1002085502"/>
    <s v="KEVIN"/>
    <s v="ANTIQUIA"/>
    <s v="DIAZ"/>
    <s v="ARROYO"/>
    <d v="2001-06-22T00:00:00"/>
    <n v="21"/>
    <s v="COLOMBIA"/>
    <s v="ANTIOQUIA"/>
    <s v="TARAZÁ"/>
    <s v="CC"/>
    <n v="1071430762"/>
    <s v="MARIA"/>
    <s v="ALEJANDRA"/>
    <s v="MARMOLEJO"/>
    <s v="SERRANO"/>
    <d v="2005-08-30T00:00:00"/>
    <n v="17"/>
    <s v="COLOMBIA"/>
    <s v="CÓRDOBA"/>
    <s v="TIERRALTA"/>
    <x v="0"/>
    <x v="3"/>
    <x v="0"/>
    <m/>
    <m/>
    <x v="0"/>
    <m/>
    <s v="NO_"/>
    <m/>
    <m/>
    <n v="37"/>
    <n v="2530"/>
    <m/>
    <m/>
    <n v="4"/>
    <n v="4"/>
    <n v="36"/>
    <x v="1"/>
    <m/>
  </r>
  <r>
    <n v="1243860817"/>
    <x v="1"/>
    <d v="2022-05-24T00:00:00"/>
    <m/>
    <m/>
    <m/>
    <m/>
    <x v="0"/>
    <x v="4"/>
    <x v="4"/>
    <s v="RC"/>
    <s v="MELANI"/>
    <s v="SOFIA"/>
    <s v="TIRADO "/>
    <s v="VALENCIA"/>
    <s v="MELANI SOFIA TIRADO  VALENCIA"/>
    <d v="2021-12-06T00:00:00"/>
    <x v="3"/>
    <n v="0"/>
    <n v="20"/>
    <s v="1 AÑOS 0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"/>
    <n v="3138235103"/>
    <m/>
    <x v="0"/>
    <s v="NO SE AUTORECONOCE EN NINGUNO DE LOS ANTERIORES"/>
    <x v="0"/>
    <x v="6"/>
    <s v="NO_"/>
    <s v="NO_"/>
    <s v="a. Pertenecientes a hogares con puntaje SISBEN"/>
    <m/>
    <s v="MADRE"/>
    <s v="CC"/>
    <n v="1022959673"/>
    <s v="MARIA"/>
    <s v="MAGDALENA"/>
    <s v="VALENCIA"/>
    <s v="RODRIGUEZ"/>
    <d v="1990-03-20T00:00:00"/>
    <s v="COLOMBIA"/>
    <s v="BOGOTÁ"/>
    <s v="BOGOTÁ"/>
    <m/>
    <m/>
    <m/>
    <m/>
    <m/>
    <m/>
    <m/>
    <s v=""/>
    <m/>
    <m/>
    <m/>
    <s v="CC"/>
    <n v="1022959673"/>
    <s v="MARIA"/>
    <s v="MAGADALENA"/>
    <s v="VALENCIA"/>
    <s v="RODRIGUEZ"/>
    <d v="1990-03-20T00:00:00"/>
    <n v="32"/>
    <s v="COLOMBIA"/>
    <s v="BOGOTÁ"/>
    <s v="BOGOTÁ"/>
    <x v="1"/>
    <x v="1"/>
    <x v="0"/>
    <m/>
    <s v="SI_"/>
    <x v="2"/>
    <n v="3"/>
    <s v="SI_"/>
    <m/>
    <m/>
    <n v="37"/>
    <n v="2480"/>
    <n v="47"/>
    <m/>
    <n v="5"/>
    <n v="5"/>
    <m/>
    <x v="1"/>
    <m/>
  </r>
  <r>
    <n v="1243859489"/>
    <x v="1"/>
    <d v="2022-07-26T00:00:00"/>
    <m/>
    <m/>
    <m/>
    <m/>
    <x v="0"/>
    <x v="1"/>
    <x v="1"/>
    <s v="RC"/>
    <s v="ANGEL "/>
    <s v="DAVID "/>
    <s v="BRIÑEZ"/>
    <s v="DIAZ"/>
    <s v="ANGEL  DAVID  BRIÑEZ DIAZ"/>
    <d v="2020-09-21T00:00:00"/>
    <x v="2"/>
    <n v="3"/>
    <n v="5"/>
    <s v="2 AÑOS 3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s v="USME"/>
    <s v="ZONA DE ASENTAMIENTO SIN LEGALIZAR "/>
    <n v="3122071254"/>
    <m/>
    <x v="0"/>
    <s v="NO SE AUTORECONOCE EN NINGUNO DE LOS ANTERIORES"/>
    <x v="0"/>
    <x v="6"/>
    <s v="NO_"/>
    <s v="NO_"/>
    <s v="o. Ingresos iguales o inferiores a 1.5 Smlv"/>
    <m/>
    <s v="MADRE"/>
    <s v="TI"/>
    <n v="1020722182"/>
    <s v="MARIA"/>
    <s v="ALEJANDRA "/>
    <s v="DIAZ "/>
    <s v="CARPIO"/>
    <d v="2005-01-19T00:00:00"/>
    <s v="COLOMBIA"/>
    <s v="BOGOTÁ"/>
    <s v="BOGOTÁ"/>
    <s v="CC"/>
    <n v="1005179380"/>
    <s v="JOR"/>
    <s v="HAGGY"/>
    <s v="BRIÑEZ"/>
    <s v="CASTRO"/>
    <d v="1994-05-04T00:00:00"/>
    <n v="28"/>
    <s v="COLOMBIA"/>
    <s v="SANTANDER"/>
    <s v="BARRANCABERMEJA"/>
    <s v="TI"/>
    <n v="1020722182"/>
    <s v="MARIA"/>
    <s v="ALEJANDRA "/>
    <s v="DIAZ "/>
    <s v="CARPIO"/>
    <d v="2005-01-19T00:00:00"/>
    <n v="17"/>
    <s v="COLOMBIA"/>
    <s v="BOGOTÁ"/>
    <s v="BOGOTÁ"/>
    <x v="0"/>
    <x v="5"/>
    <x v="0"/>
    <d v="2022-07-25T00:00:00"/>
    <s v="SI_"/>
    <x v="2"/>
    <n v="1"/>
    <s v="NO_"/>
    <m/>
    <m/>
    <n v="39"/>
    <n v="2510"/>
    <m/>
    <s v="SI_"/>
    <n v="6"/>
    <m/>
    <m/>
    <x v="1"/>
    <m/>
  </r>
  <r>
    <n v="1063313739"/>
    <x v="0"/>
    <d v="2022-05-24T00:00:00"/>
    <d v="2022-07-25T00:00:00"/>
    <e v="#REF!"/>
    <e v="#N/A"/>
    <m/>
    <x v="0"/>
    <x v="1"/>
    <x v="1"/>
    <s v="RC"/>
    <s v="IAN"/>
    <s v="GAEL"/>
    <s v="BUELVAS"/>
    <s v="RESTREPO"/>
    <s v="IAN GAEL BUELVAS RESTREPO"/>
    <d v="2021-05-18T00:00:00"/>
    <x v="3"/>
    <n v="7"/>
    <n v="8"/>
    <s v="1 AÑOS 7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R 5 ESTE 106 A SUR 16 CA"/>
    <n v="3223779531"/>
    <m/>
    <x v="0"/>
    <s v="NO SE AUTORECONOCE EN NINGUNO DE LOS ANTERIORES"/>
    <x v="0"/>
    <x v="4"/>
    <s v="NO_"/>
    <s v="NO_"/>
    <s v="o. Ingresos iguales o inferiores a 1.5 Smlv"/>
    <m/>
    <s v="MADRE"/>
    <s v="CC"/>
    <n v="1063293386"/>
    <s v="MELISSA"/>
    <m/>
    <s v="BUELVAS"/>
    <s v="RESTREPO"/>
    <d v="1993-01-03T00:00:00"/>
    <s v="COLOMBIA"/>
    <s v="CÓRDOBA"/>
    <s v="MONTELÍBANO"/>
    <m/>
    <m/>
    <m/>
    <m/>
    <m/>
    <m/>
    <m/>
    <s v=""/>
    <m/>
    <m/>
    <m/>
    <s v="CC"/>
    <n v="1063293386"/>
    <s v="MELISSA"/>
    <m/>
    <s v="BUELVAS"/>
    <s v="RESTREPO"/>
    <d v="1993-01-03T00:00:00"/>
    <n v="29"/>
    <s v="COLOMBIA"/>
    <s v="CÓRDOBA"/>
    <s v="MONTELÍBANO"/>
    <x v="1"/>
    <x v="2"/>
    <x v="0"/>
    <d v="2022-05-20T00:00:00"/>
    <s v="SI_"/>
    <x v="2"/>
    <n v="1"/>
    <s v="NO_"/>
    <m/>
    <m/>
    <n v="40"/>
    <n v="3290"/>
    <n v="51"/>
    <s v="SI_"/>
    <n v="6"/>
    <m/>
    <m/>
    <x v="1"/>
    <m/>
  </r>
  <r>
    <n v="1010849316"/>
    <x v="1"/>
    <d v="2022-07-12T00:00:00"/>
    <m/>
    <m/>
    <m/>
    <s v="TRIANGULO"/>
    <x v="0"/>
    <x v="1"/>
    <x v="1"/>
    <s v="RC"/>
    <s v="EIMMY"/>
    <s v="SALOME"/>
    <s v="FERNANDEZ "/>
    <s v="VILLAMIL"/>
    <s v="EIMMY SALOME FERNANDEZ  VILLAMIL"/>
    <d v="2020-08-19T00:00:00"/>
    <x v="2"/>
    <n v="4"/>
    <n v="7"/>
    <s v="2 AÑOS 4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s v="USME"/>
    <s v="DG 97B  SUR 5 I ESTE 57 01"/>
    <n v="3134718980"/>
    <m/>
    <x v="0"/>
    <s v="NO SE AUTORECONOCE EN NINGUNO DE LOS ANTERIORES"/>
    <x v="0"/>
    <x v="0"/>
    <s v="NO_"/>
    <s v="NO_"/>
    <s v="o. Ingresos iguales o inferiores a 1.5 Smlv"/>
    <s v="NO_"/>
    <s v="ABUELO(A)"/>
    <s v="CC"/>
    <n v="52391899"/>
    <s v="CLAUDIA "/>
    <s v="LUCIA "/>
    <s v="LLANOS "/>
    <s v="PASOS"/>
    <d v="1996-09-19T00:00:00"/>
    <s v="COLOMBIA"/>
    <s v="HUILA"/>
    <s v="LA ARGENTINA"/>
    <m/>
    <m/>
    <m/>
    <m/>
    <m/>
    <m/>
    <m/>
    <s v=""/>
    <m/>
    <m/>
    <m/>
    <s v="CC"/>
    <n v="1023019256"/>
    <s v="LINA "/>
    <s v="PAOLA"/>
    <s v="VILLAMIL "/>
    <s v="LLANOS"/>
    <d v="1997-02-02T00:00:00"/>
    <n v="25"/>
    <s v="COLOMBIA"/>
    <s v="BOGOTÁ"/>
    <s v="BOGOTÁ"/>
    <x v="0"/>
    <x v="6"/>
    <x v="0"/>
    <d v="2022-07-11T00:00:00"/>
    <s v="SI_"/>
    <x v="2"/>
    <n v="1"/>
    <s v="NO_"/>
    <m/>
    <m/>
    <n v="39"/>
    <n v="3250"/>
    <n v="47"/>
    <s v="SI_"/>
    <n v="6"/>
    <m/>
    <m/>
    <x v="1"/>
    <m/>
  </r>
  <r>
    <n v="1023045442"/>
    <x v="0"/>
    <d v="2022-05-24T00:00:00"/>
    <d v="2022-07-11T00:00:00"/>
    <e v="#REF!"/>
    <e v="#N/A"/>
    <m/>
    <x v="0"/>
    <x v="1"/>
    <x v="1"/>
    <s v="RC"/>
    <s v="DYLAN"/>
    <s v="SANTIAGO"/>
    <s v="GALINDO"/>
    <s v="JIMENEZ"/>
    <s v="DYLAN SANTIAGO GALINDO JIMENEZ"/>
    <d v="2020-09-03T00:00:00"/>
    <x v="2"/>
    <n v="3"/>
    <n v="23"/>
    <s v="2 AÑOS 3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D SUR 6 ESTE 22"/>
    <n v="3222189011"/>
    <m/>
    <x v="0"/>
    <s v="NO SE AUTORECONOCE EN NINGUNO DE LOS ANTERIORES"/>
    <x v="1"/>
    <x v="1"/>
    <s v="NO_"/>
    <s v="NO_"/>
    <s v="o. Ingresos iguales o inferiores a 1.5 Smlv"/>
    <m/>
    <s v="MADRE"/>
    <s v="CC"/>
    <n v="1023012250"/>
    <s v="MARIA"/>
    <s v="LORENA"/>
    <s v="JIMENEZ"/>
    <s v="CLAVIJO"/>
    <d v="1996-03-29T00:00:00"/>
    <s v="COLOMBIA"/>
    <s v="CÓRDOBA"/>
    <s v="MONTELÍBANO"/>
    <s v="CC"/>
    <n v="1022967562"/>
    <s v="MANUEL"/>
    <s v="ANTONIO"/>
    <s v="GALINDO"/>
    <s v="SALINAS"/>
    <d v="1991-03-24T00:00:00"/>
    <n v="31"/>
    <s v="COLOMBIA"/>
    <s v="BOGOTÁ"/>
    <s v="BOGOTÁ"/>
    <s v="CC"/>
    <n v="1023012250"/>
    <s v="MARIA"/>
    <s v="LORENA"/>
    <s v="JIMENEZ"/>
    <s v="CLAVIJO"/>
    <d v="1996-03-29T00:00:00"/>
    <n v="26"/>
    <s v="COLOMBIA"/>
    <s v="BOGOTÁ"/>
    <s v="BOGOTÁ"/>
    <x v="0"/>
    <x v="1"/>
    <x v="0"/>
    <d v="2022-05-20T00:00:00"/>
    <s v="SI_"/>
    <x v="2"/>
    <n v="1"/>
    <s v="NO_"/>
    <m/>
    <m/>
    <n v="39"/>
    <n v="2950"/>
    <n v="49"/>
    <s v="SI_"/>
    <n v="6"/>
    <m/>
    <m/>
    <x v="1"/>
    <m/>
  </r>
  <r>
    <n v="1023046500"/>
    <x v="1"/>
    <d v="2022-05-24T00:00:00"/>
    <m/>
    <m/>
    <m/>
    <m/>
    <x v="0"/>
    <x v="1"/>
    <x v="1"/>
    <s v="RC"/>
    <s v="MARIANA"/>
    <s v="ISABELLA"/>
    <s v="MORENO"/>
    <s v="VARGAS"/>
    <s v="MARIANA ISABELLA MORENO VARGAS"/>
    <d v="2021-03-25T00:00:00"/>
    <x v="3"/>
    <n v="9"/>
    <n v="1"/>
    <s v="1 AÑOS 9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1"/>
    <m/>
    <s v="CALLE 87 BIS SUR # 2 PISO 2"/>
    <n v="3133379302"/>
    <m/>
    <x v="0"/>
    <s v="NO SE AUTORECONOCE EN NINGUNO DE LOS ANTERIORES"/>
    <x v="0"/>
    <x v="20"/>
    <s v="NO_"/>
    <s v="NO_"/>
    <s v="o. Ingresos iguales o inferiores a 1.5 Smlv"/>
    <m/>
    <s v="MADRE"/>
    <s v="CC"/>
    <n v="1051472948"/>
    <s v="LORENA"/>
    <s v="PATRICIA"/>
    <s v="VARGAS"/>
    <s v="MONTAÑA"/>
    <d v="2004-01-09T00:00:00"/>
    <s v="COLOMBIA"/>
    <s v="BOGOTÁ"/>
    <s v="BOGOTÁ"/>
    <s v="CC"/>
    <n v="1007751247"/>
    <s v="NELSON"/>
    <m/>
    <s v="MORENO"/>
    <s v="PEREZ"/>
    <d v="2000-09-20T00:00:00"/>
    <n v="22"/>
    <s v="COLOMBIA"/>
    <s v="BOYACÁ"/>
    <s v="SOGAMOSO"/>
    <s v="CC"/>
    <n v="1051472948"/>
    <s v="LORENA"/>
    <s v="PATRICIA"/>
    <s v="VARGAS"/>
    <s v="MONTAÑA"/>
    <d v="2004-01-09T00:00:00"/>
    <n v="18"/>
    <s v="COLOMBIA"/>
    <s v="BOGOTÁ"/>
    <s v="BOGOTÁ"/>
    <x v="0"/>
    <x v="2"/>
    <x v="0"/>
    <d v="2022-05-20T00:00:00"/>
    <s v="SI_"/>
    <x v="2"/>
    <n v="2"/>
    <s v="NO_"/>
    <m/>
    <m/>
    <n v="39"/>
    <n v="3140"/>
    <n v="50"/>
    <s v="SI_"/>
    <n v="8"/>
    <m/>
    <m/>
    <x v="1"/>
    <m/>
  </r>
  <r>
    <n v="1026602766"/>
    <x v="0"/>
    <d v="2022-05-24T00:00:00"/>
    <d v="2022-10-03T00:00:00"/>
    <e v="#REF!"/>
    <e v="#N/A"/>
    <s v="USME PUEBLO"/>
    <x v="0"/>
    <x v="5"/>
    <x v="5"/>
    <s v="RC"/>
    <s v="SHANNON"/>
    <s v="NIYIRETH"/>
    <s v="GUTIERREZ"/>
    <s v="PORTELA"/>
    <s v="SHANNON NIYIRETH GUTIERREZ PORTELA"/>
    <d v="2020-10-28T00:00:00"/>
    <x v="2"/>
    <n v="1"/>
    <n v="28"/>
    <s v="2 AÑOS 1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 14 C # 133 SUR 80"/>
    <n v="3134242164"/>
    <m/>
    <x v="0"/>
    <s v="NO SE AUTORECONOCE EN NINGUNO DE LOS ANTERIORES"/>
    <x v="2"/>
    <x v="1"/>
    <s v="NO_"/>
    <s v="NO_"/>
    <m/>
    <s v="NO_"/>
    <s v="MADRE"/>
    <s v="CC"/>
    <n v="1032365060"/>
    <s v="LEIDY"/>
    <s v="JOHANNA"/>
    <s v="PORTELA"/>
    <s v="ACEVEDO"/>
    <d v="1986-02-21T00:00:00"/>
    <s v="COLOMBIA"/>
    <s v="BOGOTÁ"/>
    <s v="BOGOTÁ"/>
    <m/>
    <m/>
    <m/>
    <m/>
    <m/>
    <m/>
    <m/>
    <s v=""/>
    <m/>
    <m/>
    <m/>
    <s v="CC"/>
    <n v="1032365060"/>
    <s v="LEIDY"/>
    <s v="JOHANNA"/>
    <s v="PORTELA"/>
    <s v="ACEVEDO"/>
    <d v="1986-02-21T00:00:00"/>
    <n v="36"/>
    <s v="COLOMBIA"/>
    <s v="BOGOTÁ"/>
    <s v="BOGOTÁ"/>
    <x v="0"/>
    <x v="5"/>
    <x v="0"/>
    <d v="2022-05-23T00:00:00"/>
    <s v="SI_"/>
    <x v="1"/>
    <n v="0"/>
    <m/>
    <m/>
    <m/>
    <m/>
    <n v="2400"/>
    <n v="46"/>
    <m/>
    <n v="6"/>
    <n v="7"/>
    <m/>
    <x v="1"/>
    <m/>
  </r>
  <r>
    <n v="1023047429"/>
    <x v="0"/>
    <d v="2022-06-28T00:00:00"/>
    <d v="2022-07-05T00:00:00"/>
    <e v="#REF!"/>
    <e v="#N/A"/>
    <s v="CAMBIO DE UNIDAD "/>
    <x v="0"/>
    <x v="3"/>
    <x v="3"/>
    <s v="RC"/>
    <s v="HELEN"/>
    <s v="DARIANA"/>
    <s v="GOMEZ"/>
    <s v="OROZCO"/>
    <s v="HELEN DARIANA GOMEZ OROZCO"/>
    <d v="2021-10-17T00:00:00"/>
    <x v="3"/>
    <n v="2"/>
    <n v="9"/>
    <s v="1 AÑOS 2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RA 7D ESTE # 97BSUR-25"/>
    <n v="3025240237"/>
    <n v="3053210673"/>
    <x v="0"/>
    <s v="NO SE AUTORECONOCE EN NINGUNO DE LOS ANTERIORES"/>
    <x v="0"/>
    <x v="8"/>
    <s v="NO_"/>
    <s v="NO_"/>
    <s v="o. Ingresos iguales o inferiores a 1.5 Smlv"/>
    <m/>
    <s v="MADRE"/>
    <s v="CC"/>
    <n v="1006026756"/>
    <s v="SHAIRA"/>
    <s v="MARCELA "/>
    <s v="OROZCO"/>
    <s v="CAMPOS "/>
    <m/>
    <s v="COLOMBIA"/>
    <s v="BOGOTÁ"/>
    <s v="BOGOTÁ"/>
    <m/>
    <n v="1010051018"/>
    <s v="ESTEBAN"/>
    <s v="GUILLERMO"/>
    <s v="GOMEZ"/>
    <s v="OCAMPO"/>
    <m/>
    <s v=""/>
    <s v="COLOMBIA"/>
    <s v="BOGOTÁ"/>
    <s v="BOGOTÁ"/>
    <s v="CC"/>
    <n v="1006026756"/>
    <s v="SHAIRA"/>
    <s v="MARCELA "/>
    <s v="OROZCO"/>
    <s v="CAMPOS "/>
    <d v="2001-06-01T00:00:00"/>
    <n v="21"/>
    <s v="COLOMBIA"/>
    <s v="BOGOTÁ"/>
    <s v="BOGOTÁ"/>
    <x v="0"/>
    <x v="2"/>
    <x v="0"/>
    <d v="2022-05-24T00:00:00"/>
    <s v="SI_"/>
    <x v="2"/>
    <n v="5"/>
    <s v="NO_"/>
    <s v="NO"/>
    <m/>
    <n v="40"/>
    <n v="2830"/>
    <n v="50"/>
    <m/>
    <m/>
    <m/>
    <m/>
    <x v="1"/>
    <m/>
  </r>
  <r>
    <n v="1028959151"/>
    <x v="0"/>
    <d v="2022-05-24T00:00:00"/>
    <d v="2022-06-28T00:00:00"/>
    <e v="#REF!"/>
    <e v="#N/A"/>
    <m/>
    <x v="0"/>
    <x v="3"/>
    <x v="3"/>
    <s v="RC"/>
    <s v="JENNIFER"/>
    <s v="SARITA"/>
    <s v="QUINTANA"/>
    <s v="MAESTRE"/>
    <s v="JENNIFER SARITA QUINTANA MAESTRE"/>
    <d v="2021-10-05T00:00:00"/>
    <x v="3"/>
    <n v="2"/>
    <n v="21"/>
    <s v="1 AÑOS 2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2"/>
    <m/>
    <s v="ZONA DE ACENTAMIENTO"/>
    <n v="3229167377"/>
    <n v="3227528230"/>
    <x v="0"/>
    <s v="NO SE AUTORECONOCE EN NINGUNO DE LOS ANTERIORES"/>
    <x v="1"/>
    <x v="1"/>
    <s v="NO_"/>
    <s v="NO_"/>
    <s v="o. Ingresos iguales o inferiores a 1.5 Smlv"/>
    <m/>
    <s v="MADRE"/>
    <s v="CC"/>
    <n v="1006576164"/>
    <s v="YEIMY"/>
    <s v="SHARITH"/>
    <s v="MAESTRE"/>
    <s v="GONZALEZ"/>
    <d v="2002-02-07T00:00:00"/>
    <s v="COLOMBIA"/>
    <s v="LA_GUAJIRA"/>
    <s v="RIOHACHA"/>
    <m/>
    <m/>
    <m/>
    <m/>
    <m/>
    <m/>
    <m/>
    <s v=""/>
    <m/>
    <m/>
    <m/>
    <s v="CC"/>
    <n v="1006576164"/>
    <s v="YEIMY"/>
    <s v="SHARITH"/>
    <s v="MAESTRE"/>
    <s v="GONZALEZ"/>
    <d v="2002-02-07T00:00:00"/>
    <n v="20"/>
    <s v="COLOMBIA"/>
    <s v="LA_GUAJIRA"/>
    <s v="RIOHACHA"/>
    <x v="1"/>
    <x v="6"/>
    <x v="1"/>
    <m/>
    <s v="NO_"/>
    <x v="1"/>
    <m/>
    <s v="NO_"/>
    <s v="NO"/>
    <m/>
    <n v="39"/>
    <m/>
    <m/>
    <m/>
    <m/>
    <m/>
    <m/>
    <x v="1"/>
    <m/>
  </r>
  <r>
    <n v="1071551363"/>
    <x v="1"/>
    <d v="2022-06-01T00:00:00"/>
    <m/>
    <m/>
    <m/>
    <m/>
    <x v="0"/>
    <x v="1"/>
    <x v="1"/>
    <s v="RC"/>
    <s v="LIAM"/>
    <s v="YOSSEF"/>
    <s v="BOBADILLA"/>
    <s v="MACIAS"/>
    <s v="LIAM YOSSEF BOBADILLA MACIAS"/>
    <d v="2020-03-09T00:00:00"/>
    <x v="2"/>
    <n v="9"/>
    <n v="17"/>
    <s v="2 AÑOS 9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s v="USME"/>
    <s v="VEREDA LOS SOCHES"/>
    <n v="3008526252"/>
    <s v="3|192220410"/>
    <x v="0"/>
    <s v="NO SE AUTORECONOCE EN NINGUNO DE LOS ANTERIORES"/>
    <x v="0"/>
    <x v="17"/>
    <s v="NO_"/>
    <s v="NO_"/>
    <m/>
    <m/>
    <s v="MADRE"/>
    <s v="CC"/>
    <n v="1071549575"/>
    <s v="VIVIANA "/>
    <s v="YINETH"/>
    <s v="MACIAS"/>
    <s v="GARCIA"/>
    <d v="1991-02-23T00:00:00"/>
    <s v="COLOMBIA"/>
    <s v="CUNDINAMARCA"/>
    <s v="ARBELÁEZ"/>
    <m/>
    <m/>
    <m/>
    <m/>
    <m/>
    <m/>
    <m/>
    <s v=""/>
    <m/>
    <m/>
    <m/>
    <s v="CC"/>
    <n v="1071549575"/>
    <s v="VIVIANA "/>
    <s v="YINETH"/>
    <s v="MACIAS"/>
    <s v="GARCIA"/>
    <d v="1991-02-23T00:00:00"/>
    <n v="31"/>
    <s v="COLOMBIA"/>
    <s v="CUNDINAMARCA"/>
    <s v="ARBELÁEZ"/>
    <x v="0"/>
    <x v="6"/>
    <x v="0"/>
    <d v="2022-05-27T00:00:00"/>
    <s v="SI_"/>
    <x v="2"/>
    <d v="2022-05-27T00:00:00"/>
    <s v="NO_"/>
    <m/>
    <m/>
    <n v="39"/>
    <n v="2895"/>
    <n v="48"/>
    <s v="SI_"/>
    <n v="6"/>
    <m/>
    <m/>
    <x v="1"/>
    <m/>
  </r>
  <r>
    <n v="1157968975"/>
    <x v="1"/>
    <d v="2022-11-04T00:00:00"/>
    <m/>
    <m/>
    <m/>
    <m/>
    <x v="0"/>
    <x v="7"/>
    <x v="7"/>
    <s v="RC"/>
    <s v="LYAM "/>
    <s v="FABIAN "/>
    <s v="GALINDEZ"/>
    <s v="ALVAREZ"/>
    <s v="LYAM  FABIAN  GALINDEZ ALVAREZ"/>
    <d v="2021-10-03T00:00:00"/>
    <x v="3"/>
    <n v="2"/>
    <n v="23"/>
    <s v="1 AÑOS 2 MESES 23 DIAS "/>
    <x v="2"/>
    <x v="1"/>
    <x v="0"/>
    <s v="ARAUCA"/>
    <s v="SAVANERA 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3"/>
    <m/>
    <s v="CALLE 89SUR#13BESTE-O5"/>
    <n v="3236421236"/>
    <m/>
    <x v="0"/>
    <s v="NO SE AUTORECONOCE EN NINGUNO DE LOS ANTERIORES"/>
    <x v="1"/>
    <x v="1"/>
    <s v="NO_"/>
    <s v="NO_"/>
    <s v="o. Ingresos iguales o inferiores a 1.5 Smlv"/>
    <m/>
    <s v="MADRE"/>
    <s v="SD"/>
    <m/>
    <s v="ANA "/>
    <s v="KARINA"/>
    <s v="ALVAREZ"/>
    <s v="SEIJAS"/>
    <d v="1992-11-23T00:00:00"/>
    <s v="VENEZUELA"/>
    <m/>
    <m/>
    <s v="SIN DOCUMENTO"/>
    <m/>
    <s v="ANGEL "/>
    <s v="ALCIDEZ"/>
    <s v="GALINDEZ"/>
    <s v="PINEDA "/>
    <d v="1983-07-08T00:00:00"/>
    <n v="39"/>
    <s v="VENEZUELA "/>
    <m/>
    <m/>
    <s v="SD"/>
    <m/>
    <s v="ANA "/>
    <s v="KARINA"/>
    <s v="ALVAREZ"/>
    <s v="SEIJAS"/>
    <d v="1992-11-23T00:00:00"/>
    <n v="30"/>
    <s v="VENEZUELA"/>
    <m/>
    <m/>
    <x v="1"/>
    <x v="2"/>
    <x v="0"/>
    <d v="2022-11-04T00:00:00"/>
    <s v="SI_"/>
    <x v="2"/>
    <d v="1899-12-31T00:00:00"/>
    <s v="NO_"/>
    <s v="NO"/>
    <m/>
    <n v="38"/>
    <n v="3200"/>
    <n v="50"/>
    <s v="NO_"/>
    <n v="6"/>
    <n v="12"/>
    <n v="39"/>
    <x v="1"/>
    <m/>
  </r>
  <r>
    <n v="1026604281"/>
    <x v="0"/>
    <d v="2022-07-14T00:00:00"/>
    <d v="2022-11-04T00:00:00"/>
    <m/>
    <e v="#N/A"/>
    <m/>
    <x v="0"/>
    <x v="3"/>
    <x v="3"/>
    <s v="RC"/>
    <s v="EMANUEL"/>
    <s v="DAVID"/>
    <s v="ALVAREZ"/>
    <s v="CHIRINOS"/>
    <s v="EMANUEL DAVID ALVAREZ CHIRINOS"/>
    <d v="2021-09-11T00:00:00"/>
    <x v="3"/>
    <n v="3"/>
    <n v="15"/>
    <s v="1 AÑOS 3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ESTE #97 D 12 SUR"/>
    <n v="3022077945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AURIMAR"/>
    <s v="EVELIN"/>
    <s v="CHIRINOS"/>
    <s v="BARRETO"/>
    <d v="1990-03-21T00:00:00"/>
    <s v="VENEZUELA"/>
    <s v="EXTERIOR"/>
    <m/>
    <m/>
    <m/>
    <m/>
    <m/>
    <m/>
    <m/>
    <m/>
    <s v=""/>
    <m/>
    <m/>
    <m/>
    <s v="SIN DOCUMENTO"/>
    <m/>
    <s v="AURIMAR"/>
    <s v="EVELIN"/>
    <s v="CHIRINOS"/>
    <s v="BARRETO"/>
    <d v="1990-03-21T00:00:00"/>
    <n v="32"/>
    <s v="VENEZUELA"/>
    <s v="EXTERIOR"/>
    <m/>
    <x v="1"/>
    <x v="22"/>
    <x v="0"/>
    <d v="2022-03-22T00:00:00"/>
    <s v="SI_"/>
    <x v="2"/>
    <n v="1"/>
    <m/>
    <m/>
    <m/>
    <m/>
    <m/>
    <m/>
    <m/>
    <m/>
    <m/>
    <m/>
    <x v="1"/>
    <m/>
  </r>
  <r>
    <n v="1023047573"/>
    <x v="0"/>
    <d v="2022-06-01T00:00:00"/>
    <d v="2022-07-14T00:00:00"/>
    <e v="#REF!"/>
    <e v="#N/A"/>
    <m/>
    <x v="0"/>
    <x v="3"/>
    <x v="3"/>
    <s v="RC"/>
    <s v="GUADALUPE"/>
    <m/>
    <s v="VALENCIA"/>
    <s v="ARAGON "/>
    <s v="GUADALUPE  VALENCIA ARAGON "/>
    <d v="2021-11-26T00:00:00"/>
    <x v="3"/>
    <n v="1"/>
    <n v="0"/>
    <s v="1 AÑOS 1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0"/>
    <m/>
    <s v="KR11#67A SUR 09"/>
    <n v="3219490600"/>
    <m/>
    <x v="1"/>
    <s v="NO SE AUTORECONOCE EN NINGUNO DE LOS ANTERIORES"/>
    <x v="1"/>
    <x v="1"/>
    <s v="NO_"/>
    <s v="NO_"/>
    <s v="o. Ingresos iguales o inferiores a 1.5 Smlv"/>
    <m/>
    <s v="MADRE"/>
    <s v="CC"/>
    <n v="1023020639"/>
    <s v="MAYRA"/>
    <s v="LIZETH"/>
    <s v="ARAGON"/>
    <s v="OSPINA"/>
    <d v="1997-04-18T00:00:00"/>
    <s v="COLOMBIA"/>
    <s v="TOLIMA"/>
    <s v="NATAGAIMA"/>
    <s v="CC"/>
    <n v="1018440609"/>
    <s v="URIEL"/>
    <s v="SEBASTIAN"/>
    <s v="VALENCIA"/>
    <s v="CARDENAS"/>
    <d v="1991-01-13T00:00:00"/>
    <n v="31"/>
    <s v="COLOMBIA"/>
    <s v="BOGOTÁ"/>
    <s v="BOGOTÁ"/>
    <s v="CC"/>
    <n v="1023020639"/>
    <s v="MAYRA"/>
    <s v="LIZETH"/>
    <s v="ARAGON"/>
    <s v="OSPINA"/>
    <d v="1997-04-18T00:00:00"/>
    <n v="25"/>
    <s v="COLOMBIA"/>
    <s v="TOLIMA"/>
    <s v="NATAGAIMA"/>
    <x v="0"/>
    <x v="6"/>
    <x v="1"/>
    <m/>
    <s v="NO_"/>
    <x v="1"/>
    <m/>
    <s v="NO_"/>
    <m/>
    <m/>
    <n v="39"/>
    <n v="3050"/>
    <n v="50"/>
    <s v="NO_"/>
    <m/>
    <m/>
    <m/>
    <x v="1"/>
    <m/>
  </r>
  <r>
    <n v="1243858393"/>
    <x v="1"/>
    <d v="2022-06-01T00:00:00"/>
    <m/>
    <m/>
    <m/>
    <m/>
    <x v="0"/>
    <x v="5"/>
    <x v="5"/>
    <s v="RC"/>
    <s v="EMILY "/>
    <s v="JULIETH"/>
    <s v="ACEVEDO"/>
    <s v="SALAMANCA"/>
    <s v="EMILY  JULIETH ACEVEDO SALAMANCA"/>
    <d v="2020-04-10T00:00:00"/>
    <x v="2"/>
    <n v="8"/>
    <n v="16"/>
    <s v="2 AÑOS 8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RA 8 ESTE #108-21SUR"/>
    <n v="3143980025"/>
    <m/>
    <x v="2"/>
    <s v="NO SE AUTORECONOCE EN NINGUNO DE LOS ANTERIORES"/>
    <x v="1"/>
    <x v="1"/>
    <s v="NO_"/>
    <s v="NO_"/>
    <s v="o. Ingresos iguales o inferiores a 1.5 Smlv"/>
    <m/>
    <s v="MADRE"/>
    <s v="CC"/>
    <n v="1023015275"/>
    <s v="ANGIE"/>
    <s v="KATHERINE"/>
    <s v="SALAMANCA"/>
    <s v="ROJAS"/>
    <d v="1996-07-09T00:00:00"/>
    <s v="COLOMBIA"/>
    <s v="BOYACÁ"/>
    <s v="AQUITANIA"/>
    <m/>
    <m/>
    <m/>
    <m/>
    <m/>
    <m/>
    <m/>
    <s v=""/>
    <m/>
    <m/>
    <m/>
    <s v="CC"/>
    <n v="1023015275"/>
    <s v="ANGIE"/>
    <s v="KATHERINE"/>
    <s v="SALAMANCA"/>
    <s v="ROJAS"/>
    <d v="1996-07-09T00:00:00"/>
    <n v="26"/>
    <s v="COLOMBIA"/>
    <s v="BOYACÁ"/>
    <s v="AQUITANIA"/>
    <x v="1"/>
    <x v="1"/>
    <x v="1"/>
    <m/>
    <s v="NO_"/>
    <x v="1"/>
    <m/>
    <s v="NO_"/>
    <m/>
    <m/>
    <n v="40"/>
    <n v="3220"/>
    <n v="52"/>
    <s v="NO_"/>
    <m/>
    <m/>
    <m/>
    <x v="1"/>
    <m/>
  </r>
  <r>
    <n v="1069307141"/>
    <x v="1"/>
    <d v="2022-06-01T00:00:00"/>
    <m/>
    <m/>
    <m/>
    <m/>
    <x v="0"/>
    <x v="5"/>
    <x v="5"/>
    <s v="RC"/>
    <s v="JADER"/>
    <s v="LEANDRO"/>
    <s v="GONZALEZ"/>
    <s v="MORALES"/>
    <s v="JADER LEANDRO GONZALEZ MORALES"/>
    <d v="2020-03-18T00:00:00"/>
    <x v="2"/>
    <n v="9"/>
    <n v="8"/>
    <s v="2 AÑOS 9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m/>
    <n v="3185631821"/>
    <n v="3208759185"/>
    <x v="0"/>
    <s v="NO SE AUTORECONOCE EN NINGUNO DE LOS ANTERIORES"/>
    <x v="0"/>
    <x v="6"/>
    <s v="NO_"/>
    <s v="NO_"/>
    <s v="o. Ingresos iguales o inferiores a 1.5 Smlv"/>
    <m/>
    <s v="MADRE"/>
    <s v="CC"/>
    <n v="1075301525"/>
    <s v="MARLI "/>
    <s v="LUCERO"/>
    <s v="MORALES"/>
    <s v="RAMIREZ"/>
    <d v="1996-04-02T00:00:00"/>
    <s v="COLOMBIA"/>
    <s v="HUILA"/>
    <s v="NEIVA"/>
    <s v="CC"/>
    <n v="1033703504"/>
    <s v="JHON"/>
    <s v="JADER"/>
    <s v="GONZALEZ"/>
    <s v="MENDOZA"/>
    <d v="1988-03-23T00:00:00"/>
    <n v="34"/>
    <s v="COLOMBIA"/>
    <s v="TOLIMA"/>
    <s v="PLANADAS"/>
    <s v="CC"/>
    <n v="1075301525"/>
    <s v="MARLI"/>
    <s v="LUCERO"/>
    <s v="MORALES"/>
    <s v="RAMIREZ"/>
    <d v="1996-04-02T00:00:00"/>
    <n v="26"/>
    <s v="COLOMBIA"/>
    <s v="HUILA"/>
    <s v="NEIVA"/>
    <x v="1"/>
    <x v="6"/>
    <x v="0"/>
    <d v="2022-04-04T00:00:00"/>
    <s v="SI_"/>
    <x v="2"/>
    <m/>
    <s v="NO_"/>
    <m/>
    <m/>
    <n v="40"/>
    <n v="3830"/>
    <n v="52"/>
    <s v="SI_"/>
    <n v="6"/>
    <n v="24"/>
    <m/>
    <x v="1"/>
    <m/>
  </r>
  <r>
    <n v="1023046899"/>
    <x v="0"/>
    <d v="2022-06-01T00:00:00"/>
    <d v="2022-09-20T00:00:00"/>
    <e v="#REF!"/>
    <e v="#N/A"/>
    <m/>
    <x v="0"/>
    <x v="3"/>
    <x v="3"/>
    <s v="RC"/>
    <s v="THOMAS"/>
    <s v="FELIPE"/>
    <s v="SUESCA"/>
    <s v="URREGO"/>
    <s v="THOMAS FELIPE SUESCA URREGO"/>
    <d v="2021-06-30T00:00:00"/>
    <x v="3"/>
    <n v="5"/>
    <n v="26"/>
    <s v="1 AÑOS 5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A ESTE # 91SUR -28"/>
    <n v="3007940213"/>
    <m/>
    <x v="0"/>
    <s v="NO SE AUTORECONOCE EN NINGUNO DE LOS ANTERIORES"/>
    <x v="0"/>
    <x v="8"/>
    <s v="NO_"/>
    <s v="NO_"/>
    <s v="a. Pertenecientes a hogares con puntaje SISBEN"/>
    <m/>
    <s v="MADRE"/>
    <s v="CC"/>
    <n v="1022996900"/>
    <s v="LEIDY "/>
    <s v="ANDREA"/>
    <s v="URREGO"/>
    <s v="LINARES"/>
    <d v="1994-07-14T00:00:00"/>
    <s v="COLOMBIA"/>
    <s v="BOGOTÁ"/>
    <s v="BOGOTÁ"/>
    <s v="CC"/>
    <n v="1022990427"/>
    <s v="CAMILO"/>
    <s v="ANDRES"/>
    <s v="SUESCA"/>
    <s v="GONZALEZ"/>
    <d v="1993-10-23T00:00:00"/>
    <n v="29"/>
    <s v="COLOMBIA"/>
    <s v="BOGOTÁ"/>
    <s v="BOGOTÁ"/>
    <s v="CC"/>
    <n v="1022996900"/>
    <s v="LEIDY"/>
    <s v="ANDREA"/>
    <s v="URREGO"/>
    <s v="LINARES"/>
    <d v="1994-07-14T00:00:00"/>
    <n v="28"/>
    <s v="COLOMBIA"/>
    <s v="BOGOTÁ"/>
    <s v="BOGOTÁ"/>
    <x v="0"/>
    <x v="3"/>
    <x v="0"/>
    <d v="2022-03-04T00:00:00"/>
    <s v="SI_"/>
    <x v="2"/>
    <n v="1"/>
    <s v="NO_"/>
    <m/>
    <m/>
    <n v="40"/>
    <n v="3100"/>
    <n v="50"/>
    <s v="SI_"/>
    <n v="6"/>
    <m/>
    <m/>
    <x v="1"/>
    <m/>
  </r>
  <r>
    <n v="1020730043"/>
    <x v="1"/>
    <d v="2022-06-07T00:00:00"/>
    <m/>
    <m/>
    <m/>
    <m/>
    <x v="0"/>
    <x v="0"/>
    <x v="0"/>
    <s v="CC"/>
    <s v="ANA "/>
    <s v="MARIA "/>
    <s v="PALMA"/>
    <s v="MORENO "/>
    <s v="ANA  MARIA  PALMA MORENO "/>
    <d v="1998-01-22T00:00:00"/>
    <x v="24"/>
    <n v="11"/>
    <n v="4"/>
    <s v="24 AÑOS 11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2 SUR 8 ESTE 33"/>
    <n v="3209585747"/>
    <n v="3102793129"/>
    <x v="0"/>
    <s v="NO SE AUTORECONOCE EN NINGUNO DE LOS ANTERIORES"/>
    <x v="1"/>
    <x v="1"/>
    <s v="NO_"/>
    <s v="NO_"/>
    <s v="o. Ingresos iguales o inferiores a 1.5 Smlv"/>
    <s v="NO_"/>
    <s v="MADRE"/>
    <s v="CC"/>
    <n v="52326251"/>
    <s v="ANA"/>
    <s v="JULIA"/>
    <s v="MORENO"/>
    <s v="GARCIA"/>
    <d v="1963-05-22T00:00:00"/>
    <s v="COLOMBIA"/>
    <s v="CHOCÓ"/>
    <s v="QUIBDO"/>
    <m/>
    <m/>
    <m/>
    <m/>
    <m/>
    <m/>
    <m/>
    <s v=""/>
    <m/>
    <m/>
    <m/>
    <m/>
    <m/>
    <m/>
    <m/>
    <m/>
    <m/>
    <m/>
    <s v=""/>
    <m/>
    <m/>
    <m/>
    <x v="1"/>
    <x v="1"/>
    <x v="1"/>
    <s v="NO_"/>
    <s v="NO_"/>
    <x v="1"/>
    <m/>
    <m/>
    <m/>
    <m/>
    <m/>
    <m/>
    <m/>
    <m/>
    <m/>
    <m/>
    <n v="16"/>
    <x v="0"/>
    <m/>
  </r>
  <r>
    <n v="1003526327"/>
    <x v="0"/>
    <d v="2022-06-07T00:00:00"/>
    <d v="2022-08-22T00:00:00"/>
    <e v="#REF!"/>
    <e v="#N/A"/>
    <m/>
    <x v="0"/>
    <x v="0"/>
    <x v="0"/>
    <s v="CC"/>
    <s v="FABIOLA"/>
    <s v="ANDREA"/>
    <s v="PEÑA"/>
    <s v="GUTIERREZ"/>
    <s v="FABIOLA ANDREA PEÑA GUTIERREZ"/>
    <d v="1998-05-07T00:00:00"/>
    <x v="24"/>
    <n v="7"/>
    <n v="19"/>
    <s v="24 AÑOS 7 MESES 19 DIAS "/>
    <x v="0"/>
    <x v="0"/>
    <x v="0"/>
    <s v="CUNDINAMARCA"/>
    <s v="CAJIC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97F SUR 6 ESTE 09"/>
    <n v="3118255581"/>
    <n v="3209573412"/>
    <x v="2"/>
    <s v="NO SE AUTORECONOCE EN NINGUNO DE LOS ANTERIORES"/>
    <x v="1"/>
    <x v="1"/>
    <s v="NO_"/>
    <s v="NO_"/>
    <s v="o. Ingresos iguales o inferiores a 1.5 Smlv"/>
    <s v="NO_"/>
    <s v="PADRE"/>
    <s v="CC"/>
    <n v="19093493"/>
    <s v="FABIO"/>
    <m/>
    <s v="PEÑA"/>
    <m/>
    <d v="1949-11-2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2"/>
    <x v="0"/>
    <m/>
    <m/>
    <x v="1"/>
    <m/>
    <m/>
    <m/>
    <m/>
    <m/>
    <m/>
    <m/>
    <m/>
    <m/>
    <m/>
    <n v="35"/>
    <x v="0"/>
    <m/>
  </r>
  <r>
    <n v="1023048858"/>
    <x v="1"/>
    <d v="2022-08-23T00:00:00"/>
    <m/>
    <m/>
    <m/>
    <m/>
    <x v="0"/>
    <x v="0"/>
    <x v="0"/>
    <s v="RC"/>
    <s v="ARNOL"/>
    <s v="JOEL"/>
    <s v="CAUPAZ"/>
    <s v="LOPEZ"/>
    <s v="ARNOL JOEL CAUPAZ LOPEZ"/>
    <d v="2022-07-04T00:00:00"/>
    <x v="1"/>
    <n v="5"/>
    <n v="22"/>
    <s v="0 AÑOS 5 MESES 22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F ESTE NO 102 SUR -28"/>
    <n v="3202809839"/>
    <n v="3124015557"/>
    <x v="0"/>
    <s v="NO SE AUTORECONOCE EN NINGUNO DE LOS ANTERIORES"/>
    <x v="1"/>
    <x v="1"/>
    <s v="NO_"/>
    <s v="NO_"/>
    <s v="a. Pertenecientes a hogares con puntaje SISBEN"/>
    <m/>
    <s v="PADRE"/>
    <s v="CC"/>
    <n v="1022984580"/>
    <s v="ARNOL"/>
    <s v="DIEGO"/>
    <s v="CAUPAZ"/>
    <s v="REY"/>
    <d v="1992-12-02T00:00:00"/>
    <s v="COLOMBIA"/>
    <s v="TOLIMA"/>
    <s v="SAN ANTONIO "/>
    <s v="CC"/>
    <n v="1022984580"/>
    <s v="ARNOL"/>
    <s v="DIEGO"/>
    <s v="CAUPAZ"/>
    <s v="REY"/>
    <d v="1992-12-02T00:00:00"/>
    <n v="30"/>
    <s v="COLOMBIA"/>
    <s v="TOLIMA"/>
    <s v="SAN ANTONIO"/>
    <s v="CC"/>
    <n v="1023027580"/>
    <s v="HEYDY"/>
    <s v="CAROLINA"/>
    <s v="LOPEZ"/>
    <s v="SACHICA"/>
    <d v="1998-04-23T00:00:00"/>
    <n v="24"/>
    <s v="COLOMBIA"/>
    <s v="BOGOTÁ"/>
    <s v="BOGOTÁ"/>
    <x v="0"/>
    <x v="3"/>
    <x v="1"/>
    <d v="2022-08-22T00:00:00"/>
    <s v="SI_"/>
    <x v="1"/>
    <m/>
    <s v="NO_"/>
    <m/>
    <m/>
    <s v="39.2 SEMANAS"/>
    <s v="3375 GR"/>
    <s v="52 CM"/>
    <s v="SI_"/>
    <m/>
    <m/>
    <m/>
    <x v="0"/>
    <m/>
  </r>
  <r>
    <n v="1023027580"/>
    <x v="0"/>
    <d v="2022-06-07T00:00:00"/>
    <d v="2022-08-22T00:00:00"/>
    <e v="#REF!"/>
    <e v="#N/A"/>
    <m/>
    <x v="0"/>
    <x v="0"/>
    <x v="0"/>
    <s v="CC"/>
    <s v="HEYDY"/>
    <s v="CAROLINA"/>
    <s v="LOPEZ"/>
    <s v="SACHICA"/>
    <s v="HEYDY CAROLINA LOPEZ SACHICA"/>
    <d v="1998-04-23T00:00:00"/>
    <x v="24"/>
    <n v="8"/>
    <n v="3"/>
    <s v="24 AÑOS 8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F ESTE NO 102 SUR -28"/>
    <n v="3202809839"/>
    <n v="3124015557"/>
    <x v="0"/>
    <s v="NO SE AUTORECONOCE EN NINGUNO DE LOS ANTERIORES"/>
    <x v="0"/>
    <x v="14"/>
    <s v="NO_"/>
    <s v="NO_"/>
    <s v="a. Pertenecientes a hogares con puntaje SISBEN"/>
    <m/>
    <s v="CONYUGE"/>
    <s v="CC"/>
    <n v="1022984580"/>
    <s v="ARNOL"/>
    <s v="DIEGO"/>
    <s v="CAUPAZ"/>
    <s v="REY"/>
    <d v="1992-12-02T00:00:00"/>
    <s v="COLOMBIA"/>
    <s v="TOLIMA"/>
    <s v="SAN ANTONIO "/>
    <m/>
    <m/>
    <m/>
    <m/>
    <m/>
    <m/>
    <m/>
    <s v=""/>
    <m/>
    <m/>
    <m/>
    <m/>
    <m/>
    <m/>
    <m/>
    <m/>
    <m/>
    <m/>
    <s v=""/>
    <m/>
    <m/>
    <m/>
    <x v="0"/>
    <x v="3"/>
    <x v="0"/>
    <s v="SI_"/>
    <s v="NO_"/>
    <x v="1"/>
    <s v="NO_"/>
    <m/>
    <m/>
    <m/>
    <m/>
    <m/>
    <m/>
    <m/>
    <m/>
    <m/>
    <s v="35.4"/>
    <x v="0"/>
    <m/>
  </r>
  <r>
    <n v="1000777307"/>
    <x v="1"/>
    <d v="2022-06-07T00:00:00"/>
    <m/>
    <m/>
    <m/>
    <m/>
    <x v="0"/>
    <x v="0"/>
    <x v="0"/>
    <s v="CC"/>
    <s v="YIDZA"/>
    <s v="LORIETH"/>
    <s v="LINARES"/>
    <s v="PINEDA"/>
    <s v="YIDZA LORIETH LINARES PINEDA"/>
    <d v="2002-04-23T00:00:00"/>
    <x v="4"/>
    <n v="8"/>
    <n v="3"/>
    <s v="20 AÑOS 8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4"/>
    <m/>
    <s v="KR 10 C ESTE NO 107 SUR-75"/>
    <n v="3226379366"/>
    <n v="3138568171"/>
    <x v="0"/>
    <s v="NO SE AUTORECONOCE EN NINGUNO DE LOS ANTERIORES"/>
    <x v="0"/>
    <x v="8"/>
    <s v="NO_"/>
    <s v="NO_"/>
    <s v="a. Pertenecientes a hogares con puntaje SISBEN"/>
    <m/>
    <s v="MADRE"/>
    <s v="CC"/>
    <n v="52253758"/>
    <s v="MARIA"/>
    <s v="NELEY"/>
    <s v="PINEDA"/>
    <s v="ORTIZ"/>
    <d v="1974-11-12T00:00:00"/>
    <s v="COLOMBIA"/>
    <s v="FLORIAL SANTANDER"/>
    <s v="FLORIAL SANTANDER"/>
    <m/>
    <m/>
    <m/>
    <m/>
    <m/>
    <m/>
    <m/>
    <s v=""/>
    <m/>
    <m/>
    <m/>
    <m/>
    <m/>
    <m/>
    <m/>
    <m/>
    <m/>
    <m/>
    <s v=""/>
    <m/>
    <m/>
    <m/>
    <x v="1"/>
    <x v="3"/>
    <x v="0"/>
    <s v="SI_"/>
    <m/>
    <x v="0"/>
    <m/>
    <m/>
    <m/>
    <m/>
    <m/>
    <m/>
    <m/>
    <m/>
    <m/>
    <m/>
    <n v="18"/>
    <x v="0"/>
    <m/>
  </r>
  <r>
    <n v="1023049192"/>
    <x v="1"/>
    <d v="2022-11-04T00:00:00"/>
    <m/>
    <s v="SANDRA MICHEL HERRERA PIÑEROS"/>
    <m/>
    <m/>
    <x v="0"/>
    <x v="0"/>
    <x v="0"/>
    <s v="RC"/>
    <s v="HANNA"/>
    <s v="CAMILA"/>
    <s v="HERRERA"/>
    <s v="PIÑEROS"/>
    <s v="HANNA CAMILA HERRERA PIÑEROS"/>
    <d v="2022-09-17T00:00:00"/>
    <x v="1"/>
    <n v="3"/>
    <n v="9"/>
    <s v="0 AÑOS 3 MESES 9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5"/>
    <m/>
    <s v="DG 100 C #6 F ESTE 21 SUR"/>
    <n v="3115345649"/>
    <n v="3209869189"/>
    <x v="0"/>
    <s v="NO SE AUTORECONOCE EN NINGUNO DE LOS ANTERIORES"/>
    <x v="1"/>
    <x v="1"/>
    <s v="NO"/>
    <s v="NO"/>
    <s v="a. Pertenecientes a hogares con puntaje SISBEN"/>
    <m/>
    <s v="MADRE"/>
    <s v="CC"/>
    <n v="1023005928"/>
    <s v="SANDRA "/>
    <s v="MICHEL"/>
    <s v="PIÑEROS"/>
    <s v="HASTAMORIR"/>
    <d v="1995-07-23T00:00:00"/>
    <s v="COLOMBIA"/>
    <s v="BOGOTÁ"/>
    <s v="BOGOTÁ"/>
    <s v="CC"/>
    <n v="1000513449"/>
    <s v="JORGE"/>
    <s v="ALBERTO"/>
    <s v="HERRERA"/>
    <s v="MORENO"/>
    <d v="1996-12-07T00:00:00"/>
    <n v="26"/>
    <s v="COLOMBIA"/>
    <s v="BOGOTÁ"/>
    <s v="BOGOTÁ"/>
    <s v="CC"/>
    <n v="1023005928"/>
    <s v="SANDRA"/>
    <s v="MICHEL"/>
    <s v="PIÑEROS"/>
    <s v="HASTAMORIR"/>
    <d v="1995-07-23T00:00:00"/>
    <n v="27"/>
    <s v="COLOMBIA"/>
    <s v="BOGOTÁ"/>
    <s v="BOGOTÁ"/>
    <x v="0"/>
    <x v="5"/>
    <x v="0"/>
    <d v="2022-07-04T00:00:00"/>
    <s v="SI_"/>
    <x v="1"/>
    <m/>
    <s v="NO_"/>
    <s v="SI"/>
    <m/>
    <n v="40"/>
    <n v="3090"/>
    <n v="48"/>
    <s v="SI_"/>
    <n v="2"/>
    <n v="2"/>
    <m/>
    <x v="0"/>
    <m/>
  </r>
  <r>
    <n v="1023005928"/>
    <x v="0"/>
    <d v="2022-09-02T00:00:00"/>
    <d v="2022-10-04T00:00:00"/>
    <m/>
    <e v="#N/A"/>
    <s v="TRIANGULO"/>
    <x v="0"/>
    <x v="0"/>
    <x v="0"/>
    <s v="CC"/>
    <s v="SANDRA"/>
    <s v="MICHEL"/>
    <s v="PIÑEROS"/>
    <s v="HASTAMORIR"/>
    <s v="SANDRA MICHEL PIÑEROS HASTAMORIR"/>
    <d v="1995-07-23T00:00:00"/>
    <x v="0"/>
    <n v="5"/>
    <n v="3"/>
    <s v="27 AÑOS 5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 94 SUR NUMERO 7 A ESTE 03"/>
    <n v="3115345649"/>
    <n v="3209869189"/>
    <x v="0"/>
    <s v="NO SE AUTORECONOCE EN NINGUNO DE LOS ANTERIORES"/>
    <x v="1"/>
    <x v="1"/>
    <s v="NO_"/>
    <s v="NO_"/>
    <s v="o. Ingresos iguales o inferiores a 1.5 Smlv"/>
    <m/>
    <s v="MADRE"/>
    <s v="CC"/>
    <n v="52118840"/>
    <s v="ARAMINTA"/>
    <m/>
    <s v="HASTAMORIR"/>
    <m/>
    <d v="1968-03-15T00:00:00"/>
    <s v="COLOMBIA"/>
    <s v="BOGOTÁ"/>
    <s v="BOGOTÁ"/>
    <s v="CC"/>
    <n v="1000513449"/>
    <s v="JORGE"/>
    <s v="ALBERTO"/>
    <s v="HERREA"/>
    <s v="MORENO"/>
    <d v="1996-12-07T00:00:00"/>
    <n v="26"/>
    <s v="COLOMBIA"/>
    <s v="BOGOTÁ"/>
    <s v="BOGOTÁ"/>
    <s v="CC"/>
    <n v="1023005928"/>
    <s v="SANDRA"/>
    <s v="MICHEL"/>
    <s v="PIÑEROS"/>
    <s v="HASTAMORIR"/>
    <d v="1995-07-23T00:00:00"/>
    <n v="27"/>
    <s v="COLOMBIA"/>
    <s v="BOGOTÁ"/>
    <s v="BOGOTÁ"/>
    <x v="0"/>
    <x v="5"/>
    <x v="0"/>
    <d v="2022-08-29T00:00:00"/>
    <m/>
    <x v="0"/>
    <m/>
    <m/>
    <m/>
    <m/>
    <m/>
    <m/>
    <m/>
    <m/>
    <m/>
    <m/>
    <s v="36 SEMANAS"/>
    <x v="0"/>
    <m/>
  </r>
  <r>
    <n v="1032515469"/>
    <x v="0"/>
    <d v="2022-08-02T00:00:00"/>
    <d v="2022-09-01T00:00:00"/>
    <e v="#REF!"/>
    <e v="#N/A"/>
    <m/>
    <x v="0"/>
    <x v="0"/>
    <x v="0"/>
    <s v="RC"/>
    <s v="ABBY"/>
    <s v="LAHIA"/>
    <s v="LINARES"/>
    <s v="GUABATIVAR"/>
    <s v="ABBY LAHIA LINARES GUABATIVAR"/>
    <d v="2022-06-22T00:00:00"/>
    <x v="1"/>
    <n v="6"/>
    <n v="4"/>
    <s v="0 AÑOS 6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9 A ESTE NO 108 SUR - 31"/>
    <n v="3132241922"/>
    <n v="3124727647"/>
    <x v="0"/>
    <s v="NO SE AUTORECONOCE EN NINGUNO DE LOS ANTERIORES"/>
    <x v="1"/>
    <x v="1"/>
    <s v="NO_"/>
    <s v="NO_"/>
    <s v="o. Ingresos iguales o inferiores a 1.5 Smlv"/>
    <m/>
    <s v="MADRE"/>
    <s v="CC"/>
    <n v="1007321936"/>
    <s v="MARIA"/>
    <s v="FERNANDA"/>
    <s v="GUABATIVAR"/>
    <s v="CHINCHILLA"/>
    <d v="2000-01-27T00:00:00"/>
    <s v="COLOMBIA"/>
    <s v="BOGOTÁ"/>
    <s v="BOGOTÁ"/>
    <s v="CC"/>
    <n v="1000031422"/>
    <s v="YORDAN "/>
    <s v="HWNBREY"/>
    <s v="LINARES"/>
    <s v="INEDA"/>
    <d v="2000-03-24T00:00:00"/>
    <n v="22"/>
    <s v="COLOMBIA"/>
    <s v="BOGOTÁ"/>
    <s v="BOGOTÁ"/>
    <s v="CC"/>
    <n v="1007321936"/>
    <s v="MARIA"/>
    <s v="FERNANDA"/>
    <s v="GUABATIVAR"/>
    <s v="CHINCHILLA"/>
    <d v="2000-01-27T00:00:00"/>
    <n v="22"/>
    <s v="COLOMBIA"/>
    <s v="BOGOTÁ"/>
    <s v="BOGOTÁ"/>
    <x v="0"/>
    <x v="3"/>
    <x v="0"/>
    <d v="2022-08-02T00:00:00"/>
    <m/>
    <x v="0"/>
    <m/>
    <s v="NO_"/>
    <m/>
    <m/>
    <n v="40"/>
    <n v="2945"/>
    <n v="45"/>
    <s v="SI_"/>
    <m/>
    <m/>
    <m/>
    <x v="2"/>
    <m/>
  </r>
  <r>
    <n v="1007321936"/>
    <x v="0"/>
    <d v="2022-06-07T00:00:00"/>
    <d v="2022-08-01T00:00:00"/>
    <e v="#REF!"/>
    <e v="#N/A"/>
    <m/>
    <x v="0"/>
    <x v="0"/>
    <x v="0"/>
    <s v="CC"/>
    <s v="MARIA"/>
    <s v="FERNANDA"/>
    <s v="GUABATIVAR"/>
    <s v="CHINCHILLA"/>
    <s v="MARIA FERNANDA GUABATIVAR CHINCHILLA"/>
    <d v="2000-01-27T00:00:00"/>
    <x v="18"/>
    <n v="10"/>
    <n v="29"/>
    <s v="22 AÑOS 10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11"/>
    <m/>
    <s v="KR 9 A ESTE NO 108 SUR - 31"/>
    <n v="3132241922"/>
    <n v="3124727647"/>
    <x v="0"/>
    <s v="NO SE AUTORECONOCE EN NINGUNO DE LOS ANTERIORES"/>
    <x v="1"/>
    <x v="1"/>
    <s v="NO_"/>
    <s v="NO_"/>
    <s v="o. Ingresos iguales o inferiores a 1.5 Smlv"/>
    <m/>
    <s v="CONYUGE"/>
    <s v="CC"/>
    <n v="1000031422"/>
    <s v="YORDAN"/>
    <s v="HWNBREY"/>
    <s v="LINARES"/>
    <s v="PINEDA"/>
    <d v="2000-03-2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3"/>
    <x v="0"/>
    <s v="SI_"/>
    <m/>
    <x v="0"/>
    <m/>
    <m/>
    <m/>
    <m/>
    <m/>
    <m/>
    <m/>
    <m/>
    <m/>
    <m/>
    <n v="38"/>
    <x v="0"/>
    <m/>
  </r>
  <r>
    <n v="1023048499"/>
    <x v="1"/>
    <d v="2022-06-07T00:00:00"/>
    <m/>
    <m/>
    <m/>
    <m/>
    <x v="0"/>
    <x v="2"/>
    <x v="2"/>
    <s v="RC"/>
    <s v="TIFFANY"/>
    <s v="VALENTINA"/>
    <s v="CASTAÑEDA"/>
    <s v="VACA"/>
    <s v="TIFFANY VALENTINA CASTAÑEDA VACA"/>
    <d v="2022-05-11T00:00:00"/>
    <x v="1"/>
    <n v="7"/>
    <n v="15"/>
    <s v="0 AÑOS 7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12 A SUR 8A ESTE 0083"/>
    <n v="3134497200"/>
    <m/>
    <x v="0"/>
    <s v="NO SE AUTORECONOCE EN NINGUNO DE LOS ANTERIORES"/>
    <x v="1"/>
    <x v="1"/>
    <s v="NO_"/>
    <s v="NO_"/>
    <s v="o. Ingresos iguales o inferiores a 1.5 Smlv"/>
    <m/>
    <s v="MADRE"/>
    <s v="CC"/>
    <n v="1007393684"/>
    <s v="YEIMY"/>
    <s v="PAOLA"/>
    <s v="VACA"/>
    <s v="MOJICA"/>
    <d v="1996-01-02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0"/>
    <x v="0"/>
    <s v="SI_ "/>
    <s v="SI_"/>
    <x v="1"/>
    <s v="NO_"/>
    <s v="NO_"/>
    <s v="SI_"/>
    <m/>
    <n v="38"/>
    <m/>
    <m/>
    <m/>
    <m/>
    <m/>
    <m/>
    <x v="2"/>
    <m/>
  </r>
  <r>
    <n v="1245079887"/>
    <x v="0"/>
    <d v="2022-08-23T00:00:00"/>
    <d v="2022-10-03T00:00:00"/>
    <e v="#REF!"/>
    <e v="#N/A"/>
    <s v="TRIANGULO"/>
    <x v="0"/>
    <x v="0"/>
    <x v="0"/>
    <s v="RC"/>
    <s v="MARIAM"/>
    <s v="SOFIA"/>
    <s v="PEREZ"/>
    <s v="GIL"/>
    <s v="MARIAM SOFIA PEREZ GIL"/>
    <d v="2022-07-13T00:00:00"/>
    <x v="1"/>
    <n v="5"/>
    <n v="13"/>
    <s v="0 AÑOS 5 MESES 13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5"/>
    <m/>
    <s v="CR 10 ESTE 89 SUR 36"/>
    <n v="3174845193"/>
    <n v="3187600715"/>
    <x v="0"/>
    <s v="NO SE AUTORECONOCE EN NINGUNO DE LOS ANTERIORES"/>
    <x v="1"/>
    <x v="1"/>
    <s v="NO_"/>
    <s v="NO_"/>
    <s v="a. Pertenecientes a hogares con puntaje SISBEN"/>
    <m/>
    <s v="ABUELO(A)"/>
    <s v="SIN DOCUMENTO"/>
    <m/>
    <s v="LISBETH"/>
    <s v="COROMOTO"/>
    <s v="MENDOZA"/>
    <s v="DIAZ"/>
    <d v="1981-06-13T00:00:00"/>
    <s v="VENEZUELA"/>
    <s v="EXTERIOR"/>
    <s v="EXTERIOR"/>
    <m/>
    <m/>
    <m/>
    <m/>
    <m/>
    <m/>
    <m/>
    <s v=""/>
    <m/>
    <m/>
    <m/>
    <s v="SIN DOCUMENTO"/>
    <m/>
    <s v="YORIANNIS"/>
    <s v="DEL CARMEN"/>
    <s v="PEREZ"/>
    <s v="GIL"/>
    <d v="2002-09-01T00:00:00"/>
    <n v="20"/>
    <s v="VENEZUELA"/>
    <s v="EXTERIOR"/>
    <s v="EXTERIOR"/>
    <x v="1"/>
    <x v="1"/>
    <x v="1"/>
    <d v="2022-08-22T00:00:00"/>
    <s v="SI_"/>
    <x v="1"/>
    <m/>
    <s v="SI_"/>
    <m/>
    <m/>
    <s v="35 SEMANAS"/>
    <s v="1900 GR"/>
    <s v="44 CM"/>
    <s v="NO_"/>
    <m/>
    <m/>
    <m/>
    <x v="0"/>
    <m/>
  </r>
  <r>
    <s v="45F133C46B0C48C8B4B7544A53EB4D0642260"/>
    <x v="0"/>
    <d v="2022-06-07T00:00:00"/>
    <d v="2022-08-22T00:00:00"/>
    <e v="#REF!"/>
    <e v="#N/A"/>
    <m/>
    <x v="0"/>
    <x v="0"/>
    <x v="0"/>
    <s v="SIN DOCUMENTO"/>
    <s v="YORIANNIS"/>
    <s v="DELCARMEN"/>
    <s v="PEREZ"/>
    <s v="GIL"/>
    <s v="YORIANNIS DELCARMEN PEREZ GIL"/>
    <d v="2002-09-01T00:00:00"/>
    <x v="4"/>
    <n v="3"/>
    <n v="25"/>
    <s v="20 AÑOS 3 MESES 25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5"/>
    <m/>
    <s v="CR 10 ESTE 89 SUR 36"/>
    <n v="3174845193"/>
    <n v="3187600715"/>
    <x v="0"/>
    <s v="NO SE AUTORECONOCE EN NINGUNO DE LOS ANTERIORES"/>
    <x v="1"/>
    <x v="1"/>
    <s v="NO_"/>
    <s v="NO_"/>
    <s v="o. Ingresos iguales o inferiores a 1.5 Smlv"/>
    <m/>
    <s v="MADRE"/>
    <s v="SIN DOCUMENTO"/>
    <m/>
    <s v="LISBETH"/>
    <s v="COROMOTO"/>
    <s v="MENDOZA"/>
    <s v="DIAZ"/>
    <d v="1981-06-13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3"/>
    <x v="12"/>
    <x v="0"/>
    <s v="SI_ "/>
    <s v="SI_"/>
    <x v="1"/>
    <s v="NO_"/>
    <s v="NO_"/>
    <s v="SI_"/>
    <m/>
    <n v="38"/>
    <m/>
    <m/>
    <m/>
    <m/>
    <m/>
    <n v="30"/>
    <x v="0"/>
    <m/>
  </r>
  <r>
    <n v="1023990627"/>
    <x v="1"/>
    <d v="2022-09-02T00:00:00"/>
    <m/>
    <m/>
    <m/>
    <m/>
    <x v="0"/>
    <x v="0"/>
    <x v="0"/>
    <s v="RC"/>
    <s v="LEON"/>
    <s v="DAVID"/>
    <s v="LINARES"/>
    <s v="ZAMORA"/>
    <s v="LEON DAVID LINARES ZAMORA"/>
    <d v="2022-07-02T00:00:00"/>
    <x v="1"/>
    <n v="5"/>
    <n v="24"/>
    <s v="0 AÑOS 5 MESES 24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DG 98A SUR 8 ESTE 87"/>
    <n v="3106809664"/>
    <m/>
    <x v="0"/>
    <s v="NO SE AUTORECONOCE EN NINGUNO DE LOS ANTERIORES"/>
    <x v="1"/>
    <x v="1"/>
    <s v="NO_"/>
    <s v="NO_"/>
    <s v="o. Ingresos iguales o inferiores a 1.5 Smlv"/>
    <m/>
    <s v="PADRE"/>
    <s v="CC"/>
    <n v="1015408006"/>
    <s v="LINARES"/>
    <s v="FRANCO"/>
    <s v="DANIEL"/>
    <s v="ARTURO"/>
    <m/>
    <m/>
    <m/>
    <m/>
    <s v="CC"/>
    <n v="1015408006"/>
    <s v="LINARES"/>
    <s v="FRANCO"/>
    <s v="DANIEL"/>
    <s v="ARTURO"/>
    <m/>
    <s v=""/>
    <m/>
    <m/>
    <m/>
    <s v="CC"/>
    <n v="1023864363"/>
    <s v="JHENY"/>
    <s v="JULIER"/>
    <s v="ZAMORA "/>
    <s v="DUARTE"/>
    <d v="1986-07-27T00:00:00"/>
    <n v="36"/>
    <s v="COLOMBIA"/>
    <s v="BOGOTÁ"/>
    <s v="BOGOTÁ"/>
    <x v="3"/>
    <x v="12"/>
    <x v="0"/>
    <d v="2022-08-29T00:00:00"/>
    <s v="SI_"/>
    <x v="0"/>
    <m/>
    <s v="NO_"/>
    <m/>
    <m/>
    <s v="38 SEMANAS"/>
    <s v="2640 GR"/>
    <s v="47 CM"/>
    <s v="SI_"/>
    <m/>
    <m/>
    <m/>
    <x v="0"/>
    <m/>
  </r>
  <r>
    <n v="1023864363"/>
    <x v="0"/>
    <d v="2022-06-07T00:00:00"/>
    <d v="2022-09-01T00:00:00"/>
    <e v="#REF!"/>
    <e v="#N/A"/>
    <m/>
    <x v="0"/>
    <x v="0"/>
    <x v="0"/>
    <s v="CC"/>
    <s v="JHENY"/>
    <s v="JULIER"/>
    <s v="ZAMORA "/>
    <s v="DUARTE"/>
    <s v="JHENY JULIER ZAMORA  DUARTE"/>
    <d v="1986-07-27T00:00:00"/>
    <x v="13"/>
    <n v="4"/>
    <n v="29"/>
    <s v="36 AÑOS 4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DG 98A SUR 8 ESTE 87"/>
    <n v="3106809664"/>
    <m/>
    <x v="0"/>
    <s v="NO SE AUTORECONOCE EN NINGUNO DE LOS ANTERIORES"/>
    <x v="1"/>
    <x v="4"/>
    <m/>
    <m/>
    <s v="o. Ingresos iguales o inferiores a 1.5 Smlv"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0"/>
    <x v="3"/>
    <x v="1"/>
    <m/>
    <s v="NO_"/>
    <x v="0"/>
    <m/>
    <m/>
    <m/>
    <m/>
    <m/>
    <m/>
    <m/>
    <m/>
    <m/>
    <m/>
    <m/>
    <x v="0"/>
    <m/>
  </r>
  <r>
    <n v="1000931826"/>
    <x v="1"/>
    <d v="2022-06-07T00:00:00"/>
    <m/>
    <m/>
    <m/>
    <m/>
    <x v="0"/>
    <x v="0"/>
    <x v="0"/>
    <s v="CC"/>
    <s v="SHIRLEY"/>
    <s v="NORELLY"/>
    <s v="ROZO"/>
    <s v="GARRIDO"/>
    <s v="SHIRLEY NORELLY ROZO GARRIDO"/>
    <d v="2001-09-04T00:00:00"/>
    <x v="15"/>
    <n v="3"/>
    <n v="22"/>
    <s v="21 AÑOS 3 MESES 22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D ESTE 97D SUR 44"/>
    <n v="3208833167"/>
    <n v="3124866145"/>
    <x v="0"/>
    <s v="NO SE AUTORECONOCE EN NINGUNO DE LOS ANTERIORES"/>
    <x v="0"/>
    <x v="18"/>
    <s v="NO_"/>
    <s v="NO_"/>
    <s v="a. Pertenecientes a hogares con puntaje SISBEN"/>
    <m/>
    <s v="HERMANO(A)"/>
    <s v="CC"/>
    <n v="1000929565"/>
    <s v="MICHEL"/>
    <s v="DAYANNA"/>
    <s v="ROZO"/>
    <m/>
    <m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1"/>
    <x v="1"/>
    <d v="2022-06-07T00:00:00"/>
    <m/>
    <x v="0"/>
    <m/>
    <m/>
    <m/>
    <m/>
    <m/>
    <m/>
    <m/>
    <m/>
    <m/>
    <m/>
    <n v="8"/>
    <x v="0"/>
    <m/>
  </r>
  <r>
    <n v="1010231306"/>
    <x v="1"/>
    <d v="2022-06-07T00:00:00"/>
    <m/>
    <m/>
    <m/>
    <m/>
    <x v="0"/>
    <x v="0"/>
    <x v="0"/>
    <s v="CC"/>
    <s v="ANGIE"/>
    <s v="JOHANNA"/>
    <s v="MAZABUEL"/>
    <s v="HURTADO"/>
    <s v="ANGIE JOHANNA MAZABUEL HURTADO"/>
    <d v="1996-12-10T00:00:00"/>
    <x v="26"/>
    <n v="0"/>
    <n v="16"/>
    <s v="26 AÑOS 0 MESES 1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6"/>
    <m/>
    <m/>
    <n v="3224737956"/>
    <n v="3177465714"/>
    <x v="3"/>
    <s v="NO SE AUTORECONOCE EN NINGUNO DE LOS ANTERIORES"/>
    <x v="0"/>
    <x v="17"/>
    <s v="NO_"/>
    <s v="NO_"/>
    <s v="a. Pertenecientes a hogares con puntaje SISBEN"/>
    <m/>
    <s v="CONYUGE"/>
    <s v="CC"/>
    <n v="1023018834"/>
    <s v="EDISSON"/>
    <s v="ALBERTO"/>
    <s v="CHIPATECUA"/>
    <s v="BARACALDO"/>
    <d v="1997-02-01T00:00:00"/>
    <s v="COLOMBIA"/>
    <s v="CUNDINAMARCA"/>
    <s v="SOACHA"/>
    <m/>
    <m/>
    <m/>
    <m/>
    <m/>
    <m/>
    <m/>
    <s v=""/>
    <m/>
    <m/>
    <m/>
    <m/>
    <m/>
    <m/>
    <m/>
    <m/>
    <m/>
    <m/>
    <s v=""/>
    <m/>
    <m/>
    <m/>
    <x v="1"/>
    <x v="4"/>
    <x v="1"/>
    <d v="2022-06-07T00:00:00"/>
    <m/>
    <x v="0"/>
    <m/>
    <m/>
    <m/>
    <m/>
    <m/>
    <m/>
    <m/>
    <m/>
    <m/>
    <m/>
    <n v="20"/>
    <x v="0"/>
    <m/>
  </r>
  <r>
    <n v="1023990310"/>
    <x v="1"/>
    <d v="2022-07-19T00:00:00"/>
    <m/>
    <m/>
    <m/>
    <m/>
    <x v="0"/>
    <x v="0"/>
    <x v="0"/>
    <s v="RC"/>
    <s v="AYLA"/>
    <s v="MICHELLE"/>
    <s v="DELGADO"/>
    <s v="FANDIÑO"/>
    <s v="AYLA MICHELLE DELGADO FANDIÑO"/>
    <d v="2022-06-24T00:00:00"/>
    <x v="1"/>
    <n v="6"/>
    <n v="2"/>
    <s v="0 AÑOS 6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"/>
    <n v="3135622873"/>
    <m/>
    <x v="0"/>
    <s v="NO SE AUTORECONOCE EN NINGUNO DE LOS ANTERIORES"/>
    <x v="1"/>
    <x v="1"/>
    <s v="NO_"/>
    <s v="NO_"/>
    <s v="o. Ingresos iguales o inferiores a 1.5 Smlv"/>
    <m/>
    <s v="MADRE"/>
    <s v="CC"/>
    <n v="1014218058"/>
    <s v="MIREYA"/>
    <s v="ROCIO"/>
    <s v="FANDIÑO"/>
    <s v="GOMEZ"/>
    <d v="1991-01-04T00:00:00"/>
    <s v="COLOMBIA"/>
    <s v="BOYACÁ"/>
    <s v="CHINAVITA"/>
    <s v="CC"/>
    <n v="1010185025"/>
    <s v="ANDRES"/>
    <s v="FELIPE"/>
    <s v="DELGADO"/>
    <s v="PEREZ"/>
    <d v="1989-08-31T00:00:00"/>
    <n v="33"/>
    <s v="COLOMBIA"/>
    <s v="CAUCA"/>
    <s v="BUENOS AIRES"/>
    <s v="CC"/>
    <n v="1014218058"/>
    <s v="MIREYA"/>
    <s v="ROCIO"/>
    <s v="FANDIÑO"/>
    <s v="GOMEZ"/>
    <d v="1991-01-04T00:00:00"/>
    <n v="31"/>
    <s v="COLOMBIA"/>
    <s v="BOYACÁ"/>
    <s v="CHINAVITA"/>
    <x v="0"/>
    <x v="0"/>
    <x v="1"/>
    <d v="2022-07-19T00:00:00"/>
    <s v="NO_"/>
    <x v="1"/>
    <m/>
    <s v="SI_"/>
    <s v="NO"/>
    <m/>
    <s v="37 SEMANAS"/>
    <m/>
    <m/>
    <s v="NO_"/>
    <n v="0"/>
    <n v="1"/>
    <m/>
    <x v="2"/>
    <m/>
  </r>
  <r>
    <n v="1014218058"/>
    <x v="0"/>
    <d v="2022-06-07T00:00:00"/>
    <d v="2022-07-18T00:00:00"/>
    <e v="#REF!"/>
    <e v="#N/A"/>
    <m/>
    <x v="0"/>
    <x v="0"/>
    <x v="0"/>
    <s v="CC"/>
    <s v="MIREYA"/>
    <s v="ROCIO"/>
    <s v="FANDIÑO"/>
    <s v="GOMEZ"/>
    <s v="MIREYA ROCIO FANDIÑO GOMEZ"/>
    <d v="1991-01-04T00:00:00"/>
    <x v="27"/>
    <n v="11"/>
    <n v="22"/>
    <s v="31 AÑOS 11 MESES 22 DIAS "/>
    <x v="0"/>
    <x v="0"/>
    <x v="0"/>
    <s v="BOYACÁ"/>
    <s v="CHINAVIT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"/>
    <n v="3135622873"/>
    <m/>
    <x v="0"/>
    <s v="NO SE AUTORECONOCE EN NINGUNO DE LOS ANTERIORES"/>
    <x v="1"/>
    <x v="1"/>
    <s v="NO_"/>
    <s v="NO_"/>
    <s v="o. Ingresos iguales o inferiores a 1.5 Smlv"/>
    <m/>
    <s v="CONYUGE"/>
    <s v="CC"/>
    <n v="1010185025"/>
    <s v="ANDRES"/>
    <s v="FELIPE"/>
    <s v="DELGADO"/>
    <s v="PEREZ"/>
    <d v="1989-08-31T00:00:00"/>
    <s v="COLOMBIA"/>
    <s v="CAUCA"/>
    <s v="BUENOS AIRES"/>
    <m/>
    <m/>
    <m/>
    <m/>
    <m/>
    <m/>
    <m/>
    <s v=""/>
    <m/>
    <m/>
    <m/>
    <m/>
    <m/>
    <m/>
    <m/>
    <m/>
    <m/>
    <m/>
    <s v=""/>
    <m/>
    <m/>
    <m/>
    <x v="3"/>
    <x v="12"/>
    <x v="1"/>
    <d v="2022-06-07T00:00:00"/>
    <m/>
    <x v="0"/>
    <m/>
    <m/>
    <m/>
    <m/>
    <m/>
    <m/>
    <m/>
    <m/>
    <m/>
    <m/>
    <n v="34"/>
    <x v="0"/>
    <m/>
  </r>
  <r>
    <n v="1023048717"/>
    <x v="0"/>
    <d v="2022-07-19T00:00:00"/>
    <d v="2022-10-03T00:00:00"/>
    <e v="#REF!"/>
    <e v="#N/A"/>
    <s v="TRIANGULO"/>
    <x v="0"/>
    <x v="0"/>
    <x v="0"/>
    <s v="RC"/>
    <s v="LIAN"/>
    <s v="SANTIAGO"/>
    <s v="ARREDONDO"/>
    <s v="ANDRADE"/>
    <s v="LIAN SANTIAGO ARREDONDO ANDRADE"/>
    <d v="2022-06-16T00:00:00"/>
    <x v="1"/>
    <n v="6"/>
    <n v="10"/>
    <s v="0 AÑOS 6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7"/>
    <m/>
    <s v="CL 78 SUR 2 ESTE 52"/>
    <n v="3144742864"/>
    <m/>
    <x v="0"/>
    <s v="NO SE AUTORECONOCE EN NINGUNO DE LOS ANTERIORES"/>
    <x v="1"/>
    <x v="1"/>
    <s v="NO_"/>
    <s v="NO_"/>
    <s v="o. Ingresos iguales o inferiores a 1.5 Smlv"/>
    <m/>
    <s v="ABUELO(A)"/>
    <s v="CC"/>
    <n v="52316925"/>
    <s v="CAROL"/>
    <s v="MIREYA"/>
    <s v="ANDRADE"/>
    <m/>
    <d v="1977-03-10T00:00:00"/>
    <s v="COLOMBIA"/>
    <s v="BOGOTÁ"/>
    <s v="BOGOTÁ"/>
    <m/>
    <m/>
    <m/>
    <m/>
    <m/>
    <m/>
    <m/>
    <s v=""/>
    <m/>
    <m/>
    <m/>
    <s v="TI"/>
    <n v="1111664287"/>
    <s v="JENCY"/>
    <s v="LORENA"/>
    <s v="ARREDONDO"/>
    <s v="ANDRADE"/>
    <d v="2005-06-27T00:00:00"/>
    <n v="17"/>
    <s v="COLOMBIA"/>
    <s v="BOGOTÁ"/>
    <s v="BOGOTÁ"/>
    <x v="0"/>
    <x v="0"/>
    <x v="1"/>
    <d v="2022-07-19T00:00:00"/>
    <s v="NO_"/>
    <x v="1"/>
    <m/>
    <s v="NO_"/>
    <s v="NO"/>
    <m/>
    <s v="37 SEMANAS"/>
    <m/>
    <m/>
    <s v="SI_"/>
    <d v="1899-12-31T00:00:00"/>
    <d v="1899-12-31T00:00:00"/>
    <m/>
    <x v="2"/>
    <m/>
  </r>
  <r>
    <n v="1111664287"/>
    <x v="0"/>
    <d v="2022-06-28T00:00:00"/>
    <d v="2022-07-18T00:00:00"/>
    <e v="#REF!"/>
    <e v="#N/A"/>
    <m/>
    <x v="0"/>
    <x v="0"/>
    <x v="0"/>
    <s v="TI"/>
    <s v="JENCY"/>
    <s v="LORENA"/>
    <s v="ARREDONDO"/>
    <s v="ANDRADE"/>
    <s v="JENCY LORENA ARREDONDO ANDRADE"/>
    <d v="2005-06-27T00:00:00"/>
    <x v="29"/>
    <n v="5"/>
    <n v="29"/>
    <s v="17 AÑOS 5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7"/>
    <m/>
    <s v="CL 78 SUR 2 ESTE 52"/>
    <n v="3144742864"/>
    <m/>
    <x v="0"/>
    <s v="NO SE AUTORECONOCE EN NINGUNO DE LOS ANTERIORES"/>
    <x v="1"/>
    <x v="1"/>
    <s v="NO_"/>
    <s v="SI_"/>
    <s v="o. Ingresos iguales o inferiores a 1.5 Smlv"/>
    <m/>
    <s v="MADRE"/>
    <s v="CC"/>
    <n v="52316925"/>
    <s v="CAROL"/>
    <s v="MIREYA"/>
    <s v="ANDRADE"/>
    <m/>
    <d v="1977-03-10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0"/>
    <x v="1"/>
    <m/>
    <m/>
    <x v="0"/>
    <m/>
    <m/>
    <m/>
    <m/>
    <m/>
    <m/>
    <m/>
    <m/>
    <m/>
    <m/>
    <n v="37"/>
    <x v="0"/>
    <m/>
  </r>
  <r>
    <s v="1707088654CA4B568DBDC7070C9326C910903"/>
    <x v="0"/>
    <d v="2022-06-07T00:00:00"/>
    <d v="2022-06-13T00:00:00"/>
    <e v="#REF!"/>
    <e v="#N/A"/>
    <m/>
    <x v="0"/>
    <x v="0"/>
    <x v="0"/>
    <s v="SIN DOCUMENTO"/>
    <s v="TAIMAR"/>
    <s v="ANDREINA"/>
    <s v="OLMOS"/>
    <s v="ARAUJO"/>
    <s v="TAIMAR ANDREINA OLMOS ARAUJO"/>
    <d v="2002-02-04T00:00:00"/>
    <x v="4"/>
    <n v="10"/>
    <n v="22"/>
    <s v="20 AÑOS 10 MESES 22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8"/>
    <m/>
    <m/>
    <n v="3208690734"/>
    <m/>
    <x v="0"/>
    <s v="NO SE AUTORECONOCE EN NINGUNO DE LOS ANTERIORES"/>
    <x v="1"/>
    <x v="1"/>
    <s v="NO_"/>
    <s v="NO_"/>
    <s v="o. Ingresos iguales o inferiores a 1.5 Smlv"/>
    <m/>
    <s v="PADRE"/>
    <s v="SIN DOCUMENTO"/>
    <m/>
    <s v="EDIXON"/>
    <s v="ALBERTO"/>
    <s v="OLMOS"/>
    <s v="PEREZ"/>
    <d v="1975-06-01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3"/>
    <x v="12"/>
    <x v="0"/>
    <d v="2022-06-07T00:00:00"/>
    <s v="NO_"/>
    <x v="0"/>
    <m/>
    <m/>
    <m/>
    <m/>
    <m/>
    <m/>
    <m/>
    <m/>
    <m/>
    <m/>
    <n v="34"/>
    <x v="0"/>
    <m/>
  </r>
  <r>
    <n v="1023048984"/>
    <x v="1"/>
    <d v="2022-08-31T00:00:00"/>
    <m/>
    <m/>
    <m/>
    <s v="TRIANGULO"/>
    <x v="0"/>
    <x v="0"/>
    <x v="0"/>
    <s v="RC"/>
    <s v="EILEN"/>
    <s v="ISABELLA"/>
    <s v="LEON"/>
    <s v="RODRIGUEZ"/>
    <s v="EILEN ISABELLA LEON RODRIGUEZ"/>
    <d v="2022-08-04T00:00:00"/>
    <x v="1"/>
    <n v="4"/>
    <n v="22"/>
    <s v="0 AÑOS 4 MESES 22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4"/>
    <m/>
    <s v="KR 6 B ESTE 91 SUR 70"/>
    <n v="3226851407"/>
    <m/>
    <x v="0"/>
    <s v="NO SE AUTORECONOCE EN NINGUNO DE LOS ANTERIORES"/>
    <x v="0"/>
    <x v="21"/>
    <s v="NO_"/>
    <s v="NO_"/>
    <s v="o. Ingresos iguales o inferiores a 1.5 Smlv"/>
    <m/>
    <s v="PADRE"/>
    <s v="CC"/>
    <n v="1023038326"/>
    <s v="JOHAN"/>
    <s v="ALEJANDRO"/>
    <s v="LEON"/>
    <s v="GUTIERREZ"/>
    <d v="1999-09-12T00:00:00"/>
    <s v="COLOMBIA"/>
    <s v="BOGOTÁ"/>
    <s v="BOGOTÁ"/>
    <s v="CC"/>
    <n v="1023038326"/>
    <s v="JOHAN"/>
    <s v="ALEJANDRO"/>
    <s v="LEON"/>
    <s v="GUTIERREZ"/>
    <m/>
    <s v=""/>
    <s v="COLOMBIA"/>
    <s v="BOGOTÁ"/>
    <s v="BOGOTÁ"/>
    <s v="CC"/>
    <n v="1023048984"/>
    <s v="LAURA"/>
    <s v="LILIANA"/>
    <s v="RODRIGUEZ"/>
    <s v="RODRIGUEZ"/>
    <d v="2000-02-20T00:00:00"/>
    <n v="22"/>
    <s v="COLOMBIA"/>
    <s v="BOGOTÁ"/>
    <s v="BOGOTÁ"/>
    <x v="3"/>
    <x v="12"/>
    <x v="0"/>
    <d v="2022-08-30T00:00:00"/>
    <s v="SI_"/>
    <x v="1"/>
    <m/>
    <m/>
    <m/>
    <m/>
    <s v="41  SEMANAS"/>
    <s v="3040 KR"/>
    <s v="49 CM"/>
    <s v="SI_"/>
    <m/>
    <m/>
    <m/>
    <x v="0"/>
    <m/>
  </r>
  <r>
    <n v="1007538585"/>
    <x v="0"/>
    <d v="2022-06-07T00:00:00"/>
    <d v="2022-08-30T00:00:00"/>
    <e v="#REF!"/>
    <e v="#N/A"/>
    <m/>
    <x v="0"/>
    <x v="0"/>
    <x v="0"/>
    <s v="CC"/>
    <s v="LAURA"/>
    <s v="LILIANA"/>
    <s v="RODRIGUEZ"/>
    <s v="RODRIGUEZ"/>
    <s v="LAURA LILIANA RODRIGUEZ RODRIGUEZ"/>
    <d v="2000-02-20T00:00:00"/>
    <x v="18"/>
    <n v="10"/>
    <n v="6"/>
    <s v="22 AÑOS 10 MESES 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4"/>
    <m/>
    <s v="KR 6 B ESTE 91 SUR 70"/>
    <n v="3226851407"/>
    <m/>
    <x v="0"/>
    <s v="NO SE AUTORECONOCE EN NINGUNO DE LOS ANTERIORES"/>
    <x v="0"/>
    <x v="3"/>
    <s v="NO_"/>
    <s v="NO_"/>
    <s v="o. Ingresos iguales o inferiores a 1.5 Smlv"/>
    <m/>
    <s v="CONYUGE"/>
    <s v="CC"/>
    <n v="1023038326"/>
    <s v="JOHAN"/>
    <s v="ALEJANDRO"/>
    <s v="LEON"/>
    <s v="GUTIERREZ"/>
    <d v="1999-09-1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3"/>
    <x v="1"/>
    <d v="2022-06-07T00:00:00"/>
    <m/>
    <x v="0"/>
    <m/>
    <m/>
    <m/>
    <m/>
    <m/>
    <m/>
    <m/>
    <m/>
    <m/>
    <m/>
    <n v="32"/>
    <x v="0"/>
    <m/>
  </r>
  <r>
    <n v="1023048101"/>
    <x v="1"/>
    <d v="2022-06-07T00:00:00"/>
    <m/>
    <m/>
    <m/>
    <s v="TRIANGULO"/>
    <x v="0"/>
    <x v="2"/>
    <x v="2"/>
    <s v="RC"/>
    <s v="YERAY"/>
    <s v="JACOB"/>
    <s v="BAUTISTA"/>
    <s v="AMADO"/>
    <s v="YERAY JACOB BAUTISTA AMADO"/>
    <d v="2022-03-27T00:00:00"/>
    <x v="1"/>
    <n v="8"/>
    <n v="29"/>
    <s v="0 AÑOS 8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9"/>
    <m/>
    <s v="TV 2 87 B SUR 87"/>
    <n v="3214449174"/>
    <m/>
    <x v="1"/>
    <s v="NO SE AUTORECONOCE EN NINGUNO DE LOS ANTERIORES"/>
    <x v="1"/>
    <x v="1"/>
    <s v="NO_"/>
    <s v="NO_"/>
    <s v="o. Ingresos iguales o inferiores a 1.5 Smlv"/>
    <m/>
    <s v="MADRE"/>
    <s v="CC"/>
    <n v="1000137424"/>
    <s v="ANGELA"/>
    <s v="VIVIANA"/>
    <s v="AMADO"/>
    <s v="AGUILAR"/>
    <d v="2000-08-30T00:00:00"/>
    <s v="COLOMBIA"/>
    <s v="BOGOTÁ"/>
    <s v="BOGOTÁ"/>
    <s v="CC"/>
    <n v="1192720283"/>
    <s v="BRAYAN"/>
    <s v="SANTIAGO"/>
    <s v="BAUTISTA"/>
    <s v="CUEVAS"/>
    <d v="2000-01-11T00:00:00"/>
    <n v="22"/>
    <s v="COLOMBIA"/>
    <s v="CUNDINAMARCA"/>
    <s v="AGUA DE DIOS"/>
    <s v="CC"/>
    <n v="1000137424"/>
    <s v="ANGELA"/>
    <s v="VIVIANA"/>
    <s v="AMADO"/>
    <s v="AGUILAR"/>
    <d v="2000-08-30T00:00:00"/>
    <n v="22"/>
    <s v="COLOMBIA"/>
    <s v="BOGOTÁ"/>
    <s v="BOGOTÁ"/>
    <x v="0"/>
    <x v="6"/>
    <x v="1"/>
    <d v="2022-06-07T00:00:00"/>
    <m/>
    <x v="1"/>
    <m/>
    <s v="NO_"/>
    <m/>
    <m/>
    <s v="38 SEMANAS"/>
    <s v="2.5"/>
    <n v="48"/>
    <m/>
    <m/>
    <n v="2"/>
    <n v="2"/>
    <x v="2"/>
    <m/>
  </r>
  <r>
    <n v="1245079764"/>
    <x v="0"/>
    <d v="2022-06-07T00:00:00"/>
    <d v="2022-11-02T00:00:00"/>
    <m/>
    <e v="#N/A"/>
    <m/>
    <x v="0"/>
    <x v="2"/>
    <x v="2"/>
    <s v="RC"/>
    <s v="LAURA"/>
    <s v="NAHOMY"/>
    <s v="MENDEZ"/>
    <s v="SANCHEZ"/>
    <s v="LAURA NAHOMY MENDEZ SANCHEZ"/>
    <d v="2022-05-24T00:00:00"/>
    <x v="1"/>
    <n v="7"/>
    <n v="2"/>
    <s v="0 AÑOS 7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RA 8 ESTE 108 34 SUR"/>
    <n v="3208127323"/>
    <m/>
    <x v="0"/>
    <s v="NO SE AUTORECONOCE EN NINGUNO DE LOS ANTERIORES"/>
    <x v="1"/>
    <x v="1"/>
    <s v="NO_"/>
    <s v="NO_"/>
    <s v="o. Ingresos iguales o inferiores a 1.5 Smlv"/>
    <m/>
    <s v="TIO(A)"/>
    <s v="CC"/>
    <n v="53005162"/>
    <s v="ROSMARI"/>
    <s v="NATALIA"/>
    <s v="SOSA"/>
    <s v="RAMOS"/>
    <d v="1983-02-12T00:00:00"/>
    <s v="COLOMBIA"/>
    <s v="CUNDINAMARCA"/>
    <s v="QUIPILE"/>
    <s v="CC"/>
    <n v="1007288033"/>
    <s v="JOSE"/>
    <s v="EVELIO"/>
    <s v="MENDEZ"/>
    <s v="GUARNIZO"/>
    <d v="2001-03-20T00:00:00"/>
    <n v="21"/>
    <s v="COLOMBIA"/>
    <s v="TOLIMA"/>
    <s v="CHAPARRAL"/>
    <s v="TI"/>
    <n v="1022935851"/>
    <s v="NATALY"/>
    <m/>
    <s v="SANCHEZ"/>
    <s v="SOSA"/>
    <d v="2005-08-01T00:00:00"/>
    <n v="17"/>
    <s v="COLOMBIA"/>
    <s v="CUNDINAMARCA"/>
    <s v="BOGOTA"/>
    <x v="1"/>
    <x v="1"/>
    <x v="1"/>
    <s v="NO_"/>
    <s v="NO_"/>
    <x v="1"/>
    <m/>
    <s v="SI_"/>
    <s v="SI_"/>
    <m/>
    <n v="37"/>
    <n v="2060"/>
    <m/>
    <s v="SI"/>
    <s v="ACTUAL"/>
    <s v="ACTUAL"/>
    <m/>
    <x v="2"/>
    <m/>
  </r>
  <r>
    <n v="1021694945"/>
    <x v="1"/>
    <d v="2022-06-28T00:00:00"/>
    <m/>
    <m/>
    <m/>
    <m/>
    <x v="0"/>
    <x v="1"/>
    <x v="1"/>
    <s v="RC"/>
    <s v="BENYAMIN "/>
    <s v="LEANDRO"/>
    <s v="GARAVITO"/>
    <s v="AMAYA"/>
    <s v="BENYAMIN  LEANDRO GARAVITO AMAYA"/>
    <d v="2020-02-29T00:00:00"/>
    <x v="2"/>
    <n v="9"/>
    <n v="27"/>
    <s v="2 AÑOS 9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m/>
    <n v="3223985308"/>
    <m/>
    <x v="0"/>
    <s v="NO SE AUTORECONOCE EN NINGUNO DE LOS ANTERIORES"/>
    <x v="0"/>
    <x v="5"/>
    <s v="NO_"/>
    <s v="NO_"/>
    <s v="o. Ingresos iguales o inferiores a 1.5 Smlv"/>
    <m/>
    <s v="MADRE"/>
    <s v="CC"/>
    <n v="1031172814"/>
    <s v="ANGIE "/>
    <s v="PAOLA"/>
    <s v="AMAYA"/>
    <s v="MORENO"/>
    <d v="1997-10-25T00:00:00"/>
    <s v="COLOMBIA"/>
    <s v="BOGOTÁ"/>
    <s v="BOGOTÁ"/>
    <s v="CC"/>
    <n v="1023015632"/>
    <s v="BRAYAN"/>
    <s v="STIVEN"/>
    <s v="GARAVITO"/>
    <s v="ZAPATA"/>
    <d v="1996-09-13T00:00:00"/>
    <n v="26"/>
    <s v="COLOMBIA"/>
    <s v="BOGOTÁ"/>
    <s v="BOGOTÁ"/>
    <s v="CC"/>
    <n v="1031172814"/>
    <s v="ANGIE "/>
    <s v="PAOLA"/>
    <s v="AMAYA "/>
    <s v="MORENO"/>
    <d v="1997-10-25T00:00:00"/>
    <n v="25"/>
    <s v="COLOMBIA"/>
    <s v="BOGOTÁ"/>
    <s v="BOGOTA"/>
    <x v="2"/>
    <x v="19"/>
    <x v="0"/>
    <d v="2022-06-28T00:00:00"/>
    <s v="SI_"/>
    <x v="2"/>
    <n v="1"/>
    <s v="NO_"/>
    <s v="SI_"/>
    <m/>
    <n v="39"/>
    <n v="3000"/>
    <n v="51"/>
    <s v="SI"/>
    <n v="6"/>
    <m/>
    <m/>
    <x v="1"/>
    <m/>
  </r>
  <r>
    <n v="1013030791"/>
    <x v="1"/>
    <d v="2022-08-02T00:00:00"/>
    <m/>
    <m/>
    <m/>
    <m/>
    <x v="0"/>
    <x v="0"/>
    <x v="0"/>
    <s v="RC"/>
    <s v="SARA"/>
    <s v="BELEN"/>
    <s v="GONZALEZ"/>
    <s v="MEDINA"/>
    <s v="SARA BELEN GONZALEZ MEDINA"/>
    <d v="2022-06-28T00:00:00"/>
    <x v="1"/>
    <n v="5"/>
    <n v="28"/>
    <s v="0 AÑOS 5 MESES 28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DIAGONAL 99 SUR NUMERO 2-15"/>
    <n v="3102789679"/>
    <n v="3117571681"/>
    <x v="0"/>
    <s v="NO SE AUTORECONOCE EN NINGUNO DE LOS ANTERIORES"/>
    <x v="1"/>
    <x v="1"/>
    <s v="NO_"/>
    <s v="NO_"/>
    <s v="o. Ingresos iguales o inferiores a 1.5 Smlv"/>
    <m/>
    <s v="MADRE"/>
    <s v="CC"/>
    <n v="1023016949"/>
    <s v="LUZ"/>
    <s v="ANGELICA"/>
    <s v="MEDINA"/>
    <s v="APONTE"/>
    <d v="1997-09-09T00:00:00"/>
    <s v="COLOMBIA"/>
    <s v="BOGOTÁ"/>
    <s v="BOGOTÁ"/>
    <s v="CC"/>
    <n v="80253475"/>
    <s v="LEBIS"/>
    <s v="ALEXANDER"/>
    <s v="GONZALEZ"/>
    <s v="AGUIRRE"/>
    <d v="1983-07-25T00:00:00"/>
    <n v="39"/>
    <s v="COLOMBIA"/>
    <s v="BOGOTÁ"/>
    <s v="BOGOTÁ"/>
    <s v="CC"/>
    <n v="1023016949"/>
    <s v="LUZ"/>
    <s v="ANGELICA"/>
    <s v="MEDINA"/>
    <s v="APONTE"/>
    <d v="1997-09-09T00:00:00"/>
    <n v="25"/>
    <s v="COLOMBIA"/>
    <s v="BOGOTÁ"/>
    <s v="BOGOTÁ"/>
    <x v="1"/>
    <x v="0"/>
    <x v="2"/>
    <d v="2022-08-02T00:00:00"/>
    <m/>
    <x v="0"/>
    <m/>
    <m/>
    <m/>
    <m/>
    <s v="39 SEMANAS"/>
    <n v="2800"/>
    <n v="40"/>
    <s v="SI_"/>
    <m/>
    <m/>
    <m/>
    <x v="0"/>
    <m/>
  </r>
  <r>
    <n v="1023026949"/>
    <x v="0"/>
    <d v="2022-06-28T00:00:00"/>
    <d v="2022-08-01T00:00:00"/>
    <e v="#REF!"/>
    <e v="#N/A"/>
    <m/>
    <x v="0"/>
    <x v="0"/>
    <x v="0"/>
    <s v="CC"/>
    <s v="LUZ"/>
    <s v="ANGELICA"/>
    <s v="MEDINA"/>
    <s v="APONTE"/>
    <s v="LUZ ANGELICA MEDINA APONTE"/>
    <d v="1997-09-09T00:00:00"/>
    <x v="22"/>
    <n v="3"/>
    <n v="17"/>
    <s v="25 AÑOS 3 MESES 1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CL 100 1 A 19"/>
    <n v="3102789679"/>
    <m/>
    <x v="0"/>
    <s v="NO SE AUTORECONOCE EN NINGUNO DE LOS ANTERIORES"/>
    <x v="1"/>
    <x v="1"/>
    <m/>
    <m/>
    <s v="o. Ingresos iguales o inferiores a 1.5 Smlv"/>
    <m/>
    <s v="OTRO"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0"/>
    <x v="0"/>
    <d v="2022-06-28T00:00:00"/>
    <s v="SI_"/>
    <x v="0"/>
    <m/>
    <m/>
    <m/>
    <m/>
    <m/>
    <m/>
    <m/>
    <m/>
    <m/>
    <m/>
    <m/>
    <x v="0"/>
    <m/>
  </r>
  <r>
    <n v="1095845727"/>
    <x v="0"/>
    <d v="2022-07-05T00:00:00"/>
    <d v="2022-10-03T00:00:00"/>
    <e v="#REF!"/>
    <e v="#N/A"/>
    <s v="TRIANGULO"/>
    <x v="0"/>
    <x v="1"/>
    <x v="1"/>
    <s v="RC"/>
    <s v="GABRIELA"/>
    <s v="EDUARLIS"/>
    <s v="CASTILLO "/>
    <s v="RODRIGUEZ"/>
    <s v="GABRIELA EDUARLIS CASTILLO  RODRIGUEZ"/>
    <d v="2019-10-07T00:00:00"/>
    <x v="10"/>
    <n v="2"/>
    <n v="19"/>
    <s v="3 AÑOS 2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CLL  84 A SUR # 1 ESTE 24 PI 2"/>
    <n v="3169317802"/>
    <n v="3168571778"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s v="NO_"/>
    <s v="MADRE"/>
    <s v="SIN DOCUMENTO"/>
    <m/>
    <s v="GILMA"/>
    <s v="YERICA"/>
    <s v="RODRIGUEZ"/>
    <s v="FRANCO"/>
    <d v="1982-06-01T00:00:00"/>
    <s v="VENEZUELA"/>
    <s v="EXTERIOR"/>
    <s v="EXTERIOR"/>
    <s v="SIN DOCUMENTO"/>
    <m/>
    <s v="GABRIEL "/>
    <s v="EUARDO"/>
    <s v="CASTILLO "/>
    <s v="HERNANDEZ"/>
    <d v="1987-09-05T00:00:00"/>
    <n v="35"/>
    <s v="VENEZUELA"/>
    <s v="EXTERIOR"/>
    <s v="EXTERIOR"/>
    <s v="SIN DOCUMENTO"/>
    <m/>
    <s v="GILMA"/>
    <s v="YERICA"/>
    <s v="RODRIGUEZ"/>
    <s v="FRANCO"/>
    <d v="1982-06-01T00:00:00"/>
    <n v="40"/>
    <s v="VENEZUELA"/>
    <s v="EXTERIOR"/>
    <s v="EXTERIOR"/>
    <x v="1"/>
    <x v="2"/>
    <x v="0"/>
    <d v="2022-07-05T00:00:00"/>
    <s v="SI_"/>
    <x v="2"/>
    <m/>
    <s v="NO_"/>
    <m/>
    <m/>
    <m/>
    <n v="2520"/>
    <n v="47"/>
    <s v="SI_"/>
    <n v="6"/>
    <n v="6"/>
    <m/>
    <x v="3"/>
    <m/>
  </r>
  <r>
    <n v="1023045790"/>
    <x v="1"/>
    <d v="2022-07-05T00:00:00"/>
    <m/>
    <m/>
    <m/>
    <s v="TRIANGULO"/>
    <x v="0"/>
    <x v="1"/>
    <x v="1"/>
    <s v="RC"/>
    <s v="THIARA "/>
    <s v="SALOME"/>
    <s v="PINILLA "/>
    <s v="MURILLO"/>
    <s v="THIARA  SALOME PINILLA  MURILLO"/>
    <d v="2020-11-17T00:00:00"/>
    <x v="2"/>
    <n v="1"/>
    <n v="9"/>
    <s v="2 AÑOS 1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R 6F ESTE # 94 SUR 49"/>
    <n v="3197174838"/>
    <n v="3214959368"/>
    <x v="0"/>
    <s v="NO SE AUTORECONOCE EN NINGUNO DE LOS ANTERIORES"/>
    <x v="0"/>
    <x v="9"/>
    <s v="NO_"/>
    <s v="NO_"/>
    <s v="a. Pertenecientes a hogares con puntaje SISBEN"/>
    <s v="SI_"/>
    <s v="TIO(A)"/>
    <s v="CC"/>
    <n v="52293957"/>
    <s v="JOAN"/>
    <s v="NELLY"/>
    <s v="ARIZA"/>
    <m/>
    <d v="1975-11-17T00:00:00"/>
    <s v="COLOMBIA"/>
    <s v="BOGOTÁ"/>
    <s v="BOGOTÁ"/>
    <m/>
    <m/>
    <m/>
    <m/>
    <m/>
    <m/>
    <m/>
    <s v=""/>
    <m/>
    <m/>
    <m/>
    <s v="CC"/>
    <n v="1023008147"/>
    <s v="TATIANA "/>
    <s v="VANESSA"/>
    <s v="MURILLO"/>
    <s v="ARIZA"/>
    <d v="1995-10-27T00:00:00"/>
    <n v="27"/>
    <s v="COLOMBIA"/>
    <s v="BOGOTÁ"/>
    <s v="BOGOTÁ"/>
    <x v="0"/>
    <x v="3"/>
    <x v="0"/>
    <s v="5-07--22"/>
    <s v="SI_"/>
    <x v="2"/>
    <m/>
    <s v="NO_"/>
    <m/>
    <m/>
    <m/>
    <n v="3535"/>
    <s v="5|"/>
    <s v="SI_"/>
    <n v="6"/>
    <n v="6"/>
    <m/>
    <x v="1"/>
    <m/>
  </r>
  <r>
    <n v="1023305546"/>
    <x v="0"/>
    <d v="2022-07-05T00:00:00"/>
    <d v="2022-09-26T00:00:00"/>
    <e v="#REF!"/>
    <e v="#N/A"/>
    <m/>
    <x v="0"/>
    <x v="4"/>
    <x v="4"/>
    <s v="RC"/>
    <s v="MILAN"/>
    <s v="DAVID"/>
    <s v="MONTES"/>
    <s v="MORENO"/>
    <s v="MILAN DAVID MONTES MORENO"/>
    <d v="2021-05-23T00:00:00"/>
    <x v="3"/>
    <n v="7"/>
    <n v="3"/>
    <s v="1 AÑOS 7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9 A ESTE 107 A SUR 19"/>
    <n v="3212858778"/>
    <m/>
    <x v="0"/>
    <s v="NO SE AUTORECONOCE EN NINGUNO DE LOS ANTERIORES"/>
    <x v="0"/>
    <x v="11"/>
    <s v="NO_"/>
    <s v="NO_"/>
    <s v="a. Pertenecientes a hogares con puntaje SISBEN"/>
    <m/>
    <s v="MADRE"/>
    <s v="CC"/>
    <n v="39024193"/>
    <s v="MARIA"/>
    <s v="VICTORIA"/>
    <s v="MORENO"/>
    <s v="PEÑALOSA"/>
    <d v="1980-03-04T00:00:00"/>
    <s v="COLOMBIA"/>
    <s v="MAGDALENA"/>
    <s v="EL BANCO"/>
    <m/>
    <m/>
    <m/>
    <m/>
    <m/>
    <m/>
    <m/>
    <s v=""/>
    <m/>
    <m/>
    <m/>
    <s v="CC"/>
    <n v="39024193"/>
    <s v="MARIA"/>
    <s v="VICTORIA"/>
    <s v="MORENO"/>
    <s v="PEÑALOSA"/>
    <d v="1980-03-04T00:00:00"/>
    <n v="42"/>
    <s v="COLOMBIA"/>
    <s v="MAGDALENA"/>
    <s v="EL BANCO"/>
    <x v="1"/>
    <x v="2"/>
    <x v="0"/>
    <d v="2022-07-06T00:00:00"/>
    <s v="NO_"/>
    <x v="1"/>
    <m/>
    <s v="NO_"/>
    <m/>
    <m/>
    <m/>
    <m/>
    <m/>
    <m/>
    <n v="6"/>
    <n v="14"/>
    <m/>
    <x v="1"/>
    <m/>
  </r>
  <r>
    <n v="1023047429"/>
    <x v="1"/>
    <d v="2022-07-26T00:00:00"/>
    <m/>
    <m/>
    <m/>
    <m/>
    <x v="0"/>
    <x v="3"/>
    <x v="3"/>
    <s v="RC"/>
    <s v="HELEN"/>
    <s v="DARIANA"/>
    <s v="GOMEZ"/>
    <s v="OROZCO"/>
    <s v="HELEN DARIANA GOMEZ OROZCO"/>
    <d v="2021-10-17T00:00:00"/>
    <x v="3"/>
    <n v="2"/>
    <n v="9"/>
    <s v="1 AÑOS 2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RA 7D ESTE # 97BSUR-25"/>
    <n v="3025240237"/>
    <n v="3053210673"/>
    <x v="0"/>
    <s v="NO SE AUTORECONOCE EN NINGUNO DE LOS ANTERIORES"/>
    <x v="0"/>
    <x v="8"/>
    <s v="NO_"/>
    <s v="NO_"/>
    <s v="o. Ingresos iguales o inferiores a 1.5 Smlv"/>
    <m/>
    <s v="MADRE"/>
    <s v="CC"/>
    <n v="1006026756"/>
    <s v="SHAIRA"/>
    <s v="MARCELA "/>
    <s v="OROZCO"/>
    <s v="CAMPOS "/>
    <m/>
    <s v="COLOMBIA"/>
    <s v="BOGOTÁ"/>
    <s v="BOGOTÁ"/>
    <m/>
    <n v="1010051018"/>
    <s v="ESTEBAN"/>
    <s v="GUILLERMO"/>
    <s v="GOMEZ"/>
    <s v="OCAMPO"/>
    <m/>
    <s v=""/>
    <s v=""/>
    <m/>
    <m/>
    <s v="CC"/>
    <n v="1006026756"/>
    <s v="SHAIRA"/>
    <s v="MARCELA "/>
    <s v="OROZCO"/>
    <s v="CAMPOS "/>
    <d v="2001-06-01T00:00:00"/>
    <n v="21"/>
    <s v="COLOMBIA"/>
    <s v="BOGOTÁ"/>
    <s v="BOGOTÁ"/>
    <x v="0"/>
    <x v="2"/>
    <x v="0"/>
    <d v="2022-05-24T00:00:00"/>
    <s v="SI_"/>
    <x v="2"/>
    <n v="5"/>
    <s v="NO_"/>
    <s v="NO"/>
    <m/>
    <n v="40"/>
    <n v="2830"/>
    <n v="50"/>
    <m/>
    <m/>
    <m/>
    <m/>
    <x v="1"/>
    <m/>
  </r>
  <r>
    <n v="1031188618"/>
    <x v="1"/>
    <d v="2022-08-02T00:00:00"/>
    <m/>
    <m/>
    <m/>
    <m/>
    <x v="0"/>
    <x v="2"/>
    <x v="2"/>
    <s v="RC"/>
    <s v="LIAM"/>
    <s v="SANTIAGO"/>
    <s v="CASTRO "/>
    <s v="PEÑA"/>
    <s v="LIAM SANTIAGO CASTRO  PEÑA"/>
    <d v="2022-06-14T00:00:00"/>
    <x v="1"/>
    <n v="6"/>
    <n v="12"/>
    <s v="0 AÑOS 6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KR 7 C ESTE NUMERO 97 D 03"/>
    <n v="3214642100"/>
    <n v="3112436332"/>
    <x v="0"/>
    <s v="NO SE AUTORECONOCE EN NINGUNO DE LOS ANTERIORES"/>
    <x v="1"/>
    <x v="1"/>
    <s v="NO_"/>
    <s v="NO_"/>
    <s v="o. Ingresos iguales o inferiores a 1.5 Smlv"/>
    <s v="NO_"/>
    <s v="ABUELO(A)"/>
    <s v="CC"/>
    <n v="65587341"/>
    <s v="MARIA"/>
    <s v="EUGENIA"/>
    <s v="ARIAS"/>
    <s v="BRIÑEZ"/>
    <d v="1970-12-25T00:00:00"/>
    <s v="COLOMBIA"/>
    <s v="TOLIMA"/>
    <s v="SALDAÑA"/>
    <s v="CC"/>
    <n v="1069303309"/>
    <s v="OSCAR"/>
    <s v="EDUARDO"/>
    <s v="CASTRO "/>
    <s v="AVELLANEDA"/>
    <d v="1989-12-05T00:00:00"/>
    <n v="33"/>
    <s v="COLOMBIA"/>
    <s v="BOGOTÁ"/>
    <s v="BOGOTÁ"/>
    <s v="CC"/>
    <n v="1032465903"/>
    <s v="WENDY"/>
    <s v="GINETH "/>
    <s v="PEÑA"/>
    <s v="ARIAS"/>
    <d v="1994-08-02T00:00:00"/>
    <n v="28"/>
    <s v="COLOMBIA"/>
    <s v="BOGOTÁ"/>
    <s v="BOGOTÁ"/>
    <x v="0"/>
    <x v="6"/>
    <x v="0"/>
    <d v="2022-07-29T00:00:00"/>
    <s v="SI_"/>
    <x v="2"/>
    <m/>
    <s v="NO_"/>
    <m/>
    <m/>
    <n v="39"/>
    <n v="2870"/>
    <n v="48"/>
    <s v="SI_"/>
    <m/>
    <m/>
    <m/>
    <x v="2"/>
    <m/>
  </r>
  <r>
    <n v="1023046133"/>
    <x v="0"/>
    <d v="2022-07-19T00:00:00"/>
    <d v="2022-08-01T00:00:00"/>
    <e v="#REF!"/>
    <e v="#N/A"/>
    <m/>
    <x v="0"/>
    <x v="4"/>
    <x v="4"/>
    <s v="RC"/>
    <s v="ISABELLA"/>
    <m/>
    <s v="GONZALEZ"/>
    <s v="MARTINEZ"/>
    <s v="ISABELLA  GONZALEZ MARTINEZ"/>
    <d v="2020-12-06T00:00:00"/>
    <x v="2"/>
    <n v="0"/>
    <n v="20"/>
    <s v="2 AÑOS 0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 ESTE 106 SUR 73"/>
    <n v="3208779877"/>
    <n v="3178452525"/>
    <x v="0"/>
    <s v="NO SE AUTORECONOCE EN NINGUNO DE LOS ANTERIORES"/>
    <x v="0"/>
    <x v="2"/>
    <s v="NO_"/>
    <s v="NO_"/>
    <s v="a. Pertenecientes a hogares con puntaje SISBEN"/>
    <m/>
    <s v="MADRE"/>
    <s v="CC"/>
    <n v="1073672693"/>
    <s v="YULY"/>
    <s v="ANDREA"/>
    <s v="MARTINEZ"/>
    <s v="SALINAS"/>
    <d v="1997-05-17T00:00:00"/>
    <s v="COLOMBIA"/>
    <s v="CUNDINAMARCA"/>
    <s v="SOACHA"/>
    <s v="CC"/>
    <n v="790031416"/>
    <s v="JOSE"/>
    <s v="ALVARO"/>
    <s v="GONZALEZ"/>
    <s v="PEREIRA"/>
    <d v="1972-03-19T00:00:00"/>
    <n v="50"/>
    <s v="COLOMBIA"/>
    <s v="CUNDINAMARCA"/>
    <s v="VILLETA"/>
    <s v="CC"/>
    <n v="1073672693"/>
    <s v="YULY"/>
    <s v="ANDREA"/>
    <s v="MARTINEZ"/>
    <s v="SALINAS"/>
    <d v="1997-05-17T00:00:00"/>
    <n v="25"/>
    <s v="COLOMBIA"/>
    <s v="CUNDINAMARCA"/>
    <s v="SOACHA"/>
    <x v="1"/>
    <x v="2"/>
    <x v="0"/>
    <d v="2022-02-25T00:00:00"/>
    <s v="SI_"/>
    <x v="2"/>
    <n v="1"/>
    <s v="NO_"/>
    <s v="NO"/>
    <m/>
    <n v="39"/>
    <n v="3415"/>
    <n v="51"/>
    <s v="NO_"/>
    <n v="6"/>
    <m/>
    <m/>
    <x v="1"/>
    <m/>
  </r>
  <r>
    <n v="1023047344"/>
    <x v="1"/>
    <d v="2022-08-02T00:00:00"/>
    <m/>
    <m/>
    <m/>
    <s v="TRIANGULO"/>
    <x v="0"/>
    <x v="5"/>
    <x v="5"/>
    <s v="RC"/>
    <s v="EITHAN"/>
    <s v="ALEJANDRO"/>
    <s v="AVILA"/>
    <s v="TOVAR"/>
    <s v="EITHAN ALEJANDRO AVILA TOVAR"/>
    <d v="2021-08-22T00:00:00"/>
    <x v="3"/>
    <n v="4"/>
    <n v="4"/>
    <s v="1 AÑOS 4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0"/>
    <m/>
    <s v="KRA6AESTE#94SUR-56"/>
    <n v="3229256255"/>
    <n v="3177516246"/>
    <x v="0"/>
    <s v="NO SE AUTORECONOCE EN NINGUNO DE LOS ANTERIORES"/>
    <x v="1"/>
    <x v="1"/>
    <s v="NO_"/>
    <s v="NO_"/>
    <s v="o. Ingresos iguales o inferiores a 1.5 Smlv"/>
    <m/>
    <s v="MADRE"/>
    <s v="CC"/>
    <n v="1023024089"/>
    <s v="KAREN"/>
    <s v="DAYANA"/>
    <s v="AVILA"/>
    <s v="TOVAR"/>
    <d v="1997-09-07T00:00:00"/>
    <s v="COLOMBIA"/>
    <s v="BOGOTÁ"/>
    <s v="BOGOTÁ"/>
    <m/>
    <m/>
    <m/>
    <m/>
    <m/>
    <m/>
    <m/>
    <s v=""/>
    <m/>
    <m/>
    <m/>
    <s v="CC"/>
    <n v="1023024089"/>
    <s v="KAREN"/>
    <s v="DAYANA"/>
    <s v="AVILA"/>
    <s v="TOVAR"/>
    <m/>
    <s v=""/>
    <s v="COLOMBIA"/>
    <s v="BOGOTÁ"/>
    <s v="BOGOTÁ"/>
    <x v="0"/>
    <x v="2"/>
    <x v="0"/>
    <d v="2022-08-03T00:00:00"/>
    <m/>
    <x v="2"/>
    <m/>
    <s v="NO_"/>
    <m/>
    <m/>
    <m/>
    <n v="3020"/>
    <n v="51"/>
    <m/>
    <s v="6 MESES"/>
    <s v="HASTA EL MOMENTO"/>
    <n v="39"/>
    <x v="1"/>
    <m/>
  </r>
  <r>
    <n v="1023045906"/>
    <x v="1"/>
    <d v="2022-08-02T00:00:00"/>
    <m/>
    <m/>
    <m/>
    <m/>
    <x v="0"/>
    <x v="5"/>
    <x v="5"/>
    <s v="RC"/>
    <s v="DEIVI "/>
    <s v="ALEXANDER"/>
    <s v="GARZON"/>
    <s v="OJEDA"/>
    <s v="DEIVI  ALEXANDER GARZON OJEDA"/>
    <d v="2020-11-19T00:00:00"/>
    <x v="2"/>
    <n v="1"/>
    <n v="7"/>
    <s v="2 AÑOS 1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L109SUR8AESTE15"/>
    <n v="3107746275"/>
    <m/>
    <x v="0"/>
    <s v="NO SE AUTORECONOCE EN NINGUNO DE LOS ANTERIORES"/>
    <x v="0"/>
    <x v="8"/>
    <s v="NO_"/>
    <s v="NO_"/>
    <s v="o. Ingresos iguales o inferiores a 1.5 Smlv"/>
    <m/>
    <s v="MADRE"/>
    <s v="CC"/>
    <n v="1007775164"/>
    <s v="LUZ"/>
    <s v="MARY"/>
    <s v="OJEDA"/>
    <s v="SOGAMOSO"/>
    <d v="2000-06-21T00:00:00"/>
    <s v="COLOMBIA"/>
    <s v="BOGOTÁ"/>
    <s v="BOGOTÁ"/>
    <s v="CC"/>
    <n v="1023035223"/>
    <s v="MIGUEL"/>
    <s v="ANGEL"/>
    <s v="GARZON"/>
    <s v="PULIDO"/>
    <d v="1999-04-30T00:00:00"/>
    <n v="23"/>
    <s v="COLOMBIA"/>
    <s v="BOGOTÁ"/>
    <s v="BOGOTÁ"/>
    <s v="CC"/>
    <n v="1007775164"/>
    <s v="LUZ"/>
    <s v="MARY"/>
    <s v="OJEDA"/>
    <s v="SOGAMOSO"/>
    <d v="2000-06-21T00:00:00"/>
    <n v="22"/>
    <s v="COLOMBIA"/>
    <s v="BOGOTÁ"/>
    <s v="BOGOTÁ"/>
    <x v="1"/>
    <x v="1"/>
    <x v="2"/>
    <d v="2022-08-03T00:00:00"/>
    <m/>
    <x v="0"/>
    <m/>
    <s v="NO_"/>
    <m/>
    <m/>
    <m/>
    <n v="2470"/>
    <n v="49"/>
    <m/>
    <s v="6 MESES"/>
    <s v="HASTA EL MOMENTO"/>
    <n v="37"/>
    <x v="1"/>
    <m/>
  </r>
  <r>
    <n v="1023046982"/>
    <x v="1"/>
    <d v="2022-08-02T00:00:00"/>
    <m/>
    <m/>
    <m/>
    <m/>
    <x v="0"/>
    <x v="5"/>
    <x v="5"/>
    <s v="RC"/>
    <s v="DANIEL"/>
    <s v="MATHIAS "/>
    <s v="MEJIA"/>
    <s v="CUBIDES"/>
    <s v="DANIEL MATHIAS  MEJIA CUBIDES"/>
    <d v="2021-07-24T00:00:00"/>
    <x v="3"/>
    <n v="5"/>
    <n v="2"/>
    <s v="1 AÑOS 5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1"/>
    <m/>
    <s v="CLL107SUR#6GESTE19"/>
    <n v="3103040554"/>
    <m/>
    <x v="0"/>
    <s v="NO SE AUTORECONOCE EN NINGUNO DE LOS ANTERIORES"/>
    <x v="0"/>
    <x v="6"/>
    <s v="NO_"/>
    <s v="NO_"/>
    <s v="o. Ingresos iguales o inferiores a 1.5 Smlv"/>
    <m/>
    <s v="MADRE"/>
    <s v="CC"/>
    <n v="1000990"/>
    <s v="DIANA"/>
    <s v="SOFIA"/>
    <s v="MEJIA"/>
    <s v="CUBIDES"/>
    <d v="2003-03-03T00:00:00"/>
    <s v="COLOMBIA"/>
    <s v="BOGOTÁ"/>
    <s v="BOGOTÁ"/>
    <m/>
    <m/>
    <m/>
    <m/>
    <m/>
    <m/>
    <m/>
    <s v=""/>
    <m/>
    <m/>
    <m/>
    <s v="CC"/>
    <n v="1000989499"/>
    <s v="TATIANA"/>
    <m/>
    <s v="MEJIA"/>
    <s v="CUBIDES"/>
    <m/>
    <s v=""/>
    <s v="COLOMBIA"/>
    <s v="BOGOTÁ"/>
    <s v="BOGOTÁ"/>
    <x v="1"/>
    <x v="9"/>
    <x v="0"/>
    <d v="2022-08-03T00:00:00"/>
    <s v="SI_"/>
    <x v="2"/>
    <n v="1"/>
    <s v="SI_"/>
    <m/>
    <m/>
    <m/>
    <m/>
    <m/>
    <m/>
    <s v="6 MESES"/>
    <s v="HASTA EL MOMENTO"/>
    <m/>
    <x v="1"/>
    <m/>
  </r>
  <r>
    <n v="1092349873"/>
    <x v="1"/>
    <d v="2022-08-05T00:00:00"/>
    <m/>
    <m/>
    <m/>
    <m/>
    <x v="0"/>
    <x v="0"/>
    <x v="0"/>
    <s v="TI"/>
    <s v="PAUL "/>
    <s v="MARIANA"/>
    <s v="HIGUERA "/>
    <s v="SANABRIA"/>
    <s v="PAUL  MARIANA HIGUERA  SANABRIA"/>
    <d v="2007-01-15T00:00:00"/>
    <x v="30"/>
    <n v="11"/>
    <n v="11"/>
    <s v="15 AÑOS 11 MESES 11 DIAS "/>
    <x v="0"/>
    <x v="0"/>
    <x v="0"/>
    <s v="SANTANDER"/>
    <s v="VILLA DEL ROSAR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D ESTE 102 SUR 0041 01 00101"/>
    <n v="3503983889"/>
    <n v="3113695858"/>
    <x v="0"/>
    <s v="NO SE AUTORECONOCE EN NINGUNO DE LOS ANTERIORES"/>
    <x v="0"/>
    <x v="17"/>
    <s v="SI_"/>
    <s v="NO_"/>
    <s v="a. Pertenecientes a hogares con puntaje SISBEN"/>
    <m/>
    <s v="CONYUGE"/>
    <s v="CC"/>
    <n v="1000989967"/>
    <s v="JHON"/>
    <s v="FREDY"/>
    <s v="SUAREZ"/>
    <s v="CORZO"/>
    <d v="2000-11-2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2"/>
    <x v="0"/>
    <m/>
    <s v="NO_"/>
    <x v="1"/>
    <m/>
    <s v="NO_"/>
    <m/>
    <m/>
    <m/>
    <m/>
    <m/>
    <m/>
    <m/>
    <m/>
    <n v="13"/>
    <x v="0"/>
    <m/>
  </r>
  <r>
    <n v="1023990929"/>
    <x v="1"/>
    <d v="2022-11-04T00:00:00"/>
    <m/>
    <s v="GINA PAOLA GOMEZ TETEYE"/>
    <m/>
    <m/>
    <x v="0"/>
    <x v="0"/>
    <x v="0"/>
    <s v="RC"/>
    <s v="GAEL"/>
    <s v="ALDAIR"/>
    <s v="CAÑUBE"/>
    <s v="GOMEZ"/>
    <s v="GAEL ALDAIR CAÑUBE GOMEZ"/>
    <d v="2022-09-16T00:00:00"/>
    <x v="1"/>
    <n v="3"/>
    <n v="10"/>
    <s v="0 AÑOS 3 MESES 10 DIAS "/>
    <x v="1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16"/>
    <m/>
    <s v="ZONA DE ASENTAMIENTO"/>
    <n v="3202736846"/>
    <m/>
    <x v="0"/>
    <s v="INDIGENA"/>
    <x v="1"/>
    <x v="1"/>
    <s v="NO_"/>
    <s v="SI_"/>
    <s v="a. Pertenecientes a hogares con puntaje SISBEN"/>
    <m/>
    <s v="MADRE"/>
    <s v="CC"/>
    <n v="1133154221"/>
    <s v="GINA"/>
    <s v="PAOLA"/>
    <s v="GOMEZ"/>
    <s v="TETEYE"/>
    <d v="1987-09-22T00:00:00"/>
    <s v="COLOMBIA"/>
    <s v="AMAZONAS"/>
    <s v="LA CHORRERA"/>
    <s v="CC"/>
    <n v="1121215286"/>
    <s v="ALDAIR"/>
    <m/>
    <s v="CAÑUBE"/>
    <s v="GOMEZ"/>
    <d v="1995-10-07T00:00:00"/>
    <n v="27"/>
    <s v="COLOMBIA"/>
    <s v="AMAZONAS"/>
    <s v="LA CHORRERA"/>
    <s v="CC"/>
    <n v="1133154221"/>
    <s v="GINA"/>
    <s v="PAOLA"/>
    <s v="GOMEZ"/>
    <s v="TETEYE"/>
    <d v="1987-09-22T00:00:00"/>
    <n v="35"/>
    <s v="COLOMBIA"/>
    <s v="AMAZONAS"/>
    <s v="LA CHORRERA"/>
    <x v="4"/>
    <x v="16"/>
    <x v="0"/>
    <d v="2022-10-04T00:00:00"/>
    <s v="SI_"/>
    <x v="1"/>
    <m/>
    <s v="NO_"/>
    <s v="SI"/>
    <m/>
    <n v="40"/>
    <n v="3145"/>
    <n v="50"/>
    <s v="SI_"/>
    <n v="2"/>
    <n v="2"/>
    <m/>
    <x v="0"/>
    <m/>
  </r>
  <r>
    <n v="1133154221"/>
    <x v="0"/>
    <d v="2022-08-05T00:00:00"/>
    <d v="2022-11-04T00:00:00"/>
    <m/>
    <e v="#N/A"/>
    <m/>
    <x v="0"/>
    <x v="0"/>
    <x v="0"/>
    <s v="CC"/>
    <s v="GINA"/>
    <s v="PAOLA"/>
    <s v="GOMEZ"/>
    <s v="TETEYE"/>
    <s v="GINA PAOLA GOMEZ TETEYE"/>
    <d v="1987-09-22T00:00:00"/>
    <x v="28"/>
    <n v="3"/>
    <n v="4"/>
    <s v="35 AÑOS 3 MESES 4 DIAS "/>
    <x v="0"/>
    <x v="0"/>
    <x v="0"/>
    <s v="AMAZONAS"/>
    <s v="LA CHORRER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s v="ZONA SIN LEGALIKZAR EL REFUGIO"/>
    <m/>
    <n v="3202736846"/>
    <m/>
    <x v="2"/>
    <s v="INDIGENA"/>
    <x v="1"/>
    <x v="1"/>
    <s v="NO_"/>
    <s v="NO_"/>
    <s v="o. Ingresos iguales o inferiores a 1.5 Smlv"/>
    <m/>
    <s v="CONYUGE"/>
    <s v="CC"/>
    <n v="1121215286"/>
    <s v="ALDAIR"/>
    <m/>
    <s v="CAÑUBE"/>
    <s v="GOMEZ"/>
    <d v="1995-10-07T00:00:00"/>
    <s v="COLOMBIA"/>
    <s v="AMAZONAS"/>
    <s v="LA CHORRERA"/>
    <m/>
    <m/>
    <m/>
    <m/>
    <m/>
    <m/>
    <m/>
    <s v=""/>
    <m/>
    <m/>
    <m/>
    <m/>
    <m/>
    <m/>
    <m/>
    <m/>
    <m/>
    <m/>
    <s v=""/>
    <m/>
    <m/>
    <m/>
    <x v="2"/>
    <x v="24"/>
    <x v="0"/>
    <m/>
    <s v="NO_"/>
    <x v="1"/>
    <m/>
    <m/>
    <m/>
    <m/>
    <m/>
    <m/>
    <m/>
    <m/>
    <m/>
    <m/>
    <n v="16"/>
    <x v="0"/>
    <m/>
  </r>
  <r>
    <n v="1023991107"/>
    <x v="1"/>
    <d v="2022-12-05T00:00:00"/>
    <m/>
    <s v="YENIFER ANDREA BOHORQUEZ"/>
    <m/>
    <m/>
    <x v="0"/>
    <x v="0"/>
    <x v="0"/>
    <s v="RC"/>
    <s v="SHARON"/>
    <s v="SAMARA"/>
    <s v="GUZMAN"/>
    <s v="BOHORQUEZ"/>
    <s v="SHARON SAMARA GUZMAN BOHORQUEZ"/>
    <d v="2022-10-15T00:00:00"/>
    <x v="1"/>
    <n v="2"/>
    <n v="11"/>
    <s v="0 AÑOS 2 MESES 11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5"/>
    <m/>
    <s v="CRA 7 A ESTE #100 B 22 SUR"/>
    <n v="3222371119"/>
    <m/>
    <x v="0"/>
    <s v="NO SE AUTORECONOCE EN NINGUNO DE LOS ANTERIORES"/>
    <x v="1"/>
    <x v="1"/>
    <s v="NO_"/>
    <s v="NO_"/>
    <s v="o. Ingresos iguales o inferiores a 1.5 Smlv"/>
    <s v="NO_"/>
    <s v="MADRE"/>
    <s v="CC"/>
    <n v="1023991107"/>
    <s v="YENIFER"/>
    <s v="ANDREA"/>
    <s v="BOHORQUEZ"/>
    <s v="TRUJILLO"/>
    <d v="2022-08-03T00:00:00"/>
    <s v="COLOMBIA"/>
    <s v="BOGOTÁ"/>
    <s v="BOGOTÁ"/>
    <s v="CC"/>
    <n v="1073706074"/>
    <s v="BRAYAN "/>
    <s v="ORLANDO"/>
    <s v="GUZMAN"/>
    <s v="FAGUA"/>
    <d v="1995-12-10T00:00:00"/>
    <n v="27"/>
    <s v="COLOMBIA"/>
    <s v="BOGOTÁ"/>
    <s v="BOGOTÁ"/>
    <s v="CC"/>
    <n v="1024576052"/>
    <s v="YENIFER"/>
    <s v="ANDREA"/>
    <s v="BOHORQUEZ"/>
    <s v="TRUJILLO"/>
    <d v="1996-08-03T00:00:00"/>
    <n v="26"/>
    <s v="COLOMBIA"/>
    <s v="BOGOTÁ"/>
    <s v="BOGOTÁ"/>
    <x v="0"/>
    <x v="2"/>
    <x v="0"/>
    <d v="2022-12-05T00:00:00"/>
    <s v="SI_"/>
    <x v="2"/>
    <n v="4"/>
    <s v="SI_"/>
    <s v="SI"/>
    <m/>
    <n v="37"/>
    <n v="2130"/>
    <n v="44"/>
    <s v="SI_"/>
    <n v="1"/>
    <n v="1"/>
    <m/>
    <x v="0"/>
    <m/>
  </r>
  <r>
    <n v="1024576052"/>
    <x v="0"/>
    <d v="2022-08-05T00:00:00"/>
    <d v="2022-12-05T00:00:00"/>
    <m/>
    <m/>
    <m/>
    <x v="0"/>
    <x v="0"/>
    <x v="0"/>
    <s v="CC"/>
    <s v="YENIFER"/>
    <s v="ANDREA"/>
    <s v="BOHORQUEZ"/>
    <s v="TRUJILLO"/>
    <s v="YENIFER ANDREA BOHORQUEZ TRUJILLO"/>
    <d v="1996-08-03T00:00:00"/>
    <x v="26"/>
    <n v="4"/>
    <n v="23"/>
    <s v="26 AÑOS 4 MESES 2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NO 100 B SUR -22"/>
    <n v="3222371119"/>
    <n v="3222604791"/>
    <x v="2"/>
    <s v="NO SE AUTORECONOCE EN NINGUNO DE LOS ANTERIORES"/>
    <x v="0"/>
    <x v="4"/>
    <s v="NO_"/>
    <s v="NO_"/>
    <s v="a. Pertenecientes a hogares con puntaje SISBEN"/>
    <m/>
    <s v="OTRO"/>
    <s v="CC"/>
    <n v="39802983"/>
    <s v="GLORIA"/>
    <s v="INES"/>
    <s v="FAGUA"/>
    <m/>
    <d v="1971-04-25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2"/>
    <x v="0"/>
    <m/>
    <s v="NO_"/>
    <x v="1"/>
    <m/>
    <m/>
    <m/>
    <m/>
    <m/>
    <m/>
    <m/>
    <m/>
    <m/>
    <m/>
    <n v="26"/>
    <x v="0"/>
    <m/>
  </r>
  <r>
    <n v="1023048150"/>
    <x v="1"/>
    <d v="2022-08-05T00:00:00"/>
    <m/>
    <m/>
    <m/>
    <m/>
    <x v="0"/>
    <x v="2"/>
    <x v="2"/>
    <s v="RC"/>
    <s v="DYLAN "/>
    <s v="ALEXANDER"/>
    <s v="RODRIGUEZ"/>
    <s v="YATE"/>
    <s v="DYLAN  ALEXANDER RODRIGUEZ YATE"/>
    <d v="2022-03-16T00:00:00"/>
    <x v="1"/>
    <n v="9"/>
    <n v="10"/>
    <s v="0 AÑOS 9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13 SUR 8A ESTE "/>
    <n v="3203781051"/>
    <n v="3212662876"/>
    <x v="0"/>
    <s v="NO SE AUTORECONOCE EN NINGUNO DE LOS ANTERIORES"/>
    <x v="0"/>
    <x v="6"/>
    <m/>
    <s v="NO_"/>
    <s v="a. Pertenecientes a hogares con puntaje SISBEN"/>
    <m/>
    <s v="MADRE"/>
    <s v="CC"/>
    <n v="1023015766"/>
    <s v="DIANA"/>
    <s v="CONSTANZA"/>
    <s v="YATE "/>
    <s v="MADRIGAL "/>
    <d v="1996-08-25T00:00:00"/>
    <s v="COLOMBIA"/>
    <s v="TOLIMA"/>
    <s v="COYAIMA"/>
    <m/>
    <m/>
    <m/>
    <m/>
    <m/>
    <m/>
    <m/>
    <s v=""/>
    <m/>
    <m/>
    <m/>
    <s v="CC"/>
    <n v="1023015766"/>
    <s v="DIANA"/>
    <s v="CONSTANZA"/>
    <s v="YATE "/>
    <s v="MADRIGAL "/>
    <d v="1996-08-25T00:00:00"/>
    <n v="26"/>
    <s v="COLOMBIA"/>
    <s v="TOLIMA"/>
    <s v="COYAIMA"/>
    <x v="0"/>
    <x v="0"/>
    <x v="0"/>
    <m/>
    <s v="SI_"/>
    <x v="2"/>
    <n v="1"/>
    <s v="NO_"/>
    <m/>
    <m/>
    <n v="40"/>
    <n v="3320"/>
    <n v="51"/>
    <s v="SI_"/>
    <s v="ACTUAL"/>
    <s v="ACTUAL"/>
    <m/>
    <x v="2"/>
    <m/>
  </r>
  <r>
    <n v="1023048559"/>
    <x v="1"/>
    <d v="2022-08-05T00:00:00"/>
    <m/>
    <m/>
    <m/>
    <m/>
    <x v="0"/>
    <x v="2"/>
    <x v="2"/>
    <s v="RC"/>
    <s v="KEYLLIN"/>
    <s v="ARIANA"/>
    <s v="ALAPE"/>
    <s v="ROJAS"/>
    <s v="KEYLLIN ARIANA ALAPE ROJAS"/>
    <d v="2022-06-05T00:00:00"/>
    <x v="1"/>
    <n v="6"/>
    <n v="21"/>
    <s v="0 AÑOS 6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 NO 97 D SUR 41"/>
    <n v="3228228460"/>
    <n v="3209102782"/>
    <x v="0"/>
    <s v="NO SE AUTORECONOCE EN NINGUNO DE LOS ANTERIORES"/>
    <x v="0"/>
    <x v="19"/>
    <m/>
    <s v="NO_"/>
    <s v="a. Pertenecientes a hogares con puntaje SISBEN"/>
    <m/>
    <s v="MADRE"/>
    <s v="CC"/>
    <n v="1006487042"/>
    <s v="MIRIAN"/>
    <s v="YORLEDY"/>
    <s v="ROJAS"/>
    <s v="MENDEZ"/>
    <d v="2001-01-24T00:00:00"/>
    <s v="COLOMBIA"/>
    <s v="CAQUETÁ"/>
    <s v="SOLITA"/>
    <s v="CC"/>
    <n v="1007789414"/>
    <s v="DUVAN"/>
    <m/>
    <s v="ALAPE"/>
    <s v="DUCUARA"/>
    <d v="1999-09-11T00:00:00"/>
    <n v="23"/>
    <s v="COLOMBIA"/>
    <s v="TOLIMA"/>
    <s v="ORTEGA"/>
    <s v="CC"/>
    <n v="1006487042"/>
    <s v="MIRIAN"/>
    <s v="YORLEDY"/>
    <s v="ROJAS"/>
    <s v="MENDEZ"/>
    <d v="2001-01-24T00:00:00"/>
    <n v="21"/>
    <s v="COLOMBIA"/>
    <s v="CAQUETÁ"/>
    <s v="SOLITA"/>
    <x v="1"/>
    <x v="0"/>
    <x v="0"/>
    <m/>
    <s v="NO_"/>
    <x v="1"/>
    <m/>
    <s v="NO_"/>
    <m/>
    <m/>
    <n v="40"/>
    <n v="3490"/>
    <n v="51"/>
    <s v="SI_"/>
    <s v="ACTUAL"/>
    <s v="ACTUAL"/>
    <m/>
    <x v="2"/>
    <m/>
  </r>
  <r>
    <n v="1023045008"/>
    <x v="1"/>
    <d v="2022-08-05T00:00:00"/>
    <m/>
    <m/>
    <m/>
    <m/>
    <x v="0"/>
    <x v="7"/>
    <x v="7"/>
    <s v="RC"/>
    <s v="CARLOS"/>
    <s v="SAMUEL"/>
    <s v="LEON"/>
    <s v="ROBAYO"/>
    <s v="CARLOS SAMUEL LEON ROBAYO"/>
    <d v="2019-11-02T00:00:00"/>
    <x v="10"/>
    <n v="1"/>
    <n v="24"/>
    <s v="3 AÑOS 1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A SUR NO 17 ESTE - 60 "/>
    <n v="3212786780"/>
    <n v="3209900102"/>
    <x v="0"/>
    <s v="NO SE AUTORECONOCE EN NINGUNO DE LOS ANTERIORES"/>
    <x v="0"/>
    <x v="4"/>
    <m/>
    <s v="NO_"/>
    <s v="a. Pertenecientes a hogares con puntaje SISBEN"/>
    <m/>
    <s v="MADRE"/>
    <s v="CC"/>
    <n v="1010206072"/>
    <s v="JESSICA"/>
    <s v="KATHERINE"/>
    <s v="ROBAYO"/>
    <s v="MAHECHA"/>
    <d v="1992-05-15T00:00:00"/>
    <s v="COLOMBIA"/>
    <s v="BOGOTÁ"/>
    <s v="BOGOTÁ"/>
    <m/>
    <m/>
    <m/>
    <m/>
    <m/>
    <m/>
    <m/>
    <s v=""/>
    <m/>
    <m/>
    <m/>
    <s v="CC"/>
    <n v="1010206072"/>
    <s v="JESSICA"/>
    <s v="KATHERINE"/>
    <s v="ROBAYO"/>
    <s v="MAHECHA"/>
    <d v="1992-05-15T00:00:00"/>
    <n v="30"/>
    <s v="COLOMBIA"/>
    <s v="BOGOTÁ"/>
    <s v="BOGOTÁ"/>
    <x v="1"/>
    <x v="4"/>
    <x v="0"/>
    <m/>
    <m/>
    <x v="0"/>
    <m/>
    <m/>
    <m/>
    <m/>
    <m/>
    <m/>
    <m/>
    <m/>
    <m/>
    <m/>
    <m/>
    <x v="3"/>
    <m/>
  </r>
  <r>
    <n v="1028673609"/>
    <x v="1"/>
    <d v="2022-08-05T00:00:00"/>
    <m/>
    <m/>
    <m/>
    <m/>
    <x v="0"/>
    <x v="7"/>
    <x v="7"/>
    <s v="RC"/>
    <s v="MARIA"/>
    <s v="JOSE"/>
    <s v="NOZA"/>
    <s v="SANCHEZ"/>
    <s v="MARIA JOSE NOZA SANCHEZ"/>
    <d v="2018-10-26T00:00:00"/>
    <x v="8"/>
    <n v="2"/>
    <n v="0"/>
    <s v="4 AÑOS 2 MESES 0 DIAS "/>
    <x v="2"/>
    <x v="0"/>
    <x v="0"/>
    <s v="CUNDINAMARCA"/>
    <s v="SAN CRISTOBAL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A SUR NO 20 ESTE - 44"/>
    <n v="3138417150"/>
    <n v="3209640510"/>
    <x v="0"/>
    <s v="NO SE AUTORECONOCE EN NINGUNO DE LOS ANTERIORES"/>
    <x v="0"/>
    <x v="4"/>
    <m/>
    <s v="NO_"/>
    <s v="a. Pertenecientes a hogares con puntaje SISBEN"/>
    <m/>
    <s v="MADRE"/>
    <s v="CC"/>
    <n v="1022945738"/>
    <s v="LUZ"/>
    <s v="ANGELA"/>
    <s v="SANCHEZ"/>
    <s v="GOMEZ"/>
    <d v="1988-01-24T00:00:00"/>
    <s v="COLOMBIA"/>
    <s v="BOGOTÁ"/>
    <s v="BOGOTÁ"/>
    <s v="CC"/>
    <n v="1033690597"/>
    <s v="JOSE"/>
    <s v="FERNEY"/>
    <s v="NOZA"/>
    <s v="ROMERO"/>
    <d v="1987-01-10T00:00:00"/>
    <n v="35"/>
    <s v="COLOMBIA"/>
    <s v="BOGOTÁ"/>
    <s v="BOGOTÁ"/>
    <s v="CC"/>
    <n v="1022945738"/>
    <s v="LUZ"/>
    <s v="ANGELA"/>
    <s v="SANCHEZ"/>
    <s v="GOMEZ"/>
    <d v="1988-01-24T00:00:00"/>
    <n v="34"/>
    <s v="COLOMBIA"/>
    <s v="BOGOTÁ"/>
    <s v="BOGOTÁ"/>
    <x v="1"/>
    <x v="3"/>
    <x v="0"/>
    <m/>
    <s v="NO_"/>
    <x v="1"/>
    <m/>
    <s v="NO_"/>
    <m/>
    <m/>
    <n v="40"/>
    <n v="3095"/>
    <n v="47"/>
    <s v="NO_"/>
    <s v="6 MESES "/>
    <s v="33 MESES "/>
    <m/>
    <x v="3"/>
    <m/>
  </r>
  <r>
    <n v="1206226100"/>
    <x v="1"/>
    <d v="2022-08-05T00:00:00"/>
    <m/>
    <m/>
    <m/>
    <m/>
    <x v="0"/>
    <x v="7"/>
    <x v="7"/>
    <s v="RC"/>
    <s v="IAN"/>
    <s v="GIOVANNI"/>
    <s v="MURCIA"/>
    <s v="VANEGAS"/>
    <s v="IAN GIOVANNI MURCIA VANEGAS"/>
    <d v="2020-06-29T00:00:00"/>
    <x v="2"/>
    <n v="5"/>
    <n v="27"/>
    <s v="2 AÑOS 5 MESES 27 DIAS "/>
    <x v="2"/>
    <x v="1"/>
    <x v="0"/>
    <s v="CUNDINAMARCA"/>
    <s v="SAN CRISTOBAL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F ESTE NO 88 F SUR-31"/>
    <n v="3132720785"/>
    <m/>
    <x v="0"/>
    <s v="NO SE AUTORECONOCE EN NINGUNO DE LOS ANTERIORES"/>
    <x v="0"/>
    <x v="8"/>
    <m/>
    <s v="NO_"/>
    <s v="a. Pertenecientes a hogares con puntaje SISBEN"/>
    <m/>
    <s v="MADRE"/>
    <s v="CC"/>
    <n v="28613845"/>
    <s v="FRAXEDY"/>
    <m/>
    <s v="VANEGAS"/>
    <s v="ROMERO "/>
    <d v="1979-08-20T00:00:00"/>
    <s v="COLOMBIA"/>
    <s v="TOLIMA"/>
    <s v="ATACO"/>
    <s v="CC"/>
    <n v="79916471"/>
    <s v="GIOVANNI"/>
    <m/>
    <s v="MURCIA"/>
    <s v="MONTANO"/>
    <d v="1980-03-02T00:00:00"/>
    <n v="42"/>
    <s v="COLOMBIA"/>
    <s v="TOLIMA"/>
    <s v="ATACO"/>
    <s v="CC"/>
    <n v="28613845"/>
    <s v="FRAXEDY"/>
    <m/>
    <s v="VANEGAS"/>
    <s v="ROMERO "/>
    <d v="1979-08-20T00:00:00"/>
    <n v="43"/>
    <s v="COLOMBIA"/>
    <s v="TOLIMA"/>
    <s v="ATACO"/>
    <x v="1"/>
    <x v="1"/>
    <x v="0"/>
    <m/>
    <s v="NO_"/>
    <x v="1"/>
    <m/>
    <s v="SI_"/>
    <s v="SI"/>
    <m/>
    <n v="36"/>
    <n v="1860"/>
    <m/>
    <s v="NO_"/>
    <s v="6 MESES "/>
    <s v="ACTUAL"/>
    <m/>
    <x v="1"/>
    <m/>
  </r>
  <r>
    <n v="1243859725"/>
    <x v="0"/>
    <d v="2022-08-05T00:00:00"/>
    <d v="2022-09-01T00:00:00"/>
    <e v="#REF!"/>
    <e v="#N/A"/>
    <s v="canta rana"/>
    <x v="0"/>
    <x v="3"/>
    <x v="3"/>
    <s v="RC"/>
    <s v="ISMAEL"/>
    <s v="JOSUE"/>
    <s v="BRICEÑO"/>
    <s v="MARTINEZ"/>
    <s v="ISMAEL JOSUE BRICEÑO MARTINEZ"/>
    <d v="2020-10-30T00:00:00"/>
    <x v="2"/>
    <n v="1"/>
    <n v="26"/>
    <s v="2 AÑOS 1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SUR 14 51 TO 2 AP 401"/>
    <n v="3214275180"/>
    <m/>
    <x v="0"/>
    <s v="NO SE AUTORECONOCE EN NINGUNO DE LOS ANTERIORES"/>
    <x v="1"/>
    <x v="1"/>
    <s v="NO_"/>
    <s v="NO_"/>
    <s v="o. Ingresos iguales o inferiores a 1.5 Smlv"/>
    <s v="SI_"/>
    <s v="ABUELO(A)"/>
    <s v="CC"/>
    <n v="1234097787"/>
    <s v="YULEIMY"/>
    <s v="BEATRIZ"/>
    <s v="MARTINEZ"/>
    <s v="ROSALES"/>
    <d v="1980-09-05T00:00:00"/>
    <s v="VENEZUELA"/>
    <s v="EXTERIOR"/>
    <s v="EXTERIOR"/>
    <m/>
    <m/>
    <m/>
    <m/>
    <m/>
    <m/>
    <m/>
    <s v=""/>
    <m/>
    <m/>
    <m/>
    <s v="CC"/>
    <n v="1140906412"/>
    <s v="KHAROLAY"/>
    <s v="DE LOS  ANGELES"/>
    <s v="BRICEÑO"/>
    <s v="MARTINEZ"/>
    <d v="1997-04-13T00:00:00"/>
    <n v="25"/>
    <s v="COLOMBIA"/>
    <s v="EXTERIOR"/>
    <s v="EXTERIOR"/>
    <x v="1"/>
    <x v="5"/>
    <x v="0"/>
    <m/>
    <s v="SI_"/>
    <x v="2"/>
    <m/>
    <s v="NO_"/>
    <m/>
    <m/>
    <s v="39 SEMANAS"/>
    <n v="2780"/>
    <n v="49"/>
    <s v="SI_"/>
    <m/>
    <m/>
    <s v=" "/>
    <x v="1"/>
    <m/>
  </r>
  <r>
    <n v="1023045551"/>
    <x v="0"/>
    <d v="2022-08-05T00:00:00"/>
    <d v="2022-08-12T00:00:00"/>
    <e v="#REF!"/>
    <e v="#N/A"/>
    <m/>
    <x v="0"/>
    <x v="3"/>
    <x v="3"/>
    <s v="RC"/>
    <s v="LOGAN"/>
    <s v="DANIEL"/>
    <s v="FRANCO"/>
    <s v="RODRIGUEZ"/>
    <s v="LOGAN DANIEL FRANCO RODRIGUEZ"/>
    <d v="2020-10-06T00:00:00"/>
    <x v="2"/>
    <n v="2"/>
    <n v="20"/>
    <s v="2 AÑOS 2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SUR 14-05 TO 9 AP 408"/>
    <n v="3123128494"/>
    <m/>
    <x v="0"/>
    <s v="NO SE AUTORECONOCE EN NINGUNO DE LOS ANTERIORES"/>
    <x v="1"/>
    <x v="1"/>
    <s v="NO_"/>
    <s v="NO_"/>
    <s v="o. Ingresos iguales o inferiores a 1.5 Smlv"/>
    <s v="SI_"/>
    <s v="MADRE"/>
    <s v="CC"/>
    <n v="1023011034"/>
    <s v="ASLLY"/>
    <s v="CATERIN"/>
    <s v="RODRIGUEZ"/>
    <s v="LOZANO"/>
    <d v="1996-02-26T00:00:00"/>
    <s v="COLOMBIA"/>
    <s v="BOGOTÁ"/>
    <s v="BOGOTÁ"/>
    <s v="CC"/>
    <n v="1031165767"/>
    <s v="BRIAN"/>
    <s v="STIVEN"/>
    <s v="FRANCO"/>
    <s v="VASQUEZ"/>
    <d v="1996-06-24T00:00:00"/>
    <n v="26"/>
    <s v="COLOMBIA"/>
    <s v="CALDAS"/>
    <s v="LA DORADA"/>
    <s v="CC"/>
    <n v="1023011034"/>
    <s v="ASLLY"/>
    <s v="CATERIN"/>
    <s v="RODRIGUEZ"/>
    <s v="LOZANO"/>
    <d v="1996-02-26T00:00:00"/>
    <n v="26"/>
    <s v="COLOMBIA"/>
    <s v="BOGOTÁ"/>
    <s v="BOGOTÁ"/>
    <x v="1"/>
    <x v="1"/>
    <x v="0"/>
    <m/>
    <s v="SI_"/>
    <x v="2"/>
    <m/>
    <s v="NO_"/>
    <m/>
    <m/>
    <s v="36 SEMANAS"/>
    <n v="2755"/>
    <n v="46"/>
    <s v="NO_"/>
    <m/>
    <m/>
    <m/>
    <x v="1"/>
    <m/>
  </r>
  <r>
    <s v="4392298CBA2B47649CB87C93E62377E556680"/>
    <x v="0"/>
    <d v="2022-08-05T00:00:00"/>
    <d v="2022-09-01T00:00:00"/>
    <e v="#REF!"/>
    <e v="#N/A"/>
    <m/>
    <x v="0"/>
    <x v="3"/>
    <x v="3"/>
    <s v="SIN DOCUMENTO"/>
    <s v="JEYDEN"/>
    <s v="DANIEL"/>
    <s v="BRITO"/>
    <s v="MARTINEZ"/>
    <s v="JEYDEN DANIEL BRITO MARTINEZ"/>
    <d v="2021-12-23T00:00:00"/>
    <x v="3"/>
    <n v="0"/>
    <n v="3"/>
    <s v="1 AÑOS 0 MESES 3 DIAS "/>
    <x v="2"/>
    <x v="1"/>
    <x v="2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SUR # 14-05 TO 7 AP 109"/>
    <n v="3222328466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JUANA"/>
    <s v="VALENTINA"/>
    <s v="MARTINEZ"/>
    <s v="REYES"/>
    <d v="2004-04-08T00:00:00"/>
    <s v="VENEZUELA"/>
    <s v="EXTERIOR"/>
    <s v="EXTERIOR"/>
    <m/>
    <m/>
    <m/>
    <m/>
    <m/>
    <m/>
    <m/>
    <s v=""/>
    <m/>
    <m/>
    <m/>
    <s v="SIN DOCUMENTO"/>
    <s v="SIN DOCUMENTO"/>
    <s v="JUANA"/>
    <s v="VALENTINA"/>
    <s v="MARTINEZ"/>
    <s v="REYES"/>
    <d v="2004-04-08T00:00:00"/>
    <n v="18"/>
    <s v="VENEZUELA"/>
    <s v="EXTERIOR"/>
    <s v="EXTERIOR"/>
    <x v="3"/>
    <x v="12"/>
    <x v="0"/>
    <m/>
    <s v="SI_"/>
    <x v="1"/>
    <m/>
    <s v="NO_"/>
    <m/>
    <m/>
    <s v="35 SEMANAS"/>
    <n v="2250"/>
    <n v="45"/>
    <s v="NO_"/>
    <m/>
    <m/>
    <m/>
    <x v="1"/>
    <m/>
  </r>
  <r>
    <n v="1029154897"/>
    <x v="0"/>
    <d v="2022-08-05T00:00:00"/>
    <d v="2022-09-01T00:00:00"/>
    <e v="#REF!"/>
    <e v="#N/A"/>
    <s v="canta rana"/>
    <x v="0"/>
    <x v="5"/>
    <x v="5"/>
    <s v="RC"/>
    <s v="ZOE"/>
    <m/>
    <s v="RODRIGUEZ"/>
    <s v="LUGO"/>
    <s v="ZOE  RODRIGUEZ LUGO"/>
    <d v="2019-12-31T00:00:00"/>
    <x v="2"/>
    <n v="11"/>
    <n v="25"/>
    <s v="2 AÑOS 11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2"/>
    <m/>
    <s v="CALLE 109 SUR # 9-46"/>
    <n v="3163577706"/>
    <m/>
    <x v="0"/>
    <s v="NO SE AUTORECONOCE EN NINGUNO DE LOS ANTERIORES"/>
    <x v="1"/>
    <x v="1"/>
    <s v="NO_"/>
    <s v="NO_"/>
    <s v="o. Ingresos iguales o inferiores a 1.5 Smlv"/>
    <m/>
    <s v="ABUELO(A)"/>
    <s v="CC"/>
    <n v="65827560"/>
    <s v="MARIA "/>
    <s v="DEICY"/>
    <s v="LUGO"/>
    <m/>
    <d v="1976-10-06T00:00:00"/>
    <s v="COLOMBIA"/>
    <s v="TOLIMA"/>
    <s v="CHAPARRAL"/>
    <m/>
    <m/>
    <m/>
    <m/>
    <m/>
    <m/>
    <m/>
    <s v=""/>
    <m/>
    <m/>
    <m/>
    <s v="CC"/>
    <n v="1106785922"/>
    <s v="LINA"/>
    <s v="GABRIELA"/>
    <s v="RODRIGUEZ"/>
    <s v="LUGO"/>
    <d v="1995-10-17T00:00:00"/>
    <n v="27"/>
    <s v="COLOMBIA"/>
    <s v="TOLIMA"/>
    <s v="CHAPARRAL"/>
    <x v="1"/>
    <x v="3"/>
    <x v="0"/>
    <m/>
    <s v="SI_"/>
    <x v="2"/>
    <m/>
    <s v="NO_"/>
    <m/>
    <m/>
    <s v="38 SEMANAS"/>
    <n v="2555"/>
    <n v="49"/>
    <s v="NO_"/>
    <m/>
    <m/>
    <m/>
    <x v="1"/>
    <m/>
  </r>
  <r>
    <n v="1140937330"/>
    <x v="0"/>
    <d v="2022-08-05T00:00:00"/>
    <d v="2022-09-01T00:00:00"/>
    <e v="#REF!"/>
    <e v="#N/A"/>
    <s v="canta rana"/>
    <x v="0"/>
    <x v="5"/>
    <x v="5"/>
    <s v="RC"/>
    <s v="KLOYS"/>
    <s v="ROMINA"/>
    <s v="SUAREZ"/>
    <s v="ALVAREZ"/>
    <s v="KLOYS ROMINA SUAREZ ALVAREZ"/>
    <d v="2020-03-08T00:00:00"/>
    <x v="2"/>
    <n v="9"/>
    <n v="18"/>
    <s v="2 AÑOS 9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# 14-05"/>
    <n v="3212616963"/>
    <m/>
    <x v="0"/>
    <s v="NO SE AUTORECONOCE EN NINGUNO DE LOS ANTERIORES"/>
    <x v="0"/>
    <x v="1"/>
    <s v="NO_"/>
    <s v="NO_"/>
    <s v="a. Pertenecientes a hogares con puntaje SISBEN"/>
    <m/>
    <s v="PADRE"/>
    <s v="CC"/>
    <n v="1140907789"/>
    <s v="YORMAN"/>
    <s v="JOSE"/>
    <s v="SUAREZ"/>
    <s v="ROJANO"/>
    <d v="1992-10-20T00:00:00"/>
    <s v="VENEZUELA"/>
    <s v="EXTERIOR"/>
    <s v="EXTERIOR"/>
    <s v="CC"/>
    <n v="1140907789"/>
    <s v="YORMAN"/>
    <s v="JOSE"/>
    <s v="SUAREZ"/>
    <s v="ROJANO"/>
    <d v="1992-10-20T00:00:00"/>
    <n v="30"/>
    <s v="VENEZUELA"/>
    <s v="EXTERIOR"/>
    <s v="EXTERIOR"/>
    <s v="SIN DOCUMENTO"/>
    <m/>
    <s v="YOELIN"/>
    <s v="RAMONA"/>
    <s v="ALVAREZ"/>
    <s v="ALVAREZ"/>
    <d v="1995-09-07T00:00:00"/>
    <n v="27"/>
    <s v="VENEZUELA"/>
    <s v="EXTERIOR"/>
    <s v="EXTERIOR"/>
    <x v="1"/>
    <x v="1"/>
    <x v="0"/>
    <m/>
    <s v="SI_"/>
    <x v="1"/>
    <m/>
    <s v="NO_"/>
    <m/>
    <m/>
    <s v="38 SEMANAS"/>
    <n v="2900"/>
    <n v="50"/>
    <s v="SI_"/>
    <m/>
    <m/>
    <m/>
    <x v="1"/>
    <m/>
  </r>
  <r>
    <n v="1023044612"/>
    <x v="0"/>
    <d v="2022-08-05T00:00:00"/>
    <d v="2022-09-01T00:00:00"/>
    <e v="#REF!"/>
    <e v="#N/A"/>
    <s v="canta rana"/>
    <x v="0"/>
    <x v="5"/>
    <x v="5"/>
    <s v="RC"/>
    <s v="IRVING"/>
    <s v="JOSE"/>
    <s v="PEREZ"/>
    <s v="POLANCO"/>
    <s v="IRVING JOSE PEREZ POLANCO"/>
    <d v="2019-11-29T00:00:00"/>
    <x v="10"/>
    <n v="0"/>
    <n v="27"/>
    <s v="3 AÑOS 0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91C A SUR 14-51 TO 7 AP 503"/>
    <n v="3219178406"/>
    <m/>
    <x v="0"/>
    <s v="NO SE AUTORECONOCE EN NINGUNO DE LOS ANTERIORES"/>
    <x v="0"/>
    <x v="8"/>
    <s v="NO_"/>
    <s v="NO_"/>
    <s v="a. Pertenecientes a hogares con puntaje SISBEN"/>
    <m/>
    <s v="MADRE"/>
    <s v="PEP"/>
    <n v="5631137"/>
    <s v="MAIRA"/>
    <s v="VIVIANNYS"/>
    <s v="POLANCO"/>
    <s v="CONTRERAS"/>
    <d v="1996-08-09T00:00:00"/>
    <s v="VENEZUELA"/>
    <s v="EXTERIOR"/>
    <s v="EXTERIOR"/>
    <s v="SIN DOCUMENTO"/>
    <m/>
    <s v="JOSE"/>
    <s v="RAFAEL"/>
    <s v="PEREZ"/>
    <s v="PEREZ"/>
    <d v="1984-01-26T00:00:00"/>
    <n v="38"/>
    <s v="VENEZUELA"/>
    <s v="EXTERIOR"/>
    <s v="EXTERIOR"/>
    <s v="PEP"/>
    <n v="5631137"/>
    <s v="MAIRA"/>
    <s v="VIVIANNYS"/>
    <s v="POLANCO"/>
    <s v="CONTRERAS"/>
    <d v="1996-08-09T00:00:00"/>
    <n v="26"/>
    <s v="VENEZUELA"/>
    <s v="EXTERIOR"/>
    <s v="EXTERIOR"/>
    <x v="1"/>
    <x v="1"/>
    <x v="0"/>
    <m/>
    <s v="SI_"/>
    <x v="0"/>
    <m/>
    <s v="NO_"/>
    <m/>
    <m/>
    <s v="41 SEMANAS"/>
    <n v="2730"/>
    <n v="49"/>
    <s v="SI_"/>
    <m/>
    <m/>
    <m/>
    <x v="3"/>
    <m/>
  </r>
  <r>
    <n v="10006534683"/>
    <x v="0"/>
    <d v="2022-08-05T00:00:00"/>
    <d v="2022-09-01T00:00:00"/>
    <e v="#REF!"/>
    <e v="#N/A"/>
    <s v="canta rana"/>
    <x v="0"/>
    <x v="0"/>
    <x v="0"/>
    <s v="CC"/>
    <s v="NIDIA"/>
    <s v="YULIETH"/>
    <s v="CARDENAS"/>
    <s v="PERILLA"/>
    <s v="NIDIA YULIETH CARDENAS PERILLA"/>
    <d v="2001-01-06T00:00:00"/>
    <x v="15"/>
    <n v="11"/>
    <n v="20"/>
    <s v="21 AÑOS 11 MESES 20 DIAS "/>
    <x v="0"/>
    <x v="0"/>
    <x v="0"/>
    <s v="CASANARE"/>
    <s v="VILLANUEV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3"/>
    <m/>
    <s v="CL 101 ASUR 14 51 TO 9 AP 112"/>
    <s v="315 2050233"/>
    <m/>
    <x v="0"/>
    <s v="NO SE AUTORECONOCE EN NINGUNO DE LOS ANTERIORES"/>
    <x v="0"/>
    <x v="19"/>
    <s v="NO_"/>
    <s v="NO_"/>
    <s v="a. Pertenecientes a hogares con puntaje SISBEN"/>
    <m/>
    <s v="CONYUGE"/>
    <s v="CC"/>
    <n v="1122237798"/>
    <s v="FRABKLIN"/>
    <m/>
    <s v="BARAHONA"/>
    <s v="MORA"/>
    <d v="1990-02-06T00:00:00"/>
    <s v="COLOMBIA"/>
    <s v="GUAVIARE"/>
    <s v="EL RETORNO"/>
    <m/>
    <m/>
    <m/>
    <m/>
    <m/>
    <m/>
    <m/>
    <s v=""/>
    <m/>
    <m/>
    <m/>
    <m/>
    <m/>
    <m/>
    <m/>
    <m/>
    <m/>
    <m/>
    <s v=""/>
    <m/>
    <m/>
    <m/>
    <x v="1"/>
    <x v="6"/>
    <x v="1"/>
    <d v="2022-08-05T00:00:00"/>
    <s v="NO_"/>
    <x v="1"/>
    <m/>
    <s v="NO_"/>
    <m/>
    <m/>
    <m/>
    <m/>
    <m/>
    <m/>
    <m/>
    <m/>
    <n v="8"/>
    <x v="0"/>
    <m/>
  </r>
  <r>
    <n v="1023048523"/>
    <x v="0"/>
    <d v="2022-08-05T00:00:00"/>
    <d v="2022-09-01T00:00:00"/>
    <e v="#REF!"/>
    <e v="#N/A"/>
    <s v="canta rana"/>
    <x v="0"/>
    <x v="2"/>
    <x v="2"/>
    <s v="RC"/>
    <s v="SAMUEL "/>
    <s v="ESTEBAN"/>
    <s v="DEVIA"/>
    <s v="BUELVAS"/>
    <s v="SAMUEL  ESTEBAN DEVIA BUELVAS"/>
    <d v="2022-05-31T00:00:00"/>
    <x v="1"/>
    <n v="6"/>
    <n v="25"/>
    <s v="0 AÑOS 6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3"/>
    <m/>
    <s v="CL 104 SUR 14 80 TO 6 APT 406"/>
    <n v="3183882723"/>
    <m/>
    <x v="0"/>
    <s v="NO SE AUTORECONOCE EN NINGUNO DE LOS ANTERIORES"/>
    <x v="1"/>
    <x v="1"/>
    <s v="NO_"/>
    <s v="NO_"/>
    <s v="o. Ingresos iguales o inferiores a 1.5 Smlv"/>
    <m/>
    <s v="MADRE"/>
    <s v="CC"/>
    <n v="1070591655"/>
    <s v="NATALIA"/>
    <s v="JIMENA"/>
    <s v="BUELVAS"/>
    <s v="RODRIGUEZ"/>
    <d v="1988-02-19T00:00:00"/>
    <s v="COLOMBIA"/>
    <s v="CUNDINAMARCA"/>
    <s v="GIRARDOT"/>
    <s v="CC"/>
    <n v="1013605285"/>
    <s v="CRISTIAN"/>
    <s v="CAMILO"/>
    <s v="DEVIA"/>
    <s v="GONZALEZ"/>
    <d v="1989-06-27T00:00:00"/>
    <n v="33"/>
    <s v="COLOMBIA"/>
    <s v="BOGOTÁ"/>
    <s v="BOGOTÁ"/>
    <s v="CC"/>
    <n v="1070591655"/>
    <s v="NATALIA"/>
    <s v="JIMENA"/>
    <s v="BUELVAS"/>
    <s v="RODRIGUEZ"/>
    <d v="1988-02-19T00:00:00"/>
    <n v="34"/>
    <s v="COLOMBIA"/>
    <s v="CUNDINAMARCA"/>
    <s v="GIRARDOT"/>
    <x v="0"/>
    <x v="5"/>
    <x v="0"/>
    <d v="2022-08-05T00:00:00"/>
    <s v="NO_"/>
    <x v="2"/>
    <n v="2"/>
    <s v="NO_"/>
    <m/>
    <m/>
    <n v="40"/>
    <n v="3090"/>
    <n v="49.5"/>
    <m/>
    <n v="2"/>
    <n v="2"/>
    <m/>
    <x v="2"/>
    <m/>
  </r>
  <r>
    <n v="1022935813"/>
    <x v="1"/>
    <d v="2022-08-16T00:00:00"/>
    <m/>
    <m/>
    <m/>
    <m/>
    <x v="0"/>
    <x v="0"/>
    <x v="0"/>
    <s v="TI"/>
    <s v="GINA"/>
    <s v="PAOLA"/>
    <s v="SANCHEZ"/>
    <s v="RODRIGUEZ"/>
    <s v="GINA PAOLA SANCHEZ RODRIGUEZ"/>
    <d v="2005-07-29T00:00:00"/>
    <x v="29"/>
    <n v="4"/>
    <n v="27"/>
    <s v="17 AÑOS 4 MESES 27 DIAS "/>
    <x v="0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6"/>
    <m/>
    <s v="KR 10 BIS ESTE 89 SUR 09"/>
    <n v="3103145420"/>
    <n v="3138526208"/>
    <x v="0"/>
    <s v="NO SE AUTORECONOCE EN NINGUNO DE LOS ANTERIORES"/>
    <x v="2"/>
    <x v="1"/>
    <s v="NO_"/>
    <s v="NO_"/>
    <s v="o. Ingresos iguales o inferiores a 1.5 Smlv"/>
    <m/>
    <s v="CONYUGE"/>
    <s v="CC"/>
    <n v="1005852748"/>
    <s v="CARLOS"/>
    <s v="IVAN"/>
    <s v="MEDINA"/>
    <s v="CELIS"/>
    <d v="2002-08-27T00:00:00"/>
    <s v="COLOMBIA"/>
    <s v="TOLIMA"/>
    <s v="CHAPARRAL"/>
    <m/>
    <m/>
    <m/>
    <m/>
    <m/>
    <m/>
    <m/>
    <s v=""/>
    <m/>
    <m/>
    <m/>
    <m/>
    <m/>
    <m/>
    <m/>
    <m/>
    <m/>
    <m/>
    <s v=""/>
    <m/>
    <m/>
    <m/>
    <x v="0"/>
    <x v="0"/>
    <x v="0"/>
    <d v="2022-08-19T00:00:00"/>
    <s v="SI_"/>
    <x v="1"/>
    <m/>
    <s v="NO_"/>
    <m/>
    <m/>
    <m/>
    <m/>
    <m/>
    <m/>
    <m/>
    <m/>
    <n v="20"/>
    <x v="0"/>
    <m/>
  </r>
  <r>
    <n v="1243859893"/>
    <x v="1"/>
    <d v="2022-08-23T00:00:00"/>
    <m/>
    <m/>
    <m/>
    <m/>
    <x v="0"/>
    <x v="1"/>
    <x v="1"/>
    <s v="RC"/>
    <s v="EVELYN "/>
    <s v="NIKOL"/>
    <s v="CORTES"/>
    <s v="TIMON"/>
    <s v="EVELYN  NIKOL CORTES TIMON"/>
    <d v="2020-12-19T00:00:00"/>
    <x v="2"/>
    <n v="0"/>
    <n v="7"/>
    <s v="2 AÑOS 0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0 SUR D ESTE 75"/>
    <n v="3103040351"/>
    <m/>
    <x v="0"/>
    <s v="NO SE AUTORECONOCE EN NINGUNO DE LOS ANTERIORES"/>
    <x v="0"/>
    <x v="12"/>
    <s v="NO_"/>
    <s v="NO_"/>
    <s v="o. Ingresos iguales o inferiores a 1.5 Smlv"/>
    <m/>
    <s v="MADRE"/>
    <s v="CC"/>
    <n v="1007519385"/>
    <s v="LUISA "/>
    <s v="FERNANDA"/>
    <s v="TIMON"/>
    <s v="YAÑEZ"/>
    <d v="2000-07-16T00:00:00"/>
    <s v="COLOMBIA"/>
    <s v="BOGOTÁ"/>
    <s v="BOGOTÁ"/>
    <s v="CC"/>
    <n v="100139464"/>
    <s v="ANDERSON"/>
    <s v="ANDRES"/>
    <s v="CORTES"/>
    <s v="ARANZA"/>
    <d v="2000-04-28T00:00:00"/>
    <n v="22"/>
    <s v="COLOMBIA"/>
    <s v="BOGOTÁ"/>
    <s v="BOGOTÁ"/>
    <s v="CC"/>
    <n v="1007519385"/>
    <s v="LUISA "/>
    <s v="FERNANDA"/>
    <s v="TIMON"/>
    <s v="YAÑEZ"/>
    <d v="2000-07-16T00:00:00"/>
    <n v="22"/>
    <s v="COLOMBIA"/>
    <s v="BOGOTÁ"/>
    <s v="BOGOTÁ"/>
    <x v="0"/>
    <x v="0"/>
    <x v="0"/>
    <d v="2022-08-19T00:00:00"/>
    <s v="SI_"/>
    <x v="2"/>
    <n v="1"/>
    <s v="NO_"/>
    <m/>
    <m/>
    <n v="40"/>
    <n v="2975"/>
    <n v="49"/>
    <s v="NO_"/>
    <n v="6"/>
    <m/>
    <m/>
    <x v="1"/>
    <m/>
  </r>
  <r>
    <n v="1016754016"/>
    <x v="0"/>
    <d v="2022-09-02T00:00:00"/>
    <d v="2022-10-03T00:00:00"/>
    <e v="#REF!"/>
    <e v="#N/A"/>
    <s v="TRIANGULO"/>
    <x v="0"/>
    <x v="0"/>
    <x v="0"/>
    <s v="RC"/>
    <s v="ANTHONY"/>
    <s v="DAMYAN"/>
    <s v="SALAMANCA"/>
    <s v="TORRES"/>
    <s v="ANTHONY DAMYAN SALAMANCA TORRES"/>
    <d v="2022-06-14T00:00:00"/>
    <x v="1"/>
    <n v="6"/>
    <n v="12"/>
    <s v="0 AÑOS 6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4 ESTE NO 91 SUR-34 CA1"/>
    <n v="3152603745"/>
    <n v="3195586188"/>
    <x v="0"/>
    <s v="NO SE AUTORECONOCE EN NINGUNO DE LOS ANTERIORES"/>
    <x v="1"/>
    <x v="1"/>
    <s v="NO_"/>
    <s v="NO_"/>
    <s v="o. Ingresos iguales o inferiores a 1.5 Smlv"/>
    <s v="NO_"/>
    <s v="PADRE"/>
    <s v="CC"/>
    <n v="1023877924"/>
    <s v="MANUEL"/>
    <s v="IVAN"/>
    <s v="SALAMANCA"/>
    <s v="SALAMANCA"/>
    <m/>
    <m/>
    <m/>
    <m/>
    <s v="CC"/>
    <n v="1023877924"/>
    <s v="MANUEL"/>
    <s v="IVAN"/>
    <s v="SALAMANCA"/>
    <s v="SALAMANCA"/>
    <m/>
    <s v=""/>
    <m/>
    <m/>
    <m/>
    <s v="CC"/>
    <n v="1022974556"/>
    <s v="JEIMMY"/>
    <s v="PAOLA"/>
    <s v="TORRES"/>
    <s v="MURILLO"/>
    <d v="1991-12-22T00:00:00"/>
    <n v="31"/>
    <s v="COLOMBIA"/>
    <s v="BOYACÁ"/>
    <s v="CHIQUINQUIRÁ"/>
    <x v="0"/>
    <x v="5"/>
    <x v="0"/>
    <d v="2022-08-29T00:00:00"/>
    <s v="SI_"/>
    <x v="2"/>
    <n v="1"/>
    <s v="SI_"/>
    <m/>
    <m/>
    <s v="35 SEMANAS"/>
    <s v="2400 GR"/>
    <s v="46 CM"/>
    <s v="NO_"/>
    <n v="1"/>
    <m/>
    <m/>
    <x v="2"/>
    <m/>
  </r>
  <r>
    <n v="1011110767"/>
    <x v="1"/>
    <d v="2022-09-05T00:00:00"/>
    <m/>
    <m/>
    <m/>
    <m/>
    <x v="0"/>
    <x v="7"/>
    <x v="7"/>
    <s v="RC"/>
    <s v="JEREMY"/>
    <s v="MANUEL"/>
    <s v="ANGULO"/>
    <s v="MENDOZA"/>
    <s v="JEREMY MANUEL ANGULO MENDOZA"/>
    <d v="2020-01-13T00:00:00"/>
    <x v="2"/>
    <n v="11"/>
    <n v="13"/>
    <s v="2 AÑOS 11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SUR NO 18 ESTE - 71"/>
    <n v="3203628612"/>
    <m/>
    <x v="0"/>
    <s v="NO SE AUTORECONOCE EN NINGUNO DE LOS ANTERIORES"/>
    <x v="1"/>
    <x v="1"/>
    <s v="NO_"/>
    <s v="NO_"/>
    <s v="o. Ingresos iguales o inferiores a 1.5 Smlv"/>
    <s v="SI_"/>
    <s v="MADRE"/>
    <s v="PEP"/>
    <n v="4557812"/>
    <s v="YORVELIS"/>
    <m/>
    <s v="MENDOZA"/>
    <s v="FERNANDEZ"/>
    <d v="1989-02-13T00:00:00"/>
    <s v="VENEZUELA"/>
    <s v="EXTERIOR"/>
    <s v="EXTERIOR"/>
    <m/>
    <m/>
    <m/>
    <m/>
    <m/>
    <m/>
    <m/>
    <s v=""/>
    <m/>
    <m/>
    <m/>
    <s v="PEP"/>
    <n v="4557812"/>
    <s v="YORVELIS"/>
    <m/>
    <s v="MENDOZA"/>
    <s v="FERNANDEZ"/>
    <d v="1989-02-13T00:00:00"/>
    <n v="33"/>
    <s v="VENEZUELA"/>
    <s v="EXTERIOR"/>
    <s v="EXTERIOR"/>
    <x v="3"/>
    <x v="12"/>
    <x v="0"/>
    <d v="2022-09-04T00:00:00"/>
    <s v="SI_"/>
    <x v="1"/>
    <m/>
    <s v="NO_"/>
    <s v="NO"/>
    <m/>
    <m/>
    <m/>
    <m/>
    <s v="NO_"/>
    <m/>
    <m/>
    <m/>
    <x v="1"/>
    <m/>
  </r>
  <r>
    <n v="1235051447"/>
    <x v="1"/>
    <d v="2022-09-05T00:00:00"/>
    <m/>
    <m/>
    <m/>
    <m/>
    <x v="0"/>
    <x v="7"/>
    <x v="7"/>
    <s v="RC"/>
    <s v="MARILENA"/>
    <s v="PAOLA "/>
    <s v="MARTINEZ"/>
    <s v="MENDOZA"/>
    <s v="MARILENA PAOLA  MARTINEZ MENDOZA"/>
    <d v="2021-03-17T00:00:00"/>
    <x v="3"/>
    <n v="9"/>
    <n v="9"/>
    <s v="1 AÑOS 9 MESES 9 DIAS "/>
    <x v="2"/>
    <x v="0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SUR NO 18 ESTE - 71"/>
    <n v="3209247244"/>
    <n v="3203628612"/>
    <x v="0"/>
    <s v="NO SE AUTORECONOCE EN NINGUNO DE LOS ANTERIORES"/>
    <x v="1"/>
    <x v="1"/>
    <s v="NO_"/>
    <s v="NO_"/>
    <s v="o. Ingresos iguales o inferiores a 1.5 Smlv"/>
    <s v="SI_"/>
    <s v="MADRE"/>
    <s v="SIN DOCUMENTO"/>
    <m/>
    <s v="KARLA"/>
    <s v="PAOLA"/>
    <s v="MENDOZA"/>
    <s v="FERNANDEZ"/>
    <d v="2000-12-01T00:00:00"/>
    <s v="VENEZUELA"/>
    <s v="EXTERIOR"/>
    <s v="EXTERIOR"/>
    <m/>
    <m/>
    <m/>
    <m/>
    <m/>
    <m/>
    <m/>
    <s v=""/>
    <m/>
    <m/>
    <m/>
    <s v="SIN DOCUMENTO"/>
    <m/>
    <s v="KARLA"/>
    <s v="PAOLA"/>
    <s v="MENDOZA"/>
    <s v="FERNANDEZ"/>
    <d v="2000-12-01T00:00:00"/>
    <n v="22"/>
    <s v="VENEZUELA"/>
    <s v="EXTERIOR"/>
    <s v="EXTERIOR"/>
    <x v="1"/>
    <x v="8"/>
    <x v="0"/>
    <d v="2022-09-04T00:00:00"/>
    <s v="SI_"/>
    <x v="1"/>
    <m/>
    <s v="NO_"/>
    <s v="NO"/>
    <m/>
    <s v="40 SEMANA "/>
    <n v="3900"/>
    <n v="47"/>
    <s v="NO_"/>
    <s v="6 MESES "/>
    <s v="12 MESES "/>
    <m/>
    <x v="1"/>
    <m/>
  </r>
  <r>
    <n v="1023989676"/>
    <x v="0"/>
    <d v="2022-09-05T00:00:00"/>
    <d v="2022-10-24T00:00:00"/>
    <m/>
    <e v="#N/A"/>
    <m/>
    <x v="0"/>
    <x v="7"/>
    <x v="7"/>
    <s v="RC"/>
    <s v="ELIANNYS"/>
    <s v="PAOLA "/>
    <s v="BARRIENTOS"/>
    <s v="ALVARADO"/>
    <s v="ELIANNYS PAOLA  BARRIENTOS ALVARADO"/>
    <d v="2020-11-17T00:00:00"/>
    <x v="2"/>
    <n v="1"/>
    <n v="9"/>
    <s v="2 AÑOS 1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B ESTE 88H SUR 0028"/>
    <n v="3103047026"/>
    <m/>
    <x v="0"/>
    <s v="NO SE AUTORECONOCE EN NINGUNO DE LOS ANTERIORES"/>
    <x v="0"/>
    <x v="2"/>
    <s v="NO_"/>
    <s v="NO_"/>
    <s v="a. Pertenecientes a hogares con puntaje SISBEN"/>
    <s v="NO_"/>
    <s v="PADRE"/>
    <s v="PEP"/>
    <n v="5086902"/>
    <s v="ELIS"/>
    <m/>
    <s v="BARRIENTOS"/>
    <s v="CALDERA"/>
    <d v="2003-12-01T00:00:00"/>
    <s v="VENEZUELA"/>
    <s v="EXTERIOR"/>
    <s v="EXTERIOR"/>
    <s v="PEP"/>
    <n v="5086902"/>
    <s v="ELIS"/>
    <m/>
    <s v="BARRIENTOS"/>
    <s v="CALDERA"/>
    <d v="2003-12-01T00:00:00"/>
    <n v="19"/>
    <s v="VENEZUELA"/>
    <s v="EXTERIOR"/>
    <s v="EXTERIOR"/>
    <s v="PEP"/>
    <n v="5090345"/>
    <s v="WILLIANNY"/>
    <m/>
    <s v="ALVARADO"/>
    <s v="SANCHEZ"/>
    <d v="2005-01-03T00:00:00"/>
    <n v="17"/>
    <s v="VENEZUELA"/>
    <s v="EXTERIOR"/>
    <s v="EXTERIOR"/>
    <x v="1"/>
    <x v="1"/>
    <x v="0"/>
    <d v="2022-09-04T00:00:00"/>
    <s v="SI_"/>
    <x v="2"/>
    <n v="2"/>
    <s v="NO_"/>
    <s v="NO"/>
    <m/>
    <s v="40 SEMANA "/>
    <n v="2595"/>
    <n v="47"/>
    <s v="NO_"/>
    <s v="6 MESES "/>
    <s v="ACTUAL"/>
    <m/>
    <x v="1"/>
    <m/>
  </r>
  <r>
    <n v="1023985389"/>
    <x v="1"/>
    <d v="2022-09-05T00:00:00"/>
    <m/>
    <m/>
    <m/>
    <m/>
    <x v="0"/>
    <x v="7"/>
    <x v="7"/>
    <s v="RC"/>
    <s v="ALAN"/>
    <s v="DAVID"/>
    <s v="CRUZ"/>
    <m/>
    <s v="ALAN DAVID CRUZ "/>
    <d v="2019-07-11T00:00:00"/>
    <x v="10"/>
    <n v="5"/>
    <n v="15"/>
    <s v="3 AÑOS 5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9 BIS ESTE 81 A SUR 0035"/>
    <n v="3017375166"/>
    <n v="3102951107"/>
    <x v="0"/>
    <s v="NO SE AUTORECONOCE EN NINGUNO DE LOS ANTERIORES"/>
    <x v="0"/>
    <x v="20"/>
    <s v="NO_"/>
    <s v="NO_"/>
    <s v="a. Pertenecientes a hogares con puntaje SISBEN"/>
    <s v="NO_"/>
    <s v="MADRE"/>
    <s v="CC"/>
    <n v="52909009"/>
    <s v="YENIFER"/>
    <s v="MARGARITA"/>
    <s v="CRUZ"/>
    <m/>
    <d v="1982-12-16T00:00:00"/>
    <s v="COLOMBIA"/>
    <s v="BOGOTÁ"/>
    <s v="BOGOTÁ"/>
    <m/>
    <m/>
    <m/>
    <m/>
    <m/>
    <m/>
    <m/>
    <s v=""/>
    <m/>
    <m/>
    <m/>
    <s v="CC"/>
    <n v="52909009"/>
    <s v="YENIFER"/>
    <s v="MARGARITA"/>
    <s v="CRUZ"/>
    <m/>
    <d v="1982-12-16T00:00:00"/>
    <n v="40"/>
    <s v="COLOMBIA"/>
    <s v="BOGOTÁ"/>
    <s v="BOGOTÁ"/>
    <x v="1"/>
    <x v="1"/>
    <x v="0"/>
    <d v="2022-09-04T00:00:00"/>
    <s v="SI_"/>
    <x v="2"/>
    <n v="2"/>
    <s v="NO_"/>
    <s v="NO"/>
    <m/>
    <s v="40 SEMANAS"/>
    <n v="45"/>
    <n v="2900"/>
    <s v="NO_"/>
    <s v="6 MESES "/>
    <s v="12 MESES "/>
    <m/>
    <x v="3"/>
    <m/>
  </r>
  <r>
    <n v="1023990615"/>
    <x v="1"/>
    <d v="2022-09-05T00:00:00"/>
    <m/>
    <m/>
    <m/>
    <m/>
    <x v="0"/>
    <x v="7"/>
    <x v="7"/>
    <s v="RC"/>
    <s v="EIMY"/>
    <s v="SAMANTA"/>
    <s v="GALINDO"/>
    <s v="ROBAYO"/>
    <s v="EIMY SAMANTA GALINDO ROBAYO"/>
    <d v="2022-06-23T00:00:00"/>
    <x v="1"/>
    <n v="6"/>
    <n v="3"/>
    <s v="0 AÑOS 6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7  ESTE NO 81 A 05 SUR"/>
    <n v="3138516727"/>
    <m/>
    <x v="0"/>
    <s v="NO SE AUTORECONOCE EN NINGUNO DE LOS ANTERIORES"/>
    <x v="1"/>
    <x v="1"/>
    <s v="NO_"/>
    <s v="NO_"/>
    <s v="o. Ingresos iguales o inferiores a 1.5 Smlv"/>
    <s v="SI_"/>
    <s v="ABUELO(A)"/>
    <s v="CC"/>
    <n v="52290744"/>
    <s v="SANDRA"/>
    <s v="VIVIANA"/>
    <s v="MALDONADO"/>
    <s v="SALGADO"/>
    <d v="1981-12-24T00:00:00"/>
    <s v="COLOMBIA"/>
    <s v="BOGOTÁ"/>
    <s v="BOGOTÁ"/>
    <m/>
    <m/>
    <m/>
    <m/>
    <m/>
    <m/>
    <m/>
    <s v=""/>
    <m/>
    <m/>
    <m/>
    <s v="TI"/>
    <n v="1016714262"/>
    <s v="LIZETH "/>
    <s v="VIVIANA"/>
    <s v="ROBAYO"/>
    <s v="MALDONADO"/>
    <d v="2006-01-31T00:00:00"/>
    <n v="16"/>
    <s v="COLOMBIA"/>
    <s v="BOGOTÁ"/>
    <s v="BOGOTÁ"/>
    <x v="3"/>
    <x v="12"/>
    <x v="0"/>
    <d v="2022-09-04T00:00:00"/>
    <s v="SI_"/>
    <x v="1"/>
    <m/>
    <s v="NO_"/>
    <s v="SI"/>
    <m/>
    <s v="40 SEMANAS"/>
    <n v="48"/>
    <n v="2840"/>
    <s v="SI_"/>
    <s v="ACTUAL"/>
    <s v="ACTUAL"/>
    <m/>
    <x v="2"/>
    <m/>
  </r>
  <r>
    <n v="1122538867"/>
    <x v="0"/>
    <d v="2022-09-05T00:00:00"/>
    <d v="2022-09-26T00:00:00"/>
    <e v="#REF!"/>
    <e v="#N/A"/>
    <m/>
    <x v="0"/>
    <x v="2"/>
    <x v="2"/>
    <s v="RC"/>
    <s v="JEREMY "/>
    <s v="ARTURO"/>
    <s v="ORJUELA"/>
    <s v="SANCHEZ"/>
    <s v="JEREMY  ARTURO ORJUELA SANCHEZ"/>
    <d v="2020-02-03T00:00:00"/>
    <x v="2"/>
    <n v="10"/>
    <n v="23"/>
    <s v="2 AÑOS 10 MESES 23 DIAS "/>
    <x v="2"/>
    <x v="1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BIS ESTE NO 80 SUR - 73"/>
    <n v="3223655094"/>
    <m/>
    <x v="0"/>
    <s v="NO SE AUTORECONOCE EN NINGUNO DE LOS ANTERIORES"/>
    <x v="1"/>
    <x v="1"/>
    <s v="NO_"/>
    <s v="NO_"/>
    <s v="o. Ingresos iguales o inferiores a 1.5 Smlv"/>
    <s v="SI_"/>
    <s v="MADRE"/>
    <s v="CC"/>
    <n v="1121958853"/>
    <s v="HEIMY"/>
    <s v="KATERINE"/>
    <s v="SANCHEZ"/>
    <s v="BUENNOMBRE"/>
    <d v="1998-09-29T00:00:00"/>
    <s v="COLOMBIA"/>
    <s v="BOGOTÁ"/>
    <s v="BOGOTÁ"/>
    <m/>
    <m/>
    <m/>
    <m/>
    <m/>
    <m/>
    <m/>
    <s v=""/>
    <m/>
    <m/>
    <m/>
    <s v="CC"/>
    <n v="1121958853"/>
    <s v="HEIMY"/>
    <s v="KATERINE"/>
    <s v="SANCHEZ"/>
    <s v="BUENNOMBRE"/>
    <d v="1998-09-29T00:00:00"/>
    <n v="24"/>
    <s v="COLOMBIA"/>
    <s v="BOGOTÁ"/>
    <s v="BOGOTÁ"/>
    <x v="1"/>
    <x v="1"/>
    <x v="0"/>
    <d v="2022-09-04T00:00:00"/>
    <s v="SI_"/>
    <x v="2"/>
    <n v="4"/>
    <s v="NO_"/>
    <s v="NO"/>
    <m/>
    <s v="40 SEMANAS"/>
    <n v="3095"/>
    <n v="93"/>
    <s v="NO_"/>
    <s v="6 MESES "/>
    <s v="24 MESES"/>
    <m/>
    <x v="1"/>
    <m/>
  </r>
  <r>
    <n v="1023989348"/>
    <x v="1"/>
    <d v="2022-09-05T00:00:00"/>
    <m/>
    <m/>
    <m/>
    <m/>
    <x v="0"/>
    <x v="7"/>
    <x v="7"/>
    <s v="RC"/>
    <s v="RICHARD"/>
    <s v="DANIEL"/>
    <s v="PINEDA"/>
    <s v="SANCHEZ"/>
    <s v="RICHARD DANIEL PINEDA SANCHEZ"/>
    <d v="2021-12-13T00:00:00"/>
    <x v="3"/>
    <n v="0"/>
    <n v="13"/>
    <s v="1 AÑOS 0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BIS NO 80 SUR -73"/>
    <n v="3145144770"/>
    <m/>
    <x v="0"/>
    <s v="NO SE AUTORECONOCE EN NINGUNO DE LOS ANTERIORES"/>
    <x v="0"/>
    <x v="20"/>
    <s v="NO_"/>
    <s v="NO_"/>
    <s v="a. Pertenecientes a hogares con puntaje SISBEN"/>
    <s v="NO_"/>
    <s v="MADRE"/>
    <s v="CC"/>
    <n v="1023889094"/>
    <s v="YESICA"/>
    <s v="CATERINE"/>
    <s v="SANCHEZ"/>
    <s v="MARTINEZ"/>
    <d v="2000-11-09T00:00:00"/>
    <s v="COLOMBIA"/>
    <s v="BOGOTÁ"/>
    <s v="BOGOTÁ"/>
    <s v="CC"/>
    <n v="1010006578"/>
    <s v="GABRIEL"/>
    <s v="RICARDO"/>
    <s v="PINEDA"/>
    <s v="ESTAILES"/>
    <d v="1995-01-03T00:00:00"/>
    <n v="27"/>
    <s v="COLOMBIA"/>
    <s v="BOGOTÁ"/>
    <s v="BOGOTÁ"/>
    <s v="CC"/>
    <n v="1023889094"/>
    <s v="YESICA"/>
    <s v="CATERINE"/>
    <s v="SANCHEZ"/>
    <s v="MARTINEZ"/>
    <d v="2000-11-09T00:00:00"/>
    <n v="22"/>
    <s v="COLOMBIA"/>
    <s v="BOGOTÁ"/>
    <s v="BOGOTÁ"/>
    <x v="1"/>
    <x v="1"/>
    <x v="0"/>
    <d v="2022-09-04T00:00:00"/>
    <s v="SI_"/>
    <x v="2"/>
    <n v="2"/>
    <s v="NO_"/>
    <s v="NO"/>
    <m/>
    <s v="39 SEMANAS"/>
    <n v="2650"/>
    <n v="50"/>
    <s v="NO_"/>
    <s v="6 MESES"/>
    <s v="ACTUAL"/>
    <m/>
    <x v="1"/>
    <s v="TICKET 552112"/>
  </r>
  <r>
    <n v="1016748415"/>
    <x v="1"/>
    <d v="2022-09-05T00:00:00"/>
    <m/>
    <m/>
    <m/>
    <m/>
    <x v="0"/>
    <x v="7"/>
    <x v="7"/>
    <s v="RC"/>
    <s v="KYLLIAM"/>
    <s v="MATIAS"/>
    <s v="CHAVEZ"/>
    <s v="TORRES"/>
    <s v="KYLLIAM MATIAS CHAVEZ TORRES"/>
    <d v="2019-11-25T00:00:00"/>
    <x v="10"/>
    <n v="1"/>
    <n v="1"/>
    <s v="3 AÑOS 1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88 G SUR 14 A 18"/>
    <n v="3118565182"/>
    <n v="3045248791"/>
    <x v="0"/>
    <s v="NO SE AUTORECONOCE EN NINGUNO DE LOS ANTERIORES"/>
    <x v="1"/>
    <x v="1"/>
    <s v="NO_"/>
    <s v="NO_"/>
    <s v="o. Ingresos iguales o inferiores a 1.5 Smlv"/>
    <s v="SI_"/>
    <s v="MADRE"/>
    <s v="CC"/>
    <n v="1023922144"/>
    <s v="SANDRA"/>
    <s v="LIZETH"/>
    <s v="TORRES"/>
    <s v="PEÑA"/>
    <d v="1992-12-13T00:00:00"/>
    <s v="COLOMBIA"/>
    <s v="BOGOTÁ"/>
    <s v="BOGOTÁ"/>
    <m/>
    <m/>
    <m/>
    <m/>
    <m/>
    <m/>
    <m/>
    <s v=""/>
    <m/>
    <m/>
    <m/>
    <s v="CC"/>
    <n v="1023922144"/>
    <s v="SANDRA"/>
    <s v="LIZETH"/>
    <s v="TORRES"/>
    <s v="PEÑA"/>
    <d v="1992-12-13T00:00:00"/>
    <n v="30"/>
    <s v="COLOMBIA"/>
    <s v="BOGOTÁ"/>
    <s v="BOGOTÁ"/>
    <x v="0"/>
    <x v="0"/>
    <x v="0"/>
    <d v="2022-09-04T00:00:00"/>
    <s v="SI_"/>
    <x v="2"/>
    <n v="3"/>
    <s v="SI_"/>
    <s v="NO"/>
    <m/>
    <s v="37 SEMANAS"/>
    <n v="2400"/>
    <n v="47"/>
    <s v="SI_"/>
    <s v="6 MESES"/>
    <s v="12 MESES "/>
    <m/>
    <x v="3"/>
    <m/>
  </r>
  <r>
    <n v="1023981728"/>
    <x v="1"/>
    <d v="2022-09-05T00:00:00"/>
    <m/>
    <m/>
    <m/>
    <m/>
    <x v="0"/>
    <x v="7"/>
    <x v="7"/>
    <s v="RC"/>
    <s v="SARAY"/>
    <s v="SHARLOTH"/>
    <s v="CHAVEZ"/>
    <s v="SALINAS"/>
    <s v="SARAY SHARLOTH CHAVEZ SALINAS"/>
    <d v="2018-03-06T00:00:00"/>
    <x v="8"/>
    <n v="9"/>
    <n v="20"/>
    <s v="4 AÑOS 9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F BIS ESTE NO 89 SUR - 46 PI 1"/>
    <n v="3208615218"/>
    <m/>
    <x v="0"/>
    <s v="NO SE AUTORECONOCE EN NINGUNO DE LOS ANTERIORES"/>
    <x v="1"/>
    <x v="1"/>
    <s v="NO_"/>
    <s v="NO_"/>
    <s v="o. Ingresos iguales o inferiores a 1.5 Smlv"/>
    <s v="SI_"/>
    <s v="MADRE"/>
    <s v="CC"/>
    <n v="1023025368"/>
    <s v="YULI"/>
    <s v="ANDREA "/>
    <s v="CHAVEZ"/>
    <s v="SALINAS "/>
    <d v="1997-11-01T00:00:00"/>
    <s v="COLOMBIA"/>
    <s v="BOGOTÁ"/>
    <s v="BOGOTÁ"/>
    <m/>
    <m/>
    <m/>
    <m/>
    <m/>
    <m/>
    <m/>
    <s v=""/>
    <m/>
    <m/>
    <m/>
    <s v="CC"/>
    <n v="1023025368"/>
    <s v="YULI"/>
    <s v="ANDREA "/>
    <s v="CHAVEZ"/>
    <s v="SALINAS "/>
    <d v="1997-11-01T00:00:00"/>
    <n v="25"/>
    <s v="COLOMBIA"/>
    <s v="BOGOTÁ"/>
    <s v="BOGOTÁ"/>
    <x v="1"/>
    <x v="1"/>
    <x v="0"/>
    <d v="2022-09-04T00:00:00"/>
    <s v="SI_"/>
    <x v="2"/>
    <n v="3"/>
    <s v="SI_"/>
    <s v="SI"/>
    <m/>
    <s v="36 SEMANAS"/>
    <n v="1720"/>
    <n v="44"/>
    <s v="SI_"/>
    <s v="6 MESES"/>
    <s v="12 MESES "/>
    <m/>
    <x v="3"/>
    <m/>
  </r>
  <r>
    <n v="1028675913"/>
    <x v="1"/>
    <d v="2022-09-05T00:00:00"/>
    <m/>
    <m/>
    <m/>
    <m/>
    <x v="0"/>
    <x v="7"/>
    <x v="7"/>
    <s v="RC"/>
    <s v="DAMIAN "/>
    <s v="JESUS"/>
    <s v="GUILLEN "/>
    <s v="MOLINA"/>
    <s v="DAMIAN  JESUS GUILLEN  MOLINA"/>
    <d v="2022-07-29T00:00:00"/>
    <x v="1"/>
    <n v="4"/>
    <n v="27"/>
    <s v="0 AÑOS 4 MESES 27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9 81   24 SUR "/>
    <n v="3123496453"/>
    <n v="3213289682"/>
    <x v="0"/>
    <s v="NO SE AUTORECONOCE EN NINGUNO DE LOS ANTERIORES"/>
    <x v="0"/>
    <x v="1"/>
    <s v="NO_"/>
    <s v="NO_"/>
    <s v="o. Ingresos iguales o inferiores a 1.5 Smlv"/>
    <s v="SI_"/>
    <s v="MADRE"/>
    <s v="CC"/>
    <n v="1023875985"/>
    <s v="LUZ"/>
    <s v="ESTELA"/>
    <s v="MOLINA"/>
    <m/>
    <d v="1998-04-15T00:00:00"/>
    <s v="COLOMBIA"/>
    <s v="BOGOTÁ"/>
    <s v="BOGOTÁ"/>
    <s v="CC"/>
    <n v="1000776529"/>
    <s v="HERSON"/>
    <s v="DARNEY"/>
    <s v="VILLEN"/>
    <s v="MAHECHA"/>
    <d v="2002-02-26T00:00:00"/>
    <n v="20"/>
    <s v="COLOMBIA"/>
    <s v="BOGOTÁ"/>
    <s v="BOGOTÁ"/>
    <s v="CC"/>
    <n v="1023875985"/>
    <s v="LUZ"/>
    <s v="ESTELA"/>
    <s v="MOLINA"/>
    <m/>
    <d v="1998-04-15T00:00:00"/>
    <n v="24"/>
    <s v="COLOMBIA"/>
    <s v="BOGOTÁ"/>
    <s v="BOGOTÁ"/>
    <x v="1"/>
    <x v="1"/>
    <x v="0"/>
    <d v="2022-09-04T00:00:00"/>
    <s v="NO_"/>
    <x v="1"/>
    <m/>
    <s v="SI_"/>
    <s v="SI"/>
    <m/>
    <s v="34 SEMANAS"/>
    <n v="2145"/>
    <n v="43"/>
    <s v="SI_"/>
    <s v="ACTUAL"/>
    <s v="ACTUAL"/>
    <m/>
    <x v="0"/>
    <m/>
  </r>
  <r>
    <n v="1023980011"/>
    <x v="1"/>
    <d v="2022-09-05T00:00:00"/>
    <m/>
    <m/>
    <m/>
    <m/>
    <x v="0"/>
    <x v="7"/>
    <x v="7"/>
    <s v="RC"/>
    <s v="MIA "/>
    <s v="ISABELLA"/>
    <s v="VALLES"/>
    <s v="GOMEZ"/>
    <s v="MIA  ISABELLA VALLES GOMEZ"/>
    <d v="2017-11-18T00:00:00"/>
    <x v="9"/>
    <n v="1"/>
    <n v="8"/>
    <s v="5 AÑOS 1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81 BIS SUR  1630 ESTE "/>
    <n v="3142275645"/>
    <m/>
    <x v="0"/>
    <s v="NO SE AUTORECONOCE EN NINGUNO DE LOS ANTERIORES"/>
    <x v="0"/>
    <x v="17"/>
    <s v="SI_"/>
    <s v="NO_"/>
    <s v="a. Pertenecientes a hogares con puntaje SISBEN"/>
    <s v="NO_"/>
    <s v="MADRE"/>
    <s v="CC"/>
    <n v="1023873968"/>
    <s v="YULY"/>
    <s v="PAOLA"/>
    <s v="GOMEZ"/>
    <s v="BONILLA"/>
    <d v="1987-07-11T00:00:00"/>
    <s v="COLOMBIA"/>
    <s v="BOGOTÁ"/>
    <s v="BOGOTÁ"/>
    <m/>
    <m/>
    <m/>
    <m/>
    <m/>
    <m/>
    <m/>
    <s v=""/>
    <m/>
    <m/>
    <m/>
    <s v="CC"/>
    <n v="1023873968"/>
    <s v="YULY"/>
    <s v="PAOLA"/>
    <s v="GOMEZ"/>
    <s v="BONILLA"/>
    <d v="1987-07-11T00:00:00"/>
    <n v="35"/>
    <s v="COLOMBIA"/>
    <s v="BOGOTÁ"/>
    <s v="BOGOTÁ"/>
    <x v="0"/>
    <x v="0"/>
    <x v="0"/>
    <d v="2022-09-04T00:00:00"/>
    <s v="SI_"/>
    <x v="2"/>
    <n v="2"/>
    <s v="NO_"/>
    <s v="NO"/>
    <m/>
    <s v="39.5 SEMANAS"/>
    <n v="3230"/>
    <n v="49"/>
    <s v="NO_"/>
    <s v="6 MESES"/>
    <s v="12 MESES "/>
    <m/>
    <x v="3"/>
    <m/>
  </r>
  <r>
    <n v="1074536315"/>
    <x v="1"/>
    <d v="2022-09-05T00:00:00"/>
    <m/>
    <m/>
    <m/>
    <m/>
    <x v="0"/>
    <x v="7"/>
    <x v="7"/>
    <s v="RC"/>
    <s v="EMILY "/>
    <s v="ISABELLA"/>
    <s v="ORTIZ"/>
    <s v="DAZA"/>
    <s v="EMILY  ISABELLA ORTIZ DAZA"/>
    <d v="2020-08-25T00:00:00"/>
    <x v="2"/>
    <n v="4"/>
    <n v="1"/>
    <s v="2 AÑOS 4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F ESTE 89 SUR 50"/>
    <n v="3148254697"/>
    <n v="3107697928"/>
    <x v="0"/>
    <s v="NO SE AUTORECONOCE EN NINGUNO DE LOS ANTERIORES"/>
    <x v="1"/>
    <x v="1"/>
    <s v="NO_"/>
    <s v="NO_"/>
    <s v="o. Ingresos iguales o inferiores a 1.5 Smlv"/>
    <s v="SI_"/>
    <s v="MADRE"/>
    <s v="CC"/>
    <n v="1012433694"/>
    <s v="STEFANNY"/>
    <s v="GHISSED"/>
    <s v="DAZA"/>
    <s v="SIMBAQUEVA"/>
    <d v="1996-07-15T00:00:00"/>
    <s v="COLOMBIA"/>
    <s v="BOGOTÁ"/>
    <s v="BOGOTÁ"/>
    <m/>
    <m/>
    <m/>
    <m/>
    <m/>
    <m/>
    <m/>
    <s v=""/>
    <m/>
    <m/>
    <m/>
    <s v="CC"/>
    <n v="1012433694"/>
    <s v="STEFANNY"/>
    <s v="GHISSED"/>
    <s v="DAZA"/>
    <s v="SIMBAQUEVA"/>
    <d v="1996-07-15T00:00:00"/>
    <n v="26"/>
    <s v="COLOMBIA"/>
    <s v="BOGOTÁ"/>
    <s v="BOGOTÁ"/>
    <x v="1"/>
    <x v="4"/>
    <x v="0"/>
    <d v="2022-08-05T00:00:00"/>
    <s v="SI_"/>
    <x v="2"/>
    <n v="1"/>
    <s v="NO_"/>
    <m/>
    <m/>
    <s v="39 SEMANAS"/>
    <n v="3060"/>
    <n v="49"/>
    <s v="NO_"/>
    <s v="6 MESES "/>
    <s v="ACTUAL"/>
    <m/>
    <x v="1"/>
    <m/>
  </r>
  <r>
    <n v="1243860929"/>
    <x v="1"/>
    <d v="2022-09-05T00:00:00"/>
    <m/>
    <m/>
    <m/>
    <m/>
    <x v="0"/>
    <x v="3"/>
    <x v="3"/>
    <s v="RC"/>
    <s v="LIAM"/>
    <s v="SAMUEL"/>
    <s v="LATORRE"/>
    <s v="BURBANO "/>
    <s v="LIAM SAMUEL LATORRE BURBANO "/>
    <d v="2022-02-03T00:00:00"/>
    <x v="1"/>
    <n v="10"/>
    <n v="23"/>
    <s v="0 AÑOS 10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1"/>
    <m/>
    <s v="KR 6 ESTE  90 SUR  38 PI 2 "/>
    <n v="3208151294"/>
    <m/>
    <x v="0"/>
    <s v="NO SE AUTORECONOCE EN NINGUNO DE LOS ANTERIORES"/>
    <x v="1"/>
    <x v="1"/>
    <s v="NO_"/>
    <s v="NO_"/>
    <s v="o. Ingresos iguales o inferiores a 1.5 Smlv"/>
    <s v="SI_"/>
    <s v="MADRE"/>
    <s v="CC"/>
    <n v="1193221221"/>
    <s v="ANA"/>
    <s v="GABRIELA "/>
    <s v="LATORRE"/>
    <s v="BURBANO "/>
    <d v="2000-08-16T00:00:00"/>
    <s v="COLOMBIA"/>
    <s v="BOGOTÁ"/>
    <s v="BOGOTÁ"/>
    <m/>
    <m/>
    <m/>
    <m/>
    <m/>
    <m/>
    <m/>
    <s v=""/>
    <m/>
    <m/>
    <m/>
    <s v="CC"/>
    <n v="1193221221"/>
    <s v="ANA"/>
    <s v="GABRIELA "/>
    <s v="LATORRE"/>
    <s v="BURBANO "/>
    <d v="2000-08-16T00:00:00"/>
    <n v="22"/>
    <s v="COLOMBIA"/>
    <s v="BOGOTÁ"/>
    <s v="BOGOTÁ"/>
    <x v="0"/>
    <x v="5"/>
    <x v="0"/>
    <d v="2022-08-05T00:00:00"/>
    <s v="SI_"/>
    <x v="2"/>
    <n v="3"/>
    <s v="NO_"/>
    <s v="NO"/>
    <m/>
    <s v="40 SEMANAS"/>
    <n v="3000"/>
    <n v="51"/>
    <m/>
    <s v="6 MESES "/>
    <s v="ACTUAL"/>
    <m/>
    <x v="2"/>
    <m/>
  </r>
  <r>
    <n v="1074824501"/>
    <x v="1"/>
    <d v="2022-09-05T00:00:00"/>
    <m/>
    <m/>
    <m/>
    <m/>
    <x v="0"/>
    <x v="7"/>
    <x v="7"/>
    <s v="RC"/>
    <s v="EMMANUEL "/>
    <s v="ALEJANDRO "/>
    <s v="ORTIZ"/>
    <s v="DAZA"/>
    <s v="EMMANUEL  ALEJANDRO  ORTIZ DAZA"/>
    <d v="2017-12-14T00:00:00"/>
    <x v="9"/>
    <n v="0"/>
    <n v="12"/>
    <s v="5 AÑOS 0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F ESTE 89 SUR 50"/>
    <n v="3148254697"/>
    <n v="3107697928"/>
    <x v="0"/>
    <s v="NO SE AUTORECONOCE EN NINGUNO DE LOS ANTERIORES"/>
    <x v="1"/>
    <x v="1"/>
    <s v="NO_"/>
    <s v="NO_"/>
    <s v="o. Ingresos iguales o inferiores a 1.5 Smlv"/>
    <s v="SI_"/>
    <s v="MADRE"/>
    <s v="CC"/>
    <n v="1012433694"/>
    <s v="STEFANNY"/>
    <s v="GHISSED"/>
    <s v="DAZA"/>
    <s v="SIMBAQUEVA"/>
    <d v="1996-07-15T00:00:00"/>
    <s v="COLOMBIA"/>
    <s v="BOGOTÁ"/>
    <s v="BOGOTÁ"/>
    <m/>
    <m/>
    <m/>
    <m/>
    <m/>
    <m/>
    <m/>
    <s v=""/>
    <m/>
    <m/>
    <m/>
    <s v="CC"/>
    <n v="1012433694"/>
    <s v="STEFANNY"/>
    <s v="GHISSED"/>
    <s v="DAZA"/>
    <s v="SIMBAQUEVA"/>
    <d v="1996-07-15T00:00:00"/>
    <n v="26"/>
    <s v="COLOMBIA"/>
    <s v="BOGOTÁ"/>
    <s v="BOGOTÁ"/>
    <x v="1"/>
    <x v="4"/>
    <x v="0"/>
    <d v="2022-08-05T00:00:00"/>
    <s v="SI_"/>
    <x v="2"/>
    <n v="1"/>
    <s v="NO_"/>
    <m/>
    <m/>
    <s v="41 SEMANAS "/>
    <n v="3100"/>
    <n v="49"/>
    <s v="NO_"/>
    <s v="6 MESES "/>
    <s v="12 MESES "/>
    <m/>
    <x v="3"/>
    <m/>
  </r>
  <r>
    <n v="1023046119"/>
    <x v="1"/>
    <d v="2022-09-05T00:00:00"/>
    <m/>
    <m/>
    <m/>
    <m/>
    <x v="0"/>
    <x v="1"/>
    <x v="1"/>
    <s v="RC"/>
    <s v="AARON "/>
    <s v="ALEXANDER"/>
    <s v="GIRALDO "/>
    <s v="HENAO"/>
    <s v="AARON  ALEXANDER GIRALDO  HENAO"/>
    <d v="2020-12-08T00:00:00"/>
    <x v="2"/>
    <n v="0"/>
    <n v="18"/>
    <s v="2 AÑOS 0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R 6F ESTE 104 SUR 32"/>
    <n v="3185862882"/>
    <m/>
    <x v="0"/>
    <s v="NO SE AUTORECONOCE EN NINGUNO DE LOS ANTERIORES"/>
    <x v="0"/>
    <x v="11"/>
    <s v="NO_"/>
    <s v="NO_"/>
    <s v="o. Ingresos iguales o inferiores a 1.5 Smlv"/>
    <s v="SI_"/>
    <s v="MADRE"/>
    <s v="CC"/>
    <n v="1151956259"/>
    <s v="SORANYELI"/>
    <m/>
    <s v="HENAO"/>
    <s v="ALVAREZ"/>
    <d v="1994-11-27T00:00:00"/>
    <s v="COLOMBIA"/>
    <s v="ANTIOQUIA"/>
    <s v="MEDELLÍN"/>
    <s v="CC"/>
    <n v="80292896"/>
    <s v="DIEGO "/>
    <s v="ALEXANDER"/>
    <s v="GIRALDO "/>
    <s v="QUINTERO"/>
    <d v="1980-10-10T00:00:00"/>
    <n v="42"/>
    <s v="COLOMBIA"/>
    <s v="BOGOTÁ"/>
    <s v="BOGOTÁ"/>
    <s v="CC"/>
    <n v="1151956259"/>
    <s v="SORANYELI"/>
    <m/>
    <s v="HENAO"/>
    <s v="ALVAREZ"/>
    <d v="1994-11-27T00:00:00"/>
    <n v="28"/>
    <s v="COLOMBIA"/>
    <s v="ANTIOQUIA"/>
    <s v="MEDELLÍN"/>
    <x v="1"/>
    <x v="1"/>
    <x v="0"/>
    <d v="2022-09-06T00:00:00"/>
    <s v="SI_"/>
    <x v="2"/>
    <m/>
    <s v="SI_"/>
    <m/>
    <m/>
    <n v="34"/>
    <n v="2770"/>
    <n v="48"/>
    <s v="NO_"/>
    <n v="6"/>
    <n v="12"/>
    <m/>
    <x v="1"/>
    <m/>
  </r>
  <r>
    <n v="1019160101"/>
    <x v="1"/>
    <d v="2022-09-05T00:00:00"/>
    <m/>
    <m/>
    <m/>
    <m/>
    <x v="0"/>
    <x v="1"/>
    <x v="1"/>
    <s v="RC"/>
    <s v="ISABELLA"/>
    <m/>
    <s v="RICO"/>
    <s v="URIBE"/>
    <s v="ISABELLA  RICO URIBE"/>
    <d v="2021-05-23T00:00:00"/>
    <x v="3"/>
    <n v="7"/>
    <n v="3"/>
    <s v="1 AÑOS 7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R 6F ESTE 104 SUR 32"/>
    <n v="3185862882"/>
    <m/>
    <x v="0"/>
    <s v="NO SE AUTORECONOCE EN NINGUNO DE LOS ANTERIORES"/>
    <x v="0"/>
    <x v="14"/>
    <s v="NO_"/>
    <s v="NO_"/>
    <s v="o. Ingresos iguales o inferiores a 1.5 Smlv"/>
    <s v="SI_"/>
    <s v="MADRE"/>
    <s v="CC"/>
    <n v="1007519766"/>
    <s v="MARIA "/>
    <s v="VALENTINA"/>
    <s v="URIBE "/>
    <s v="ALVAREZ"/>
    <d v="2000-01-13T00:00:00"/>
    <s v="COLOMBIA"/>
    <s v="BOGOTÁ"/>
    <s v="BOGOTÁ"/>
    <s v="CC"/>
    <n v="1019087496"/>
    <s v="JHON"/>
    <s v="ESTEBAN "/>
    <s v="RICO "/>
    <s v="AVENDAÑO"/>
    <d v="1993-10-18T00:00:00"/>
    <n v="29"/>
    <s v="COLOMBIA"/>
    <s v="BOGOTÁ"/>
    <s v="BOGOTÁ"/>
    <s v="CC"/>
    <n v="1007519766"/>
    <s v="MARIA "/>
    <s v="VALENTINA"/>
    <s v="URIBE "/>
    <s v="ALVAREZ"/>
    <d v="2000-01-13T00:00:00"/>
    <n v="22"/>
    <s v="COLOMBIA"/>
    <s v="BOGOTÁ"/>
    <s v="BOGOTÁ"/>
    <x v="0"/>
    <x v="25"/>
    <x v="0"/>
    <d v="2022-09-06T00:00:00"/>
    <s v="SI_"/>
    <x v="2"/>
    <m/>
    <s v="SI_"/>
    <m/>
    <m/>
    <n v="49"/>
    <n v="2240"/>
    <n v="49"/>
    <s v="NO_"/>
    <n v="6"/>
    <n v="6"/>
    <m/>
    <x v="1"/>
    <m/>
  </r>
  <r>
    <n v="1243860881"/>
    <x v="1"/>
    <d v="2022-09-05T00:00:00"/>
    <m/>
    <m/>
    <m/>
    <m/>
    <x v="0"/>
    <x v="3"/>
    <x v="3"/>
    <s v="RC"/>
    <s v="DANIEL"/>
    <s v="MATIAS"/>
    <s v="RONDON "/>
    <s v="GIL"/>
    <s v="DANIEL MATIAS RONDON  GIL"/>
    <d v="2022-01-07T00:00:00"/>
    <x v="1"/>
    <n v="11"/>
    <n v="19"/>
    <s v="0 AÑOS 11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10 A ESTE # 106 SUR - 73"/>
    <n v="3102443994"/>
    <n v="3142991427"/>
    <x v="0"/>
    <s v="NO SE AUTORECONOCE EN NINGUNO DE LOS ANTERIORES"/>
    <x v="0"/>
    <x v="1"/>
    <s v="NO_"/>
    <s v="NO_"/>
    <s v="a. Pertenecientes a hogares con puntaje SISBEN"/>
    <m/>
    <s v="MADRE"/>
    <s v="CC"/>
    <n v="1023006961"/>
    <s v="LUISA"/>
    <s v="FERNANDA"/>
    <s v="GIL "/>
    <s v="COCA"/>
    <d v="1995-09-05T00:00:00"/>
    <s v="COLOMBIA"/>
    <s v="BOGOTÁ"/>
    <s v="BOGOTÁ"/>
    <s v="CC"/>
    <n v="1014248860"/>
    <s v="JOHAN"/>
    <s v="DANIEL"/>
    <s v="RONDON"/>
    <s v="LEON"/>
    <m/>
    <s v=""/>
    <s v="COLOMBIA"/>
    <s v="BOGOTÁ"/>
    <s v="BOGOTÁ"/>
    <s v="CC"/>
    <n v="1023006961"/>
    <s v="LUISA "/>
    <s v="FERNANDA"/>
    <s v="GIL"/>
    <s v="COCA"/>
    <d v="1995-09-05T00:00:00"/>
    <n v="27"/>
    <s v="COLOMBIA"/>
    <s v="BOGOTÁ"/>
    <s v="BOGOTÁ"/>
    <x v="1"/>
    <x v="1"/>
    <x v="0"/>
    <d v="2022-09-06T00:00:00"/>
    <s v="SI_"/>
    <x v="2"/>
    <n v="7"/>
    <s v="NO_"/>
    <m/>
    <m/>
    <n v="40"/>
    <n v="3450"/>
    <n v="51"/>
    <s v="SI_"/>
    <n v="6"/>
    <n v="8"/>
    <m/>
    <x v="2"/>
    <m/>
  </r>
  <r>
    <n v="1027541893"/>
    <x v="0"/>
    <d v="2022-11-01T00:00:00"/>
    <d v="2022-11-02T00:00:00"/>
    <s v="ASLY SARAI SOSA MEJIA "/>
    <e v="#N/A"/>
    <m/>
    <x v="0"/>
    <x v="3"/>
    <x v="3"/>
    <s v="RC"/>
    <s v="THIAGO "/>
    <s v="DANIEL"/>
    <s v="FONSECA "/>
    <s v="SUAREZ"/>
    <s v="THIAGO  DANIEL FONSECA  SUAREZ"/>
    <d v="2020-05-13T00:00:00"/>
    <x v="2"/>
    <n v="7"/>
    <n v="13"/>
    <s v="2 AÑOS 7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LA ESMERALDA"/>
    <n v="3015896835"/>
    <m/>
    <x v="0"/>
    <s v="NO SE AUTORECONOCE EN NINGUNO DE LOS ANTERIORES"/>
    <x v="2"/>
    <x v="1"/>
    <s v="NO_"/>
    <s v="NO_"/>
    <m/>
    <m/>
    <s v="ABUELO(A)"/>
    <s v="CC"/>
    <n v="24712968"/>
    <s v="YISELA"/>
    <m/>
    <s v="PARRA"/>
    <s v="ALVAREZ"/>
    <d v="1979-08-02T00:00:00"/>
    <s v="COLOMBIA"/>
    <s v="CUNDINAMARCA"/>
    <s v="YACOPÍ"/>
    <m/>
    <m/>
    <m/>
    <m/>
    <m/>
    <m/>
    <m/>
    <s v=""/>
    <m/>
    <m/>
    <m/>
    <s v="CC"/>
    <n v="1003629836"/>
    <s v="PAMELA"/>
    <m/>
    <s v="SUAREZ"/>
    <s v="PARRA"/>
    <d v="2001-08-13T00:00:00"/>
    <n v="21"/>
    <s v="COLOMBIA"/>
    <s v="BOGOTÁ"/>
    <s v="BOGOTÁ"/>
    <x v="1"/>
    <x v="1"/>
    <x v="0"/>
    <m/>
    <s v="SI_"/>
    <x v="2"/>
    <m/>
    <s v="NO_"/>
    <m/>
    <m/>
    <m/>
    <m/>
    <m/>
    <m/>
    <n v="6"/>
    <n v="9"/>
    <m/>
    <x v="1"/>
    <m/>
  </r>
  <r>
    <n v="1023047678"/>
    <x v="0"/>
    <d v="2022-09-05T00:00:00"/>
    <d v="2022-11-01T00:00:00"/>
    <m/>
    <e v="#N/A"/>
    <m/>
    <x v="0"/>
    <x v="3"/>
    <x v="3"/>
    <s v="RC"/>
    <s v="ASLY"/>
    <s v="SARAI"/>
    <s v="SOSA"/>
    <s v="MEJIA"/>
    <s v="ASLY SARAI SOSA MEJIA"/>
    <d v="2021-12-10T00:00:00"/>
    <x v="3"/>
    <n v="0"/>
    <n v="16"/>
    <s v="1 AÑOS 0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L 107 SUR 6 G 19"/>
    <n v="3118450659"/>
    <m/>
    <x v="0"/>
    <s v="NO SE AUTORECONOCE EN NINGUNO DE LOS ANTERIORES"/>
    <x v="0"/>
    <x v="6"/>
    <s v="NO_"/>
    <s v="NO_"/>
    <s v="a. Pertenecientes a hogares con puntaje SISBEN"/>
    <m/>
    <s v="TIO(A)"/>
    <s v="CC"/>
    <n v="1000990928"/>
    <s v="DIANA"/>
    <s v="SOFIA"/>
    <s v="MEJIA"/>
    <s v="CUBIDES"/>
    <d v="2003-03-03T00:00:00"/>
    <s v="COLOMBIA"/>
    <s v="BOGOTÁ"/>
    <s v="BOGOTÁ"/>
    <m/>
    <m/>
    <m/>
    <m/>
    <m/>
    <m/>
    <m/>
    <s v=""/>
    <m/>
    <m/>
    <m/>
    <s v="TI"/>
    <n v="1022929321"/>
    <s v="KAREN"/>
    <s v="VALENTINA"/>
    <s v="MEJIA"/>
    <s v="CUBIDES"/>
    <m/>
    <s v=""/>
    <s v="COLOMBIA"/>
    <s v="BOGOTÁ"/>
    <s v="BOGOTÁ"/>
    <x v="1"/>
    <x v="2"/>
    <x v="0"/>
    <d v="2022-09-07T00:00:00"/>
    <s v="NO_"/>
    <x v="2"/>
    <n v="1"/>
    <s v="NO_"/>
    <m/>
    <m/>
    <m/>
    <m/>
    <m/>
    <m/>
    <n v="6"/>
    <n v="9"/>
    <m/>
    <x v="1"/>
    <m/>
  </r>
  <r>
    <n v="1023983816"/>
    <x v="1"/>
    <d v="2022-09-12T00:00:00"/>
    <m/>
    <m/>
    <m/>
    <m/>
    <x v="0"/>
    <x v="7"/>
    <x v="7"/>
    <s v="RC"/>
    <s v="JUAN"/>
    <s v="DAVID"/>
    <s v="VILLAMIL"/>
    <s v="FONSECA"/>
    <s v="JUAN DAVID VILLAMIL FONSECA"/>
    <d v="2018-12-21T00:00:00"/>
    <x v="8"/>
    <n v="0"/>
    <n v="5"/>
    <s v="4 AÑOS 0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B SUR 17 ESTE 40"/>
    <m/>
    <m/>
    <x v="0"/>
    <s v="NO SE AUTORECONOCE EN NINGUNO DE LOS ANTERIORES"/>
    <x v="1"/>
    <x v="1"/>
    <s v="NO_"/>
    <s v="NO_"/>
    <s v="o. Ingresos iguales o inferiores a 1.5 Smlv"/>
    <m/>
    <s v="ABUELO(A)"/>
    <s v="CC"/>
    <n v="46452305"/>
    <s v="MARIA "/>
    <s v="DEL CARMEN"/>
    <s v="VILLAMIL"/>
    <s v="FONSECA"/>
    <d v="1965-10-14T00:00:00"/>
    <s v="COLOMBIA"/>
    <s v="SANTANDER"/>
    <s v="PUENTE NACIONAL"/>
    <m/>
    <m/>
    <m/>
    <m/>
    <m/>
    <m/>
    <m/>
    <s v=""/>
    <m/>
    <m/>
    <m/>
    <s v="CC"/>
    <n v="53095254"/>
    <s v="BIBIANA"/>
    <s v="ANDREA"/>
    <s v="VILLAMIL"/>
    <s v="FONSECA"/>
    <m/>
    <s v=""/>
    <m/>
    <m/>
    <m/>
    <x v="1"/>
    <x v="1"/>
    <x v="0"/>
    <d v="2022-09-15T00:00:00"/>
    <s v="SI_"/>
    <x v="2"/>
    <n v="1"/>
    <s v="NO_"/>
    <m/>
    <m/>
    <m/>
    <m/>
    <m/>
    <m/>
    <m/>
    <m/>
    <m/>
    <x v="3"/>
    <m/>
  </r>
  <r>
    <n v="1028675409"/>
    <x v="1"/>
    <d v="2022-09-12T00:00:00"/>
    <m/>
    <m/>
    <m/>
    <m/>
    <x v="0"/>
    <x v="8"/>
    <x v="8"/>
    <s v="RC"/>
    <s v="VALERIS "/>
    <s v="JOSE "/>
    <s v="COLINA"/>
    <s v="REFUNJOL "/>
    <s v="VALERIS  JOSE  COLINA REFUNJOL "/>
    <d v="2021-04-12T00:00:00"/>
    <x v="3"/>
    <n v="8"/>
    <n v="14"/>
    <s v="1 AÑOS 8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A 23 D ESTE-89SUR-39"/>
    <n v="311724246"/>
    <m/>
    <x v="0"/>
    <s v="NO SE AUTORECONOCE EN NINGUNO DE LOS ANTERIORES"/>
    <x v="1"/>
    <x v="1"/>
    <s v="NO_"/>
    <s v="NO_"/>
    <s v="o. Ingresos iguales o inferiores a 1.5 Smlv"/>
    <s v="NO_"/>
    <s v="MADRE"/>
    <s v="PEP"/>
    <n v="4657590"/>
    <s v="MARLENY"/>
    <m/>
    <s v=" REFUNJOL "/>
    <s v="MALDONADO "/>
    <d v="1988-02-18T00:00:00"/>
    <s v="VENEZUELA"/>
    <m/>
    <m/>
    <m/>
    <m/>
    <m/>
    <m/>
    <m/>
    <m/>
    <m/>
    <s v=""/>
    <m/>
    <m/>
    <m/>
    <s v="PEP"/>
    <n v="4657590"/>
    <s v="MARLENY"/>
    <m/>
    <s v=" REFUNJOL "/>
    <s v="MALDONADO "/>
    <d v="1988-02-18T00:00:00"/>
    <n v="34"/>
    <s v="VENEZUELA"/>
    <m/>
    <m/>
    <x v="1"/>
    <x v="1"/>
    <x v="0"/>
    <d v="2022-09-15T00:00:00"/>
    <s v="SI_"/>
    <x v="1"/>
    <s v="NO"/>
    <s v="NO_"/>
    <m/>
    <m/>
    <n v="39"/>
    <n v="3025"/>
    <n v="50"/>
    <m/>
    <m/>
    <m/>
    <m/>
    <x v="1"/>
    <m/>
  </r>
  <r>
    <n v="16012018237"/>
    <x v="1"/>
    <d v="2022-09-12T00:00:00"/>
    <m/>
    <m/>
    <m/>
    <m/>
    <x v="0"/>
    <x v="8"/>
    <x v="8"/>
    <s v="ANM"/>
    <s v="MATHIAS "/>
    <s v="DEL JESUS "/>
    <s v="HERNANDEZ "/>
    <s v="RODRIGUEZ"/>
    <s v="MATHIAS  DEL JESUS  HERNANDEZ  RODRIGUEZ"/>
    <d v="2018-01-16T00:00:00"/>
    <x v="8"/>
    <n v="11"/>
    <n v="10"/>
    <s v="4 AÑOS 11 MESES 10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63"/>
    <m/>
    <s v="CRA13 F #89D-06"/>
    <n v="3112778786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INES "/>
    <s v="ANDREINA "/>
    <s v="RODRIGUEZ "/>
    <s v="RIVAS "/>
    <m/>
    <s v="VENEZUELA"/>
    <m/>
    <m/>
    <m/>
    <m/>
    <m/>
    <m/>
    <m/>
    <m/>
    <m/>
    <s v=""/>
    <m/>
    <m/>
    <m/>
    <s v="SIN DOCUMENTO"/>
    <m/>
    <s v="INES "/>
    <s v="ANDREINA "/>
    <s v="RODRIGUEZ "/>
    <s v="RIVAS "/>
    <m/>
    <s v=""/>
    <s v="VENEZUELA"/>
    <m/>
    <m/>
    <x v="3"/>
    <x v="12"/>
    <x v="1"/>
    <m/>
    <m/>
    <x v="2"/>
    <s v="NO"/>
    <s v="NO_"/>
    <m/>
    <m/>
    <n v="39"/>
    <m/>
    <m/>
    <m/>
    <m/>
    <m/>
    <m/>
    <x v="3"/>
    <m/>
  </r>
  <r>
    <n v="1039226511"/>
    <x v="1"/>
    <d v="2022-09-12T00:00:00"/>
    <m/>
    <m/>
    <m/>
    <m/>
    <x v="0"/>
    <x v="7"/>
    <x v="7"/>
    <s v="RC"/>
    <s v="LUCIANA "/>
    <m/>
    <s v="CALLE"/>
    <s v="ARBOLEDA "/>
    <s v="LUCIANA   CALLE ARBOLEDA "/>
    <d v="2020-05-28T00:00:00"/>
    <x v="2"/>
    <n v="6"/>
    <n v="28"/>
    <s v="2 AÑOS 6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ALLE 89D SUR 14-28 ESTE"/>
    <n v="3193582114"/>
    <m/>
    <x v="2"/>
    <s v="NO SE AUTORECONOCE EN NINGUNO DE LOS ANTERIORES"/>
    <x v="1"/>
    <x v="1"/>
    <s v="NO_"/>
    <s v="NO_"/>
    <s v="o. Ingresos iguales o inferiores a 1.5 Smlv"/>
    <s v="NO_"/>
    <s v="MADRE"/>
    <s v="CC"/>
    <n v="1007349003"/>
    <s v="YESICA "/>
    <m/>
    <s v="ARBOLEDA "/>
    <s v="PIEDRAHITA"/>
    <m/>
    <s v="COLOMBIA"/>
    <s v="ANTIOQUIA"/>
    <s v="CONCORDIA"/>
    <m/>
    <m/>
    <m/>
    <m/>
    <m/>
    <m/>
    <m/>
    <s v=""/>
    <m/>
    <m/>
    <m/>
    <s v="CC"/>
    <n v="1007349003"/>
    <s v="YESICA "/>
    <m/>
    <s v="ARBOLEDA "/>
    <s v="PIEDRAHITA"/>
    <d v="1988-02-18T00:00:00"/>
    <n v="34"/>
    <s v="COLOMBIA"/>
    <s v="ANTIOQUIA"/>
    <s v="CONCORDIA"/>
    <x v="1"/>
    <x v="1"/>
    <x v="1"/>
    <m/>
    <m/>
    <x v="1"/>
    <s v="NO"/>
    <s v="NO_"/>
    <m/>
    <m/>
    <n v="40"/>
    <n v="3400"/>
    <n v="52"/>
    <m/>
    <m/>
    <m/>
    <m/>
    <x v="1"/>
    <m/>
  </r>
  <r>
    <n v="1023989627"/>
    <x v="1"/>
    <d v="2022-11-01T00:00:00"/>
    <m/>
    <m/>
    <m/>
    <m/>
    <x v="0"/>
    <x v="8"/>
    <x v="8"/>
    <s v="RC"/>
    <s v="DILAN"/>
    <s v="GERONIMO"/>
    <s v="VALERO"/>
    <s v="RAMIREZ"/>
    <s v="DILAN GERONIMO VALERO RAMIREZ"/>
    <d v="2021-12-19T00:00:00"/>
    <x v="3"/>
    <n v="0"/>
    <n v="7"/>
    <s v="1 AÑOS 0 MESES 7 DIAS "/>
    <x v="2"/>
    <x v="0"/>
    <x v="0"/>
    <s v="BOGOTÁ"/>
    <s v="BOGOTÁ"/>
    <x v="0"/>
    <s v="NO_"/>
    <s v="NINGUNA"/>
    <s v="NO_"/>
    <s v="NO_"/>
    <s v="NO_"/>
    <s v="NO_"/>
    <s v="NO_"/>
    <s v="NO_"/>
    <s v="NO_"/>
    <s v="NO_"/>
    <s v="NO_"/>
    <s v="COLOMBIA"/>
    <s v="BOGOTÁ"/>
    <x v="0"/>
    <s v="LOCALIDAD"/>
    <x v="0"/>
    <x v="74"/>
    <m/>
    <s v="KR 12 H ESTE 88 F SUR 0091 0100003"/>
    <n v="3222396328"/>
    <n v="3103052784"/>
    <x v="0"/>
    <s v="NO SE AUTORECONOCE EN NINGUNO DE LOS ANTERIORES"/>
    <x v="1"/>
    <x v="1"/>
    <s v="NO_"/>
    <s v="NO_"/>
    <s v="o. Ingresos iguales o inferiores a 1.5 Smlv"/>
    <s v="NO_"/>
    <s v="HERMANO(A)"/>
    <s v="CC"/>
    <n v="1007103675"/>
    <s v="ISA"/>
    <s v="CATERINE"/>
    <s v="VALERO"/>
    <s v="RAMIREZ"/>
    <d v="2003-09-02T00:00:00"/>
    <s v="COLOMBIA"/>
    <s v="BOGOTÁ"/>
    <s v="BOGOTÁ"/>
    <s v="CC"/>
    <n v="79965"/>
    <s v="FREDY"/>
    <s v="ALBERTO"/>
    <s v="VALERO"/>
    <s v="CALDERON"/>
    <d v="1977-08-29T00:00:00"/>
    <n v="45"/>
    <s v="COLOMBIA"/>
    <s v="BOGOTÁ"/>
    <s v="BOGOTÁ"/>
    <s v="CC"/>
    <n v="52448980"/>
    <s v="YESENIA"/>
    <m/>
    <s v="RAMIREZ"/>
    <s v="CORTES"/>
    <d v="1980-06-17T00:00:00"/>
    <n v="42"/>
    <s v="COLOMBIA"/>
    <s v="BOGOTÁ"/>
    <s v="BOGOTÁ"/>
    <x v="2"/>
    <x v="11"/>
    <x v="0"/>
    <d v="2022-10-31T00:00:00"/>
    <s v="SI_"/>
    <x v="2"/>
    <n v="2"/>
    <s v="NO_"/>
    <m/>
    <m/>
    <s v="38 SEMANAS"/>
    <n v="2861"/>
    <s v="47 CM"/>
    <s v="NO_"/>
    <n v="2"/>
    <m/>
    <m/>
    <x v="1"/>
    <m/>
  </r>
  <r>
    <n v="1013697579"/>
    <x v="0"/>
    <d v="2022-09-12T00:00:00"/>
    <d v="2022-11-01T00:00:00"/>
    <m/>
    <e v="#N/A"/>
    <m/>
    <x v="0"/>
    <x v="2"/>
    <x v="2"/>
    <s v="RC"/>
    <s v="AYLIN "/>
    <s v="GABRIELA"/>
    <s v="FULANO"/>
    <s v="RAMIREZ"/>
    <s v="AYLIN  GABRIELA FULANO RAMIREZ"/>
    <d v="2020-12-08T00:00:00"/>
    <x v="2"/>
    <n v="0"/>
    <n v="18"/>
    <s v="2 AÑOS 0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KRA 14B ESTE # 92SUR-46"/>
    <n v="3112561033"/>
    <m/>
    <x v="2"/>
    <s v="NO SE AUTORECONOCE EN NINGUNO DE LOS ANTERIORES"/>
    <x v="1"/>
    <x v="1"/>
    <s v="NO_"/>
    <s v="NO_"/>
    <s v="o. Ingresos iguales o inferiores a 1.5 Smlv"/>
    <s v="NO_"/>
    <s v="MADRE"/>
    <s v="CC"/>
    <n v="1000616073"/>
    <s v="DEISY "/>
    <s v="TATIANA "/>
    <s v="RAMIREZ"/>
    <s v="BALLESTEROS "/>
    <m/>
    <s v="COLOMBIA"/>
    <s v="BOGOTÁ"/>
    <s v="BOGOTÁ"/>
    <m/>
    <m/>
    <m/>
    <m/>
    <m/>
    <m/>
    <m/>
    <s v=""/>
    <m/>
    <m/>
    <m/>
    <s v="CC"/>
    <n v="1000616073"/>
    <s v="DEISY "/>
    <s v="TATIANA "/>
    <s v="RAMIREZ"/>
    <s v="BALLESTEROS "/>
    <d v="2001-03-06T00:00:00"/>
    <n v="21"/>
    <s v="COLOMBIA"/>
    <s v="BOGOTÁ"/>
    <s v="BOGOTÁ"/>
    <x v="1"/>
    <x v="2"/>
    <x v="0"/>
    <d v="2022-09-15T00:00:00"/>
    <s v="SI_"/>
    <x v="1"/>
    <s v="NO"/>
    <s v="NO_"/>
    <m/>
    <m/>
    <n v="40"/>
    <n v="3410"/>
    <n v="52"/>
    <m/>
    <m/>
    <m/>
    <m/>
    <x v="1"/>
    <m/>
  </r>
  <r>
    <n v="1023987196"/>
    <x v="1"/>
    <d v="2022-09-12T00:00:00"/>
    <m/>
    <m/>
    <m/>
    <m/>
    <x v="0"/>
    <x v="8"/>
    <x v="8"/>
    <s v="RC"/>
    <s v="ALAN"/>
    <s v="SMITH"/>
    <s v="FULANO "/>
    <s v="GONZALEZ "/>
    <s v="ALAN SMITH FULANO  GONZALEZ "/>
    <d v="2020-02-16T00:00:00"/>
    <x v="2"/>
    <n v="10"/>
    <n v="10"/>
    <s v="2 AÑOS 10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225333699"/>
    <m/>
    <x v="2"/>
    <s v="NO SE AUTORECONOCE EN NINGUNO DE LOS ANTERIORES"/>
    <x v="1"/>
    <x v="1"/>
    <s v="NO_"/>
    <s v="NO_"/>
    <s v="o. Ingresos iguales o inferiores a 1.5 Smlv"/>
    <s v="NO_"/>
    <s v="MADRE"/>
    <s v="CC"/>
    <n v="1023933315"/>
    <s v="MARIA "/>
    <s v="ALEJANDRA"/>
    <s v="GONZALEZ "/>
    <s v="SANDOVAL "/>
    <m/>
    <s v="COLOMBIA"/>
    <s v="BOGOTÁ"/>
    <s v="BOGOTÁ"/>
    <m/>
    <m/>
    <m/>
    <m/>
    <m/>
    <m/>
    <m/>
    <s v=""/>
    <m/>
    <m/>
    <m/>
    <s v="CC"/>
    <n v="1023933315"/>
    <s v="MARIA "/>
    <s v="ALEJANDRA"/>
    <s v="GONZALEZ "/>
    <s v="SANDOVAL "/>
    <d v="1994-05-17T00:00:00"/>
    <n v="28"/>
    <s v="COLOMBIA"/>
    <s v="BOGOTÁ"/>
    <s v="BOGOTÁ"/>
    <x v="0"/>
    <x v="4"/>
    <x v="0"/>
    <d v="2022-09-15T00:00:00"/>
    <s v="SI_"/>
    <x v="1"/>
    <s v="NO"/>
    <s v="NO_"/>
    <m/>
    <m/>
    <n v="38"/>
    <n v="2700"/>
    <n v="50"/>
    <m/>
    <m/>
    <m/>
    <m/>
    <x v="1"/>
    <m/>
  </r>
  <r>
    <n v="1222218723"/>
    <x v="1"/>
    <d v="2022-09-12T00:00:00"/>
    <m/>
    <m/>
    <m/>
    <m/>
    <x v="0"/>
    <x v="8"/>
    <x v="8"/>
    <s v="RC"/>
    <s v="SALOME "/>
    <m/>
    <s v="LEON"/>
    <s v="MONGUA"/>
    <s v="SALOME   LEON MONGUA"/>
    <d v="2018-03-12T00:00:00"/>
    <x v="8"/>
    <n v="9"/>
    <n v="14"/>
    <s v="4 AÑOS 9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3"/>
    <m/>
    <s v="CALLE 90SUR  #12F ESTE 05"/>
    <n v="3204513361"/>
    <m/>
    <x v="2"/>
    <s v="NO SE AUTORECONOCE EN NINGUNO DE LOS ANTERIORES"/>
    <x v="0"/>
    <x v="6"/>
    <s v="NO_"/>
    <s v="NO_"/>
    <s v="o. Ingresos iguales o inferiores a 1.5 Smlv"/>
    <s v="NO_"/>
    <s v="MADRE"/>
    <s v="CC"/>
    <n v="1016026357"/>
    <s v="DIANA"/>
    <m/>
    <s v="MONGUA"/>
    <s v="GERRERO"/>
    <d v="1990-05-15T00:00:00"/>
    <s v="COLOMBIA"/>
    <s v="BOGOTÁ"/>
    <s v="BOGOTÁ"/>
    <m/>
    <m/>
    <m/>
    <m/>
    <m/>
    <m/>
    <m/>
    <s v=""/>
    <m/>
    <m/>
    <m/>
    <s v="CC"/>
    <n v="1016026357"/>
    <s v="DIANA"/>
    <m/>
    <s v="MONGUA"/>
    <s v="GERRERO"/>
    <d v="1990-05-15T00:00:00"/>
    <n v="32"/>
    <s v="COLOMBIA"/>
    <s v="BOGOTÁ"/>
    <s v="BOGOTÁ"/>
    <x v="0"/>
    <x v="6"/>
    <x v="0"/>
    <d v="2022-09-15T00:00:00"/>
    <s v="SI_"/>
    <x v="1"/>
    <s v="NO"/>
    <s v="NO_"/>
    <m/>
    <m/>
    <m/>
    <n v="3160"/>
    <m/>
    <m/>
    <m/>
    <m/>
    <m/>
    <x v="3"/>
    <m/>
  </r>
  <r>
    <n v="1031187124"/>
    <x v="0"/>
    <d v="2022-09-12T00:00:00"/>
    <d v="2022-12-01T00:00:00"/>
    <m/>
    <m/>
    <m/>
    <x v="0"/>
    <x v="7"/>
    <x v="7"/>
    <s v="RC"/>
    <s v="VALERI"/>
    <s v="SALOME "/>
    <s v="BAQUERO"/>
    <s v="VALERO "/>
    <s v="VALERI SALOME  BAQUERO VALERO "/>
    <d v="2020-12-02T00:00:00"/>
    <x v="2"/>
    <n v="0"/>
    <n v="24"/>
    <s v="2 AÑOS 0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A 15ESTE #82 SUR-16 "/>
    <n v="3222040875"/>
    <n v="3132290237"/>
    <x v="0"/>
    <s v="NO SE AUTORECONOCE EN NINGUNO DE LOS ANTERIORES"/>
    <x v="1"/>
    <x v="1"/>
    <s v="NO_"/>
    <s v="NO_"/>
    <s v="o. Ingresos iguales o inferiores a 1.5 Smlv"/>
    <s v="NO_"/>
    <s v="MADRE"/>
    <s v="CC"/>
    <n v="1000335782"/>
    <s v="WENDI "/>
    <s v="YULISA"/>
    <s v="BAQUERO"/>
    <s v="VALERO "/>
    <d v="2003-04-14T00:00:00"/>
    <m/>
    <m/>
    <m/>
    <m/>
    <m/>
    <m/>
    <m/>
    <m/>
    <m/>
    <m/>
    <s v=""/>
    <m/>
    <m/>
    <m/>
    <s v="CC"/>
    <n v="1000335782"/>
    <s v="WENDI "/>
    <s v="YULISA"/>
    <s v="BAQUERO"/>
    <s v="VALERO "/>
    <d v="2003-04-14T00:00:00"/>
    <n v="19"/>
    <s v="COLOMBIA"/>
    <s v="BOGOTÁ"/>
    <s v="BOGOTÁ"/>
    <x v="1"/>
    <x v="26"/>
    <x v="1"/>
    <m/>
    <m/>
    <x v="0"/>
    <m/>
    <m/>
    <m/>
    <m/>
    <m/>
    <m/>
    <m/>
    <m/>
    <m/>
    <m/>
    <m/>
    <x v="1"/>
    <m/>
  </r>
  <r>
    <n v="1024611711"/>
    <x v="1"/>
    <d v="2022-09-12T00:00:00"/>
    <m/>
    <m/>
    <m/>
    <m/>
    <x v="0"/>
    <x v="8"/>
    <x v="8"/>
    <s v="RC"/>
    <s v="HEIMY"/>
    <s v="LUCIANA"/>
    <s v="BAUTISTA "/>
    <s v="TORRES"/>
    <s v="HEIMY LUCIANA BAUTISTA  TORRES"/>
    <d v="2021-07-13T00:00:00"/>
    <x v="3"/>
    <n v="5"/>
    <n v="13"/>
    <s v="1 AÑOS 5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RR 12 B ESTE 88 F 48 SUR"/>
    <n v="3114933162"/>
    <n v="3228419039"/>
    <x v="0"/>
    <s v="NO SE AUTORECONOCE EN NINGUNO DE LOS ANTERIORES"/>
    <x v="1"/>
    <x v="1"/>
    <s v="NO_"/>
    <s v="NO_"/>
    <s v="o. Ingresos iguales o inferiores a 1.5 Smlv"/>
    <s v="NO_"/>
    <s v="MADRE"/>
    <s v="CC"/>
    <n v="1026570638"/>
    <s v="MARYELI"/>
    <m/>
    <s v="TORRES"/>
    <s v="BARRAGAN"/>
    <d v="1992-01-29T00:00:00"/>
    <s v="COLOMBIA"/>
    <s v="BOGOTÁ"/>
    <s v="BOGOTÁ"/>
    <m/>
    <m/>
    <m/>
    <m/>
    <m/>
    <m/>
    <m/>
    <s v=""/>
    <m/>
    <m/>
    <m/>
    <s v="CC"/>
    <n v="1026570638"/>
    <s v="MARYELI"/>
    <m/>
    <s v="TORRES"/>
    <s v="BARRAGAN"/>
    <d v="1992-01-29T00:00:00"/>
    <n v="30"/>
    <s v="COLOMBIA"/>
    <s v="BOGOTÁ"/>
    <s v="BOGOTÁ"/>
    <x v="1"/>
    <x v="1"/>
    <x v="0"/>
    <d v="2022-09-15T00:00:00"/>
    <s v="SI_"/>
    <x v="2"/>
    <n v="1"/>
    <m/>
    <m/>
    <m/>
    <m/>
    <n v="3055"/>
    <n v="48"/>
    <m/>
    <n v="6"/>
    <m/>
    <m/>
    <x v="1"/>
    <m/>
  </r>
  <r>
    <n v="1016746746"/>
    <x v="1"/>
    <d v="2022-09-12T00:00:00"/>
    <m/>
    <m/>
    <m/>
    <m/>
    <x v="0"/>
    <x v="7"/>
    <x v="7"/>
    <s v="RC"/>
    <s v="MARIA"/>
    <s v="PAULA"/>
    <s v="RIVERA"/>
    <s v="PARRA"/>
    <s v="MARIA PAULA RIVERA PARRA"/>
    <d v="2019-03-01T00:00:00"/>
    <x v="10"/>
    <n v="9"/>
    <n v="25"/>
    <s v="3 AÑOS 9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5"/>
    <m/>
    <s v="KR 19 ESTE 80 A SUR 66"/>
    <n v="3112120870"/>
    <n v="3212872672"/>
    <x v="0"/>
    <s v="NO SE AUTORECONOCE EN NINGUNO DE LOS ANTERIORES"/>
    <x v="1"/>
    <x v="1"/>
    <s v="NO_"/>
    <s v="NO_"/>
    <s v="o. Ingresos iguales o inferiores a 1.5 Smlv"/>
    <s v="NO_"/>
    <s v="MADRE"/>
    <s v="CC"/>
    <n v="53008230"/>
    <s v="LURGY"/>
    <s v="SURGEI"/>
    <s v=" PARRA "/>
    <s v="TORRES"/>
    <d v="1983-06-07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2"/>
    <x v="2"/>
    <m/>
    <m/>
    <x v="0"/>
    <m/>
    <m/>
    <m/>
    <m/>
    <m/>
    <n v="3330"/>
    <n v="50"/>
    <m/>
    <n v="6"/>
    <m/>
    <m/>
    <x v="3"/>
    <m/>
  </r>
  <r>
    <n v="705202105"/>
    <x v="1"/>
    <d v="2022-09-12T00:00:00"/>
    <m/>
    <m/>
    <m/>
    <m/>
    <x v="0"/>
    <x v="8"/>
    <x v="8"/>
    <s v="ANM"/>
    <s v="RONIELYS"/>
    <s v="ALEJANDRA"/>
    <s v="RAMIREZ"/>
    <s v="REFUNJOL "/>
    <s v="RONIELYS ALEJANDRA RAMIREZ REFUNJOL "/>
    <d v="2021-05-07T00:00:00"/>
    <x v="3"/>
    <n v="7"/>
    <n v="19"/>
    <s v="1 AÑOS 7 MESES 19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3 A ESTE 88 F SUR"/>
    <n v="3212804437"/>
    <m/>
    <x v="0"/>
    <s v="NO SE AUTORECONOCE EN NINGUNO DE LOS ANTERIORES"/>
    <x v="2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ZEILYS"/>
    <s v="CAROLINA"/>
    <s v="REFUNJOL"/>
    <s v="MALDONADO "/>
    <m/>
    <s v="VENEZUELA"/>
    <s v="EXTERIOR"/>
    <s v="EXTERIOR"/>
    <s v="SIN DOCUMENTO"/>
    <m/>
    <s v="RONY"/>
    <s v="RAFAEL"/>
    <s v="RAMIREZ"/>
    <s v="CHICA"/>
    <m/>
    <s v=""/>
    <s v="VENEZUELA"/>
    <s v="EXTERIOR"/>
    <s v="EXTERIOR"/>
    <s v="SIN DOCUMENTO"/>
    <m/>
    <s v="ZEILYS"/>
    <s v="CAROLINA"/>
    <s v="REFUNJOL"/>
    <s v="MALDONADO "/>
    <m/>
    <s v=""/>
    <s v="VENEZUELA"/>
    <s v="EXTERIOR"/>
    <s v="EXTERIOR"/>
    <x v="3"/>
    <x v="12"/>
    <x v="2"/>
    <m/>
    <m/>
    <x v="0"/>
    <m/>
    <m/>
    <m/>
    <m/>
    <m/>
    <m/>
    <m/>
    <m/>
    <m/>
    <m/>
    <m/>
    <x v="1"/>
    <m/>
  </r>
  <r>
    <n v="1016751379"/>
    <x v="1"/>
    <d v="2022-11-15T00:00:00"/>
    <m/>
    <m/>
    <m/>
    <m/>
    <x v="0"/>
    <x v="7"/>
    <x v="7"/>
    <s v="RC"/>
    <s v="YOSHUA"/>
    <s v="GAEL"/>
    <s v="ZAMORA "/>
    <s v="PINZON"/>
    <s v="YOSHUA GAEL ZAMORA  PINZON"/>
    <d v="2021-02-10T00:00:00"/>
    <x v="3"/>
    <n v="10"/>
    <n v="16"/>
    <s v="1 AÑOS 10 MESES 16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76"/>
    <m/>
    <s v="CALLE 64 SUR #10-62"/>
    <n v="3214611386"/>
    <n v="3143266140"/>
    <x v="0"/>
    <s v="NO SE AUTORECONOCE EN NINGUNO DE LOS ANTERIORES"/>
    <x v="1"/>
    <x v="1"/>
    <s v="NO_"/>
    <s v="NO_"/>
    <s v="o. Ingresos iguales o inferiores a 1.5 Smlv"/>
    <m/>
    <s v="MADRE"/>
    <s v="CC"/>
    <n v="1010087864"/>
    <s v="YURI"/>
    <s v="CATHERIN"/>
    <s v="PINZON"/>
    <s v="DIMAS"/>
    <d v="2000-01-23T00:00:00"/>
    <s v="COLOMBIA"/>
    <s v="BOGOTÁ"/>
    <s v="BOGOTÁ"/>
    <m/>
    <m/>
    <m/>
    <m/>
    <m/>
    <m/>
    <m/>
    <s v=""/>
    <m/>
    <m/>
    <m/>
    <s v="CC"/>
    <n v="1010087864"/>
    <s v="YURI"/>
    <s v="CATHERIN"/>
    <s v="PINZON"/>
    <s v="DIMAS"/>
    <d v="2000-01-23T00:00:00"/>
    <n v="22"/>
    <s v="COLOMBIA"/>
    <s v="BOGOTÁ"/>
    <s v="BOGOTÁ"/>
    <x v="0"/>
    <x v="3"/>
    <x v="0"/>
    <d v="2022-11-16T00:00:00"/>
    <s v="SI_"/>
    <x v="2"/>
    <n v="2"/>
    <s v="SI_"/>
    <s v="NO"/>
    <m/>
    <n v="38"/>
    <n v="2100"/>
    <n v="45"/>
    <s v="NO_"/>
    <n v="6"/>
    <n v="18"/>
    <s v="N/A"/>
    <x v="1"/>
    <m/>
  </r>
  <r>
    <n v="1026309758"/>
    <x v="0"/>
    <d v="2022-09-12T00:00:00"/>
    <d v="2022-11-15T00:00:00"/>
    <m/>
    <m/>
    <m/>
    <x v="0"/>
    <x v="7"/>
    <x v="7"/>
    <s v="RC"/>
    <s v="ALAN"/>
    <s v="ANDRES"/>
    <s v="GUTIERREZ"/>
    <s v="RIVERA"/>
    <s v="ALAN ANDRES GUTIERREZ RIVERA"/>
    <d v="2021-05-04T00:00:00"/>
    <x v="3"/>
    <n v="7"/>
    <n v="22"/>
    <s v="1 AÑOS 7 MESES 2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ALLE 90 B SUR 19 ESTE "/>
    <n v="3215759461"/>
    <m/>
    <x v="0"/>
    <s v="NO SE AUTORECONOCE EN NINGUNO DE LOS ANTERIORES"/>
    <x v="2"/>
    <x v="1"/>
    <s v="NO_"/>
    <s v="NO_"/>
    <s v="o. Ingresos iguales o inferiores a 1.5 Smlv"/>
    <m/>
    <s v="MADRE"/>
    <s v="CC"/>
    <n v="1056994551"/>
    <s v="SANDRA"/>
    <s v="MILENA"/>
    <s v="RIVERA"/>
    <s v="HERNANDEZ"/>
    <d v="1992-12-22T00:00:00"/>
    <s v="COLOMBIA"/>
    <s v="BOYACÁ"/>
    <s v="LA UVITA"/>
    <m/>
    <m/>
    <m/>
    <m/>
    <m/>
    <m/>
    <m/>
    <s v=""/>
    <m/>
    <m/>
    <m/>
    <s v="CC"/>
    <n v="1056994551"/>
    <s v="SANDRA"/>
    <s v="MILENA"/>
    <s v="RIVERA"/>
    <s v="HERNANDEZ"/>
    <d v="1992-12-22T00:00:00"/>
    <n v="30"/>
    <s v="COLOMBIA"/>
    <s v="BOYACÁ"/>
    <s v="LA UVITA"/>
    <x v="1"/>
    <x v="1"/>
    <x v="0"/>
    <d v="2022-09-15T00:00:00"/>
    <s v="SI_"/>
    <x v="2"/>
    <n v="1"/>
    <s v="NO_"/>
    <m/>
    <m/>
    <n v="38"/>
    <s v="2.5"/>
    <n v="48"/>
    <m/>
    <n v="10"/>
    <s v="ACTUAL"/>
    <m/>
    <x v="1"/>
    <m/>
  </r>
  <r>
    <n v="1051364630"/>
    <x v="1"/>
    <d v="2022-09-12T00:00:00"/>
    <m/>
    <m/>
    <m/>
    <m/>
    <x v="0"/>
    <x v="7"/>
    <x v="7"/>
    <s v="RC"/>
    <s v="LUCIANA "/>
    <s v="ISABEL"/>
    <s v="TORRES"/>
    <s v="ALMANZA"/>
    <s v="LUCIANA  ISABEL TORRES ALMANZA"/>
    <d v="2021-05-25T00:00:00"/>
    <x v="3"/>
    <n v="7"/>
    <n v="1"/>
    <s v="1 AÑOS 7 MESES 1 DIAS "/>
    <x v="2"/>
    <x v="0"/>
    <x v="0"/>
    <s v="ATLÁNTICO"/>
    <s v="BARRANQUILL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ALLE 90 SUR 12 F 36 ESTE"/>
    <m/>
    <m/>
    <x v="2"/>
    <s v="NO SE AUTORECONOCE EN NINGUNO DE LOS ANTERIORES"/>
    <x v="1"/>
    <x v="1"/>
    <s v="NO_"/>
    <m/>
    <s v="o. Ingresos iguales o inferiores a 1.5 Smlv"/>
    <m/>
    <s v="MADRE"/>
    <s v="CC"/>
    <n v="1051361004"/>
    <s v="MARGELYS"/>
    <s v="DEL CARMEN"/>
    <s v="ALMANZA"/>
    <s v="DE LA ROSA"/>
    <d v="1994-03-14T00:00:00"/>
    <s v="COLOMBIA"/>
    <s v="BOLÍVAR"/>
    <s v="CALAMAR"/>
    <m/>
    <m/>
    <m/>
    <m/>
    <m/>
    <m/>
    <m/>
    <s v=""/>
    <m/>
    <m/>
    <m/>
    <s v="CC"/>
    <n v="1051361004"/>
    <s v="MARGELYS"/>
    <s v="DEL CARMEN"/>
    <s v="ALMANZA"/>
    <s v="DE LA ROSA"/>
    <d v="1994-03-14T00:00:00"/>
    <n v="28"/>
    <s v="COLOMBIA"/>
    <s v="BOLÍVAR"/>
    <s v="CALAMAR"/>
    <x v="1"/>
    <x v="10"/>
    <x v="0"/>
    <m/>
    <s v="SI_"/>
    <x v="2"/>
    <n v="3"/>
    <s v="NO_"/>
    <m/>
    <m/>
    <n v="38"/>
    <n v="2330"/>
    <n v="45"/>
    <m/>
    <m/>
    <m/>
    <m/>
    <x v="1"/>
    <m/>
  </r>
  <r>
    <n v="1028672942"/>
    <x v="1"/>
    <d v="2022-09-12T00:00:00"/>
    <m/>
    <m/>
    <m/>
    <m/>
    <x v="0"/>
    <x v="7"/>
    <x v="7"/>
    <s v="RC"/>
    <s v="CRISTAL"/>
    <s v="SAMANTHA"/>
    <s v="CALDERON"/>
    <s v="MUNAR"/>
    <s v="CRISTAL SAMANTHA CALDERON MUNAR"/>
    <d v="2017-11-26T00:00:00"/>
    <x v="9"/>
    <n v="1"/>
    <n v="0"/>
    <s v="5 AÑOS 1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CALLE 89 SUR NO 13 B ESTE 11"/>
    <n v="3112624297"/>
    <n v="3112000670"/>
    <x v="0"/>
    <s v="NO SE AUTORECONOCE EN NINGUNO DE LOS ANTERIORES"/>
    <x v="2"/>
    <x v="1"/>
    <s v="NO_"/>
    <s v="NO_"/>
    <s v="o. Ingresos iguales o inferiores a 1.5 Smlv"/>
    <m/>
    <s v="MADRE"/>
    <s v="CC"/>
    <n v="1023919779"/>
    <s v="DALIA"/>
    <s v="ROXANA"/>
    <s v="MUNAR"/>
    <s v="GIL"/>
    <d v="1992-09-29T00:00:00"/>
    <s v="COLOMBIA"/>
    <s v="BOGOTÁ"/>
    <s v="BOGOTÁ"/>
    <m/>
    <m/>
    <m/>
    <m/>
    <m/>
    <m/>
    <m/>
    <s v=""/>
    <m/>
    <m/>
    <m/>
    <s v="CC"/>
    <n v="1023919779"/>
    <s v="DALIA"/>
    <s v="ROXANA"/>
    <s v="MUNAR"/>
    <s v="GIL"/>
    <d v="1992-09-29T00:00:00"/>
    <n v="30"/>
    <s v="COLOMBIA"/>
    <s v="BOGOTÁ"/>
    <s v="BOGOTÁ"/>
    <x v="1"/>
    <x v="1"/>
    <x v="2"/>
    <m/>
    <m/>
    <x v="0"/>
    <m/>
    <s v="NO_"/>
    <m/>
    <m/>
    <m/>
    <n v="3500"/>
    <n v="50"/>
    <m/>
    <n v="6"/>
    <n v="1"/>
    <m/>
    <x v="3"/>
    <m/>
  </r>
  <r>
    <n v="1026309516"/>
    <x v="1"/>
    <d v="2022-09-12T00:00:00"/>
    <m/>
    <m/>
    <m/>
    <m/>
    <x v="0"/>
    <x v="7"/>
    <x v="7"/>
    <s v="RC"/>
    <s v="SEBASTIAN"/>
    <s v="ANDRES"/>
    <s v="POLOCHE"/>
    <s v="RODRIGUEZ"/>
    <s v="SEBASTIAN ANDRES POLOCHE RODRIGUEZ"/>
    <d v="2021-01-10T00:00:00"/>
    <x v="3"/>
    <n v="11"/>
    <n v="16"/>
    <s v="1 AÑOS 11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ALLE 81 A SUR 20 ESTE 0027"/>
    <n v="3182954415"/>
    <m/>
    <x v="0"/>
    <s v="NO SE AUTORECONOCE EN NINGUNO DE LOS ANTERIORES"/>
    <x v="0"/>
    <x v="20"/>
    <s v="NO_"/>
    <s v="NO_"/>
    <s v="o. Ingresos iguales o inferiores a 1.5 Smlv"/>
    <m/>
    <s v="MADRE"/>
    <s v="CC"/>
    <n v="1105054293"/>
    <s v="LILIANA"/>
    <s v="YULIETH"/>
    <s v="RODRIGUEZ "/>
    <s v="TAPIERO"/>
    <d v="1984-01-14T00:00:00"/>
    <s v="COLOMBIA"/>
    <s v="TOLIMA"/>
    <s v="COYAIMA"/>
    <s v="CC"/>
    <n v="80845562"/>
    <s v="YIMI"/>
    <s v="ANDRES"/>
    <s v="POLOCHE"/>
    <s v="RODRIGUEZ"/>
    <d v="1985-11-30T00:00:00"/>
    <n v="37"/>
    <s v="COLOMBIA"/>
    <s v="TOLIMA"/>
    <s v="COYAIMA"/>
    <s v="CC"/>
    <n v="1105054293"/>
    <s v="LILIANA"/>
    <s v="YULIETH"/>
    <s v="RODRIGUEZ "/>
    <s v="TAPIERO"/>
    <d v="1984-01-14T00:00:00"/>
    <n v="38"/>
    <s v="COLOMBIA"/>
    <s v="TOLIMA"/>
    <s v="COYAIMA"/>
    <x v="0"/>
    <x v="0"/>
    <x v="0"/>
    <d v="2022-09-15T00:00:00"/>
    <s v="SI_"/>
    <x v="2"/>
    <n v="2"/>
    <s v="SI_"/>
    <s v=" "/>
    <m/>
    <m/>
    <n v="1930"/>
    <m/>
    <m/>
    <m/>
    <m/>
    <m/>
    <x v="1"/>
    <m/>
  </r>
  <r>
    <s v="B922B2FD1AFB43028DB73A4D6A4A60BF3090"/>
    <x v="1"/>
    <d v="2022-12-01T00:00:00"/>
    <m/>
    <m/>
    <m/>
    <m/>
    <x v="0"/>
    <x v="7"/>
    <x v="7"/>
    <s v="SIN DOCUMENTO"/>
    <s v="ALEANNY"/>
    <s v="NOHEMY"/>
    <s v="GARCIA "/>
    <s v="RODRIGUEZ "/>
    <s v="ALEANNY NOHEMY GARCIA  RODRIGUEZ "/>
    <d v="2019-10-06T00:00:00"/>
    <x v="10"/>
    <n v="2"/>
    <n v="20"/>
    <s v="3 AÑOS 2 MESES 20 DIAS "/>
    <x v="2"/>
    <x v="0"/>
    <x v="3"/>
    <s v="CARCHI"/>
    <s v="TULCAN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2"/>
    <x v="17"/>
    <m/>
    <s v="KRA 12 B ESTE #88FSUR-32"/>
    <n v="3112641925"/>
    <n v="3204064256"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GENESIS"/>
    <s v="STEFANY"/>
    <s v="RODRIGUEZ"/>
    <s v="PEÑA "/>
    <d v="1990-05-21T00:00:00"/>
    <s v="VENEZUELA"/>
    <s v="BARQUICIMETO"/>
    <s v="IDIBARREN "/>
    <s v="SIN DOCUMENTO"/>
    <m/>
    <s v="ANSONY"/>
    <s v="ROGMER"/>
    <s v="GARCIA"/>
    <s v="ESCOBAR "/>
    <d v="1991-10-22T00:00:00"/>
    <n v="31"/>
    <s v="VENEZUELA"/>
    <s v="BARQUICIMETO"/>
    <s v="IDIBARREN "/>
    <s v="SIN DOCUMENTO"/>
    <m/>
    <s v="GENESIS"/>
    <s v="STEFANY"/>
    <s v="RODRIGUEZ"/>
    <s v="PEÑA "/>
    <d v="1990-05-21T00:00:00"/>
    <n v="32"/>
    <s v="VENEZUELA"/>
    <s v="BARQUICIMETO"/>
    <s v="IDIBARREN "/>
    <x v="3"/>
    <x v="16"/>
    <x v="0"/>
    <d v="2022-11-28T00:00:00"/>
    <s v="SI_"/>
    <x v="1"/>
    <m/>
    <s v="NO_"/>
    <s v="N/A"/>
    <m/>
    <n v="41"/>
    <n v="2500"/>
    <n v="46"/>
    <s v="NO_"/>
    <n v="6"/>
    <n v="24"/>
    <s v="N/A"/>
    <x v="3"/>
    <m/>
  </r>
  <r>
    <n v="1069651138"/>
    <x v="0"/>
    <d v="2022-09-12T00:00:00"/>
    <d v="2022-12-01T00:00:00"/>
    <m/>
    <m/>
    <m/>
    <x v="0"/>
    <x v="7"/>
    <x v="7"/>
    <s v="RC"/>
    <s v="DANNA"/>
    <s v="VALERIA"/>
    <s v="BERNAL"/>
    <s v="TIBAVIJA"/>
    <s v="DANNA VALERIA BERNAL TIBAVIJA"/>
    <d v="2020-03-21T00:00:00"/>
    <x v="2"/>
    <n v="9"/>
    <n v="5"/>
    <s v="2 AÑOS 9 MESES 5 DIAS "/>
    <x v="2"/>
    <x v="0"/>
    <x v="0"/>
    <s v="CUNDINAMARCA"/>
    <s v="FACATATIV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90 SUR 12 F ESTE 72"/>
    <n v="3017147109"/>
    <m/>
    <x v="0"/>
    <s v="NO SE AUTORECONOCE EN NINGUNO DE LOS ANTERIORES"/>
    <x v="1"/>
    <x v="1"/>
    <s v="NO_"/>
    <s v="NO_"/>
    <s v="o. Ingresos iguales o inferiores a 1.5 Smlv"/>
    <m/>
    <s v="MADRE"/>
    <s v="CC"/>
    <n v="46384870"/>
    <s v="FLOR"/>
    <s v="YANIRA"/>
    <s v="TIBAVIJA"/>
    <s v="MARTINEZ"/>
    <d v="1984-02-04T00:00:00"/>
    <s v="COLOMBIA"/>
    <s v="BOYACÁ"/>
    <s v="SOGAMOSO"/>
    <s v="CC"/>
    <n v="11448792"/>
    <s v="GERMAN"/>
    <s v="ANDRES"/>
    <s v="BERNAL"/>
    <s v="ALVARADO"/>
    <d v="1984-03-07T00:00:00"/>
    <n v="38"/>
    <s v="COLOMBIA"/>
    <s v="CUNDINAMARCA"/>
    <s v="FUNZA"/>
    <s v="CC"/>
    <n v="46384870"/>
    <s v="FLOR"/>
    <s v="YANIRA"/>
    <s v="TIBAVIJA"/>
    <s v="MARTINEZ"/>
    <d v="1984-02-04T00:00:00"/>
    <n v="38"/>
    <s v="COLOMBIA"/>
    <s v="BOYACÁ"/>
    <s v="SOGAMOSO"/>
    <x v="1"/>
    <x v="6"/>
    <x v="0"/>
    <d v="2022-09-15T00:00:00"/>
    <s v="SI_"/>
    <x v="2"/>
    <n v="1"/>
    <s v="NO_"/>
    <m/>
    <m/>
    <s v="40 SEMANAS"/>
    <m/>
    <m/>
    <m/>
    <m/>
    <n v="6"/>
    <n v="24"/>
    <x v="1"/>
    <m/>
  </r>
  <r>
    <s v="9D6DE873BA4E4CCFA8EEBE909ACFA43F32207"/>
    <x v="1"/>
    <d v="2022-09-12T00:00:00"/>
    <m/>
    <m/>
    <m/>
    <m/>
    <x v="0"/>
    <x v="7"/>
    <x v="7"/>
    <s v="RC"/>
    <s v="ASHLEY"/>
    <s v="VANESSA"/>
    <s v="ALVAREZ"/>
    <s v="SEIJAS"/>
    <s v="ASHLEY VANESSA ALVAREZ SEIJAS"/>
    <d v="2018-01-14T00:00:00"/>
    <x v="8"/>
    <n v="11"/>
    <n v="12"/>
    <s v="4 AÑOS 11 MESES 12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BIS ESTE 88 G SUR 25"/>
    <n v="321280318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NA"/>
    <s v="KARINA"/>
    <s v="ALVAREZ"/>
    <s v="SEIJAS"/>
    <d v="1992-11-23T00:00:00"/>
    <s v="VENEZUELA"/>
    <s v="EXTERIOR"/>
    <s v="EXTERIOR"/>
    <m/>
    <m/>
    <m/>
    <m/>
    <m/>
    <m/>
    <m/>
    <s v=""/>
    <m/>
    <m/>
    <m/>
    <s v="SIN DOCUMENTO"/>
    <m/>
    <s v="ANA"/>
    <s v="KARINA"/>
    <s v="ALVAREZ"/>
    <s v="SEIJAS"/>
    <d v="1992-11-23T00:00:00"/>
    <n v="30"/>
    <s v="VENEZUELA"/>
    <s v="EXTERIOR"/>
    <s v="EXTERIOR"/>
    <x v="3"/>
    <x v="12"/>
    <x v="0"/>
    <d v="2022-09-15T00:00:00"/>
    <s v="NO_"/>
    <x v="2"/>
    <n v="0"/>
    <s v="NO_"/>
    <m/>
    <m/>
    <n v="38"/>
    <s v="2.8"/>
    <n v="49"/>
    <m/>
    <n v="6"/>
    <n v="28"/>
    <m/>
    <x v="3"/>
    <m/>
  </r>
  <r>
    <n v="1023041247"/>
    <x v="1"/>
    <d v="2022-09-12T00:00:00"/>
    <m/>
    <m/>
    <m/>
    <m/>
    <x v="0"/>
    <x v="7"/>
    <x v="7"/>
    <s v="RC"/>
    <s v="JOSLEIDYS"/>
    <s v="SOFIA"/>
    <s v="GIL"/>
    <s v="TORRES"/>
    <s v="JOSLEIDYS SOFIA GIL TORRES"/>
    <d v="2018-06-04T00:00:00"/>
    <x v="8"/>
    <n v="6"/>
    <n v="22"/>
    <s v="4 AÑOS 6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90 SUR 12 F ESTE 36 IN 1 PI 1"/>
    <n v="3142164982"/>
    <m/>
    <x v="0"/>
    <s v="NO SE AUTORECONOCE EN NINGUNO DE LOS ANTERIORES"/>
    <x v="1"/>
    <x v="1"/>
    <s v="NO_"/>
    <s v="NO_"/>
    <s v="o. Ingresos iguales o inferiores a 1.5 Smlv"/>
    <m/>
    <s v="MADRE"/>
    <s v="CC"/>
    <n v="1043607672"/>
    <s v="MARBELLA"/>
    <s v="PAOLA"/>
    <s v="TORRES"/>
    <s v="QUIROZ"/>
    <d v="1991-10-04T00:00:00"/>
    <s v="COLOMBIA"/>
    <s v="ATLÁNTICO"/>
    <s v="SUÁN"/>
    <s v="CC"/>
    <n v="1049896600"/>
    <s v="JULIO"/>
    <s v="CESAR"/>
    <s v="GIL"/>
    <s v="TREN"/>
    <d v="1989-05-31T00:00:00"/>
    <n v="33"/>
    <s v="COLOMBIA"/>
    <s v="BOLÍVAR"/>
    <s v="HATILLO DE LOBA"/>
    <s v="CC"/>
    <n v="1043607672"/>
    <s v="MARBELLA"/>
    <s v="PAOLA"/>
    <s v="TORRES"/>
    <s v="QUIROZ"/>
    <d v="1991-10-04T00:00:00"/>
    <n v="31"/>
    <s v="COLOMBIA"/>
    <s v="ATLÁNTICO"/>
    <s v="SUÁN"/>
    <x v="0"/>
    <x v="6"/>
    <x v="0"/>
    <d v="2022-09-15T00:00:00"/>
    <s v="SI_"/>
    <x v="1"/>
    <m/>
    <s v="NO_"/>
    <m/>
    <m/>
    <n v="40"/>
    <n v="4000"/>
    <n v="51"/>
    <m/>
    <n v="6"/>
    <n v="12"/>
    <m/>
    <x v="3"/>
    <m/>
  </r>
  <r>
    <n v="1243859568"/>
    <x v="1"/>
    <d v="2022-09-12T00:00:00"/>
    <m/>
    <m/>
    <m/>
    <m/>
    <x v="0"/>
    <x v="7"/>
    <x v="7"/>
    <s v="RC"/>
    <s v="THIAGO"/>
    <s v="ALEXANDER"/>
    <s v="TORO"/>
    <s v="GODOY"/>
    <s v="THIAGO ALEXANDER TORO GODOY"/>
    <d v="2020-10-15T00:00:00"/>
    <x v="2"/>
    <n v="2"/>
    <n v="11"/>
    <s v="2 AÑOS 2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ESTE 89 SUR 20 "/>
    <n v="3195533049"/>
    <m/>
    <x v="0"/>
    <s v="NO SE AUTORECONOCE EN NINGUNO DE LOS ANTERIORES"/>
    <x v="1"/>
    <x v="1"/>
    <s v="NO_"/>
    <s v="NO_"/>
    <s v="o. Ingresos iguales o inferiores a 1.5 Smlv"/>
    <m/>
    <s v="MADRE"/>
    <s v="CC"/>
    <n v="1031163992"/>
    <s v="PAOLA"/>
    <s v="ALEXANDRA"/>
    <s v="GODOY"/>
    <s v="PARRA"/>
    <d v="1996-01-29T00:00:00"/>
    <s v="COLOMBIA"/>
    <s v="BOGOTÁ"/>
    <s v="BOGOTÁ"/>
    <s v="CC"/>
    <n v="80807617"/>
    <s v="GUILLERMO"/>
    <s v="ALEXANDER"/>
    <s v="TORO"/>
    <s v="GUARNIZO"/>
    <d v="1984-03-13T00:00:00"/>
    <n v="38"/>
    <s v="COLOMBIA"/>
    <s v="BOGOTÁ"/>
    <s v="BOGOTÁ"/>
    <s v="CC"/>
    <n v="1031163992"/>
    <s v="PAOLA"/>
    <s v="ALEXANDRA"/>
    <s v="GODOY"/>
    <s v="PARRA"/>
    <d v="1996-01-29T00:00:00"/>
    <n v="26"/>
    <s v="COLOMBIA"/>
    <s v="BOGOTÁ"/>
    <s v="BOGOTÁ"/>
    <x v="1"/>
    <x v="15"/>
    <x v="0"/>
    <d v="2022-09-15T00:00:00"/>
    <s v="NO_"/>
    <x v="2"/>
    <n v="1"/>
    <s v="NO_"/>
    <m/>
    <m/>
    <n v="37"/>
    <s v="2.8"/>
    <n v="57"/>
    <m/>
    <n v="6"/>
    <n v="12"/>
    <m/>
    <x v="1"/>
    <m/>
  </r>
  <r>
    <n v="1206225376"/>
    <x v="1"/>
    <d v="2022-09-12T00:00:00"/>
    <m/>
    <m/>
    <m/>
    <m/>
    <x v="0"/>
    <x v="7"/>
    <x v="7"/>
    <s v="RC"/>
    <s v="IFFTAN"/>
    <s v="JHUAN"/>
    <s v="RUIZ"/>
    <s v="HERNANDEZ"/>
    <s v="IFFTAN JHUAN RUIZ HERNANDEZ"/>
    <d v="2019-06-29T00:00:00"/>
    <x v="10"/>
    <n v="5"/>
    <n v="27"/>
    <s v="3 AÑOS 5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B ESTE 88 F SUR 48"/>
    <n v="3014720298"/>
    <m/>
    <x v="0"/>
    <s v="NO SE AUTORECONOCE EN NINGUNO DE LOS ANTERIORES"/>
    <x v="1"/>
    <x v="1"/>
    <s v="NO_"/>
    <s v="NO_"/>
    <s v="o. Ingresos iguales o inferiores a 1.5 Smlv"/>
    <m/>
    <s v="MADRE"/>
    <s v="CC"/>
    <n v="1026304869"/>
    <s v="CAROLINA"/>
    <m/>
    <s v="HERNANDEZ"/>
    <s v="MONROY"/>
    <d v="1999-01-26T00:00:00"/>
    <s v="COLOMBIA"/>
    <s v="BOGOTÁ"/>
    <s v="BOGOTÁ"/>
    <m/>
    <m/>
    <m/>
    <m/>
    <m/>
    <m/>
    <m/>
    <s v=""/>
    <m/>
    <m/>
    <m/>
    <s v="CC"/>
    <n v="1026304869"/>
    <s v="CAROLINA"/>
    <m/>
    <s v="HERNANDEZ"/>
    <s v="MONROY"/>
    <d v="1999-01-26T00:00:00"/>
    <n v="23"/>
    <s v="COLOMBIA"/>
    <s v="BOGOTÁ"/>
    <s v="BOGOTÁ"/>
    <x v="1"/>
    <x v="13"/>
    <x v="0"/>
    <d v="2022-09-15T00:00:00"/>
    <s v="SI_"/>
    <x v="2"/>
    <n v="0"/>
    <s v="NO_"/>
    <m/>
    <m/>
    <n v="38"/>
    <m/>
    <m/>
    <m/>
    <n v="6"/>
    <n v="9"/>
    <m/>
    <x v="3"/>
    <m/>
  </r>
  <r>
    <n v="1023985952"/>
    <x v="1"/>
    <d v="2022-09-12T00:00:00"/>
    <m/>
    <m/>
    <m/>
    <m/>
    <x v="0"/>
    <x v="7"/>
    <x v="7"/>
    <s v="RC"/>
    <s v="DAMIAN"/>
    <s v="STIVEN"/>
    <s v="BERMUDEZ"/>
    <s v="RIVERA"/>
    <s v="DAMIAN STIVEN BERMUDEZ RIVERA"/>
    <d v="2019-09-06T00:00:00"/>
    <x v="10"/>
    <n v="3"/>
    <n v="20"/>
    <s v="3 AÑOS 3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B ESTE 71 B SUR 79"/>
    <n v="3138718592"/>
    <m/>
    <x v="0"/>
    <s v="NO SE AUTORECONOCE EN NINGUNO DE LOS ANTERIORES"/>
    <x v="1"/>
    <x v="1"/>
    <s v="NO_"/>
    <s v="NO_"/>
    <s v="o. Ingresos iguales o inferiores a 1.5 Smlv"/>
    <m/>
    <s v="MADRE"/>
    <s v="CC"/>
    <n v="1000776029"/>
    <s v="NICOL"/>
    <s v="DAYANA"/>
    <s v="RIVERA"/>
    <s v="RICO"/>
    <d v="2001-11-16T00:00:00"/>
    <s v="COLOMBIA"/>
    <s v="BOGOTÁ"/>
    <s v="BOGOTÁ"/>
    <s v="CC"/>
    <n v="1013687473"/>
    <s v="JOHNNY"/>
    <s v="JOSEPH"/>
    <s v="BERMUDEZ"/>
    <s v="CAGUA"/>
    <d v="1999-04-21T00:00:00"/>
    <n v="23"/>
    <s v="COLOMBIA"/>
    <s v="BOGOTÁ"/>
    <s v="BOGOTÁ"/>
    <s v="CC"/>
    <n v="1000776029"/>
    <s v="NICOL"/>
    <s v="DAYANA"/>
    <s v="RIVERA"/>
    <s v="RICO"/>
    <d v="2001-11-16T00:00:00"/>
    <n v="21"/>
    <s v="COLOMBIA"/>
    <s v="BOGOTÁ"/>
    <s v="BOGOTÁ"/>
    <x v="1"/>
    <x v="13"/>
    <x v="0"/>
    <d v="2022-09-15T00:00:00"/>
    <s v="SI_"/>
    <x v="0"/>
    <m/>
    <m/>
    <m/>
    <m/>
    <m/>
    <m/>
    <m/>
    <m/>
    <m/>
    <m/>
    <m/>
    <x v="3"/>
    <m/>
  </r>
  <r>
    <n v="1028675591"/>
    <x v="1"/>
    <d v="2022-09-12T00:00:00"/>
    <m/>
    <m/>
    <m/>
    <m/>
    <x v="0"/>
    <x v="7"/>
    <x v="7"/>
    <s v="RC"/>
    <s v="JEAN"/>
    <s v="PAUL"/>
    <s v="BERMUDEZ"/>
    <s v="RIVERA"/>
    <s v="JEAN PAUL BERMUDEZ RIVERA"/>
    <d v="2021-07-15T00:00:00"/>
    <x v="3"/>
    <n v="5"/>
    <n v="11"/>
    <s v="1 AÑOS 5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B ESTE 71 B SUR 79"/>
    <n v="3138718592"/>
    <m/>
    <x v="0"/>
    <s v="NO SE AUTORECONOCE EN NINGUNO DE LOS ANTERIORES"/>
    <x v="1"/>
    <x v="1"/>
    <s v="NO_"/>
    <s v="NO_"/>
    <s v="o. Ingresos iguales o inferiores a 1.5 Smlv"/>
    <m/>
    <s v="MADRE"/>
    <s v="CC"/>
    <n v="1000776029"/>
    <s v="NICOL"/>
    <s v="DAYANA"/>
    <s v="RIVERA"/>
    <s v="RICO"/>
    <d v="2001-11-16T00:00:00"/>
    <s v="COLOMBIA"/>
    <s v="BOGOTÁ"/>
    <s v="BOGOTÁ"/>
    <s v="CC"/>
    <s v="GUILLERMO"/>
    <s v="GUILLERMO"/>
    <s v="JOSEPH"/>
    <s v="BERMUDEZ"/>
    <s v="CAGUA"/>
    <d v="1999-04-21T00:00:00"/>
    <n v="23"/>
    <s v="COLOMBIA"/>
    <s v="BOGOTÁ"/>
    <s v="BOGOTÁ"/>
    <s v="CC"/>
    <n v="1000776029"/>
    <s v="NICOL"/>
    <s v="DAYANA"/>
    <s v="RIVERA"/>
    <s v="RICO"/>
    <d v="2001-11-16T00:00:00"/>
    <n v="21"/>
    <s v="COLOMBIA"/>
    <s v="BOGOTÁ"/>
    <s v="BOGOTÁ"/>
    <x v="1"/>
    <x v="13"/>
    <x v="0"/>
    <d v="2022-09-15T00:00:00"/>
    <s v="SI_"/>
    <x v="0"/>
    <m/>
    <m/>
    <m/>
    <m/>
    <m/>
    <m/>
    <m/>
    <m/>
    <m/>
    <m/>
    <m/>
    <x v="1"/>
    <m/>
  </r>
  <r>
    <n v="1028675301"/>
    <x v="1"/>
    <d v="2022-09-12T00:00:00"/>
    <m/>
    <m/>
    <m/>
    <m/>
    <x v="0"/>
    <x v="7"/>
    <x v="7"/>
    <s v="RC"/>
    <s v="IHAN"/>
    <s v="JESUS"/>
    <s v="FIGUEROA"/>
    <s v="SAUMETH"/>
    <s v="IHAN JESUS FIGUEROA SAUMETH"/>
    <d v="2020-12-25T00:00:00"/>
    <x v="2"/>
    <n v="0"/>
    <n v="1"/>
    <s v="2 AÑOS 0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D ESTE 88 F SUR 47"/>
    <n v="3227207930"/>
    <m/>
    <x v="0"/>
    <s v="NO SE AUTORECONOCE EN NINGUNO DE LOS ANTERIORES"/>
    <x v="1"/>
    <x v="1"/>
    <s v="NO_"/>
    <s v="NO_"/>
    <s v="o. Ingresos iguales o inferiores a 1.5 Smlv"/>
    <m/>
    <s v="MADRE"/>
    <s v="CC"/>
    <n v="1065574239"/>
    <s v="DISNEYS"/>
    <s v="MARIA"/>
    <s v="SAUMETH"/>
    <s v="PALENCIA"/>
    <d v="1984-06-14T00:00:00"/>
    <s v="COLOMBIA"/>
    <s v="ATLÁNTICO"/>
    <s v="BARRANQUILLA"/>
    <s v="PEP"/>
    <n v="5248340"/>
    <s v="ROSMER"/>
    <s v="JOSUE"/>
    <s v="FIGUEROA"/>
    <s v="DELGADO"/>
    <d v="1998-04-17T00:00:00"/>
    <n v="24"/>
    <s v="VENEZUELA"/>
    <s v="EXTERIOR"/>
    <s v="EXTERIOR"/>
    <s v="CC"/>
    <n v="1065574239"/>
    <s v="DISNEYS"/>
    <s v="MARIA"/>
    <s v="SAUMETH"/>
    <s v="PALENCIA"/>
    <d v="1984-06-14T00:00:00"/>
    <n v="38"/>
    <s v="COLOMBIA"/>
    <s v="ATLÁNTICO"/>
    <s v="BARRANQUILLA"/>
    <x v="0"/>
    <x v="2"/>
    <x v="0"/>
    <d v="2022-09-15T00:00:00"/>
    <s v="NO_"/>
    <x v="2"/>
    <n v="0"/>
    <s v="NO_"/>
    <m/>
    <m/>
    <m/>
    <n v="2800"/>
    <n v="49"/>
    <m/>
    <n v="6"/>
    <n v="12"/>
    <m/>
    <x v="1"/>
    <m/>
  </r>
  <r>
    <n v="1028675603"/>
    <x v="1"/>
    <d v="2022-09-12T00:00:00"/>
    <m/>
    <m/>
    <m/>
    <m/>
    <x v="0"/>
    <x v="7"/>
    <x v="7"/>
    <s v="RC"/>
    <s v="ROSSE"/>
    <s v="VALENTINA"/>
    <s v="TORREALBA"/>
    <s v="LINAREZ"/>
    <s v="ROSSE VALENTINA TORREALBA LINAREZ"/>
    <d v="2021-07-21T00:00:00"/>
    <x v="3"/>
    <n v="5"/>
    <n v="5"/>
    <s v="1 AÑOS 5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F ESTE 89 SUR 17"/>
    <n v="3204623422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ULIARBIS"/>
    <s v="ROSELIN"/>
    <s v="LINAREZ"/>
    <s v="RIVERO"/>
    <d v="1995-10-09T00:00:00"/>
    <s v="VENEZUELA"/>
    <s v="EXTERIOR"/>
    <s v="EXTERIOR"/>
    <s v="SIN DOCUMENTO"/>
    <m/>
    <s v="ROGER"/>
    <s v="ALEJANDRO"/>
    <s v="TORREALBA"/>
    <m/>
    <d v="1993-04-13T00:00:00"/>
    <n v="29"/>
    <s v="VENEZUELA"/>
    <s v="EXTERIOR"/>
    <s v="EXTERIOR"/>
    <s v="SIN DOCUMENTO"/>
    <m/>
    <s v="YULIARBIS"/>
    <s v="ROSELIN"/>
    <s v="LINAREZ"/>
    <s v="RIVERO"/>
    <d v="1995-10-09T00:00:00"/>
    <n v="27"/>
    <s v="VENEZUELA"/>
    <s v="EXTERIOR"/>
    <s v="BOGOTÁ"/>
    <x v="1"/>
    <x v="27"/>
    <x v="0"/>
    <d v="2022-09-15T00:00:00"/>
    <s v="NO_"/>
    <x v="2"/>
    <n v="5"/>
    <s v="SI_"/>
    <m/>
    <m/>
    <n v="37"/>
    <s v="2.2"/>
    <n v="49"/>
    <m/>
    <n v="6"/>
    <s v="ACTUAL"/>
    <m/>
    <x v="1"/>
    <m/>
  </r>
  <r>
    <n v="1023988198"/>
    <x v="1"/>
    <d v="2022-09-12T00:00:00"/>
    <m/>
    <m/>
    <m/>
    <m/>
    <x v="0"/>
    <x v="7"/>
    <x v="7"/>
    <s v="RC"/>
    <s v="JERONIMO"/>
    <m/>
    <s v="CESPEDES"/>
    <s v="LEON"/>
    <s v="JERONIMO  CESPEDES LEON"/>
    <d v="2021-03-08T00:00:00"/>
    <x v="3"/>
    <n v="9"/>
    <n v="18"/>
    <s v="1 AÑOS 9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89 D SUR 19 ESTE 60 "/>
    <n v="3102096168"/>
    <m/>
    <x v="0"/>
    <s v="NO SE AUTORECONOCE EN NINGUNO DE LOS ANTERIORES"/>
    <x v="1"/>
    <x v="1"/>
    <s v="NO_"/>
    <s v="NO_"/>
    <s v="o. Ingresos iguales o inferiores a 1.5 Smlv"/>
    <m/>
    <s v="MADRE"/>
    <s v="CC"/>
    <n v="1023957276"/>
    <s v="CAMILA"/>
    <m/>
    <s v="LEON"/>
    <s v="DIAZ"/>
    <d v="1996-11-28T00:00:00"/>
    <s v="COLOMBIA"/>
    <s v="BOGOTÁ"/>
    <s v="BOGOTÁ"/>
    <m/>
    <m/>
    <m/>
    <m/>
    <m/>
    <m/>
    <m/>
    <s v=""/>
    <m/>
    <m/>
    <m/>
    <s v="CC"/>
    <n v="1023957276"/>
    <s v="CAMILA"/>
    <m/>
    <s v="LEON"/>
    <s v="DIAZ"/>
    <d v="1996-11-28T00:00:00"/>
    <n v="26"/>
    <s v="COLOMBIA"/>
    <s v="BOGOTÁ"/>
    <s v="BOGOTÁ"/>
    <x v="1"/>
    <x v="28"/>
    <x v="0"/>
    <d v="2022-09-15T00:00:00"/>
    <s v="SI_"/>
    <x v="2"/>
    <n v="1"/>
    <s v="NO_"/>
    <m/>
    <m/>
    <n v="40"/>
    <s v="3.5"/>
    <n v="49"/>
    <m/>
    <n v="1"/>
    <n v="1"/>
    <m/>
    <x v="1"/>
    <m/>
  </r>
  <r>
    <n v="1107538160"/>
    <x v="1"/>
    <d v="2022-09-12T00:00:00"/>
    <m/>
    <m/>
    <m/>
    <m/>
    <x v="0"/>
    <x v="7"/>
    <x v="7"/>
    <s v="RC"/>
    <s v="SOFIA"/>
    <s v="ISABELLA"/>
    <s v="BUÑAY"/>
    <s v="ZERPA"/>
    <s v="SOFIA ISABELLA BUÑAY ZERPA"/>
    <d v="2021-01-08T00:00:00"/>
    <x v="3"/>
    <n v="11"/>
    <n v="18"/>
    <s v="1 AÑOS 11 MESES 18 DIAS "/>
    <x v="2"/>
    <x v="0"/>
    <x v="0"/>
    <s v="VALLE_DEL_CAUCA"/>
    <s v="CALI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9 SUR 13 B ESTE 17 PI 2"/>
    <n v="3238094086"/>
    <m/>
    <x v="0"/>
    <s v="NO SE AUTORECONOCE EN NINGUNO DE LOS ANTERIORES"/>
    <x v="1"/>
    <x v="1"/>
    <s v="NO_"/>
    <s v="NO_"/>
    <s v="o. Ingresos iguales o inferiores a 1.5 Smlv"/>
    <m/>
    <s v="MADRE"/>
    <s v="PEP"/>
    <n v="2100928"/>
    <s v="LAURA"/>
    <s v="DEL VALLE"/>
    <s v="ZERPA"/>
    <s v="CABEZA"/>
    <d v="1993-03-27T00:00:00"/>
    <s v="VENEZUELA"/>
    <s v="EXTERIOR"/>
    <s v="EXTERIOR"/>
    <s v="CC"/>
    <n v="1143870718"/>
    <s v="PEDRO"/>
    <s v="ALONSO"/>
    <s v="BUÑAY"/>
    <s v="BRAVO"/>
    <d v="1996-12-02T00:00:00"/>
    <n v="26"/>
    <s v="COLOMBIA"/>
    <s v="VALLE_DEL_CAUCA"/>
    <s v="CALI"/>
    <s v="PEP"/>
    <n v="2100928"/>
    <s v="LAURA"/>
    <s v="DEL VALLE"/>
    <s v="ZERPA"/>
    <s v="CABEZA"/>
    <d v="1993-03-27T00:00:00"/>
    <n v="29"/>
    <s v="VENEZUELA"/>
    <s v="EXTERIOR"/>
    <s v="EXTERIOR"/>
    <x v="1"/>
    <x v="14"/>
    <x v="0"/>
    <d v="2022-09-15T00:00:00"/>
    <s v="NO_"/>
    <x v="2"/>
    <n v="3"/>
    <s v="NO_"/>
    <m/>
    <m/>
    <n v="38"/>
    <s v="2.9"/>
    <n v="49"/>
    <m/>
    <n v="5"/>
    <s v="ACTUAL"/>
    <m/>
    <x v="1"/>
    <m/>
  </r>
  <r>
    <n v="1016751226"/>
    <x v="1"/>
    <d v="2022-09-12T00:00:00"/>
    <m/>
    <m/>
    <m/>
    <m/>
    <x v="0"/>
    <x v="7"/>
    <x v="7"/>
    <s v="RC"/>
    <s v="IAN"/>
    <s v="ESTEBAN"/>
    <s v="GUATIVA"/>
    <s v="RIVEROS"/>
    <s v="IAN ESTEBAN GUATIVA RIVEROS"/>
    <d v="2021-01-13T00:00:00"/>
    <x v="3"/>
    <n v="11"/>
    <n v="13"/>
    <s v="1 AÑOS 11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9 SUR 13 B ESTE 17 PI 2"/>
    <n v="3133364604"/>
    <m/>
    <x v="0"/>
    <s v="NO SE AUTORECONOCE EN NINGUNO DE LOS ANTERIORES"/>
    <x v="1"/>
    <x v="1"/>
    <s v="NO_"/>
    <s v="NO_"/>
    <s v="o. Ingresos iguales o inferiores a 1.5 Smlv"/>
    <m/>
    <s v="MADRE"/>
    <s v="CC"/>
    <n v="1023011021"/>
    <s v="LEIDY"/>
    <s v="JOHANNA"/>
    <s v="RIVEROS"/>
    <s v="CARDENAS"/>
    <d v="1996-02-13T00:00:00"/>
    <s v="COLOMBIA"/>
    <s v="BOGOTÁ"/>
    <s v="BOGOTÁ"/>
    <s v="CC"/>
    <n v="1023004082"/>
    <s v="IVAN"/>
    <s v="ANDRES"/>
    <s v="GUATIVA"/>
    <s v="SUAREZ"/>
    <d v="1995-04-20T00:00:00"/>
    <n v="27"/>
    <s v="COLOMBIA"/>
    <s v="BOGOTÁ"/>
    <s v="BOGOTÁ"/>
    <s v="CC"/>
    <n v="1023011021"/>
    <s v="LEIDY"/>
    <s v="JOHANNA"/>
    <s v="RIVEROS"/>
    <s v="CARDENAS"/>
    <d v="1996-02-13T00:00:00"/>
    <n v="26"/>
    <s v="COLOMBIA"/>
    <s v="BOGOTÁ"/>
    <s v="BOGOTÁ"/>
    <x v="0"/>
    <x v="2"/>
    <x v="0"/>
    <d v="2022-09-15T00:00:00"/>
    <s v="SI_"/>
    <x v="2"/>
    <n v="2"/>
    <s v="NO_"/>
    <m/>
    <m/>
    <m/>
    <s v="2.5"/>
    <n v="49"/>
    <m/>
    <m/>
    <m/>
    <m/>
    <x v="1"/>
    <m/>
  </r>
  <r>
    <n v="1023987672"/>
    <x v="0"/>
    <d v="2022-09-12T00:00:00"/>
    <d v="2022-11-01T00:00:00"/>
    <m/>
    <e v="#N/A"/>
    <m/>
    <x v="0"/>
    <x v="7"/>
    <x v="7"/>
    <s v="RC"/>
    <s v="SALOME"/>
    <m/>
    <s v="RODRIGUEZ"/>
    <s v="PARADA"/>
    <s v="SALOME  RODRIGUEZ PARADA"/>
    <d v="2020-12-02T00:00:00"/>
    <x v="2"/>
    <n v="0"/>
    <n v="24"/>
    <s v="2 AÑOS 0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ESTE 89 B SUR 25 PI 1"/>
    <n v="3026021492"/>
    <m/>
    <x v="0"/>
    <s v="NO SE AUTORECONOCE EN NINGUNO DE LOS ANTERIORES"/>
    <x v="1"/>
    <x v="1"/>
    <s v="NO_"/>
    <s v="NO_"/>
    <s v="o. Ingresos iguales o inferiores a 1.5 Smlv"/>
    <m/>
    <s v="MADRE"/>
    <s v="CC"/>
    <n v="1007337005"/>
    <s v="DINA"/>
    <s v="MARCELA"/>
    <s v="PARADA"/>
    <s v="COBO"/>
    <d v="2000-04-01T00:00:00"/>
    <s v="COLOMBIA"/>
    <s v="HUILA"/>
    <s v="PITALITO"/>
    <m/>
    <m/>
    <m/>
    <m/>
    <m/>
    <m/>
    <m/>
    <s v=""/>
    <m/>
    <m/>
    <m/>
    <s v="CC"/>
    <n v="1007337005"/>
    <s v="DINA"/>
    <s v="MARCELA"/>
    <s v="PARADA"/>
    <s v="COBO"/>
    <d v="2000-04-01T00:00:00"/>
    <n v="22"/>
    <s v="COLOMBIA"/>
    <s v="HUILA"/>
    <s v="PITALITO"/>
    <x v="0"/>
    <x v="18"/>
    <x v="0"/>
    <d v="2022-09-15T00:00:00"/>
    <s v="SI_"/>
    <x v="2"/>
    <n v="2"/>
    <s v="NO_"/>
    <m/>
    <m/>
    <n v="38"/>
    <s v="2.8"/>
    <n v="51"/>
    <m/>
    <n v="6"/>
    <n v="16"/>
    <m/>
    <x v="1"/>
    <m/>
  </r>
  <r>
    <n v="1016751403"/>
    <x v="1"/>
    <d v="2022-09-12T00:00:00"/>
    <m/>
    <m/>
    <m/>
    <m/>
    <x v="0"/>
    <x v="8"/>
    <x v="8"/>
    <s v="RC"/>
    <s v="IVONNE"/>
    <s v="SAMANTHA"/>
    <s v="ROA"/>
    <s v="OLAYA"/>
    <s v="IVONNE SAMANTHA ROA OLAYA"/>
    <d v="2021-02-11T00:00:00"/>
    <x v="3"/>
    <n v="10"/>
    <n v="15"/>
    <s v="1 AÑOS 10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ESTE 86 SUR 83 MZ 20 LOTE 25"/>
    <n v="3007137299"/>
    <m/>
    <x v="0"/>
    <s v="NO SE AUTORECONOCE EN NINGUNO DE LOS ANTERIORES"/>
    <x v="1"/>
    <x v="1"/>
    <s v="NO_"/>
    <s v="NO_"/>
    <s v="o. Ingresos iguales o inferiores a 1.5 Smlv"/>
    <m/>
    <s v="PADRE"/>
    <s v="CC"/>
    <n v="1023971049"/>
    <s v="JONATHAN"/>
    <s v="ANDRES"/>
    <s v="ROA"/>
    <s v="CASTAÑEDA"/>
    <d v="1998-07-07T00:00:00"/>
    <s v="COLOMBIA"/>
    <s v="BOGOTÁ"/>
    <s v="BOGOTÁ"/>
    <s v="CC"/>
    <n v="1023971049"/>
    <s v="JONATHAN"/>
    <s v="ANDRES"/>
    <s v="ROA"/>
    <s v="CASTAÑEDA"/>
    <d v="1998-07-07T00:00:00"/>
    <n v="24"/>
    <s v="COLOMBIA"/>
    <s v="BOGOTÁ"/>
    <s v="BOGOTÁ"/>
    <s v="TI"/>
    <n v="1032384658"/>
    <s v="CAMILA"/>
    <s v="ANDREA"/>
    <s v="OLAYA"/>
    <s v="GENES"/>
    <d v="2005-02-17T00:00:00"/>
    <n v="17"/>
    <s v="COLOMBIA"/>
    <s v="BOGOTÁ"/>
    <s v="BOGOTÁ"/>
    <x v="0"/>
    <x v="27"/>
    <x v="0"/>
    <d v="2022-09-15T00:00:00"/>
    <s v="SI_"/>
    <x v="2"/>
    <n v="1"/>
    <s v="NO_"/>
    <m/>
    <m/>
    <n v="37"/>
    <s v="2.5"/>
    <n v="44"/>
    <m/>
    <n v="6"/>
    <s v="ACTUAL"/>
    <m/>
    <x v="1"/>
    <m/>
  </r>
  <r>
    <n v="1016753171"/>
    <x v="1"/>
    <d v="2022-09-12T00:00:00"/>
    <m/>
    <m/>
    <m/>
    <m/>
    <x v="0"/>
    <x v="8"/>
    <x v="8"/>
    <s v="RC"/>
    <s v="MARTIN"/>
    <s v="JOEL"/>
    <s v="GONZALEZ"/>
    <s v="PINTO"/>
    <s v="MARTIN JOEL GONZALEZ PINTO"/>
    <d v="2021-11-30T00:00:00"/>
    <x v="3"/>
    <n v="0"/>
    <n v="26"/>
    <s v="1 AÑOS 0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ESTE 86 SUR 83 MZ 20 LOTE 25"/>
    <n v="3233994120"/>
    <n v="3144100818"/>
    <x v="0"/>
    <s v="NO SE AUTORECONOCE EN NINGUNO DE LOS ANTERIORES"/>
    <x v="1"/>
    <x v="1"/>
    <s v="NO_"/>
    <s v="NO_"/>
    <s v="o. Ingresos iguales o inferiores a 1.5 Smlv"/>
    <m/>
    <s v="MADRE"/>
    <s v="CC"/>
    <n v="1000239479"/>
    <s v="LAURA"/>
    <s v="LORENA"/>
    <s v="GONZALEZ"/>
    <s v="PINTO"/>
    <d v="2001-03-19T00:00:00"/>
    <s v="COLOMBIA"/>
    <s v="BOGOTÁ"/>
    <s v="BOGOTÁ"/>
    <m/>
    <m/>
    <m/>
    <m/>
    <m/>
    <m/>
    <m/>
    <s v=""/>
    <m/>
    <m/>
    <m/>
    <s v="CC"/>
    <n v="1000239479"/>
    <s v="LAURA"/>
    <s v="LORENA"/>
    <s v="GONZALEZ"/>
    <s v="PINTO"/>
    <d v="2001-03-19T00:00:00"/>
    <n v="21"/>
    <s v="COLOMBIA"/>
    <s v="BOGOTÁ"/>
    <s v="BOGOTÁ"/>
    <x v="0"/>
    <x v="28"/>
    <x v="0"/>
    <d v="2022-09-15T00:00:00"/>
    <s v="SI_"/>
    <x v="2"/>
    <n v="2"/>
    <s v="NO_"/>
    <m/>
    <m/>
    <n v="39"/>
    <s v="3.2"/>
    <n v="50"/>
    <m/>
    <n v="6"/>
    <s v="ACTUAL"/>
    <m/>
    <x v="1"/>
    <m/>
  </r>
  <r>
    <n v="22012020072"/>
    <x v="1"/>
    <d v="2022-09-12T00:00:00"/>
    <m/>
    <m/>
    <m/>
    <m/>
    <x v="0"/>
    <x v="8"/>
    <x v="8"/>
    <s v="ANM"/>
    <s v="GIEOVANNY"/>
    <s v="SUSET"/>
    <s v="HERNANDEZ"/>
    <s v="RODRIGUEZ"/>
    <s v="GIEOVANNY SUSET HERNANDEZ RODRIGUEZ"/>
    <d v="2020-01-22T00:00:00"/>
    <x v="2"/>
    <n v="11"/>
    <n v="4"/>
    <s v="2 AÑOS 11 MESES 4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RR 13 F  ESTE 89 D 06"/>
    <n v="3112778766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INES"/>
    <s v="ANDREINA"/>
    <s v="RODRIGUEZ"/>
    <s v="RIVAS"/>
    <d v="1999-01-16T00:00:00"/>
    <s v="VENEZUELA"/>
    <s v="EXTERIOR"/>
    <s v="EXTERIOR"/>
    <m/>
    <m/>
    <m/>
    <m/>
    <m/>
    <m/>
    <m/>
    <s v=""/>
    <m/>
    <m/>
    <m/>
    <s v="SIN DOCUMENTO"/>
    <m/>
    <s v="INES"/>
    <s v="ANDREINA"/>
    <s v="RODRIGUEZ"/>
    <s v="RIVAS"/>
    <d v="1999-01-16T00:00:00"/>
    <n v="23"/>
    <s v="VENEZUELA"/>
    <s v="EXTERIOR"/>
    <s v="EXTERIOR"/>
    <x v="3"/>
    <x v="12"/>
    <x v="1"/>
    <d v="2022-09-15T00:00:00"/>
    <s v="SI_"/>
    <x v="2"/>
    <m/>
    <s v="NO_"/>
    <m/>
    <m/>
    <m/>
    <m/>
    <m/>
    <m/>
    <m/>
    <m/>
    <m/>
    <x v="1"/>
    <m/>
  </r>
  <r>
    <n v="11022018069"/>
    <x v="1"/>
    <d v="2022-09-12T00:00:00"/>
    <m/>
    <m/>
    <m/>
    <m/>
    <x v="0"/>
    <x v="8"/>
    <x v="8"/>
    <s v="ANM"/>
    <s v="KENYEL"/>
    <s v="IZAIAS"/>
    <s v="HERNANDEZ"/>
    <s v="MILANO"/>
    <s v="KENYEL IZAIAS HERNANDEZ MILANO"/>
    <d v="2018-02-11T00:00:00"/>
    <x v="8"/>
    <n v="10"/>
    <n v="15"/>
    <s v="4 AÑOS 10 MESES 15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RR 13 F  ESTE 89 D 06"/>
    <n v="3202323889"/>
    <n v="3112778766"/>
    <x v="0"/>
    <s v="NO SE AUTORECONOCE EN NINGUNO DE LOS ANTERIORES"/>
    <x v="1"/>
    <x v="1"/>
    <s v="NO_"/>
    <s v="NO_"/>
    <s v="o. Ingresos iguales o inferiores a 1.5 Smlv"/>
    <m/>
    <s v="MADRE"/>
    <s v="SIN DOCUMENTO"/>
    <m/>
    <s v="MIRIALBEL"/>
    <s v="DEL VALLE"/>
    <s v="HERNANDEZ"/>
    <s v="MILANO"/>
    <d v="1998-08-21T00:00:00"/>
    <s v="VENEZUELA"/>
    <s v="EXTERIOR"/>
    <s v="EXTERIOR"/>
    <m/>
    <m/>
    <m/>
    <m/>
    <m/>
    <m/>
    <m/>
    <s v=""/>
    <m/>
    <m/>
    <m/>
    <s v="SIN DOCUMENTO"/>
    <m/>
    <s v="MIRIALBEL"/>
    <s v="DEL VALLE"/>
    <s v="HERNANDEZ"/>
    <s v="MILANO"/>
    <d v="1998-08-21T00:00:00"/>
    <n v="24"/>
    <s v="VENEZUELA"/>
    <s v="EXTERIOR"/>
    <s v="EXTERIOR"/>
    <x v="3"/>
    <x v="12"/>
    <x v="0"/>
    <d v="2022-09-15T00:00:00"/>
    <s v="SI_"/>
    <x v="2"/>
    <n v="2"/>
    <s v="NO_"/>
    <m/>
    <m/>
    <m/>
    <m/>
    <m/>
    <m/>
    <m/>
    <m/>
    <m/>
    <x v="3"/>
    <m/>
  </r>
  <r>
    <s v="B0AC49D07A014D5CA1F08EF76BF880AC43320"/>
    <x v="1"/>
    <d v="2022-09-12T00:00:00"/>
    <m/>
    <m/>
    <m/>
    <m/>
    <x v="0"/>
    <x v="8"/>
    <x v="8"/>
    <s v="SIN DOCUMENTO"/>
    <s v="MIRIANYELIS"/>
    <s v="DANIELA"/>
    <s v="HERNANDEZ"/>
    <s v="CABRERA"/>
    <s v="MIRIANYELIS DANIELA HERNANDEZ CABRERA"/>
    <d v="2019-04-02T00:00:00"/>
    <x v="10"/>
    <n v="8"/>
    <n v="24"/>
    <s v="3 AÑOS 8 MESES 24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RR 13 F  ESTE 89 D 06"/>
    <n v="3112752491"/>
    <n v="3112778766"/>
    <x v="0"/>
    <s v="NO SE AUTORECONOCE EN NINGUNO DE LOS ANTERIORES"/>
    <x v="1"/>
    <x v="1"/>
    <s v="NO_"/>
    <s v="NO_"/>
    <s v="o. Ingresos iguales o inferiores a 1.5 Smlv"/>
    <m/>
    <s v="MADRE"/>
    <s v="SIN DOCUMENTO"/>
    <m/>
    <s v="MARYENNI"/>
    <s v="MARINA"/>
    <s v="CABRERA"/>
    <s v="VALDEZ"/>
    <d v="2003-09-26T00:00:00"/>
    <s v="VENEZUELA"/>
    <s v="EXTERIOR"/>
    <s v="EXTERIOR"/>
    <m/>
    <m/>
    <m/>
    <m/>
    <m/>
    <m/>
    <m/>
    <s v=""/>
    <m/>
    <m/>
    <m/>
    <s v="SIN DOCUMENTO"/>
    <m/>
    <s v="MARYENNI"/>
    <s v="MARINA"/>
    <s v="CABRERA"/>
    <s v="VALDEZ"/>
    <d v="2003-09-26T00:00:00"/>
    <n v="19"/>
    <s v="VENEZUELA"/>
    <s v="EXTERIOR"/>
    <s v="EXTERIOR"/>
    <x v="3"/>
    <x v="12"/>
    <x v="1"/>
    <d v="2022-09-15T00:00:00"/>
    <m/>
    <x v="1"/>
    <m/>
    <s v="NO_"/>
    <m/>
    <m/>
    <m/>
    <m/>
    <m/>
    <m/>
    <m/>
    <m/>
    <m/>
    <x v="3"/>
    <m/>
  </r>
  <r>
    <n v="1028673762"/>
    <x v="1"/>
    <d v="2022-09-12T00:00:00"/>
    <m/>
    <m/>
    <m/>
    <m/>
    <x v="0"/>
    <x v="7"/>
    <x v="7"/>
    <s v="RC"/>
    <s v="MAILY"/>
    <s v="SADIRA"/>
    <s v="MACHADO"/>
    <s v="GONZALEZ"/>
    <s v="MAILY SADIRA MACHADO GONZALEZ"/>
    <d v="2018-11-25T00:00:00"/>
    <x v="8"/>
    <n v="1"/>
    <n v="1"/>
    <s v="4 AÑOS 1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7"/>
    <m/>
    <m/>
    <n v="3105774702"/>
    <s v="NO_"/>
    <x v="4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1"/>
    <x v="2"/>
    <m/>
    <m/>
    <x v="0"/>
    <m/>
    <s v="SI_"/>
    <m/>
    <m/>
    <n v="30"/>
    <n v="1800"/>
    <n v="46"/>
    <m/>
    <n v="6"/>
    <s v="ACTUAL"/>
    <m/>
    <x v="3"/>
    <m/>
  </r>
  <r>
    <n v="1016753593"/>
    <x v="1"/>
    <d v="2022-09-12T00:00:00"/>
    <m/>
    <m/>
    <m/>
    <m/>
    <x v="0"/>
    <x v="7"/>
    <x v="7"/>
    <s v="RC"/>
    <s v="AILIN"/>
    <s v="SAMARA"/>
    <s v="DIAZ"/>
    <s v="SANCHEZ"/>
    <s v="AILIN SAMARA DIAZ SANCHEZ"/>
    <d v="2022-02-24T00:00:00"/>
    <x v="1"/>
    <n v="10"/>
    <n v="2"/>
    <s v="0 AÑOS 10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44662770"/>
    <m/>
    <x v="2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0"/>
    <x v="2"/>
    <m/>
    <m/>
    <x v="0"/>
    <m/>
    <s v="NO_"/>
    <m/>
    <m/>
    <n v="40"/>
    <n v="3145"/>
    <n v="55"/>
    <m/>
    <n v="6"/>
    <s v="ACTUAL"/>
    <m/>
    <x v="2"/>
    <s v="TICKET 566831"/>
  </r>
  <r>
    <s v="D23CD9AC5ECE435DA8FF42297D133AD113177"/>
    <x v="0"/>
    <d v="2022-09-12T00:00:00"/>
    <d v="2022-10-24T00:00:00"/>
    <m/>
    <e v="#N/A"/>
    <m/>
    <x v="0"/>
    <x v="7"/>
    <x v="7"/>
    <s v="RC"/>
    <s v="DAYLIN"/>
    <s v="LUCIANA"/>
    <s v="NAVARRO"/>
    <s v="LAGOS"/>
    <s v="DAYLIN LUCIANA NAVARRO LAGOS"/>
    <d v="2021-04-01T00:00:00"/>
    <x v="3"/>
    <n v="8"/>
    <n v="25"/>
    <s v="1 AÑOS 8 MESES 25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7"/>
    <m/>
    <m/>
    <n v="3244926546"/>
    <m/>
    <x v="2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3"/>
    <x v="12"/>
    <x v="2"/>
    <m/>
    <m/>
    <x v="0"/>
    <m/>
    <s v="NO_"/>
    <m/>
    <m/>
    <n v="40"/>
    <n v="3500"/>
    <n v="59"/>
    <m/>
    <n v="6"/>
    <s v="ACTUAL"/>
    <m/>
    <x v="1"/>
    <m/>
  </r>
  <r>
    <n v="1123212095"/>
    <x v="1"/>
    <d v="2022-09-19T00:00:00"/>
    <m/>
    <m/>
    <m/>
    <m/>
    <x v="0"/>
    <x v="1"/>
    <x v="1"/>
    <s v="RC"/>
    <s v="AUSTIN"/>
    <s v="ERICK"/>
    <s v="CAICEDO"/>
    <s v="QUINTERO"/>
    <s v="AUSTIN ERICK CAICEDO QUINTERO"/>
    <d v="2021-06-07T00:00:00"/>
    <x v="3"/>
    <n v="6"/>
    <n v="19"/>
    <s v="1 AÑOS 6 MESES 19 DIAS "/>
    <x v="2"/>
    <x v="1"/>
    <x v="0"/>
    <s v="PUTUMAYO"/>
    <s v="PUERTO ASÍS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LL 105 SUR N 7 H ESTE 88"/>
    <n v="3128921723"/>
    <m/>
    <x v="0"/>
    <s v="NO SE AUTORECONOCE EN NINGUNO DE LOS ANTERIORES"/>
    <x v="0"/>
    <x v="10"/>
    <s v="NO_"/>
    <s v="NO_"/>
    <s v="o. Ingresos iguales o inferiores a 1.5 Smlv"/>
    <m/>
    <s v="MADRE"/>
    <s v="CC"/>
    <n v="1007492639"/>
    <s v="VALENTINA "/>
    <s v="ALEJANDRA"/>
    <s v="QUINTERO"/>
    <s v="PRADO"/>
    <d v="2002-06-06T00:00:00"/>
    <s v="COLOMBIA"/>
    <s v="BOYACÁ"/>
    <s v="PUERTO "/>
    <m/>
    <m/>
    <m/>
    <m/>
    <m/>
    <m/>
    <m/>
    <s v=""/>
    <m/>
    <m/>
    <m/>
    <s v="CC"/>
    <n v="1007492639"/>
    <s v="VALENTINA "/>
    <s v="ALEJANDRA"/>
    <s v="QUINTERO"/>
    <s v="PRADO"/>
    <d v="2002-06-06T00:00:00"/>
    <n v="20"/>
    <s v="COLOMBIA"/>
    <s v="BOYACÁ"/>
    <s v="PUERTO "/>
    <x v="1"/>
    <x v="2"/>
    <x v="0"/>
    <d v="2022-09-19T00:00:00"/>
    <s v="SI_"/>
    <x v="2"/>
    <n v="2"/>
    <s v="NO_"/>
    <m/>
    <m/>
    <n v="39"/>
    <n v="2920"/>
    <n v="41"/>
    <m/>
    <n v="6"/>
    <n v="6"/>
    <m/>
    <x v="1"/>
    <m/>
  </r>
  <r>
    <n v="1240696682"/>
    <x v="0"/>
    <d v="2022-09-19T00:00:00"/>
    <d v="2022-09-20T00:00:00"/>
    <e v="#REF!"/>
    <e v="#N/A"/>
    <m/>
    <x v="0"/>
    <x v="1"/>
    <x v="1"/>
    <s v="RC"/>
    <s v="DYLAN "/>
    <s v="ANDRES"/>
    <s v="PEROZO"/>
    <s v="COLOMBO"/>
    <s v="DYLAN  ANDRES PEROZO COLOMBO"/>
    <d v="2021-09-03T00:00:00"/>
    <x v="3"/>
    <n v="3"/>
    <n v="23"/>
    <s v="1 AÑOS 3 MESES 23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46153488"/>
    <n v="3246739093"/>
    <x v="0"/>
    <s v="NO SE AUTORECONOCE EN NINGUNO DE LOS ANTERIORES"/>
    <x v="1"/>
    <x v="1"/>
    <s v="NO_"/>
    <s v="NO_"/>
    <s v="o. Ingresos iguales o inferiores a 1.5 Smlv"/>
    <m/>
    <s v="TIO(A)"/>
    <s v="PEP"/>
    <m/>
    <s v="LUICIANA"/>
    <s v="CAROLINA"/>
    <s v="PEROZO"/>
    <s v="GRISALES"/>
    <d v="1994-01-31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29"/>
    <x v="0"/>
    <d v="2022-09-19T00:00:00"/>
    <s v="NO_"/>
    <x v="1"/>
    <m/>
    <s v="NO_"/>
    <m/>
    <m/>
    <n v="40"/>
    <n v="3200"/>
    <n v="47"/>
    <m/>
    <n v="3"/>
    <n v="3"/>
    <m/>
    <x v="1"/>
    <m/>
  </r>
  <r>
    <n v="1243762304"/>
    <x v="1"/>
    <d v="2022-09-19T00:00:00"/>
    <m/>
    <m/>
    <m/>
    <m/>
    <x v="0"/>
    <x v="5"/>
    <x v="5"/>
    <s v="RC"/>
    <s v="EMILY "/>
    <s v="YULIANA "/>
    <s v="CANGREJO "/>
    <s v="SUAREZ"/>
    <s v="EMILY  YULIANA  CANGREJO  SUAREZ"/>
    <d v="2022-02-02T00:00:00"/>
    <x v="1"/>
    <n v="10"/>
    <n v="24"/>
    <s v="0 AÑOS 10 MESES 24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112A-·#9-92FSUR"/>
    <n v="3242132685"/>
    <n v="3153569273"/>
    <x v="0"/>
    <s v="NO SE AUTORECONOCE EN NINGUNO DE LOS ANTERIORES"/>
    <x v="0"/>
    <x v="11"/>
    <s v="NO_"/>
    <s v="NO_"/>
    <m/>
    <m/>
    <s v="ABUELO(A)"/>
    <s v="CC"/>
    <n v="5243519"/>
    <s v="ANDREA "/>
    <s v="PATRICIA"/>
    <s v="SUAREZ"/>
    <s v="MOSETON"/>
    <d v="1985-07-25T00:00:00"/>
    <s v="COLOMBIA"/>
    <s v="BOGOTÁ"/>
    <s v="BOGOTÁ"/>
    <m/>
    <m/>
    <m/>
    <m/>
    <m/>
    <m/>
    <m/>
    <s v=""/>
    <m/>
    <m/>
    <m/>
    <s v="CC"/>
    <n v="1000987923"/>
    <s v="LISETH"/>
    <s v="FERNANDA"/>
    <s v="CANGREJO "/>
    <s v="SUAREZ"/>
    <d v="2003-03-26T00:00:00"/>
    <n v="19"/>
    <s v="COLOMBIA"/>
    <s v="BOGOTÁ"/>
    <s v="BOGOTÁ"/>
    <x v="0"/>
    <x v="6"/>
    <x v="0"/>
    <d v="2022-09-19T00:00:00"/>
    <s v="NO_"/>
    <x v="2"/>
    <m/>
    <s v="SI_"/>
    <s v="NO"/>
    <m/>
    <m/>
    <n v="2236"/>
    <n v="46"/>
    <m/>
    <n v="6"/>
    <s v="HASTA EL MOMENTO"/>
    <n v="37"/>
    <x v="2"/>
    <m/>
  </r>
  <r>
    <n v="1243861102"/>
    <x v="1"/>
    <d v="2022-09-19T00:00:00"/>
    <m/>
    <m/>
    <m/>
    <m/>
    <x v="0"/>
    <x v="0"/>
    <x v="0"/>
    <s v="RC"/>
    <s v="ADRIEL"/>
    <s v="SANTIAGO"/>
    <s v="PARDO"/>
    <s v="MONCALEANO"/>
    <s v="ADRIEL SANTIAGO PARDO MONCALEANO"/>
    <d v="2022-06-02T00:00:00"/>
    <x v="1"/>
    <n v="6"/>
    <n v="24"/>
    <s v="0 AÑOS 6 MESES 24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RRERA10CESTE108SUR"/>
    <n v="3219234131"/>
    <n v="3134199399"/>
    <x v="0"/>
    <s v="NO SE AUTORECONOCE EN NINGUNO DE LOS ANTERIORES"/>
    <x v="1"/>
    <x v="1"/>
    <s v="NO_"/>
    <s v="NO_"/>
    <m/>
    <m/>
    <m/>
    <m/>
    <m/>
    <m/>
    <m/>
    <m/>
    <m/>
    <m/>
    <m/>
    <m/>
    <m/>
    <m/>
    <m/>
    <m/>
    <m/>
    <m/>
    <m/>
    <m/>
    <s v=""/>
    <m/>
    <m/>
    <m/>
    <s v="CC"/>
    <n v="1005773018"/>
    <s v="JEIMY"/>
    <s v="JULIETH"/>
    <s v="MONCALEANO"/>
    <s v="ARIAS"/>
    <d v="1999-07-20T00:00:00"/>
    <n v="23"/>
    <s v="COLOMBIA"/>
    <s v="TOLIMA"/>
    <s v="ESPINAL"/>
    <x v="0"/>
    <x v="6"/>
    <x v="0"/>
    <d v="2022-09-19T00:00:00"/>
    <s v="SI_"/>
    <x v="2"/>
    <m/>
    <s v="NO_"/>
    <s v="NO"/>
    <m/>
    <m/>
    <n v="2985"/>
    <n v="49"/>
    <m/>
    <n v="3"/>
    <n v="3"/>
    <n v="38"/>
    <x v="2"/>
    <m/>
  </r>
  <r>
    <n v="1076320839"/>
    <x v="1"/>
    <d v="2022-10-25T00:00:00"/>
    <m/>
    <m/>
    <m/>
    <m/>
    <x v="0"/>
    <x v="3"/>
    <x v="3"/>
    <s v="CC"/>
    <s v="MIRELY"/>
    <m/>
    <s v="CORDOA"/>
    <s v="MORENO"/>
    <s v="MIRELY  CORDOA MORENO"/>
    <d v="1993-09-17T00:00:00"/>
    <x v="20"/>
    <n v="3"/>
    <n v="9"/>
    <s v="29 AÑOS 3 MESES 9 DIAS "/>
    <x v="0"/>
    <x v="0"/>
    <x v="0"/>
    <s v="CHOCÓ"/>
    <s v="ISTMINA"/>
    <x v="0"/>
    <s v="NO_"/>
    <s v="NO"/>
    <s v="NINGUNA"/>
    <s v="NO_"/>
    <s v="NO_"/>
    <s v="NO_"/>
    <s v="NO_"/>
    <s v="NO_"/>
    <s v="NO_"/>
    <s v="NO_"/>
    <s v="NO_"/>
    <s v="COLOMBIA"/>
    <s v="BOGOTÁ"/>
    <x v="0"/>
    <s v="LOCALIDAD"/>
    <x v="0"/>
    <x v="0"/>
    <m/>
    <s v="BARRIO LA ESMERALDA"/>
    <n v="3122317136"/>
    <n v="3168280143"/>
    <x v="0"/>
    <s v="NO SE AUTORECONOCE EN NINGUNO DE LOS ANTERIORES"/>
    <x v="0"/>
    <x v="10"/>
    <s v="NO_"/>
    <s v="SI_"/>
    <s v="o. Ingresos iguales o inferiores a 1.5 Smlv"/>
    <m/>
    <s v="CONYUGE"/>
    <s v="CC"/>
    <n v="16883624"/>
    <s v="ROBINSO"/>
    <m/>
    <s v="SANCHEZ"/>
    <s v="TIERRADENTRO"/>
    <d v="1970-02-18T00:00:00"/>
    <m/>
    <m/>
    <m/>
    <m/>
    <m/>
    <m/>
    <m/>
    <m/>
    <m/>
    <m/>
    <s v=""/>
    <m/>
    <m/>
    <m/>
    <m/>
    <m/>
    <m/>
    <m/>
    <m/>
    <m/>
    <m/>
    <s v=""/>
    <m/>
    <m/>
    <m/>
    <x v="1"/>
    <x v="1"/>
    <x v="1"/>
    <d v="2022-09-20T00:00:00"/>
    <s v="NO_"/>
    <x v="1"/>
    <m/>
    <m/>
    <m/>
    <m/>
    <m/>
    <m/>
    <m/>
    <m/>
    <m/>
    <m/>
    <n v="18"/>
    <x v="0"/>
    <m/>
  </r>
  <r>
    <n v="1105058029"/>
    <x v="0"/>
    <d v="2022-09-19T00:00:00"/>
    <d v="2022-10-24T00:00:00"/>
    <m/>
    <e v="#N/A"/>
    <m/>
    <x v="0"/>
    <x v="0"/>
    <x v="0"/>
    <s v="CC"/>
    <s v="MARIA"/>
    <s v="CARMENZA"/>
    <s v="AGUJA"/>
    <s v="SOGAMOSO"/>
    <s v="MARIA CARMENZA AGUJA SOGAMOSO"/>
    <d v="1990-04-09T00:00:00"/>
    <x v="11"/>
    <n v="8"/>
    <n v="17"/>
    <s v="32 AÑOS 8 MESES 17 DIAS "/>
    <x v="0"/>
    <x v="0"/>
    <x v="0"/>
    <s v="TOLIMA"/>
    <s v="COYAIMA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109SUR9ESTE"/>
    <n v="3132582410"/>
    <m/>
    <x v="0"/>
    <s v="NO SE AUTORECONOCE EN NINGUNO DE LOS ANTERIORES"/>
    <x v="0"/>
    <x v="12"/>
    <s v="NO_"/>
    <s v="NO_"/>
    <s v="o. Ingresos iguales o inferiores a 1.5 Smlv"/>
    <m/>
    <s v="MADRE"/>
    <s v="CC"/>
    <n v="1105060780"/>
    <s v="LEYLA"/>
    <m/>
    <s v="MADRIGAL"/>
    <s v="SOACHA"/>
    <d v="1993-05-26T00:00:00"/>
    <m/>
    <m/>
    <m/>
    <m/>
    <m/>
    <m/>
    <m/>
    <m/>
    <m/>
    <m/>
    <s v=""/>
    <m/>
    <m/>
    <m/>
    <m/>
    <m/>
    <m/>
    <m/>
    <m/>
    <n v="23"/>
    <m/>
    <s v=""/>
    <m/>
    <m/>
    <m/>
    <x v="0"/>
    <x v="2"/>
    <x v="0"/>
    <d v="2022-09-19T00:00:00"/>
    <s v="SI_"/>
    <x v="0"/>
    <m/>
    <m/>
    <m/>
    <m/>
    <m/>
    <m/>
    <m/>
    <m/>
    <m/>
    <m/>
    <m/>
    <x v="0"/>
    <m/>
  </r>
  <r>
    <n v="2611201712"/>
    <x v="1"/>
    <d v="2022-09-19T00:00:00"/>
    <m/>
    <m/>
    <m/>
    <m/>
    <x v="0"/>
    <x v="1"/>
    <x v="1"/>
    <s v="ANM"/>
    <s v="JUAN "/>
    <s v="CAMILO"/>
    <s v="MORENO "/>
    <s v="BARRETO"/>
    <s v="JUAN  CAMILO MORENO  BARRETO"/>
    <d v="2017-11-26T00:00:00"/>
    <x v="9"/>
    <n v="1"/>
    <n v="0"/>
    <s v="5 AÑOS 1 MESES 0 DIAS "/>
    <x v="2"/>
    <x v="1"/>
    <x v="1"/>
    <s v="EXTERIOR"/>
    <s v="EXTERIOR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17878497"/>
    <m/>
    <x v="0"/>
    <s v="NO SE AUTORECONOCE EN NINGUNO DE LOS ANTERIORES"/>
    <x v="0"/>
    <x v="2"/>
    <s v="NO_"/>
    <s v="NO_"/>
    <s v="o. Ingresos iguales o inferiores a 1.5 Smlv"/>
    <m/>
    <s v="MADRE"/>
    <s v="SIN DOCUMENTO"/>
    <m/>
    <s v="MARY "/>
    <s v="DEL CARMEN "/>
    <s v="MORENO"/>
    <s v="BARETO"/>
    <d v="1997-04-10T00:00:00"/>
    <s v="VENEZUELA"/>
    <s v="EXTERIOR"/>
    <s v="EXTERIOR"/>
    <m/>
    <m/>
    <m/>
    <m/>
    <m/>
    <m/>
    <m/>
    <s v=""/>
    <m/>
    <m/>
    <m/>
    <s v="SIN DOCUMENTO"/>
    <m/>
    <s v="MARY "/>
    <s v="DEL CARMEN "/>
    <s v="MORENO"/>
    <s v="BARETO"/>
    <d v="1997-04-10T00:00:00"/>
    <n v="25"/>
    <s v="VENEZUELA"/>
    <s v="EXTERIOR"/>
    <s v="EXTERIOR"/>
    <x v="1"/>
    <x v="9"/>
    <x v="0"/>
    <d v="2022-09-19T00:00:00"/>
    <s v="SI_"/>
    <x v="2"/>
    <n v="1"/>
    <s v="SI_"/>
    <m/>
    <m/>
    <n v="29"/>
    <n v="1600"/>
    <n v="40"/>
    <m/>
    <n v="6"/>
    <m/>
    <m/>
    <x v="3"/>
    <m/>
  </r>
  <r>
    <n v="1243858043"/>
    <x v="1"/>
    <d v="2022-09-19T00:00:00"/>
    <m/>
    <m/>
    <m/>
    <m/>
    <x v="0"/>
    <x v="1"/>
    <x v="1"/>
    <s v="RC"/>
    <s v="DAVID "/>
    <s v="SANTIAGO"/>
    <s v="MORENO "/>
    <s v="ARAQUE "/>
    <s v="DAVID  SANTIAGO MORENO  ARAQUE "/>
    <d v="2019-11-04T00:00:00"/>
    <x v="10"/>
    <n v="1"/>
    <n v="22"/>
    <s v="3 AÑOS 1 MESES 22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 110 SUR 10 ESTE 37"/>
    <n v="3209615461"/>
    <m/>
    <x v="0"/>
    <s v="NO SE AUTORECONOCE EN NINGUNO DE LOS ANTERIORES"/>
    <x v="0"/>
    <x v="6"/>
    <s v="NO_"/>
    <s v="NO_"/>
    <s v="o. Ingresos iguales o inferiores a 1.5 Smlv"/>
    <m/>
    <s v="MADRE"/>
    <s v="CC"/>
    <n v="1000133527"/>
    <s v="YEIMY"/>
    <s v="VIVIANA "/>
    <s v="ARAQUE "/>
    <s v="VELASQUEZ"/>
    <d v="1993-08-23T00:00:00"/>
    <s v="COLOMBIA"/>
    <s v="BOGOTÁ"/>
    <s v="BOGOTÁ"/>
    <m/>
    <m/>
    <m/>
    <m/>
    <m/>
    <m/>
    <m/>
    <s v=""/>
    <m/>
    <m/>
    <m/>
    <s v="CC"/>
    <n v="1000133527"/>
    <s v="YEIMY"/>
    <s v="VIVIANA "/>
    <s v="ARAQUE "/>
    <s v="VELASQUEZ"/>
    <d v="1993-08-23T00:00:00"/>
    <n v="29"/>
    <s v="COLOMBIA"/>
    <s v="BOGOTÁ"/>
    <s v="BOGOTÁ"/>
    <x v="1"/>
    <x v="1"/>
    <x v="0"/>
    <d v="2022-09-19T00:00:00"/>
    <s v="SI_"/>
    <x v="2"/>
    <n v="1"/>
    <s v="NO_"/>
    <m/>
    <m/>
    <n v="39"/>
    <n v="2875"/>
    <n v="49"/>
    <m/>
    <n v="6"/>
    <m/>
    <m/>
    <x v="3"/>
    <m/>
  </r>
  <r>
    <n v="1010850706"/>
    <x v="1"/>
    <d v="2022-09-19T00:00:00"/>
    <m/>
    <m/>
    <m/>
    <m/>
    <x v="0"/>
    <x v="1"/>
    <x v="1"/>
    <s v="RC"/>
    <s v="DYLAN "/>
    <s v="SAMUEL "/>
    <s v="FLOREZ"/>
    <s v="PEREZ"/>
    <s v="DYLAN  SAMUEL  FLOREZ PEREZ"/>
    <d v="2022-03-15T00:00:00"/>
    <x v="1"/>
    <n v="9"/>
    <n v="11"/>
    <s v="0 AÑOS 9 MESES 11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174067070"/>
    <m/>
    <x v="0"/>
    <s v="NO SE AUTORECONOCE EN NINGUNO DE LOS ANTERIORES"/>
    <x v="0"/>
    <x v="12"/>
    <s v="NO_"/>
    <s v="NO_"/>
    <s v="o. Ingresos iguales o inferiores a 1.5 Smlv"/>
    <m/>
    <s v="MADRE"/>
    <s v="CC"/>
    <n v="1054546097"/>
    <s v="YEIMI"/>
    <s v="ANDREA"/>
    <s v="PEREZ"/>
    <s v="ROSALES"/>
    <d v="1987-09-07T00:00:00"/>
    <s v="COLOMBIA"/>
    <s v="CALDAS"/>
    <s v="LA DORADA"/>
    <s v="CC"/>
    <n v="91017521"/>
    <s v="HAYLER "/>
    <m/>
    <s v="FLOREZ"/>
    <s v="ANZOLA "/>
    <d v="1981-11-29T00:00:00"/>
    <n v="41"/>
    <s v="COLOMBIA"/>
    <s v="BOYACÁ"/>
    <s v="PUERTO "/>
    <s v="CC"/>
    <n v="1054546097"/>
    <s v="YEIMI"/>
    <s v="ANDREA"/>
    <s v="PEREZ"/>
    <s v="ROSALES"/>
    <d v="1987-09-07T00:00:00"/>
    <n v="35"/>
    <s v="COLOMBIA"/>
    <s v="CALDAS"/>
    <s v="LA DORADA"/>
    <x v="0"/>
    <x v="6"/>
    <x v="0"/>
    <d v="2022-09-19T00:00:00"/>
    <s v="SI_"/>
    <x v="2"/>
    <n v="1"/>
    <s v="NO_"/>
    <m/>
    <m/>
    <n v="34"/>
    <n v="1670"/>
    <n v="42"/>
    <m/>
    <n v="6"/>
    <m/>
    <m/>
    <x v="2"/>
    <m/>
  </r>
  <r>
    <n v="1031172814"/>
    <x v="1"/>
    <d v="2022-09-19T00:00:00"/>
    <m/>
    <m/>
    <m/>
    <m/>
    <x v="0"/>
    <x v="1"/>
    <x v="1"/>
    <s v="CC"/>
    <s v="ANGIE "/>
    <s v="PAOLA "/>
    <s v="AMAYA "/>
    <s v="MORENO"/>
    <s v="ANGIE  PAOLA  AMAYA  MORENO"/>
    <d v="1997-10-25T00:00:00"/>
    <x v="22"/>
    <n v="2"/>
    <n v="1"/>
    <s v="25 AÑOS 2 MESES 1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 112 A SUR 8 A 27 ESTE "/>
    <n v="3223985308"/>
    <m/>
    <x v="0"/>
    <s v="NO SE AUTORECONOCE EN NINGUNO DE LOS ANTERIORES"/>
    <x v="0"/>
    <x v="5"/>
    <s v="NO_"/>
    <s v="NO_"/>
    <s v="o. Ingresos iguales o inferiores a 1.5 Smlv"/>
    <m/>
    <s v="CONYUGE"/>
    <s v="CC"/>
    <n v="1023015632"/>
    <s v="BRAYAB "/>
    <s v="STIVEN"/>
    <s v="GARAVITO "/>
    <s v="ZAPATA"/>
    <d v="1996-09-1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2"/>
    <x v="19"/>
    <x v="1"/>
    <d v="2022-09-19T00:00:00"/>
    <m/>
    <x v="0"/>
    <m/>
    <m/>
    <m/>
    <m/>
    <m/>
    <m/>
    <m/>
    <m/>
    <m/>
    <m/>
    <s v="26 SEM"/>
    <x v="0"/>
    <m/>
  </r>
  <r>
    <n v="2092021054"/>
    <x v="1"/>
    <d v="2022-09-19T00:00:00"/>
    <m/>
    <m/>
    <m/>
    <m/>
    <x v="0"/>
    <x v="1"/>
    <x v="1"/>
    <s v="ANM"/>
    <s v="SAMUEL"/>
    <s v="IMANOL"/>
    <s v="VIERA "/>
    <s v="MONTESINO "/>
    <s v="SAMUEL IMANOL VIERA  MONTESINO "/>
    <d v="2021-09-02T00:00:00"/>
    <x v="3"/>
    <n v="3"/>
    <n v="24"/>
    <s v="1 AÑOS 3 MESES 24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12417552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MARILIZ"/>
    <s v="ROENA"/>
    <s v="MONTESINO "/>
    <s v="PINTO"/>
    <d v="1983-06-01T00:00:00"/>
    <s v="VENEZUELA"/>
    <s v="EXTERIOR"/>
    <s v="EXTERIOR"/>
    <s v="SIN DOCUMENTO"/>
    <m/>
    <s v="MANUEL "/>
    <m/>
    <s v="VIERA "/>
    <s v="GRAYEROL"/>
    <d v="1987-08-05T00:00:00"/>
    <n v="35"/>
    <s v="VENEZUELA"/>
    <s v="EXTERIOR"/>
    <s v="EXTERIOR"/>
    <s v="SIN DOCUMENTO"/>
    <m/>
    <s v="AMARILIZ"/>
    <s v="ROENA"/>
    <s v="MONTESINO "/>
    <s v="PINTO"/>
    <d v="1983-06-01T00:00:00"/>
    <n v="39"/>
    <s v="VENEZUELA"/>
    <s v="EXTERIOR"/>
    <s v="EXTERIOR"/>
    <x v="3"/>
    <x v="12"/>
    <x v="0"/>
    <d v="2022-09-19T00:00:00"/>
    <s v="SI_"/>
    <x v="2"/>
    <n v="1"/>
    <s v="NO_"/>
    <m/>
    <m/>
    <n v="39"/>
    <n v="2750"/>
    <n v="52"/>
    <m/>
    <n v="6"/>
    <m/>
    <m/>
    <x v="1"/>
    <m/>
  </r>
  <r>
    <n v="1023048734"/>
    <x v="0"/>
    <d v="2022-09-19T00:00:00"/>
    <d v="2022-09-20T00:00:00"/>
    <e v="#REF!"/>
    <e v="#N/A"/>
    <m/>
    <x v="0"/>
    <x v="1"/>
    <x v="1"/>
    <s v="RC"/>
    <s v="IAN "/>
    <s v="MATEO"/>
    <s v="MARQUEZ"/>
    <s v="SALAZAR"/>
    <s v="IAN  MATEO MARQUEZ SALAZAR"/>
    <d v="2022-07-10T00:00:00"/>
    <x v="1"/>
    <n v="5"/>
    <n v="16"/>
    <s v="0 AÑOS 5 MESES 16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123919971"/>
    <m/>
    <x v="0"/>
    <s v="NO SE AUTORECONOCE EN NINGUNO DE LOS ANTERIORES"/>
    <x v="0"/>
    <x v="16"/>
    <s v="NO_"/>
    <s v="NO_"/>
    <s v="o. Ingresos iguales o inferiores a 1.5 Smlv"/>
    <m/>
    <s v="MADRE"/>
    <s v="CC"/>
    <n v="1033731314"/>
    <s v="ERIKA"/>
    <s v="LILIAM"/>
    <s v="SALAZAR"/>
    <s v="LOPEZ"/>
    <d v="1991-02-26T00:00:00"/>
    <s v="COLOMBIA"/>
    <s v="BOGOTÁ"/>
    <s v="BOGOTÁ"/>
    <s v="CC"/>
    <n v="1033710232"/>
    <s v="ALBERTO"/>
    <s v="RODOLFO"/>
    <s v="MARQUEZ "/>
    <s v="ALACON"/>
    <d v="1989-06-04T00:00:00"/>
    <n v="33"/>
    <s v="COLOMBIA"/>
    <s v="BOGOTÁ"/>
    <s v="BOGOTÁ"/>
    <s v="CC"/>
    <n v="1033731314"/>
    <s v="ERIKA"/>
    <s v="LILIAM"/>
    <s v="SALAZAR"/>
    <s v="LOPEZ"/>
    <d v="1991-02-26T00:00:00"/>
    <n v="31"/>
    <s v="COLOMBIA"/>
    <s v="BOGOTÁ"/>
    <s v="BOGOTÁ"/>
    <x v="0"/>
    <x v="5"/>
    <x v="0"/>
    <d v="2022-09-19T00:00:00"/>
    <s v="SI_"/>
    <x v="2"/>
    <n v="1"/>
    <s v="NO_"/>
    <m/>
    <m/>
    <n v="39"/>
    <n v="2790"/>
    <n v="49"/>
    <m/>
    <m/>
    <s v="HASTA EL MOMENTO"/>
    <m/>
    <x v="0"/>
    <m/>
  </r>
  <r>
    <s v="DEDAF86721994CF08B703251615567C941120"/>
    <x v="1"/>
    <d v="2022-09-19T00:00:00"/>
    <m/>
    <m/>
    <m/>
    <m/>
    <x v="0"/>
    <x v="0"/>
    <x v="0"/>
    <s v="SIN DOCUMENTO"/>
    <s v="ROXANA "/>
    <s v="CAROLINA "/>
    <s v="SOTO "/>
    <s v="URDANETA "/>
    <s v="ROXANA  CAROLINA  SOTO  URDANETA "/>
    <d v="2003-11-27T00:00:00"/>
    <x v="16"/>
    <n v="0"/>
    <n v="29"/>
    <s v="19 AÑOS 0 MESES 29 DIAS "/>
    <x v="0"/>
    <x v="0"/>
    <x v="1"/>
    <s v="EXTERIOR"/>
    <s v="EXTERIOR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46176340"/>
    <m/>
    <x v="0"/>
    <s v="NO SE AUTORECONOCE EN NINGUNO DE LOS ANTERIORES"/>
    <x v="1"/>
    <x v="1"/>
    <s v="NO_"/>
    <s v="NO_"/>
    <s v="o. Ingresos iguales o inferiores a 1.5 Smlv"/>
    <m/>
    <s v="CONYUGE"/>
    <s v="CC"/>
    <n v="1143168382"/>
    <s v="ALEXANDRE "/>
    <s v="DAVID "/>
    <s v="HERNANDEZ "/>
    <s v="ESTRADA "/>
    <d v="1997-09-13T00:00:00"/>
    <s v="COLOMBIA"/>
    <s v="CÓRDOBA"/>
    <s v="SAHAGÚN"/>
    <m/>
    <m/>
    <m/>
    <m/>
    <m/>
    <m/>
    <m/>
    <s v=""/>
    <m/>
    <m/>
    <m/>
    <m/>
    <m/>
    <m/>
    <m/>
    <m/>
    <m/>
    <m/>
    <s v=""/>
    <m/>
    <m/>
    <m/>
    <x v="3"/>
    <x v="12"/>
    <x v="0"/>
    <d v="2022-09-19T00:00:00"/>
    <s v="NO_"/>
    <x v="1"/>
    <m/>
    <m/>
    <m/>
    <m/>
    <m/>
    <m/>
    <m/>
    <m/>
    <m/>
    <m/>
    <s v="5 SEM"/>
    <x v="0"/>
    <m/>
  </r>
  <r>
    <n v="1146148428"/>
    <x v="1"/>
    <d v="2022-09-20T00:00:00"/>
    <m/>
    <m/>
    <m/>
    <m/>
    <x v="0"/>
    <x v="1"/>
    <x v="1"/>
    <s v="RC"/>
    <s v="AHMANET"/>
    <s v="SAMANTHA"/>
    <s v="PUERTA "/>
    <s v="FLOREZ"/>
    <s v="AHMANET SAMANTHA PUERTA  FLOREZ"/>
    <d v="2020-07-24T00:00:00"/>
    <x v="2"/>
    <n v="5"/>
    <n v="2"/>
    <s v="2 AÑOS 5 MESES 2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A DE ASENTAMIENTO SIN LEGALIZAAR "/>
    <n v="3006397884"/>
    <m/>
    <x v="0"/>
    <s v="NO SE AUTORECONOCE EN NINGUNO DE LOS ANTERIORES"/>
    <x v="0"/>
    <x v="5"/>
    <s v="NO_"/>
    <s v="NO_"/>
    <s v="o. Ingresos iguales o inferiores a 1.5 Smlv"/>
    <m/>
    <s v="MADRE"/>
    <s v="CC"/>
    <n v="1193115300"/>
    <s v="WUENDY"/>
    <s v="ESMERALDA"/>
    <s v="FLOREZ"/>
    <s v="TORRES"/>
    <d v="1999-07-11T00:00:00"/>
    <s v="COLOMBIA"/>
    <s v="SANTANDER"/>
    <s v="PIEDECUESTA"/>
    <s v="CC"/>
    <n v="1127584951"/>
    <s v="GUSTAVO"/>
    <s v="ADOLFO"/>
    <s v="PUERTA "/>
    <s v="CARDENAS"/>
    <d v="1999-11-15T00:00:00"/>
    <n v="23"/>
    <s v="VENEZUELA"/>
    <s v="EXTERIOR"/>
    <s v="EXTERIOR"/>
    <s v="CC"/>
    <n v="1193115300"/>
    <s v="WUENDY"/>
    <s v="ESMERALDA"/>
    <s v="FLOREZ"/>
    <s v="TORRES"/>
    <d v="1999-07-11T00:00:00"/>
    <n v="23"/>
    <s v="COLOMBIA"/>
    <s v="SANTANDER"/>
    <s v="PIEDECUESTA"/>
    <x v="0"/>
    <x v="5"/>
    <x v="0"/>
    <d v="2022-09-21T00:00:00"/>
    <s v="SI_"/>
    <x v="1"/>
    <m/>
    <s v="NO_"/>
    <m/>
    <m/>
    <n v="39"/>
    <n v="2800"/>
    <n v="48"/>
    <m/>
    <n v="6"/>
    <m/>
    <m/>
    <x v="1"/>
    <m/>
  </r>
  <r>
    <n v="1023043597"/>
    <x v="0"/>
    <d v="2022-09-20T00:00:00"/>
    <d v="2022-10-03T00:00:00"/>
    <e v="#REF!"/>
    <e v="#N/A"/>
    <m/>
    <x v="0"/>
    <x v="1"/>
    <x v="1"/>
    <s v="RC"/>
    <s v="DERECK"/>
    <s v="JOELL"/>
    <s v="VARGAS "/>
    <s v="BONILLA"/>
    <s v="DERECK JOELL VARGAS  BONILLA"/>
    <d v="2019-05-29T00:00:00"/>
    <x v="10"/>
    <n v="6"/>
    <n v="27"/>
    <s v="3 AÑOS 6 MESES 27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246030883"/>
    <m/>
    <x v="0"/>
    <s v="NO SE AUTORECONOCE EN NINGUNO DE LOS ANTERIORES"/>
    <x v="1"/>
    <x v="1"/>
    <s v="NO_"/>
    <s v="NO_"/>
    <s v="o. Ingresos iguales o inferiores a 1.5 Smlv"/>
    <m/>
    <s v="PADRE"/>
    <s v="CC"/>
    <n v="1007105845"/>
    <s v="EDISON "/>
    <s v="ARMANDO"/>
    <s v="VARGAS "/>
    <s v="GONZALEZ"/>
    <d v="1998-08-21T00:00:00"/>
    <s v="COLOMBIA"/>
    <s v="BOGOTÁ"/>
    <s v="BOGOTÁ"/>
    <s v="CC"/>
    <n v="1007105845"/>
    <s v="EDISON "/>
    <s v="ARMANDO"/>
    <s v="VARGAS "/>
    <s v="GONZALEZ"/>
    <d v="1998-08-21T00:00:00"/>
    <n v="24"/>
    <s v="COLOMBIA"/>
    <s v="BOGOTÁ"/>
    <s v="BOGOTÁ"/>
    <m/>
    <m/>
    <m/>
    <m/>
    <m/>
    <m/>
    <m/>
    <s v=""/>
    <m/>
    <m/>
    <m/>
    <x v="0"/>
    <x v="6"/>
    <x v="0"/>
    <d v="2022-09-21T00:00:00"/>
    <s v="SI_"/>
    <x v="2"/>
    <n v="44825"/>
    <s v="NO_"/>
    <m/>
    <m/>
    <n v="39"/>
    <n v="2950"/>
    <n v="49"/>
    <s v="SI_"/>
    <n v="9"/>
    <m/>
    <m/>
    <x v="3"/>
    <m/>
  </r>
  <r>
    <n v="1023043988"/>
    <x v="1"/>
    <d v="2022-09-20T00:00:00"/>
    <m/>
    <m/>
    <m/>
    <m/>
    <x v="0"/>
    <x v="1"/>
    <x v="1"/>
    <s v="RC"/>
    <s v="MAICOL "/>
    <s v="ADRIAN "/>
    <s v="PEÑA "/>
    <s v="CARDENAS"/>
    <s v="MAICOL  ADRIAN  PEÑA  CARDENAS"/>
    <d v="2019-08-13T00:00:00"/>
    <x v="10"/>
    <n v="4"/>
    <n v="13"/>
    <s v="3 AÑOS 4 MESES 13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057780632"/>
    <m/>
    <x v="0"/>
    <s v="NO SE AUTORECONOCE EN NINGUNO DE LOS ANTERIORES"/>
    <x v="0"/>
    <x v="17"/>
    <s v="NO_"/>
    <s v="NO_"/>
    <s v="o. Ingresos iguales o inferiores a 1.5 Smlv"/>
    <m/>
    <s v="MADRE"/>
    <s v="CC"/>
    <n v="1022972403"/>
    <s v="DILSA"/>
    <s v="PAOLA"/>
    <s v="CARDENAS "/>
    <s v="MARTINEZ"/>
    <d v="1991-04-26T00:00:00"/>
    <s v="COLOMBIA"/>
    <s v="BOGOTÁ"/>
    <s v="BOGOTÁ"/>
    <s v="CC"/>
    <n v="80254808"/>
    <s v="OSCAR "/>
    <s v="ALBERTO"/>
    <s v="PEÑA "/>
    <s v="ACOSTA "/>
    <d v="1984-08-11T00:00:00"/>
    <n v="38"/>
    <s v="COLOMBIA"/>
    <s v="BOGOTÁ"/>
    <s v="BOGOTÁ"/>
    <s v="CC"/>
    <n v="1022972403"/>
    <s v="DILSA"/>
    <s v="PAOLA"/>
    <s v="CARDENAS "/>
    <s v="MARTINEZ"/>
    <d v="1991-04-26T00:00:00"/>
    <n v="31"/>
    <s v="COLOMBIA"/>
    <s v="BOGOTÁ"/>
    <s v="BOGOTÁ"/>
    <x v="1"/>
    <x v="1"/>
    <x v="0"/>
    <d v="2022-09-21T00:00:00"/>
    <s v="SI_"/>
    <x v="2"/>
    <n v="44825"/>
    <s v="NO_"/>
    <m/>
    <m/>
    <n v="39"/>
    <n v="3380"/>
    <n v="52"/>
    <m/>
    <m/>
    <m/>
    <m/>
    <x v="3"/>
    <m/>
  </r>
  <r>
    <n v="1023046582"/>
    <x v="1"/>
    <d v="2022-09-20T00:00:00"/>
    <m/>
    <m/>
    <m/>
    <m/>
    <x v="0"/>
    <x v="1"/>
    <x v="1"/>
    <s v="RC"/>
    <s v="HEIDY"/>
    <s v="KATHERIN"/>
    <s v="PEÑA "/>
    <s v="CARDENAS"/>
    <s v="HEIDY KATHERIN PEÑA  CARDENAS"/>
    <d v="2021-04-17T00:00:00"/>
    <x v="3"/>
    <n v="8"/>
    <n v="9"/>
    <s v="1 AÑOS 8 MESES 9 DIAS "/>
    <x v="2"/>
    <x v="0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057780632"/>
    <m/>
    <x v="0"/>
    <s v="NO SE AUTORECONOCE EN NINGUNO DE LOS ANTERIORES"/>
    <x v="0"/>
    <x v="17"/>
    <s v="NO_"/>
    <s v="NO_"/>
    <s v="o. Ingresos iguales o inferiores a 1.5 Smlv"/>
    <m/>
    <s v="MADRE"/>
    <s v="CC"/>
    <n v="1022972404"/>
    <s v="DILSA"/>
    <s v="PAOLA"/>
    <s v="CARDENAS "/>
    <s v="MARTINEZ"/>
    <d v="1991-04-26T00:00:00"/>
    <s v="COLOMBIA"/>
    <s v="BOGOTÁ"/>
    <s v="BOGOTÁ"/>
    <s v="CC"/>
    <n v="80254808"/>
    <s v="OSCAR "/>
    <s v="ALBERTO"/>
    <s v="PEÑA "/>
    <s v="ACOSTA "/>
    <d v="1984-08-11T00:00:00"/>
    <n v="38"/>
    <s v="COLOMBIA"/>
    <s v="BOGOTÁ"/>
    <s v="BOGOTÁ"/>
    <s v="CC"/>
    <n v="1022972404"/>
    <s v="DILSA"/>
    <s v="PAOLA"/>
    <s v="CARDENAS "/>
    <s v="MARTINEZ"/>
    <d v="1991-04-26T00:00:00"/>
    <n v="31"/>
    <s v="COLOMBIA"/>
    <s v="BOGOTÁ"/>
    <s v="BOGOTÁ"/>
    <x v="1"/>
    <x v="1"/>
    <x v="0"/>
    <d v="2022-09-21T00:00:00"/>
    <s v="SI_"/>
    <x v="2"/>
    <n v="44825"/>
    <s v="NO_"/>
    <m/>
    <m/>
    <n v="39"/>
    <n v="3040"/>
    <n v="50"/>
    <m/>
    <m/>
    <m/>
    <m/>
    <x v="1"/>
    <m/>
  </r>
  <r>
    <n v="1023044204"/>
    <x v="1"/>
    <d v="2022-09-20T00:00:00"/>
    <m/>
    <m/>
    <m/>
    <m/>
    <x v="0"/>
    <x v="1"/>
    <x v="1"/>
    <s v="RC"/>
    <s v="ANGEL"/>
    <s v="DARIO"/>
    <s v="PORRAS"/>
    <s v="CARDENAS"/>
    <s v="ANGEL DARIO PORRAS CARDENAS"/>
    <d v="2019-09-07T00:00:00"/>
    <x v="10"/>
    <n v="3"/>
    <n v="19"/>
    <s v="3 AÑOS 3 MESES 19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209964461"/>
    <m/>
    <x v="0"/>
    <s v="NO SE AUTORECONOCE EN NINGUNO DE LOS ANTERIORES"/>
    <x v="0"/>
    <x v="3"/>
    <s v="NO_"/>
    <s v="NO_"/>
    <s v="o. Ingresos iguales o inferiores a 1.5 Smlv"/>
    <m/>
    <s v="MADRE"/>
    <s v="CC"/>
    <n v="1022978602"/>
    <s v="YUDI"/>
    <s v="CONSTANZA "/>
    <s v="CARDENAS "/>
    <s v="MARTINEZ"/>
    <d v="1992-05-24T00:00:00"/>
    <s v="COLOMBIA"/>
    <s v="BOGOTÁ"/>
    <s v="BOGOTÁ"/>
    <s v="CC"/>
    <n v="79815115"/>
    <s v="ALFONSO"/>
    <m/>
    <s v="PORRAS "/>
    <s v="MALDONADO "/>
    <d v="1974-05-02T00:00:00"/>
    <n v="48"/>
    <s v="COLOMBIA"/>
    <s v="BOGOTÁ"/>
    <s v="BOGOTÁ"/>
    <s v="CC"/>
    <n v="1022978602"/>
    <s v="YUDI"/>
    <s v="CONSTANZA "/>
    <s v="CARDENAS "/>
    <s v="MARTINEZ"/>
    <d v="1992-05-24T00:00:00"/>
    <n v="30"/>
    <s v="COLOMBIA"/>
    <s v="BOGOTÁ"/>
    <s v="BOGOTÁ"/>
    <x v="1"/>
    <x v="1"/>
    <x v="0"/>
    <d v="2022-09-21T00:00:00"/>
    <s v="SI_"/>
    <x v="2"/>
    <n v="44825"/>
    <s v="NO_"/>
    <m/>
    <m/>
    <n v="39"/>
    <n v="3330"/>
    <n v="50"/>
    <m/>
    <m/>
    <m/>
    <m/>
    <x v="3"/>
    <m/>
  </r>
  <r>
    <n v="1028793142"/>
    <x v="1"/>
    <d v="2022-09-26T00:00:00"/>
    <m/>
    <m/>
    <m/>
    <m/>
    <x v="0"/>
    <x v="3"/>
    <x v="3"/>
    <s v="RC"/>
    <s v="IVANA"/>
    <m/>
    <s v="DÍAZ"/>
    <s v="GIL"/>
    <s v="IVANA  DÍAZ GIL"/>
    <d v="2017-07-01T00:00:00"/>
    <x v="9"/>
    <n v="5"/>
    <n v="25"/>
    <s v="5 AÑOS 5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23157253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22994607"/>
    <s v="LEYDIS"/>
    <m/>
    <s v="GIL"/>
    <s v="VANEGAS "/>
    <m/>
    <s v="COLOMBIA"/>
    <s v="BOGOTÁ"/>
    <s v="BOGOTÁ"/>
    <m/>
    <m/>
    <m/>
    <m/>
    <m/>
    <m/>
    <m/>
    <s v=""/>
    <m/>
    <m/>
    <m/>
    <s v="CC"/>
    <n v="1022994607"/>
    <s v="LEYDIS"/>
    <m/>
    <s v="GIL"/>
    <s v="VANEGAS"/>
    <m/>
    <s v=""/>
    <s v="COLOMBIA"/>
    <m/>
    <m/>
    <x v="1"/>
    <x v="1"/>
    <x v="0"/>
    <d v="2022-09-26T00:00:00"/>
    <s v="SI_"/>
    <x v="2"/>
    <m/>
    <s v="NO_"/>
    <m/>
    <m/>
    <n v="39"/>
    <n v="2950"/>
    <n v="50"/>
    <s v="NO_"/>
    <n v="6"/>
    <m/>
    <m/>
    <x v="3"/>
    <m/>
  </r>
  <r>
    <s v="DA6646ADDC394F8FAED4380A24BC3C6A15170"/>
    <x v="1"/>
    <d v="2022-09-26T00:00:00"/>
    <m/>
    <m/>
    <m/>
    <m/>
    <x v="0"/>
    <x v="3"/>
    <x v="3"/>
    <s v="SIN DOCUMENTO"/>
    <s v="YASMIN"/>
    <s v="YOHANA"/>
    <s v="FINOL"/>
    <s v="PEÑA"/>
    <s v="YASMIN YOHANA FINOL PEÑA"/>
    <d v="2017-03-28T00:00:00"/>
    <x v="9"/>
    <n v="8"/>
    <n v="28"/>
    <s v="5 AÑOS 8 MESES 28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02819517"/>
    <m/>
    <x v="0"/>
    <s v="NO SE AUTORECONOCE EN NINGUNO DE LOS ANTERIORES"/>
    <x v="1"/>
    <x v="1"/>
    <s v="NO_"/>
    <s v="NO_"/>
    <m/>
    <m/>
    <s v="MADRE"/>
    <s v="CC"/>
    <n v="1003734192"/>
    <s v="KIRA"/>
    <s v="LISNEY"/>
    <s v="SEGURA"/>
    <s v="ACOSTA"/>
    <d v="2001-07-07T00:00:00"/>
    <s v="COLOMBIA"/>
    <s v="CÓRDOBA"/>
    <s v="TIERRALTA"/>
    <m/>
    <m/>
    <m/>
    <m/>
    <m/>
    <m/>
    <m/>
    <s v=""/>
    <m/>
    <m/>
    <m/>
    <s v="CC"/>
    <n v="1003734192"/>
    <s v="KIRA"/>
    <s v="LISNEY"/>
    <s v="SEGURA"/>
    <s v="ACOSTA"/>
    <d v="2001-07-07T00:00:00"/>
    <n v="21"/>
    <s v="COLOMBIA"/>
    <m/>
    <m/>
    <x v="4"/>
    <x v="16"/>
    <x v="2"/>
    <m/>
    <m/>
    <x v="0"/>
    <m/>
    <m/>
    <m/>
    <m/>
    <m/>
    <m/>
    <m/>
    <m/>
    <m/>
    <m/>
    <m/>
    <x v="3"/>
    <m/>
  </r>
  <r>
    <n v="1003734192"/>
    <x v="1"/>
    <d v="2022-09-26T00:00:00"/>
    <m/>
    <m/>
    <m/>
    <m/>
    <x v="0"/>
    <x v="3"/>
    <x v="3"/>
    <s v="CC"/>
    <s v="KIRA"/>
    <s v="LISNEY"/>
    <s v="SEGURA"/>
    <s v="ACOSTA"/>
    <s v="KIRA LISNEY SEGURA ACOSTA"/>
    <d v="2001-07-07T00:00:00"/>
    <x v="15"/>
    <n v="5"/>
    <n v="19"/>
    <s v="21 AÑOS 5 MESES 19 DIAS "/>
    <x v="0"/>
    <x v="0"/>
    <x v="0"/>
    <s v="CÓRDOBA"/>
    <s v="TIERRALT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02819517"/>
    <m/>
    <x v="0"/>
    <s v="NO SE AUTORECONOCE EN NINGUNO DE LOS ANTERIORES"/>
    <x v="1"/>
    <x v="1"/>
    <s v="NO_"/>
    <s v="NO_"/>
    <m/>
    <m/>
    <s v="MADRE"/>
    <s v="CC"/>
    <n v="1003734192"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4"/>
    <x v="16"/>
    <x v="2"/>
    <m/>
    <m/>
    <x v="0"/>
    <m/>
    <m/>
    <m/>
    <m/>
    <m/>
    <m/>
    <m/>
    <m/>
    <m/>
    <m/>
    <m/>
    <x v="0"/>
    <m/>
  </r>
  <r>
    <n v="1023985500"/>
    <x v="1"/>
    <d v="2022-09-26T00:00:00"/>
    <m/>
    <m/>
    <m/>
    <m/>
    <x v="0"/>
    <x v="3"/>
    <x v="3"/>
    <s v="RC"/>
    <s v="JHOSELYN"/>
    <s v="MARIAM"/>
    <s v="CADENA"/>
    <s v="VELANDIA"/>
    <s v="JHOSELYN MARIAM CADENA VELANDIA"/>
    <d v="2019-07-02T00:00:00"/>
    <x v="10"/>
    <n v="5"/>
    <n v="24"/>
    <s v="3 AÑOS 5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33074336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ABUELO(A)"/>
    <s v="CC"/>
    <n v="53129420"/>
    <s v="YURY"/>
    <s v="ANDREA"/>
    <s v="VELANDIA"/>
    <s v="IPIA"/>
    <d v="1984-10-23T00:00:00"/>
    <s v="COLOMBIA"/>
    <s v="BOGOTÁ"/>
    <s v="BOGOTÁ"/>
    <m/>
    <m/>
    <m/>
    <m/>
    <m/>
    <m/>
    <m/>
    <s v=""/>
    <m/>
    <m/>
    <m/>
    <s v="CC"/>
    <n v="1000691815"/>
    <s v="KAREN"/>
    <s v="JULIED"/>
    <s v="CADENA"/>
    <s v="VELANDIA"/>
    <d v="2002-04-08T00:00:00"/>
    <n v="20"/>
    <s v="COLOMBIA"/>
    <s v="BOGOTÁ"/>
    <s v="BOGOTÁ"/>
    <x v="0"/>
    <x v="6"/>
    <x v="0"/>
    <d v="2022-09-26T00:00:00"/>
    <s v="SI_"/>
    <x v="1"/>
    <m/>
    <s v="NO_"/>
    <m/>
    <m/>
    <n v="38"/>
    <n v="2770"/>
    <n v="49"/>
    <s v="NO_"/>
    <n v="6"/>
    <m/>
    <m/>
    <x v="3"/>
    <m/>
  </r>
  <r>
    <n v="1028675792"/>
    <x v="1"/>
    <d v="2022-09-26T00:00:00"/>
    <m/>
    <m/>
    <m/>
    <m/>
    <x v="0"/>
    <x v="3"/>
    <x v="3"/>
    <s v="RC"/>
    <s v="LIHAN"/>
    <s v="ANDRES"/>
    <s v="ARDILA "/>
    <s v="CADENA"/>
    <s v="LIHAN ANDRES ARDILA  CADENA"/>
    <d v="2022-05-19T00:00:00"/>
    <x v="1"/>
    <n v="7"/>
    <n v="7"/>
    <s v="0 AÑOS 7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33074336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ABUELO(A)"/>
    <s v="CC"/>
    <n v="53129420"/>
    <s v="YURY"/>
    <s v="ANDREA"/>
    <s v="VELANDIA"/>
    <s v="IPIA"/>
    <d v="1984-10-23T00:00:00"/>
    <s v="COLOMBIA"/>
    <s v="BOGOTÁ"/>
    <s v="BOGOTÁ"/>
    <m/>
    <m/>
    <m/>
    <m/>
    <m/>
    <m/>
    <m/>
    <s v=""/>
    <m/>
    <m/>
    <m/>
    <s v="CC"/>
    <n v="1000691815"/>
    <s v="KAREN"/>
    <s v="JULIED"/>
    <s v="CADENA"/>
    <s v="VELANDIA"/>
    <d v="2002-04-08T00:00:00"/>
    <n v="20"/>
    <s v="COLOMBIA"/>
    <s v="BOGOTÁ"/>
    <s v="BOGOTÁ"/>
    <x v="0"/>
    <x v="6"/>
    <x v="0"/>
    <d v="2022-09-26T00:00:00"/>
    <s v="SI_"/>
    <x v="0"/>
    <m/>
    <s v="NO_"/>
    <m/>
    <m/>
    <m/>
    <m/>
    <m/>
    <s v="NO_"/>
    <m/>
    <m/>
    <m/>
    <x v="2"/>
    <m/>
  </r>
  <r>
    <n v="1013363568"/>
    <x v="1"/>
    <d v="2022-09-26T00:00:00"/>
    <m/>
    <m/>
    <m/>
    <m/>
    <x v="0"/>
    <x v="3"/>
    <x v="3"/>
    <s v="RC"/>
    <s v="SAMANTHA "/>
    <m/>
    <s v="FAJARDO "/>
    <s v="ACOSTA"/>
    <s v="SAMANTHA   FAJARDO  ACOSTA"/>
    <d v="2017-10-09T00:00:00"/>
    <x v="9"/>
    <n v="2"/>
    <n v="17"/>
    <s v="5 AÑOS 2 MESES 17 DIAS "/>
    <x v="2"/>
    <x v="0"/>
    <x v="0"/>
    <s v="ANTIOQUIA"/>
    <s v="MEDELLÍN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052428425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07612780"/>
    <s v="LINA"/>
    <s v="MARCELA"/>
    <s v="FAJARDO"/>
    <s v="ACOSTA"/>
    <m/>
    <m/>
    <m/>
    <m/>
    <m/>
    <m/>
    <m/>
    <m/>
    <m/>
    <m/>
    <m/>
    <s v=""/>
    <m/>
    <m/>
    <m/>
    <s v="CC"/>
    <n v="1007612780"/>
    <s v="LINA"/>
    <s v="MARCELA"/>
    <s v="FAJARDO"/>
    <s v="ACOSTA"/>
    <m/>
    <s v=""/>
    <s v="COLOMBIA"/>
    <s v="BOGOTÁ"/>
    <s v="BOGOTÁ"/>
    <x v="0"/>
    <x v="4"/>
    <x v="0"/>
    <d v="2022-09-26T00:00:00"/>
    <s v="SI_"/>
    <x v="1"/>
    <m/>
    <s v="NO_"/>
    <m/>
    <m/>
    <m/>
    <m/>
    <m/>
    <m/>
    <m/>
    <m/>
    <m/>
    <x v="3"/>
    <m/>
  </r>
  <r>
    <n v="1023047456"/>
    <x v="1"/>
    <d v="2022-09-26T00:00:00"/>
    <m/>
    <m/>
    <m/>
    <m/>
    <x v="0"/>
    <x v="3"/>
    <x v="3"/>
    <s v="RC"/>
    <s v="DANIEL"/>
    <s v="DAVID"/>
    <s v="GUTIERREZ"/>
    <s v="SAMPER"/>
    <s v="DANIEL DAVID GUTIERREZ SAMPER"/>
    <d v="2021-07-23T00:00:00"/>
    <x v="3"/>
    <n v="5"/>
    <n v="3"/>
    <s v="1 AÑOS 5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014525580"/>
    <m/>
    <x v="0"/>
    <s v="NO SE AUTORECONOCE EN NINGUNO DE LOS ANTERIORES"/>
    <x v="1"/>
    <x v="1"/>
    <s v="NO_"/>
    <s v="SI_"/>
    <m/>
    <m/>
    <s v="MADRE"/>
    <s v="CC"/>
    <n v="57455756"/>
    <s v="MARELBIS"/>
    <m/>
    <s v="GUTIERREZ"/>
    <s v="SAMPER"/>
    <d v="1976-03-21T00:00:00"/>
    <s v="COLOMBIA"/>
    <s v="MAGDALENA"/>
    <s v="SITIONUEVO"/>
    <m/>
    <m/>
    <m/>
    <m/>
    <m/>
    <m/>
    <m/>
    <s v=""/>
    <m/>
    <m/>
    <m/>
    <s v="CC"/>
    <n v="57455756"/>
    <s v="MARELBIS"/>
    <m/>
    <s v="GUTIERREZ"/>
    <s v="SAMPER"/>
    <d v="1976-03-21T00:00:00"/>
    <n v="46"/>
    <s v="COLOMBIA"/>
    <s v="MAGDALENA"/>
    <s v="SITIONUEVO"/>
    <x v="1"/>
    <x v="3"/>
    <x v="0"/>
    <d v="2022-09-26T00:00:00"/>
    <s v="SI_"/>
    <x v="2"/>
    <m/>
    <s v="NO_"/>
    <m/>
    <m/>
    <m/>
    <m/>
    <m/>
    <m/>
    <m/>
    <m/>
    <m/>
    <x v="1"/>
    <m/>
  </r>
  <r>
    <n v="1023042724"/>
    <x v="1"/>
    <d v="2022-09-26T00:00:00"/>
    <m/>
    <m/>
    <m/>
    <m/>
    <x v="0"/>
    <x v="3"/>
    <x v="3"/>
    <s v="RC"/>
    <s v="DANIELA"/>
    <s v="ALEJANDRA"/>
    <s v="MORAN "/>
    <s v="GUTIERREZ"/>
    <s v="DANIELA ALEJANDRA MORAN  GUTIERREZ"/>
    <d v="2019-02-03T00:00:00"/>
    <x v="10"/>
    <n v="10"/>
    <n v="23"/>
    <s v="3 AÑOS 10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014525580"/>
    <m/>
    <x v="0"/>
    <s v="NO SE AUTORECONOCE EN NINGUNO DE LOS ANTERIORES"/>
    <x v="1"/>
    <x v="1"/>
    <s v="NO_"/>
    <s v="SI_"/>
    <m/>
    <m/>
    <s v="MADRE"/>
    <s v="CC"/>
    <n v="57455756"/>
    <s v="MARELBIS"/>
    <m/>
    <s v="GUTIERREZ"/>
    <s v="SAMPER"/>
    <d v="1976-03-21T00:00:00"/>
    <s v="COLOMBIA"/>
    <s v="MAGDALENA"/>
    <s v="SITIONUEVO"/>
    <m/>
    <m/>
    <m/>
    <m/>
    <m/>
    <m/>
    <m/>
    <s v=""/>
    <m/>
    <m/>
    <m/>
    <s v="CC"/>
    <n v="57455756"/>
    <s v="MARELBIS"/>
    <m/>
    <s v="GUTIERREZ"/>
    <s v="SAMPER"/>
    <d v="1976-03-21T00:00:00"/>
    <n v="46"/>
    <s v="COLOMBIA"/>
    <s v="MAGDALENA"/>
    <s v="SITIONUEVO"/>
    <x v="1"/>
    <x v="3"/>
    <x v="0"/>
    <d v="2022-09-26T00:00:00"/>
    <s v="SI_"/>
    <x v="2"/>
    <m/>
    <s v="NO_"/>
    <m/>
    <m/>
    <m/>
    <m/>
    <m/>
    <m/>
    <m/>
    <m/>
    <m/>
    <x v="3"/>
    <m/>
  </r>
  <r>
    <n v="1023985961"/>
    <x v="1"/>
    <d v="2022-09-26T00:00:00"/>
    <m/>
    <m/>
    <m/>
    <m/>
    <x v="0"/>
    <x v="3"/>
    <x v="3"/>
    <s v="RC"/>
    <s v="EMMANUEL "/>
    <s v="DE JESUS "/>
    <s v="ITURRIAGO"/>
    <s v="VILLERO"/>
    <s v="EMMANUEL  DE JESUS  ITURRIAGO VILLERO"/>
    <d v="2018-11-13T00:00:00"/>
    <x v="8"/>
    <n v="1"/>
    <n v="13"/>
    <s v="4 AÑOS 1 MESES 13 DIAS "/>
    <x v="2"/>
    <x v="1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34754307"/>
    <m/>
    <x v="0"/>
    <s v="NO SE AUTORECONOCE EN NINGUNO DE LOS ANTERIORES"/>
    <x v="1"/>
    <x v="1"/>
    <s v="NO_"/>
    <s v="NO_"/>
    <m/>
    <m/>
    <s v="MADRE"/>
    <s v="CC"/>
    <n v="1101464263"/>
    <s v="MARIA"/>
    <s v="ELENA"/>
    <s v="VILLERO"/>
    <s v="ESTREMOR"/>
    <d v="1990-04-02T00:00:00"/>
    <s v="COLOMBIA"/>
    <s v="SUCRE"/>
    <s v="SAN ONOFRE"/>
    <m/>
    <m/>
    <m/>
    <m/>
    <m/>
    <m/>
    <m/>
    <s v=""/>
    <m/>
    <m/>
    <m/>
    <s v="CC"/>
    <n v="1101464263"/>
    <s v="MARIA"/>
    <s v="ELENA"/>
    <s v="VILLERO"/>
    <s v="ESTREMOR"/>
    <d v="1990-04-02T00:00:00"/>
    <n v="32"/>
    <s v="COLOMBIA"/>
    <s v="SUCRE"/>
    <s v="SAN ONOFRE"/>
    <x v="1"/>
    <x v="1"/>
    <x v="0"/>
    <d v="2022-09-26T00:00:00"/>
    <s v="SI_"/>
    <x v="2"/>
    <m/>
    <s v="NO_"/>
    <m/>
    <m/>
    <m/>
    <n v="3120"/>
    <n v="50"/>
    <m/>
    <n v="6"/>
    <n v="2"/>
    <m/>
    <x v="3"/>
    <m/>
  </r>
  <r>
    <n v="1110181348"/>
    <x v="1"/>
    <d v="2022-09-27T00:00:00"/>
    <m/>
    <m/>
    <m/>
    <m/>
    <x v="0"/>
    <x v="3"/>
    <x v="3"/>
    <s v="RC"/>
    <s v="DAMIAN"/>
    <m/>
    <s v="FERLA"/>
    <s v="LIZCANO"/>
    <s v="DAMIAN  FERLA LIZCANO"/>
    <d v="2021-08-19T00:00:00"/>
    <x v="3"/>
    <n v="4"/>
    <n v="7"/>
    <s v="1 AÑOS 4 MESES 7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16"/>
    <m/>
    <m/>
    <n v="3044926050"/>
    <n v="3132323367"/>
    <x v="0"/>
    <s v="NO SE AUTORECONOCE EN NINGUNO DE LOS ANTERIORES"/>
    <x v="0"/>
    <x v="10"/>
    <s v="NO_"/>
    <s v="NO_"/>
    <m/>
    <m/>
    <s v="PADRE"/>
    <s v="CC"/>
    <n v="1111262447"/>
    <s v="MARIA"/>
    <s v="ESTEFANIA"/>
    <s v="LIZCANO"/>
    <s v="GUTIERREZ"/>
    <d v="1997-10-24T00:00:00"/>
    <s v="COLOMBIA"/>
    <s v="TOLIMA"/>
    <s v="ORTEGA"/>
    <s v="CC"/>
    <n v="1006093253"/>
    <s v="ALEXIS "/>
    <m/>
    <s v="FERLA"/>
    <s v="ORTIZ"/>
    <d v="1999-03-06T00:00:00"/>
    <n v="23"/>
    <s v="COLOMBIA"/>
    <s v="TOLIMA"/>
    <s v="ORTEGA"/>
    <s v="CC"/>
    <n v="1111262447"/>
    <s v="MARIA"/>
    <s v="ESTEFANIA"/>
    <s v="LIZCANO"/>
    <s v="GUTIERREZ"/>
    <d v="1997-10-24T00:00:00"/>
    <n v="25"/>
    <s v="COLOMBIA"/>
    <s v="TOLIMA"/>
    <s v="ORTEGA"/>
    <x v="1"/>
    <x v="22"/>
    <x v="0"/>
    <m/>
    <s v="SI_"/>
    <x v="2"/>
    <n v="2"/>
    <s v="NO_"/>
    <m/>
    <m/>
    <m/>
    <n v="3255"/>
    <m/>
    <m/>
    <n v="3"/>
    <s v="HASTA EL MOMENTO"/>
    <m/>
    <x v="1"/>
    <m/>
  </r>
  <r>
    <n v="1028674952"/>
    <x v="1"/>
    <d v="2022-09-27T00:00:00"/>
    <m/>
    <m/>
    <m/>
    <m/>
    <x v="0"/>
    <x v="8"/>
    <x v="8"/>
    <s v="RC"/>
    <s v="ANGELES"/>
    <s v="VICTORIA"/>
    <s v="LINARES"/>
    <s v="PEREZ"/>
    <s v="ANGELES VICTORIA LINARES PEREZ"/>
    <d v="2020-12-01T00:00:00"/>
    <x v="2"/>
    <n v="0"/>
    <n v="25"/>
    <s v="2 AÑOS 0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KR13 F BIS ESTE 89 SUR 30"/>
    <n v="3183242675"/>
    <n v="3144933130"/>
    <x v="0"/>
    <s v="NO SE AUTORECONOCE EN NINGUNO DE LOS ANTERIORES"/>
    <x v="2"/>
    <x v="1"/>
    <m/>
    <m/>
    <m/>
    <m/>
    <s v="MADRE"/>
    <s v="SIN DOCUMENTO"/>
    <m/>
    <s v="MARIA DE LOS ANGELES"/>
    <m/>
    <s v="LINARES "/>
    <s v="PEREZ"/>
    <m/>
    <s v="VENEZUELA"/>
    <s v="EXTERIOR"/>
    <s v="EXTERIOR"/>
    <m/>
    <m/>
    <m/>
    <m/>
    <m/>
    <m/>
    <m/>
    <s v=""/>
    <m/>
    <m/>
    <m/>
    <s v="SIN DOCUMENTO"/>
    <m/>
    <s v="MARIA DE LOS ANGELES"/>
    <m/>
    <s v="LINARES"/>
    <s v="PEREZ"/>
    <m/>
    <s v=""/>
    <s v="VENEZUELA"/>
    <s v="EXTERIOR"/>
    <s v="EXTERIOR"/>
    <x v="1"/>
    <x v="1"/>
    <x v="0"/>
    <s v="21/09/2022"/>
    <s v="SI_"/>
    <x v="1"/>
    <m/>
    <m/>
    <m/>
    <m/>
    <m/>
    <m/>
    <m/>
    <m/>
    <m/>
    <m/>
    <m/>
    <x v="1"/>
    <m/>
  </r>
  <r>
    <n v="1243760535"/>
    <x v="1"/>
    <d v="2022-10-25T00:00:00"/>
    <m/>
    <m/>
    <m/>
    <m/>
    <x v="0"/>
    <x v="8"/>
    <x v="8"/>
    <s v="RC"/>
    <s v="ERICK"/>
    <s v="JAMPIER"/>
    <s v="FONSECA"/>
    <s v="LAVACUDE"/>
    <s v="ERICK JAMPIER FONSECA LAVACUDE"/>
    <d v="2021-06-22T00:00:00"/>
    <x v="3"/>
    <n v="6"/>
    <n v="4"/>
    <s v="1 AÑOS 6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KR 12 A NUMERO 88 F 51 SUR"/>
    <n v="3102328918"/>
    <n v="3208076013"/>
    <x v="0"/>
    <s v="NO SE AUTORECONOCE EN NINGUNO DE LOS ANTERIORES"/>
    <x v="1"/>
    <x v="1"/>
    <s v="NO_"/>
    <s v="NO_"/>
    <s v="o. Ingresos iguales o inferiores a 1.5 Smlv"/>
    <m/>
    <s v="ABUELO(A)"/>
    <s v="CC"/>
    <n v="23522682"/>
    <s v="LUCILA"/>
    <m/>
    <s v="REAY"/>
    <s v="MARTINEZ"/>
    <d v="1977-08-26T00:00:00"/>
    <s v="COLOMBIA"/>
    <s v="BOYACÁ"/>
    <s v="CHITA"/>
    <m/>
    <m/>
    <m/>
    <m/>
    <m/>
    <m/>
    <m/>
    <s v=""/>
    <m/>
    <m/>
    <m/>
    <s v="CC"/>
    <n v="1000804663"/>
    <s v="LUZ"/>
    <s v="LEIDY"/>
    <s v="LAVACUDE"/>
    <s v="REAY"/>
    <d v="2000-09-09T00:00:00"/>
    <n v="22"/>
    <s v="COLOMBIA"/>
    <s v="BOGOTÁ"/>
    <s v="BOGOTÁ"/>
    <x v="0"/>
    <x v="6"/>
    <x v="0"/>
    <d v="2022-10-21T00:00:00"/>
    <s v="SI_"/>
    <x v="2"/>
    <m/>
    <s v="SI_"/>
    <m/>
    <m/>
    <n v="37"/>
    <s v="1990 GR"/>
    <s v="45 CM"/>
    <m/>
    <n v="7"/>
    <m/>
    <m/>
    <x v="1"/>
    <m/>
  </r>
  <r>
    <n v="1023045866"/>
    <x v="0"/>
    <d v="2022-09-27T00:00:00"/>
    <d v="2022-10-24T00:00:00"/>
    <m/>
    <e v="#N/A"/>
    <m/>
    <x v="0"/>
    <x v="2"/>
    <x v="2"/>
    <s v="RC"/>
    <s v="EVAN"/>
    <s v="RICARDO"/>
    <s v="SALAMANCA"/>
    <s v="SANABRIA"/>
    <s v="EVAN RICARDO SALAMANCA SANABRIA"/>
    <s v="29/11/2020"/>
    <x v="2"/>
    <n v="0"/>
    <n v="27"/>
    <s v="2 AÑOS 0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8"/>
    <s v="TIHUAQUE"/>
    <s v="KR 23 ESTE 92 SUR 78 AP 202"/>
    <n v="3209531820"/>
    <n v="3102760861"/>
    <x v="0"/>
    <s v="NO SE AUTORECONOCE EN NINGUNO DE LOS ANTERIORES"/>
    <x v="0"/>
    <x v="14"/>
    <m/>
    <m/>
    <m/>
    <m/>
    <s v="MADRE"/>
    <s v="CC"/>
    <n v="1007695229"/>
    <s v="MICHELL"/>
    <s v="DAYANNA"/>
    <s v="SANABRIA"/>
    <s v="DUARTE"/>
    <s v="29/06/2000"/>
    <s v="COLOMBIA"/>
    <s v="BOGOTÁ"/>
    <s v="BOGOTÁ"/>
    <m/>
    <m/>
    <m/>
    <m/>
    <m/>
    <m/>
    <m/>
    <s v=""/>
    <m/>
    <m/>
    <m/>
    <s v="CC"/>
    <n v="1007695229"/>
    <s v="MICHELL"/>
    <s v="DAYANNA"/>
    <s v="SANABRIA"/>
    <s v="DUARTE"/>
    <s v="29/06/2000"/>
    <n v="22"/>
    <s v="COLOMBIA"/>
    <s v="BOGOTÁ"/>
    <s v="BOGOTÁ"/>
    <x v="0"/>
    <x v="6"/>
    <x v="0"/>
    <s v="21/09/2022"/>
    <s v="SI_"/>
    <x v="2"/>
    <m/>
    <m/>
    <m/>
    <m/>
    <m/>
    <m/>
    <m/>
    <m/>
    <m/>
    <m/>
    <m/>
    <x v="1"/>
    <m/>
  </r>
  <r>
    <n v="1028675486"/>
    <x v="1"/>
    <d v="2022-09-27T00:00:00"/>
    <m/>
    <m/>
    <m/>
    <m/>
    <x v="0"/>
    <x v="8"/>
    <x v="8"/>
    <s v="RC"/>
    <s v="EIMY"/>
    <s v="JULIETH"/>
    <s v="PAREDES"/>
    <s v="DUGARTE"/>
    <s v="EIMY JULIETH PAREDES DUGARTE"/>
    <d v="2021-03-29T00:00:00"/>
    <x v="3"/>
    <n v="8"/>
    <n v="27"/>
    <s v="1 AÑOS 8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3 F BIS ESTE NO 89 SUR 50"/>
    <n v="3112390714"/>
    <n v="3045754779"/>
    <x v="0"/>
    <s v="NO SE AUTORECONOCE EN NINGUNO DE LOS ANTERIORES"/>
    <x v="1"/>
    <x v="1"/>
    <s v="NO_"/>
    <s v="NO_"/>
    <s v="o. Ingresos iguales o inferiores a 1.5 Smlv"/>
    <m/>
    <s v="MADRE"/>
    <s v="SIN DOCUMENTO"/>
    <m/>
    <s v="YUDIANIS"/>
    <s v="DEL CARMEN"/>
    <s v="PAREDES"/>
    <s v="DUGARTE"/>
    <m/>
    <s v="VENEZUELA"/>
    <s v="EXTERIOR"/>
    <s v="EXTERIOR"/>
    <m/>
    <m/>
    <m/>
    <m/>
    <m/>
    <m/>
    <m/>
    <s v=""/>
    <m/>
    <m/>
    <m/>
    <s v="SIN DOCUMENTO"/>
    <m/>
    <s v="YUDIANIS"/>
    <s v="DEL CARMEN"/>
    <s v="PAREDES"/>
    <s v="DUGARTE"/>
    <m/>
    <s v=""/>
    <s v="VENEZUELA"/>
    <s v="EXTERIOR"/>
    <s v="EXTERIOR"/>
    <x v="1"/>
    <x v="1"/>
    <x v="0"/>
    <d v="2022-09-21T00:00:00"/>
    <s v="SI_"/>
    <x v="2"/>
    <n v="1"/>
    <s v="NO_"/>
    <m/>
    <m/>
    <n v="40"/>
    <n v="2655"/>
    <n v="50"/>
    <m/>
    <n v="6"/>
    <m/>
    <m/>
    <x v="1"/>
    <m/>
  </r>
  <r>
    <n v="6856169"/>
    <x v="1"/>
    <d v="2022-09-27T00:00:00"/>
    <m/>
    <m/>
    <m/>
    <m/>
    <x v="0"/>
    <x v="8"/>
    <x v="8"/>
    <s v="PPT"/>
    <s v="CESAR"/>
    <s v="AUGUSTO"/>
    <s v="FUENMAYOR"/>
    <s v="MENDOZA"/>
    <s v="CESAR AUGUSTO FUENMAYOR MENDOZA"/>
    <d v="2020-12-10T00:00:00"/>
    <x v="2"/>
    <n v="0"/>
    <n v="16"/>
    <s v="2 AÑOS 0 MESES 16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ALLE 90 B SUR 19 ESTE 77 PISO 2"/>
    <n v="3132723737"/>
    <n v="3224502439"/>
    <x v="0"/>
    <s v="NO SE AUTORECONOCE EN NINGUNO DE LOS ANTERIORES"/>
    <x v="1"/>
    <x v="1"/>
    <s v="NO_"/>
    <s v="NO_"/>
    <s v="o. Ingresos iguales o inferiores a 1.5 Smlv"/>
    <m/>
    <s v="MADRE"/>
    <s v="PEP"/>
    <n v="6855717"/>
    <s v="GEORGINA"/>
    <s v="MARIA"/>
    <s v="MENDOZA"/>
    <s v="VASQUEZ"/>
    <d v="2002-12-18T00:00:00"/>
    <s v="VENEZUELA"/>
    <s v="EXTERIOR"/>
    <s v="EXTERIOR"/>
    <s v="PEP"/>
    <n v="6856222"/>
    <s v="WILMER"/>
    <s v="AUGUSTO"/>
    <s v="FUENMAYOR"/>
    <s v="RODRIGUEZ"/>
    <d v="2004-04-27T00:00:00"/>
    <n v="18"/>
    <s v="VENEZUELA"/>
    <s v="EXTERIOR"/>
    <s v="EXTERIOR"/>
    <s v="PEP"/>
    <n v="6855717"/>
    <s v="GEORGINA"/>
    <s v="MARIA"/>
    <s v="MENDOZA"/>
    <s v="VASQUEZ"/>
    <d v="2002-12-18T00:00:00"/>
    <n v="20"/>
    <s v="VENEZUELA"/>
    <s v="EXTERIOR"/>
    <s v="EXTERIOR"/>
    <x v="3"/>
    <x v="12"/>
    <x v="0"/>
    <d v="2022-09-21T00:00:00"/>
    <s v="SI_"/>
    <x v="1"/>
    <m/>
    <s v="NO_"/>
    <m/>
    <m/>
    <n v="42"/>
    <n v="3050"/>
    <n v="51"/>
    <m/>
    <n v="5"/>
    <m/>
    <m/>
    <x v="1"/>
    <m/>
  </r>
  <r>
    <n v="1245078145"/>
    <x v="1"/>
    <d v="2022-09-27T00:00:00"/>
    <m/>
    <m/>
    <m/>
    <m/>
    <x v="0"/>
    <x v="7"/>
    <x v="7"/>
    <s v="RC"/>
    <s v="YULI"/>
    <s v="SARAY"/>
    <s v="GONZALEZ"/>
    <s v="BULLA"/>
    <s v="YULI SARAY GONZALEZ BULLA"/>
    <d v="2020-10-20T00:00:00"/>
    <x v="2"/>
    <n v="2"/>
    <n v="6"/>
    <s v="2 AÑOS 2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ARRERA 20 ESTE NO 92-16 SUR"/>
    <n v="3197696112"/>
    <n v="3142562409"/>
    <x v="0"/>
    <s v="NO SE AUTORECONOCE EN NINGUNO DE LOS ANTERIORES"/>
    <x v="1"/>
    <x v="1"/>
    <s v="NO_"/>
    <s v="NO_"/>
    <s v="o. Ingresos iguales o inferiores a 1.5 Smlv"/>
    <m/>
    <s v="MADRE"/>
    <s v="CC"/>
    <n v="52861390"/>
    <s v="DIANA"/>
    <s v="CAROLINA"/>
    <s v="BULLA"/>
    <s v="SALGAR"/>
    <d v="1983-01-24T00:00:00"/>
    <s v="COLOMBIA"/>
    <s v="BOGOTÁ"/>
    <s v="BOGOTÁ"/>
    <m/>
    <m/>
    <m/>
    <m/>
    <m/>
    <m/>
    <m/>
    <s v=""/>
    <m/>
    <m/>
    <m/>
    <s v="CC"/>
    <n v="52861390"/>
    <s v="DIANA"/>
    <s v="CAROLINA"/>
    <s v="BULLA"/>
    <s v="SALGAR"/>
    <d v="1983-01-24T00:00:00"/>
    <n v="39"/>
    <s v="COLOMBIA"/>
    <s v="BOGOTÁ"/>
    <s v="BOGOTÁ"/>
    <x v="1"/>
    <x v="1"/>
    <x v="0"/>
    <d v="2022-09-21T00:00:00"/>
    <s v="SI_"/>
    <x v="2"/>
    <n v="1"/>
    <s v="NO_"/>
    <m/>
    <m/>
    <n v="39"/>
    <n v="2245"/>
    <n v="49"/>
    <m/>
    <n v="5"/>
    <m/>
    <m/>
    <x v="1"/>
    <m/>
  </r>
  <r>
    <n v="1016750611"/>
    <x v="1"/>
    <d v="2022-12-01T00:00:00"/>
    <m/>
    <m/>
    <m/>
    <n v="1"/>
    <x v="0"/>
    <x v="7"/>
    <x v="7"/>
    <s v="RC"/>
    <s v="ANDRES "/>
    <s v="MATIAS"/>
    <s v="PERDOMO"/>
    <s v="BOLIVAR"/>
    <s v="ANDRES  MATIAS PERDOMO BOLIVAR"/>
    <d v="2020-09-24T00:00:00"/>
    <x v="2"/>
    <n v="3"/>
    <n v="2"/>
    <s v="2 AÑOS 3 MESES 2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3"/>
    <m/>
    <s v="KRA 13F BIS ESTE#90BSUR-16"/>
    <n v="3202977325"/>
    <m/>
    <x v="0"/>
    <s v="NO SE AUTORECONOCE EN NINGUNO DE LOS ANTERIORES"/>
    <x v="0"/>
    <x v="3"/>
    <s v="NO_"/>
    <s v="NO_"/>
    <s v="a. Pertenecientes a hogares con puntaje SISBEN"/>
    <m/>
    <s v="ABUELO(A)"/>
    <s v="CC"/>
    <n v="53044118"/>
    <s v="MILI"/>
    <s v="JOHANNA"/>
    <s v="GUTIERREZ"/>
    <s v="ARIAS"/>
    <d v="1983-06-29T00:00:00"/>
    <s v="COLOMBIA"/>
    <s v="BOGOTÁ"/>
    <s v="BOGOTÁ"/>
    <m/>
    <m/>
    <m/>
    <m/>
    <m/>
    <m/>
    <m/>
    <s v=""/>
    <m/>
    <m/>
    <m/>
    <s v="CC"/>
    <n v="1000778180"/>
    <s v="KAREN"/>
    <s v="MICHELLE"/>
    <s v="BOLIVAR"/>
    <s v="GUTIERREZ"/>
    <d v="2003-06-06T00:00:00"/>
    <n v="19"/>
    <s v="COLOMBIA"/>
    <s v="BOGOTÁ"/>
    <s v="BOGOTÁ"/>
    <x v="0"/>
    <x v="6"/>
    <x v="0"/>
    <d v="2022-11-18T00:00:00"/>
    <s v="SI_"/>
    <x v="2"/>
    <n v="1"/>
    <s v="SI_"/>
    <s v="N/A"/>
    <m/>
    <n v="34"/>
    <n v="2075"/>
    <n v="49"/>
    <m/>
    <n v="6"/>
    <n v="24"/>
    <s v="N/A"/>
    <x v="1"/>
    <m/>
  </r>
  <r>
    <n v="1016752177"/>
    <x v="0"/>
    <d v="2022-09-27T00:00:00"/>
    <d v="2022-12-01T00:00:00"/>
    <m/>
    <m/>
    <m/>
    <x v="0"/>
    <x v="7"/>
    <x v="7"/>
    <s v="RC"/>
    <s v="SALOME"/>
    <m/>
    <s v="ROMEO"/>
    <s v="ROMERO"/>
    <s v="SALOME  ROMEO ROMERO"/>
    <d v="2021-06-29T00:00:00"/>
    <x v="3"/>
    <n v="5"/>
    <n v="27"/>
    <s v="1 AÑOS 5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3 F BIS ESTE NO H SUR 11"/>
    <n v="3203440570"/>
    <n v="3057559308"/>
    <x v="0"/>
    <s v="NO SE AUTORECONOCE EN NINGUNO DE LOS ANTERIORES"/>
    <x v="1"/>
    <x v="1"/>
    <s v="NO_"/>
    <s v="NO_"/>
    <s v="o. Ingresos iguales o inferiores a 1.5 Smlv"/>
    <m/>
    <s v="MADRE"/>
    <s v="CC"/>
    <n v="52954889"/>
    <s v="FRANCYS"/>
    <s v="PAOLA"/>
    <s v="ROMERO"/>
    <s v="LONDOÑO"/>
    <d v="1983-06-12T00:00:00"/>
    <s v="COLOMBIA"/>
    <s v="BOGOTÁ"/>
    <s v="BOGOTÁ"/>
    <s v="CC"/>
    <n v="80116178"/>
    <s v="JESUS"/>
    <s v="ANTONIO"/>
    <s v="ROMERO"/>
    <s v="FORERO"/>
    <d v="1980-10-12T00:00:00"/>
    <n v="42"/>
    <s v="COLOMBIA"/>
    <s v="BOYACÁ"/>
    <s v="SAN JOSÉ DE PARE"/>
    <s v="CC"/>
    <n v="52954889"/>
    <s v="FRANCYS"/>
    <s v="PAOLA"/>
    <s v="ROMERO"/>
    <s v="LONDOÑO"/>
    <d v="1983-06-12T00:00:00"/>
    <n v="39"/>
    <s v="COLOMBIA"/>
    <s v="BOGOTÁ"/>
    <s v="BOGOTÁ"/>
    <x v="0"/>
    <x v="5"/>
    <x v="0"/>
    <d v="2022-09-21T00:00:00"/>
    <s v="SI_"/>
    <x v="2"/>
    <n v="7"/>
    <s v="NO_"/>
    <m/>
    <m/>
    <n v="37"/>
    <n v="2970"/>
    <n v="49"/>
    <m/>
    <n v="5"/>
    <m/>
    <m/>
    <x v="1"/>
    <m/>
  </r>
  <r>
    <n v="1023990109"/>
    <x v="1"/>
    <d v="2022-12-01T00:00:00"/>
    <m/>
    <m/>
    <m/>
    <m/>
    <x v="0"/>
    <x v="7"/>
    <x v="7"/>
    <s v="RC"/>
    <s v="KAROL"/>
    <s v="MICHELL"/>
    <s v="RIVERA"/>
    <s v="HERNANDEZ"/>
    <s v="KAROL MICHELL RIVERA HERNANDEZ"/>
    <d v="2022-04-07T00:00:00"/>
    <x v="1"/>
    <n v="8"/>
    <n v="19"/>
    <s v="0 AÑOS 8 MESES 19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74"/>
    <m/>
    <s v="KR 12 B ESTE 88 F SUR 48"/>
    <n v="3014720298"/>
    <m/>
    <x v="0"/>
    <s v="NO SE AUTORECONOCE EN NINGUNO DE LOS ANTERIORES"/>
    <x v="1"/>
    <x v="1"/>
    <s v="NO_"/>
    <s v="NO_"/>
    <s v="o. Ingresos iguales o inferiores a 1.5 Smlv"/>
    <m/>
    <s v="MADRE"/>
    <s v="CC"/>
    <n v="1026304869"/>
    <s v="CAROLINA"/>
    <m/>
    <s v="HERNANDEZ"/>
    <s v="MONROY"/>
    <d v="1999-01-26T00:00:00"/>
    <s v="COLOMBIA"/>
    <s v="BOGOTÁ"/>
    <s v="BOGOTÁ"/>
    <m/>
    <m/>
    <m/>
    <m/>
    <m/>
    <m/>
    <m/>
    <s v=""/>
    <m/>
    <m/>
    <m/>
    <s v="CC"/>
    <n v="1026304869"/>
    <s v="CAROLINA"/>
    <m/>
    <s v="HERNANDEZ"/>
    <s v="MONROY"/>
    <d v="1999-01-26T00:00:00"/>
    <n v="23"/>
    <s v="COLOMBIA"/>
    <s v="BOGOTÁ"/>
    <s v="BOGOTÁ"/>
    <x v="1"/>
    <x v="13"/>
    <x v="0"/>
    <s v="28/11//2022"/>
    <s v="SI_"/>
    <x v="2"/>
    <n v="1"/>
    <s v="NO_"/>
    <s v="N/A"/>
    <m/>
    <n v="38"/>
    <n v="3400"/>
    <n v="50"/>
    <s v="SI_"/>
    <n v="6"/>
    <s v="ACTUAL "/>
    <s v="N/A"/>
    <x v="2"/>
    <m/>
  </r>
  <r>
    <n v="1013697728"/>
    <x v="0"/>
    <d v="2022-09-27T00:00:00"/>
    <d v="2022-12-01T00:00:00"/>
    <m/>
    <m/>
    <m/>
    <x v="0"/>
    <x v="7"/>
    <x v="7"/>
    <s v="RC"/>
    <s v="AARON"/>
    <s v="SANTIAGO"/>
    <s v="PAEZ"/>
    <s v="CASTAÑO"/>
    <s v="AARON SANTIAGO PAEZ CASTAÑO"/>
    <d v="2021-03-02T00:00:00"/>
    <x v="3"/>
    <n v="9"/>
    <n v="24"/>
    <s v="1 AÑOS 9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ZONA SIN LEGALIZAR"/>
    <n v="3002457061"/>
    <n v="3212611110"/>
    <x v="0"/>
    <s v="NO SE AUTORECONOCE EN NINGUNO DE LOS ANTERIORES"/>
    <x v="1"/>
    <x v="1"/>
    <s v="NO_"/>
    <s v="NO_"/>
    <s v="o. Ingresos iguales o inferiores a 1.5 Smlv"/>
    <m/>
    <s v="MADRE"/>
    <s v="CC"/>
    <n v="1000781328"/>
    <s v="LAURA"/>
    <s v="VALENTINA"/>
    <s v="CASTAÑO"/>
    <s v="REINA"/>
    <d v="2001-01-17T00:00:00"/>
    <s v="COLOMBIA"/>
    <s v="BOGOTÁ"/>
    <s v="BOGOTÁ"/>
    <m/>
    <m/>
    <m/>
    <m/>
    <m/>
    <m/>
    <m/>
    <s v=""/>
    <m/>
    <m/>
    <m/>
    <s v="CC"/>
    <n v="1000781328"/>
    <s v="LAURA"/>
    <s v="VALENTINA"/>
    <s v="CASTAÑO"/>
    <s v="REINA"/>
    <d v="2001-01-17T00:00:00"/>
    <n v="21"/>
    <s v="COLOMBIA"/>
    <s v="BOGOTÁ"/>
    <s v="BOGOTÁ"/>
    <x v="1"/>
    <x v="1"/>
    <x v="0"/>
    <d v="2022-09-21T00:00:00"/>
    <s v="SI_"/>
    <x v="2"/>
    <n v="1"/>
    <s v="NO_"/>
    <m/>
    <m/>
    <n v="40"/>
    <n v="2920"/>
    <n v="39"/>
    <m/>
    <n v="5"/>
    <m/>
    <m/>
    <x v="1"/>
    <m/>
  </r>
  <r>
    <n v="1023989585"/>
    <x v="1"/>
    <d v="2022-10-10T00:00:00"/>
    <m/>
    <m/>
    <m/>
    <m/>
    <x v="0"/>
    <x v="8"/>
    <x v="8"/>
    <s v="RC"/>
    <s v="EMILY"/>
    <s v="SOFIA"/>
    <s v="DIMATE"/>
    <s v="VALERO"/>
    <s v="EMILY SOFIA DIMATE VALERO"/>
    <d v="2021-11-19T00:00:00"/>
    <x v="3"/>
    <n v="1"/>
    <n v="7"/>
    <s v="1 AÑOS 1 MESES 7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m/>
    <s v="COLOMBIA"/>
    <s v="BOGOTÁ"/>
    <x v="0"/>
    <s v="LOCALIDAD"/>
    <x v="0"/>
    <x v="74"/>
    <m/>
    <s v="KR 12 H ESTE 88 F SUR 0091 0100003"/>
    <n v="3222396328"/>
    <n v="3103052784"/>
    <x v="0"/>
    <s v="NO SE AUTORECONOCE EN NINGUNO DE LOS ANTERIORES"/>
    <x v="1"/>
    <x v="22"/>
    <s v="NO_"/>
    <s v="NO_"/>
    <s v="o. Ingresos iguales o inferiores a 1.5 Smlv"/>
    <m/>
    <s v="MADRE"/>
    <s v="CC"/>
    <n v="1007103675"/>
    <s v="ISA"/>
    <s v="CATERINE"/>
    <s v="VALERO"/>
    <s v="RAMIREZ"/>
    <d v="2003-09-02T00:00:00"/>
    <s v="COLOMBIA"/>
    <s v="BOGOTÁ"/>
    <s v="BOGOTÁ"/>
    <s v="CC"/>
    <n v="1003527753"/>
    <s v="JUAN"/>
    <s v="CAMILO"/>
    <s v="DIMATE"/>
    <s v="SANCHEZ"/>
    <d v="2001-04-30T00:00:00"/>
    <n v="21"/>
    <s v="COLOMBIA"/>
    <s v="CUNDINAMARCA"/>
    <s v="FUNZA"/>
    <s v="CC"/>
    <n v="1007103675"/>
    <s v="ISA"/>
    <s v="CATERINE"/>
    <s v="VALERO"/>
    <s v="RAMIREZ"/>
    <d v="2003-09-02T00:00:00"/>
    <n v="19"/>
    <s v="COLOMBIA"/>
    <s v="BOGOTÁ"/>
    <s v="BOGOTÁ"/>
    <x v="1"/>
    <x v="13"/>
    <x v="0"/>
    <d v="2022-10-10T00:00:00"/>
    <s v="SI_"/>
    <x v="4"/>
    <m/>
    <s v="SI_"/>
    <s v="SI"/>
    <m/>
    <n v="35"/>
    <n v="1500"/>
    <n v="50"/>
    <s v="NO"/>
    <s v="4 MESES"/>
    <s v="4 MESES"/>
    <m/>
    <x v="1"/>
    <m/>
  </r>
  <r>
    <n v="1072433413"/>
    <x v="0"/>
    <d v="2022-09-27T00:00:00"/>
    <d v="2022-10-10T00:00:00"/>
    <e v="#REF!"/>
    <e v="#N/A"/>
    <m/>
    <x v="0"/>
    <x v="7"/>
    <x v="7"/>
    <s v="RC"/>
    <s v="SOL"/>
    <s v="DAHIANN"/>
    <s v="MARTINEZ"/>
    <s v="GARCIA"/>
    <s v="SOL DAHIANN MARTINEZ GARCIA"/>
    <d v="2021-11-13T00:00:00"/>
    <x v="3"/>
    <n v="1"/>
    <n v="13"/>
    <s v="1 AÑOS 1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G ESTE NO 89 SUR 06 PI 2"/>
    <n v="3114121688"/>
    <n v="3103540972"/>
    <x v="0"/>
    <s v="NO SE AUTORECONOCE EN NINGUNO DE LOS ANTERIORES"/>
    <x v="1"/>
    <x v="1"/>
    <s v="NO_"/>
    <s v="NO_"/>
    <s v="o. Ingresos iguales o inferiores a 1.5 Smlv"/>
    <m/>
    <s v="MADRE"/>
    <s v="CC"/>
    <n v="1007155571"/>
    <s v="YEIMI"/>
    <s v="FERNANDA "/>
    <s v="GARCIA"/>
    <s v="FAJARDO"/>
    <d v="2002-04-25T00:00:00"/>
    <s v="COLOMBIA"/>
    <s v="CUNDINAMARCA"/>
    <s v="LA MESA"/>
    <s v="CC"/>
    <n v="1010141347"/>
    <s v="HEINEMAN"/>
    <s v="ENRIQUE"/>
    <s v="MARTINEZ"/>
    <s v="TOVAR"/>
    <d v="2000-09-16T00:00:00"/>
    <n v="22"/>
    <s v="COLOMBIA"/>
    <s v="LA_GUAJIRA"/>
    <s v="URIBIA"/>
    <s v="CC"/>
    <n v="1007155571"/>
    <s v="YEIMI"/>
    <s v="FERNANDA "/>
    <s v="GARCIA"/>
    <s v="FAJARDO"/>
    <d v="2002-04-25T00:00:00"/>
    <n v="20"/>
    <s v="COLOMBIA"/>
    <s v="CUNDINAMARCA"/>
    <s v="LA MESA"/>
    <x v="1"/>
    <x v="30"/>
    <x v="0"/>
    <d v="2022-09-21T00:00:00"/>
    <s v="SI_"/>
    <x v="2"/>
    <n v="5"/>
    <s v="NO_"/>
    <m/>
    <m/>
    <n v="38"/>
    <n v="2860"/>
    <n v="48"/>
    <m/>
    <n v="5"/>
    <m/>
    <m/>
    <x v="1"/>
    <m/>
  </r>
  <r>
    <n v="1024611079"/>
    <x v="1"/>
    <d v="2022-12-01T00:00:00"/>
    <m/>
    <m/>
    <m/>
    <m/>
    <x v="0"/>
    <x v="2"/>
    <x v="2"/>
    <s v="RC"/>
    <s v="ESTEFANI "/>
    <s v="SAMANTHA"/>
    <s v="TORRES"/>
    <s v="SUANCA"/>
    <s v="ESTEFANI  SAMANTHA TORRES SUANCA"/>
    <d v="2021-04-14T00:00:00"/>
    <x v="3"/>
    <n v="8"/>
    <n v="12"/>
    <s v="1 AÑOS 8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B ESTE 88 F SUR "/>
    <n v="3202252017"/>
    <m/>
    <x v="0"/>
    <s v="NO SE AUTORECONOCE EN NINGUNO DE LOS ANTERIORES"/>
    <x v="1"/>
    <x v="1"/>
    <s v="NO_"/>
    <s v="NO_"/>
    <s v="o. Ingresos iguales o inferiores a 1.5 Smlv"/>
    <m/>
    <s v="MADRE"/>
    <s v="CC"/>
    <n v="1032363567"/>
    <s v="YESICA"/>
    <s v="CATERINE"/>
    <s v="SUANCA"/>
    <s v="SUSA"/>
    <d v="2002-11-18T00:00:00"/>
    <s v="COLOMBIA"/>
    <s v="BOGOTÁ"/>
    <s v="BOGOTÁ"/>
    <s v="CC"/>
    <n v="1001272721"/>
    <s v="WILMER"/>
    <s v="STIVEN"/>
    <s v="TORRES"/>
    <s v="BARRAGAN"/>
    <d v="2000-07-15T00:00:00"/>
    <n v="22"/>
    <s v="COLOMBIA"/>
    <s v="BOGOTÁ"/>
    <s v="BOGOTÁ"/>
    <s v="CC"/>
    <n v="1032363567"/>
    <s v="YESICA"/>
    <s v="CATERINE"/>
    <s v="SUANCA"/>
    <s v="SUSA"/>
    <d v="2002-11-16T00:00:00"/>
    <n v="20"/>
    <s v="COLOMBIA"/>
    <s v="BOGOTÁ"/>
    <s v="BOGOTÁ"/>
    <x v="1"/>
    <x v="1"/>
    <x v="0"/>
    <d v="2022-11-25T00:00:00"/>
    <s v="SI_"/>
    <x v="2"/>
    <n v="1"/>
    <m/>
    <m/>
    <m/>
    <n v="40"/>
    <n v="2540"/>
    <n v="48"/>
    <m/>
    <n v="6"/>
    <n v="6"/>
    <m/>
    <x v="1"/>
    <m/>
  </r>
  <r>
    <n v="1023988244"/>
    <x v="0"/>
    <d v="2022-09-27T00:00:00"/>
    <d v="2022-12-01T00:00:00"/>
    <m/>
    <m/>
    <m/>
    <x v="0"/>
    <x v="8"/>
    <x v="8"/>
    <s v="RC"/>
    <s v="MIA"/>
    <s v="SAMANTHA"/>
    <s v="VENERO"/>
    <s v="HERRAN"/>
    <s v="MIA SAMANTHA VENERO HERRAN"/>
    <d v="2021-03-25T00:00:00"/>
    <x v="3"/>
    <n v="9"/>
    <n v="1"/>
    <s v="1 AÑOS 9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KR 14 A ESTE NO 90 A SUR 16"/>
    <n v="3107929360"/>
    <m/>
    <x v="0"/>
    <s v="NO SE AUTORECONOCE EN NINGUNO DE LOS ANTERIORES"/>
    <x v="1"/>
    <x v="1"/>
    <s v="NO_"/>
    <s v="NO_"/>
    <s v="o. Ingresos iguales o inferiores a 1.5 Smlv"/>
    <m/>
    <s v="MADRE"/>
    <s v="CC"/>
    <n v="1010191424"/>
    <s v="LUISA"/>
    <s v="MARIA"/>
    <s v="HERRAN "/>
    <s v="ORTIZ"/>
    <m/>
    <s v="COLOMBIA"/>
    <m/>
    <m/>
    <s v="SIN DOCUMENTO"/>
    <m/>
    <s v="JOAO"/>
    <s v="MOISES"/>
    <s v="VENERO "/>
    <s v="PINTO NAZARETH"/>
    <m/>
    <s v=""/>
    <s v="VENEZUELA"/>
    <s v="EXTERIOR"/>
    <s v="EXTERIOR"/>
    <s v="CC"/>
    <n v="1010191424"/>
    <s v="LUISA"/>
    <s v="MARIA"/>
    <s v="HERRAN "/>
    <s v="ORTIZ"/>
    <m/>
    <s v=""/>
    <s v="COLOMBIA"/>
    <m/>
    <m/>
    <x v="4"/>
    <x v="16"/>
    <x v="0"/>
    <d v="2022-09-21T00:00:00"/>
    <s v="SI_"/>
    <x v="2"/>
    <n v="4"/>
    <s v="NO_"/>
    <m/>
    <m/>
    <n v="38"/>
    <n v="3240"/>
    <n v="50"/>
    <m/>
    <n v="5"/>
    <m/>
    <m/>
    <x v="1"/>
    <m/>
  </r>
  <r>
    <n v="1023045054"/>
    <x v="1"/>
    <d v="2022-10-04T00:00:00"/>
    <m/>
    <m/>
    <m/>
    <m/>
    <x v="0"/>
    <x v="1"/>
    <x v="1"/>
    <s v="RC"/>
    <s v="EMERSON"/>
    <s v="FERNELY"/>
    <s v="AREVALO"/>
    <s v="BERNAL"/>
    <s v="EMERSON FERNELY AREVALO BERNAL"/>
    <d v="2020-01-09T00:00:00"/>
    <x v="2"/>
    <n v="11"/>
    <n v="17"/>
    <s v="2 AÑOS 11 MESES 17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17"/>
    <m/>
    <s v="SOCHES"/>
    <n v="3016653391"/>
    <m/>
    <x v="0"/>
    <s v="NO SE AUTORECONOCE EN NINGUNO DE LOS ANTERIORES"/>
    <x v="0"/>
    <x v="3"/>
    <s v="NO_"/>
    <s v="NO_"/>
    <s v="o. Ingresos iguales o inferiores a 1.5 Smlv"/>
    <m/>
    <s v="MADRE"/>
    <s v="CC"/>
    <n v="1019002243"/>
    <s v="YAMILE"/>
    <m/>
    <s v="BERNAL"/>
    <s v="VELOZA"/>
    <d v="2002-03-28T00:00:00"/>
    <s v="COLOMBIA"/>
    <s v="BOGOTÁ"/>
    <s v="BOGOTÁ"/>
    <s v="CC"/>
    <n v="80879159"/>
    <s v="FREDY"/>
    <s v="NORALDO"/>
    <s v="AREVALO"/>
    <s v="CARDENAS"/>
    <d v="1985-03-27T00:00:00"/>
    <n v="37"/>
    <s v="COLOMBIA"/>
    <s v="BOGOTÁ"/>
    <s v="BOGOTÁ"/>
    <s v="CC"/>
    <n v="1019002243"/>
    <s v="YAMILE"/>
    <m/>
    <s v="BERNAL"/>
    <s v="VELOZA"/>
    <d v="2002-03-28T00:00:00"/>
    <n v="20"/>
    <s v="COLOMBIA"/>
    <s v="BOGOTÁ"/>
    <s v="BOGOTÁ"/>
    <x v="1"/>
    <x v="1"/>
    <x v="1"/>
    <d v="2022-09-28T00:00:00"/>
    <s v="NO_"/>
    <x v="1"/>
    <m/>
    <s v="NO_"/>
    <s v="NO"/>
    <m/>
    <s v="40 SEM"/>
    <n v="2510"/>
    <n v="50"/>
    <s v="NO_"/>
    <n v="6"/>
    <n v="6"/>
    <m/>
    <x v="1"/>
    <m/>
  </r>
  <r>
    <n v="1074830522"/>
    <x v="1"/>
    <d v="2022-12-05T00:00:00"/>
    <m/>
    <m/>
    <m/>
    <m/>
    <x v="0"/>
    <x v="7"/>
    <x v="7"/>
    <s v="RC"/>
    <s v="ELY"/>
    <s v=" MILAGROS "/>
    <s v="ESPINOZA "/>
    <s v="ALGARRA"/>
    <s v="ELY  MILAGROS  ESPINOZA  ALGARRA"/>
    <d v="2020-12-27T00:00:00"/>
    <x v="3"/>
    <n v="11"/>
    <n v="29"/>
    <s v="1 AÑOS 11 MESES 29 DIAS "/>
    <x v="2"/>
    <x v="0"/>
    <x v="0"/>
    <s v="BOGOTA "/>
    <s v="BOGOTA 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3"/>
    <m/>
    <s v="CALLE 89 SUR #13 B ESTE -17 PISO 2 "/>
    <n v="3136845573"/>
    <m/>
    <x v="0"/>
    <s v="NO SE AUTORECONOCE EN NINGUNO DE LOS ANTERIORES"/>
    <x v="0"/>
    <x v="2"/>
    <s v="NO"/>
    <s v="NO"/>
    <s v="a. Pertenecientes a hogares con puntaje SISBEN"/>
    <m/>
    <s v="MADRE"/>
    <s v="CC"/>
    <n v="1012391017"/>
    <s v="ADRIANA "/>
    <s v="MARCELA "/>
    <s v="ALGARRA "/>
    <s v="SABOGAL"/>
    <d v="1992-08-16T00:00:00"/>
    <s v="COLOMBIA "/>
    <s v="BOGOTA"/>
    <s v="BOGOTA"/>
    <s v="CC"/>
    <n v="1099545371"/>
    <s v="JORGE "/>
    <s v="ELIECER"/>
    <s v="ESPINOZA"/>
    <s v="MEJIA "/>
    <d v="1988-09-17T00:00:00"/>
    <n v="34"/>
    <s v="COLOMBIA "/>
    <s v="CHIMA "/>
    <s v="SANTANDER "/>
    <s v="CC"/>
    <n v="1012391017"/>
    <s v="ADRIANA "/>
    <s v="MARCELA "/>
    <s v="ALGARRA "/>
    <s v="SABOGAL"/>
    <d v="1992-08-16T00:00:00"/>
    <n v="30"/>
    <s v="COLOMBIA "/>
    <s v="BOGOTA "/>
    <s v="BOGOTA "/>
    <x v="1"/>
    <x v="31"/>
    <x v="0"/>
    <d v="2022-12-05T00:00:00"/>
    <s v="SI_"/>
    <x v="1"/>
    <n v="0"/>
    <s v="NO_"/>
    <s v="NO"/>
    <m/>
    <n v="40"/>
    <n v="3350"/>
    <n v="50"/>
    <s v="NO_"/>
    <n v="5"/>
    <n v="23"/>
    <m/>
    <x v="1"/>
    <m/>
  </r>
  <r>
    <n v="1027541214"/>
    <x v="0"/>
    <d v="2022-12-01T00:00:00"/>
    <d v="2022-12-01T00:00:00"/>
    <m/>
    <m/>
    <n v="1"/>
    <x v="0"/>
    <x v="7"/>
    <x v="7"/>
    <s v="RC"/>
    <s v="SOL"/>
    <s v="ALEJANDRA"/>
    <s v="BERNAL"/>
    <s v="RODRIGUEZ"/>
    <s v="SOL ALEJANDRA BERNAL RODRIGUEZ"/>
    <d v="2020-01-16T00:00:00"/>
    <x v="2"/>
    <n v="11"/>
    <n v="10"/>
    <s v="2 AÑOS 11 MESES 10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40"/>
    <s v="TIHUAQUE"/>
    <s v="CALLE 90B SUR #12B ESTE 13 "/>
    <n v="3112380989"/>
    <m/>
    <x v="0"/>
    <s v="NO SE AUTORECONOCE EN NINGUNO DE LOS ANTERIORES"/>
    <x v="0"/>
    <x v="6"/>
    <s v="NO_"/>
    <s v="NO_"/>
    <s v="a. Pertenecientes a hogares con puntaje SISBEN"/>
    <m/>
    <s v="MADRE"/>
    <s v="CC"/>
    <n v="52883197"/>
    <s v="DIANA"/>
    <s v="ALEJANDRA"/>
    <s v="RODRIGUEZ"/>
    <s v="PACANCHIQUE"/>
    <d v="1981-08-01T00:00:00"/>
    <s v="COLOMBIA"/>
    <s v="BOGOTÁ"/>
    <s v="BOGOTÁ"/>
    <m/>
    <m/>
    <m/>
    <m/>
    <m/>
    <m/>
    <m/>
    <s v=""/>
    <m/>
    <m/>
    <m/>
    <s v="CC"/>
    <n v="52883197"/>
    <s v="DIANA"/>
    <s v="ALEJANDRA"/>
    <s v="RODRIGUEZ"/>
    <s v="PACANCHIQUE"/>
    <d v="1981-08-01T00:00:00"/>
    <n v="41"/>
    <s v="COLOMBIA"/>
    <s v="BOGOTÁ"/>
    <s v="BOGOTÁ"/>
    <x v="0"/>
    <x v="4"/>
    <x v="0"/>
    <d v="2022-11-18T00:00:00"/>
    <s v="SI_"/>
    <x v="1"/>
    <n v="1"/>
    <s v="NO_"/>
    <s v="NO"/>
    <m/>
    <n v="37"/>
    <n v="3370"/>
    <n v="54"/>
    <m/>
    <n v="6"/>
    <n v="24"/>
    <s v="N/A"/>
    <x v="1"/>
    <m/>
  </r>
  <r>
    <n v="1031187823"/>
    <x v="0"/>
    <d v="2022-10-04T00:00:00"/>
    <d v="2022-12-01T00:00:00"/>
    <m/>
    <m/>
    <m/>
    <x v="0"/>
    <x v="7"/>
    <x v="7"/>
    <s v="RC"/>
    <s v="JOSE"/>
    <s v="EDUARDO"/>
    <s v="GARCIA "/>
    <s v="BAQUERO"/>
    <s v="JOSE EDUARDO GARCIA  BAQUERO"/>
    <d v="2021-09-09T00:00:00"/>
    <x v="3"/>
    <n v="3"/>
    <n v="17"/>
    <s v="1 AÑOS 3 MESES 17 DIAS "/>
    <x v="2"/>
    <x v="1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40"/>
    <s v="TIHUAQUE"/>
    <m/>
    <n v="3123237478"/>
    <n v="3125131203"/>
    <x v="0"/>
    <s v="NO SE AUTORECONOCE EN NINGUNO DE LOS ANTERIORES"/>
    <x v="1"/>
    <x v="1"/>
    <s v="NO_"/>
    <s v="NO_"/>
    <s v="o. Ingresos iguales o inferiores a 1.5 Smlv"/>
    <m/>
    <s v="MADRE"/>
    <s v="CC"/>
    <n v="1033677584"/>
    <s v="ALBA"/>
    <s v="ROCIO"/>
    <s v="BAQUERO"/>
    <s v="AVELINO"/>
    <d v="1985-09-11T00:00:00"/>
    <s v="COLOMBIA"/>
    <s v="BOGOTÁ"/>
    <s v="BOGOTÁ"/>
    <m/>
    <m/>
    <m/>
    <m/>
    <m/>
    <m/>
    <m/>
    <s v=""/>
    <m/>
    <m/>
    <m/>
    <s v="CC"/>
    <n v="1033677584"/>
    <s v="ALBA"/>
    <s v="ROCIO"/>
    <s v="BAQUERO"/>
    <s v="AVELINO"/>
    <d v="1985-09-11T00:00:00"/>
    <n v="37"/>
    <s v="COLOMBIA"/>
    <s v="BOGOTÁ"/>
    <s v="BOGOTÁ"/>
    <x v="0"/>
    <x v="2"/>
    <x v="0"/>
    <d v="2022-09-27T00:00:00"/>
    <s v="SI_"/>
    <x v="2"/>
    <n v="2"/>
    <s v="NO_"/>
    <m/>
    <m/>
    <n v="40"/>
    <n v="3610"/>
    <n v="51"/>
    <m/>
    <n v="6"/>
    <m/>
    <m/>
    <x v="1"/>
    <m/>
  </r>
  <r>
    <n v="1109423243"/>
    <x v="1"/>
    <d v="2022-10-04T00:00:00"/>
    <m/>
    <m/>
    <m/>
    <m/>
    <x v="0"/>
    <x v="8"/>
    <x v="8"/>
    <s v="RC"/>
    <s v="LINDA"/>
    <s v="ANALY"/>
    <s v="ROMERO"/>
    <s v="GIRALDO"/>
    <s v="LINDA ANALY ROMERO GIRALDO"/>
    <d v="2019-06-15T00:00:00"/>
    <x v="10"/>
    <n v="6"/>
    <n v="11"/>
    <s v="3 AÑOS 6 MESES 11 DIAS "/>
    <x v="2"/>
    <x v="0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40"/>
    <s v="TIHUAQUE"/>
    <m/>
    <n v="3173492034"/>
    <n v="3208402406"/>
    <x v="0"/>
    <s v="NO SE AUTORECONOCE EN NINGUNO DE LOS ANTERIORES"/>
    <x v="0"/>
    <x v="19"/>
    <s v="NO_"/>
    <s v="NO_"/>
    <s v="o. Ingresos iguales o inferiores a 1.5 Smlv"/>
    <m/>
    <s v="MADRE"/>
    <s v="CC"/>
    <n v="1030583636"/>
    <s v="YIRLENY"/>
    <m/>
    <s v="GIRALDO"/>
    <s v="BARRIOS"/>
    <d v="1990-08-16T00:00:00"/>
    <s v="COLOMBIA"/>
    <s v="TOLIMA"/>
    <s v="PLANADAS"/>
    <m/>
    <m/>
    <m/>
    <m/>
    <m/>
    <m/>
    <m/>
    <s v=""/>
    <m/>
    <m/>
    <m/>
    <s v="CC"/>
    <n v="1030583636"/>
    <s v="YIRLENY"/>
    <m/>
    <s v="GIRALDO"/>
    <s v="BARRIOS"/>
    <d v="1990-08-16T00:00:00"/>
    <n v="32"/>
    <s v="COLOMBIA"/>
    <s v="TOLIMA"/>
    <s v="PLANADAS"/>
    <x v="1"/>
    <x v="2"/>
    <x v="0"/>
    <d v="2022-09-27T00:00:00"/>
    <s v="SI_"/>
    <x v="2"/>
    <n v="7"/>
    <s v="NO_"/>
    <m/>
    <m/>
    <n v="40"/>
    <n v="3260"/>
    <n v="51"/>
    <m/>
    <n v="6"/>
    <m/>
    <m/>
    <x v="3"/>
    <m/>
  </r>
  <r>
    <n v="1023989178"/>
    <x v="1"/>
    <d v="2022-12-06T00:00:00"/>
    <m/>
    <s v="EMMA ISABELLA ORJUELA"/>
    <m/>
    <m/>
    <x v="0"/>
    <x v="8"/>
    <x v="8"/>
    <s v="RC"/>
    <s v="JEANMARIS"/>
    <s v="YALIANA"/>
    <s v="MURIA"/>
    <s v="BERROTERAN"/>
    <s v="JEANMARIS YALIANA MURIA BERROTERAN"/>
    <d v="2021-01-28T00:00:00"/>
    <x v="3"/>
    <n v="10"/>
    <n v="28"/>
    <s v="1 AÑOS 10 MESES 28 DIAS "/>
    <x v="2"/>
    <x v="0"/>
    <x v="0"/>
    <s v="BOGOTÁ"/>
    <s v="BOGOTÁ"/>
    <x v="0"/>
    <s v="NO_"/>
    <s v="NO"/>
    <s v="NINGUNA"/>
    <s v="NO_"/>
    <s v="NO_"/>
    <s v="NO_"/>
    <s v="NO_"/>
    <s v="NO_"/>
    <s v="NO_"/>
    <s v="NO_"/>
    <s v="NO_"/>
    <s v="COLOMBIA"/>
    <s v="BOGOTÁ"/>
    <x v="0"/>
    <s v="LOCALIDAD"/>
    <x v="0"/>
    <x v="77"/>
    <m/>
    <s v="CALLE 82 SUR NUMERO 16-15"/>
    <n v="3105583015"/>
    <n v="3004975546"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MARIA"/>
    <s v="JOSE"/>
    <s v="BERROTERAN"/>
    <s v="MACHADO"/>
    <d v="2004-03-12T00:00:00"/>
    <s v="VENEZUELA"/>
    <s v="EXTERIOR"/>
    <s v="EXTERIOR"/>
    <s v="SIN DOCUMENTO"/>
    <m/>
    <s v="JEAN"/>
    <s v="ENRIQUE"/>
    <s v="MURIA"/>
    <s v="ORTEGA"/>
    <m/>
    <s v=""/>
    <s v="VENEZUELA"/>
    <s v="EXTERIOR"/>
    <s v="EXTERIOR"/>
    <s v="SIN DOCUMENTO"/>
    <m/>
    <s v="MARIA"/>
    <s v="JOSE"/>
    <s v="BERROTERAN"/>
    <s v="MACHADO"/>
    <d v="2004-03-12T00:00:00"/>
    <n v="18"/>
    <s v="VENEZUELA"/>
    <s v="EXTERIOR"/>
    <s v="EXTERIOR"/>
    <x v="3"/>
    <x v="12"/>
    <x v="0"/>
    <d v="2022-12-06T00:00:00"/>
    <s v="SI_"/>
    <x v="1"/>
    <m/>
    <s v="NO_"/>
    <m/>
    <m/>
    <s v="40 SEMANAS"/>
    <s v="2000 GR"/>
    <s v="48 CM"/>
    <m/>
    <m/>
    <m/>
    <m/>
    <x v="1"/>
    <m/>
  </r>
  <r>
    <n v="1016752365"/>
    <x v="0"/>
    <d v="2022-10-04T00:00:00"/>
    <d v="2022-12-05T00:00:00"/>
    <m/>
    <m/>
    <m/>
    <x v="0"/>
    <x v="8"/>
    <x v="8"/>
    <s v="RC"/>
    <s v="EMMA"/>
    <s v="ISABELLA"/>
    <s v="ORJUELA"/>
    <s v="SINISTERRA"/>
    <s v="EMMA ISABELLA ORJUELA SINISTERRA"/>
    <d v="2021-07-23T00:00:00"/>
    <x v="3"/>
    <n v="5"/>
    <n v="3"/>
    <s v="1 AÑOS 5 MESES 3 DIAS "/>
    <x v="2"/>
    <x v="0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KR 12 C ESTE NO 88 F SUR - 50"/>
    <n v="3227536752"/>
    <m/>
    <x v="0"/>
    <s v="NO SE AUTORECONOCE EN NINGUNO DE LOS ANTERIORES"/>
    <x v="1"/>
    <x v="1"/>
    <s v="NO_"/>
    <s v="NO_"/>
    <s v="o. Ingresos iguales o inferiores a 1.5 Smlv"/>
    <m/>
    <s v="MADRE"/>
    <s v="CC"/>
    <n v="1012392058"/>
    <s v="YOLENY"/>
    <m/>
    <s v="SINISTERRA"/>
    <s v="ORTIZ"/>
    <d v="1992-05-19T00:00:00"/>
    <s v="COLOMBIA"/>
    <s v="CAUCA"/>
    <s v="GUAPI"/>
    <m/>
    <m/>
    <m/>
    <m/>
    <m/>
    <m/>
    <m/>
    <s v=""/>
    <m/>
    <m/>
    <m/>
    <s v="CC"/>
    <n v="1012392058"/>
    <s v="YOLENY"/>
    <m/>
    <s v="SINISTERRA"/>
    <s v="ORTIZ"/>
    <d v="1992-05-19T00:00:00"/>
    <n v="30"/>
    <s v="COLOMBIA"/>
    <s v="CAUCA"/>
    <s v="GUAPI"/>
    <x v="1"/>
    <x v="32"/>
    <x v="0"/>
    <d v="2022-09-27T00:00:00"/>
    <s v="SI_"/>
    <x v="2"/>
    <n v="1"/>
    <s v="NO_"/>
    <s v="NO"/>
    <m/>
    <n v="39"/>
    <n v="2850"/>
    <n v="49"/>
    <m/>
    <n v="6"/>
    <m/>
    <m/>
    <x v="1"/>
    <m/>
  </r>
  <r>
    <n v="1031188322"/>
    <x v="1"/>
    <d v="2022-10-04T00:00:00"/>
    <m/>
    <m/>
    <m/>
    <m/>
    <x v="0"/>
    <x v="7"/>
    <x v="7"/>
    <s v="RC"/>
    <s v="LUNA"/>
    <s v="ESMERALDA"/>
    <s v="VELASQUEZ"/>
    <s v="ORTIZ"/>
    <s v="LUNA ESMERALDA VELASQUEZ ORTIZ"/>
    <d v="2022-02-04T00:00:00"/>
    <x v="1"/>
    <n v="10"/>
    <n v="22"/>
    <s v="0 AÑOS 10 MESES 22 DIAS "/>
    <x v="2"/>
    <x v="0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CR 12 G ESTE NO 88 G -79"/>
    <n v="3132825003"/>
    <m/>
    <x v="0"/>
    <s v="NO SE AUTORECONOCE EN NINGUNO DE LOS ANTERIORES"/>
    <x v="1"/>
    <x v="1"/>
    <s v="NO_"/>
    <s v="NO_"/>
    <s v="o. Ingresos iguales o inferiores a 1.5 Smlv"/>
    <m/>
    <s v="MADRE"/>
    <s v="CC"/>
    <n v="52882804"/>
    <s v="ANGELICA"/>
    <s v="SMITH"/>
    <s v="ORTIZ"/>
    <s v="TINJACA"/>
    <d v="1981-06-26T00:00:00"/>
    <s v="COLOMBIA"/>
    <s v="BOGOTÁ"/>
    <s v="BOGOTÁ"/>
    <m/>
    <m/>
    <m/>
    <m/>
    <m/>
    <m/>
    <m/>
    <s v=""/>
    <m/>
    <m/>
    <m/>
    <s v="CC"/>
    <n v="52882804"/>
    <s v="ANGELICA"/>
    <s v="SMITH"/>
    <s v="ORTIZ"/>
    <s v="TINJACA"/>
    <d v="1981-06-26T00:00:00"/>
    <n v="41"/>
    <s v="COLOMBIA"/>
    <s v="BOGOTÁ"/>
    <s v="BOGOTÁ"/>
    <x v="0"/>
    <x v="32"/>
    <x v="0"/>
    <d v="2022-09-27T00:00:00"/>
    <s v="SI_"/>
    <x v="2"/>
    <n v="5"/>
    <s v="SI_"/>
    <m/>
    <m/>
    <n v="38"/>
    <n v="2180"/>
    <n v="48"/>
    <m/>
    <n v="6"/>
    <s v="HASTA EL MOMENTO"/>
    <m/>
    <x v="2"/>
    <m/>
  </r>
  <r>
    <n v="1136912511"/>
    <x v="1"/>
    <d v="2022-10-04T00:00:00"/>
    <m/>
    <m/>
    <m/>
    <m/>
    <x v="0"/>
    <x v="7"/>
    <x v="7"/>
    <s v="RC"/>
    <s v="ADELIN"/>
    <s v="VICTORIA"/>
    <s v="RIVAS"/>
    <s v="PERAZA"/>
    <s v="ADELIN VICTORIA RIVAS PERAZA"/>
    <d v="2021-06-01T00:00:00"/>
    <x v="3"/>
    <n v="6"/>
    <n v="25"/>
    <s v="1 AÑOS 6 MESES 25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17"/>
    <m/>
    <m/>
    <n v="3209826269"/>
    <m/>
    <x v="0"/>
    <s v="NO SE AUTORECONOCE EN NINGUNO DE LOS ANTERIORES"/>
    <x v="0"/>
    <x v="1"/>
    <s v="NO_"/>
    <s v="NO_"/>
    <s v="o. Ingresos iguales o inferiores a 1.5 Smlv"/>
    <m/>
    <s v="MADRE"/>
    <s v="SD"/>
    <m/>
    <s v="YORGELYS"/>
    <s v="VICTORIA"/>
    <s v="PERAZA"/>
    <s v="GUAPARICA"/>
    <m/>
    <s v="VENEZUELA"/>
    <m/>
    <m/>
    <m/>
    <m/>
    <m/>
    <m/>
    <m/>
    <m/>
    <m/>
    <s v=""/>
    <m/>
    <m/>
    <m/>
    <s v="SD"/>
    <m/>
    <s v="YORGELYS"/>
    <s v="VICTORIA"/>
    <s v="PERAZA"/>
    <s v="GUAPARICA"/>
    <m/>
    <s v=""/>
    <s v="VENEZUELA"/>
    <m/>
    <m/>
    <x v="4"/>
    <x v="16"/>
    <x v="0"/>
    <d v="2022-03-10T00:00:00"/>
    <s v="SI_"/>
    <x v="1"/>
    <m/>
    <m/>
    <m/>
    <m/>
    <m/>
    <m/>
    <m/>
    <m/>
    <m/>
    <m/>
    <m/>
    <x v="1"/>
    <m/>
  </r>
  <r>
    <n v="1116084636"/>
    <x v="1"/>
    <d v="2022-10-04T00:00:00"/>
    <m/>
    <m/>
    <m/>
    <m/>
    <x v="0"/>
    <x v="8"/>
    <x v="8"/>
    <s v="RC"/>
    <s v="DULCE"/>
    <s v="MARIA"/>
    <s v="SINISTERRA"/>
    <s v="SOLIS"/>
    <s v="DULCE MARIA SINISTERRA SOLIS"/>
    <d v="2021-12-21T00:00:00"/>
    <x v="3"/>
    <n v="0"/>
    <n v="5"/>
    <s v="1 AÑOS 0 MESES 5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74"/>
    <m/>
    <s v="CL 88G SUR 12 G ESTE"/>
    <n v="3167880180"/>
    <m/>
    <x v="0"/>
    <s v="NO SE AUTORECONOCE EN NINGUNO DE LOS ANTERIORES"/>
    <x v="0"/>
    <x v="10"/>
    <s v="NO_"/>
    <s v="NO_"/>
    <s v="o. Ingresos iguales o inferiores a 1.5 Smlv"/>
    <m/>
    <s v="MADRE"/>
    <s v="CC"/>
    <n v="1007478743"/>
    <s v="MARLEN"/>
    <s v="PAOLA"/>
    <s v="SOLIS"/>
    <s v="COLORADO"/>
    <d v="1997-09-30T00:00:00"/>
    <s v="COLOMBIA"/>
    <s v="NARIÑO"/>
    <s v="LA TOLA"/>
    <m/>
    <m/>
    <m/>
    <m/>
    <m/>
    <m/>
    <m/>
    <s v=""/>
    <m/>
    <m/>
    <m/>
    <s v="CC"/>
    <n v="1007478743"/>
    <s v="MARLEN"/>
    <s v="PAOLA"/>
    <s v="SOLIS"/>
    <s v="COLORADO"/>
    <d v="1997-09-30T00:00:00"/>
    <n v="25"/>
    <s v="COLOMBIA"/>
    <s v="NARIÑO"/>
    <s v="LA TOLA"/>
    <x v="4"/>
    <x v="16"/>
    <x v="0"/>
    <d v="2022-03-10T00:00:00"/>
    <s v="NO_"/>
    <x v="1"/>
    <m/>
    <m/>
    <m/>
    <m/>
    <m/>
    <m/>
    <m/>
    <m/>
    <m/>
    <m/>
    <m/>
    <x v="1"/>
    <m/>
  </r>
  <r>
    <n v="1243859848"/>
    <x v="1"/>
    <d v="2022-10-04T00:00:00"/>
    <m/>
    <m/>
    <m/>
    <m/>
    <x v="0"/>
    <x v="4"/>
    <x v="4"/>
    <s v="RC"/>
    <s v="ANNY"/>
    <s v="SHARAY"/>
    <s v="SANCHEZ"/>
    <s v="CUBIDES"/>
    <s v="ANNY SHARAY SANCHEZ CUBIDES"/>
    <d v="2020-12-18T00:00:00"/>
    <x v="2"/>
    <n v="0"/>
    <n v="8"/>
    <s v="2 AÑOS 0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3"/>
    <m/>
    <s v="KR 6 D BIS ESTE 116 SUR 33"/>
    <n v="3142540110"/>
    <m/>
    <x v="0"/>
    <s v="NO SE AUTORECONOCE EN NINGUNO DE LOS ANTERIORES"/>
    <x v="0"/>
    <x v="12"/>
    <s v="NO_"/>
    <s v="NO_"/>
    <s v="a. Pertenecientes a hogares con puntaje SISBEN"/>
    <m/>
    <s v="ABUELO(A)"/>
    <s v="CC"/>
    <n v="37695998"/>
    <s v="MARIA"/>
    <s v="ISABEL"/>
    <s v="CUBIDES"/>
    <s v="AGUILAR"/>
    <d v="1956-09-15T00:00:00"/>
    <s v="COLOMBIA"/>
    <s v="SANTANDER"/>
    <s v="LANDÁZURI"/>
    <m/>
    <m/>
    <m/>
    <m/>
    <m/>
    <m/>
    <m/>
    <s v=""/>
    <m/>
    <m/>
    <m/>
    <s v="CC"/>
    <n v="1097992933"/>
    <s v="YOLANDA"/>
    <m/>
    <s v="CUBIDES"/>
    <s v="AGUILAR"/>
    <d v="1986-08-15T00:00:00"/>
    <n v="36"/>
    <s v="COLOMBIA"/>
    <s v="SANTANDER"/>
    <s v="LANDÁZURI"/>
    <x v="0"/>
    <x v="3"/>
    <x v="0"/>
    <d v="2022-02-25T00:00:00"/>
    <s v="SI_"/>
    <x v="2"/>
    <n v="1"/>
    <s v="NO_"/>
    <s v="NO"/>
    <m/>
    <m/>
    <n v="3065"/>
    <n v="39"/>
    <s v="NO_"/>
    <n v="6"/>
    <m/>
    <m/>
    <x v="1"/>
    <m/>
  </r>
  <r>
    <n v="1243860479"/>
    <x v="1"/>
    <d v="2022-10-04T00:00:00"/>
    <m/>
    <m/>
    <m/>
    <m/>
    <x v="0"/>
    <x v="4"/>
    <x v="4"/>
    <s v="RC"/>
    <s v="EVELYN"/>
    <s v="SAMANTHA"/>
    <s v="VARGAS"/>
    <s v="DIAZ"/>
    <s v="EVELYN SAMANTHA VARGAS DIAZ"/>
    <d v="2021-07-25T00:00:00"/>
    <x v="3"/>
    <n v="5"/>
    <n v="1"/>
    <s v="1 AÑOS 5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C SUR  6 ESTE - 10"/>
    <n v="3228612223"/>
    <n v="3124677329"/>
    <x v="0"/>
    <s v="NO SE AUTORECONOCE EN NINGUNO DE LOS ANTERIORES"/>
    <x v="0"/>
    <x v="4"/>
    <s v="NO_"/>
    <s v="NO_"/>
    <s v="a. Pertenecientes a hogares con puntaje SISBEN"/>
    <m/>
    <s v="ABUELO(A)"/>
    <s v="CC"/>
    <n v="52740928"/>
    <s v="ROSA"/>
    <s v="ELENA"/>
    <s v="MORENO"/>
    <m/>
    <d v="1973-09-14T00:00:00"/>
    <s v="COLOMBIA"/>
    <s v="BOGOTÁ"/>
    <s v="BOGOTÁ"/>
    <s v="CC"/>
    <n v="1022993854"/>
    <s v="ENMANUEL "/>
    <s v="CAMILO"/>
    <s v="VARGAS"/>
    <s v="CASTELLANOS"/>
    <d v="1994-03-03T00:00:00"/>
    <n v="28"/>
    <s v="COLOMBIA"/>
    <s v="BOGOTÁ"/>
    <s v="BOGOTÁ"/>
    <s v="CC"/>
    <n v="1022988346"/>
    <s v="BRENDA"/>
    <s v="YICETH"/>
    <s v="DIAZ "/>
    <s v="MORENO"/>
    <d v="1993-07-16T00:00:00"/>
    <n v="29"/>
    <s v="COLOMBIA"/>
    <s v="BOGOTÁ"/>
    <s v="BOGOTÁ"/>
    <x v="0"/>
    <x v="0"/>
    <x v="0"/>
    <d v="2022-02-25T00:00:00"/>
    <s v="SI_"/>
    <x v="2"/>
    <n v="1"/>
    <s v="NO_"/>
    <m/>
    <m/>
    <n v="39"/>
    <n v="3285"/>
    <n v="50"/>
    <s v="NO_"/>
    <n v="6"/>
    <n v="7"/>
    <m/>
    <x v="1"/>
    <m/>
  </r>
  <r>
    <n v="1140937378"/>
    <x v="1"/>
    <d v="2022-10-04T00:00:00"/>
    <m/>
    <m/>
    <m/>
    <m/>
    <x v="0"/>
    <x v="4"/>
    <x v="4"/>
    <s v="RC"/>
    <s v="SARA"/>
    <s v="VALENTINA"/>
    <s v="AMAYA"/>
    <s v="PLAZAS"/>
    <s v="SARA VALENTINA AMAYA PLAZAS"/>
    <d v="2020-04-28T00:00:00"/>
    <x v="2"/>
    <n v="7"/>
    <n v="28"/>
    <s v="2 AÑOS 7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D ESTE 107 SUR 16"/>
    <n v="3114952490"/>
    <n v="3114952490"/>
    <x v="0"/>
    <s v="NO SE AUTORECONOCE EN NINGUNO DE LOS ANTERIORES"/>
    <x v="0"/>
    <x v="19"/>
    <s v="NO_"/>
    <s v="NO_"/>
    <s v="a. Pertenecientes a hogares con puntaje SISBEN"/>
    <m/>
    <s v="ABUELO(A)"/>
    <s v="CC"/>
    <n v="39549096"/>
    <s v="MARINA"/>
    <m/>
    <s v="MAESTRE"/>
    <s v="TRIJILLO"/>
    <d v="1969-03-04T00:00:00"/>
    <s v="COLOMBIA"/>
    <s v="BOGOTÁ"/>
    <s v="BOGOTÁ"/>
    <s v="CC"/>
    <n v="1022950805"/>
    <s v="DIEGO"/>
    <s v="ALEXANDER"/>
    <s v="AMAYA"/>
    <s v="MAESTRE"/>
    <d v="1989-05-04T00:00:00"/>
    <n v="33"/>
    <s v="COLOMBIA"/>
    <s v="BOGOTÁ"/>
    <s v="BOGOTÁ"/>
    <s v="CC"/>
    <n v="1023002364"/>
    <s v="YENIFER"/>
    <s v="ZULID"/>
    <s v="PLAZAS"/>
    <s v="MORA"/>
    <d v="1995-02-23T00:00:00"/>
    <n v="27"/>
    <s v="COLOMBIA"/>
    <s v="BOGOTÁ"/>
    <s v="BOGOTÁ"/>
    <x v="1"/>
    <x v="5"/>
    <x v="0"/>
    <d v="2022-02-25T00:00:00"/>
    <s v="SI_"/>
    <x v="2"/>
    <n v="1"/>
    <s v="NO_"/>
    <m/>
    <m/>
    <m/>
    <n v="3110"/>
    <n v="52"/>
    <s v="NO_"/>
    <n v="6"/>
    <n v="22"/>
    <m/>
    <x v="1"/>
    <m/>
  </r>
  <r>
    <n v="1023048810"/>
    <x v="1"/>
    <d v="2022-10-04T00:00:00"/>
    <m/>
    <m/>
    <m/>
    <m/>
    <x v="0"/>
    <x v="4"/>
    <x v="4"/>
    <s v="RC"/>
    <s v="KEIDY"/>
    <s v="ESTEFANIA"/>
    <s v="CARDOZO"/>
    <s v="GOMEZ"/>
    <s v="KEIDY ESTEFANIA CARDOZO GOMEZ"/>
    <d v="2022-07-18T00:00:00"/>
    <x v="1"/>
    <n v="5"/>
    <n v="8"/>
    <s v="0 AÑOS 5 MESES 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104 SUR 59"/>
    <n v="3222934816"/>
    <n v="3203738847"/>
    <x v="0"/>
    <s v="NO SE AUTORECONOCE EN NINGUNO DE LOS ANTERIORES"/>
    <x v="0"/>
    <x v="6"/>
    <s v="NO_"/>
    <s v="NO_"/>
    <s v="a. Pertenecientes a hogares con puntaje SISBEN"/>
    <m/>
    <s v="ABUELO(A)"/>
    <s v="CC"/>
    <n v="38287179"/>
    <s v="SULMA"/>
    <s v="MILENA"/>
    <s v="SANABRIA"/>
    <s v="GONZALEZ"/>
    <d v="1974-11-22T00:00:00"/>
    <s v="COLOMBIA"/>
    <s v="BOGOTÁ"/>
    <s v="BOGOTÁ"/>
    <s v="CC"/>
    <n v="1023012615"/>
    <s v="DIDIER"/>
    <m/>
    <s v="CARDOZO"/>
    <s v="ORTIZ"/>
    <d v="1996-04-08T00:00:00"/>
    <n v="26"/>
    <s v="COLOMBIA"/>
    <s v="CAQUETÁ"/>
    <s v="FLORENCIA"/>
    <s v="CC"/>
    <n v="1000065046"/>
    <s v="MICHEL"/>
    <s v="TALIA"/>
    <s v="GOMEZ"/>
    <s v="SANABRIA"/>
    <d v="2001-10-10T00:00:00"/>
    <n v="21"/>
    <s v="COLOMBIA"/>
    <s v="BOGOTÁ"/>
    <s v="BOGOTÁ"/>
    <x v="1"/>
    <x v="1"/>
    <x v="0"/>
    <d v="2022-08-09T00:00:00"/>
    <s v="SI_"/>
    <x v="2"/>
    <n v="1"/>
    <s v="NO_"/>
    <s v="NO"/>
    <m/>
    <n v="40"/>
    <n v="3200"/>
    <n v="47"/>
    <s v="SI_"/>
    <n v="1"/>
    <n v="1"/>
    <m/>
    <x v="0"/>
    <m/>
  </r>
  <r>
    <n v="1023048476"/>
    <x v="1"/>
    <d v="2022-10-04T00:00:00"/>
    <m/>
    <m/>
    <m/>
    <m/>
    <x v="0"/>
    <x v="3"/>
    <x v="3"/>
    <s v="RC"/>
    <s v="ALIZON"/>
    <s v="VANESSA"/>
    <s v="MOSQUERA"/>
    <s v="MOSQUERA"/>
    <s v="ALIZON VANESSA MOSQUERA MOSQUERA"/>
    <d v="2022-04-17T00:00:00"/>
    <x v="1"/>
    <n v="8"/>
    <n v="9"/>
    <s v="0 AÑOS 8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99 SUR 33"/>
    <n v="3209516063"/>
    <m/>
    <x v="0"/>
    <s v="NO SE AUTORECONOCE EN NINGUNO DE LOS ANTERIORES"/>
    <x v="1"/>
    <x v="6"/>
    <s v="NO_"/>
    <s v="NO_"/>
    <s v="a. Pertenecientes a hogares con puntaje SISBEN"/>
    <m/>
    <s v="TIO(A)"/>
    <s v="CC"/>
    <n v="1022974438"/>
    <s v="SINDI"/>
    <s v="MANUELA"/>
    <s v="ANGULO"/>
    <s v="ORTIZ"/>
    <d v="1999-01-26T00:00:00"/>
    <s v="COLOMBIA"/>
    <s v="BOGOTÁ"/>
    <s v="BOGOTÁ"/>
    <m/>
    <m/>
    <m/>
    <m/>
    <m/>
    <m/>
    <m/>
    <s v=""/>
    <m/>
    <m/>
    <m/>
    <s v="CC"/>
    <n v="1022926666"/>
    <s v="MARIA"/>
    <s v="CAMILA"/>
    <s v="MOSQUERA"/>
    <s v="MOSQUERA"/>
    <d v="2004-08-08T00:00:00"/>
    <n v="18"/>
    <s v="COLOMBIA"/>
    <s v="BOGOTÁ"/>
    <s v="BOGOTÁ"/>
    <x v="1"/>
    <x v="1"/>
    <x v="0"/>
    <d v="2022-06-07T00:00:00"/>
    <s v="SI_"/>
    <x v="2"/>
    <n v="1"/>
    <s v="NO_"/>
    <m/>
    <m/>
    <n v="38"/>
    <n v="2835"/>
    <n v="51"/>
    <s v="SI_"/>
    <n v="4"/>
    <n v="4"/>
    <m/>
    <x v="2"/>
    <m/>
  </r>
  <r>
    <n v="1023045825"/>
    <x v="1"/>
    <d v="2022-10-04T00:00:00"/>
    <m/>
    <m/>
    <m/>
    <m/>
    <x v="0"/>
    <x v="4"/>
    <x v="4"/>
    <s v="RC"/>
    <s v="LIAM"/>
    <s v="JOEL"/>
    <s v="QUINTERO"/>
    <s v="AGUIAR"/>
    <s v="LIAM JOEL QUINTERO AGUIAR"/>
    <d v="2020-11-15T00:00:00"/>
    <x v="2"/>
    <n v="1"/>
    <n v="11"/>
    <s v="2 AÑOS 1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C SUR 6 ESTE 33"/>
    <n v="3229136015"/>
    <n v="3104343761"/>
    <x v="0"/>
    <s v="NO SE AUTORECONOCE EN NINGUNO DE LOS ANTERIORES"/>
    <x v="0"/>
    <x v="9"/>
    <s v="NO_"/>
    <s v="NO_"/>
    <s v="a. Pertenecientes a hogares con puntaje SISBEN"/>
    <m/>
    <s v="ABUELO(A)"/>
    <s v="CC"/>
    <n v="28928455"/>
    <s v="BELARMINA"/>
    <m/>
    <s v="CAMPOS"/>
    <s v="CORTES"/>
    <d v="1964-09-08T00:00:00"/>
    <s v="COLOMBIA"/>
    <s v="TOLIMA"/>
    <s v="SAN ANTONIO"/>
    <s v="CC"/>
    <n v="1031183042"/>
    <s v="WILLIAM"/>
    <s v="STEVEN"/>
    <s v="QUINTERO"/>
    <s v="VELASQUEZ"/>
    <d v="1999-11-11T00:00:00"/>
    <n v="23"/>
    <s v="COLOMBIA"/>
    <s v="BOGOTÁ"/>
    <s v="BOGOTÁ"/>
    <s v="CC"/>
    <n v="1023017400"/>
    <s v="NARDELLY"/>
    <m/>
    <s v="AGUIAR"/>
    <s v="CAMPOS"/>
    <d v="1996-11-23T00:00:00"/>
    <n v="26"/>
    <s v="COLOMBIA"/>
    <s v="CUNDINAMARCA"/>
    <s v="FUSAGASUGÁ"/>
    <x v="0"/>
    <x v="0"/>
    <x v="0"/>
    <d v="2022-02-25T00:00:00"/>
    <s v="SI_"/>
    <x v="2"/>
    <n v="1"/>
    <s v="NO_"/>
    <s v="NO"/>
    <s v="NO"/>
    <n v="40"/>
    <n v="3605"/>
    <n v="51"/>
    <s v="NO_"/>
    <n v="6"/>
    <n v="8"/>
    <m/>
    <x v="1"/>
    <m/>
  </r>
  <r>
    <n v="1010252066"/>
    <x v="1"/>
    <d v="2022-10-04T00:00:00"/>
    <m/>
    <m/>
    <m/>
    <m/>
    <x v="0"/>
    <x v="3"/>
    <x v="3"/>
    <s v="RC"/>
    <s v="MARA"/>
    <s v=" ALEJANDRA "/>
    <s v="BALLEN "/>
    <s v="DAZA"/>
    <s v="MARA  ALEJANDRA  BALLEN  DAZA"/>
    <d v="2021-07-23T00:00:00"/>
    <x v="3"/>
    <n v="5"/>
    <n v="3"/>
    <s v="1 AÑOS 5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TRANVS 7 D ESTE 100 SUR 25"/>
    <n v="3144749302"/>
    <m/>
    <x v="0"/>
    <s v="NO SE AUTORECONOCE EN NINGUNO DE LOS ANTERIORES"/>
    <x v="0"/>
    <x v="11"/>
    <s v="NO_"/>
    <s v="NO_"/>
    <s v="a. Pertenecientes a hogares con puntaje SISBEN"/>
    <m/>
    <s v="MADRE"/>
    <s v="CC"/>
    <n v="1023022593"/>
    <s v="ELSA"/>
    <s v="MILENA"/>
    <s v="DAZA "/>
    <s v="CABRERA"/>
    <d v="1997-06-30T00:00:00"/>
    <s v="COLOMBIA"/>
    <s v="BOGOTÁ"/>
    <s v="BOGOTÁ"/>
    <s v="CC"/>
    <n v="1030589593"/>
    <s v="JORGE"/>
    <s v="ALBEIRO"/>
    <s v="BALLEN"/>
    <s v="ARGUELLO"/>
    <d v="1991-03-23T00:00:00"/>
    <n v="31"/>
    <s v="COLOMBIA"/>
    <s v="BOGOTÁ"/>
    <s v="BOGOTÁ"/>
    <s v="CC"/>
    <n v="1023022593"/>
    <s v="ELSA"/>
    <s v="MILENA"/>
    <s v="DAZA "/>
    <s v="CABRERA"/>
    <d v="1997-06-30T00:00:00"/>
    <n v="25"/>
    <s v="COLOMBIA"/>
    <s v="BOGOTÁ"/>
    <s v="BOGOTÁ"/>
    <x v="0"/>
    <x v="0"/>
    <x v="0"/>
    <d v="2022-02-26T00:00:00"/>
    <s v="SI_"/>
    <x v="2"/>
    <n v="1"/>
    <s v="NO_"/>
    <m/>
    <m/>
    <n v="40"/>
    <n v="3285"/>
    <n v="50"/>
    <s v="SI_"/>
    <n v="5"/>
    <n v="5"/>
    <m/>
    <x v="1"/>
    <m/>
  </r>
  <r>
    <n v="1243861071"/>
    <x v="0"/>
    <d v="2022-10-04T00:00:00"/>
    <d v="2022-10-12T00:00:00"/>
    <m/>
    <e v="#N/A"/>
    <m/>
    <x v="0"/>
    <x v="4"/>
    <x v="4"/>
    <s v="RC"/>
    <s v="ANTONY"/>
    <s v="SANTIAGO"/>
    <s v="SIERRA"/>
    <s v="MURCIA"/>
    <s v="ANTONY SANTIAGO SIERRA MURCIA"/>
    <d v="2022-05-13T00:00:00"/>
    <x v="1"/>
    <n v="7"/>
    <n v="13"/>
    <s v="0 AÑOS 7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02 SUR 7 ESTE 35"/>
    <n v="3224479723"/>
    <n v="3143212236"/>
    <x v="0"/>
    <s v="NO SE AUTORECONOCE EN NINGUNO DE LOS ANTERIORES"/>
    <x v="0"/>
    <x v="20"/>
    <s v="NO_"/>
    <s v="NO_"/>
    <s v="a. Pertenecientes a hogares con puntaje SISBEN"/>
    <s v="NO_"/>
    <s v="MADRE"/>
    <s v="CC"/>
    <n v="1023024679"/>
    <s v="SHIRLEY"/>
    <s v="JURANY"/>
    <s v="MURCIA"/>
    <s v="SOLANO"/>
    <d v="1997-10-16T00:00:00"/>
    <s v="COLOMBIA"/>
    <s v="BOGOTÁ"/>
    <s v="BOGOTÁ"/>
    <s v="CC"/>
    <n v="1023005490"/>
    <s v="JAVIER"/>
    <s v="ALEXANDER"/>
    <s v="SIERRA"/>
    <s v="AGUILLON"/>
    <d v="1995-06-24T00:00:00"/>
    <n v="27"/>
    <s v="COLOMBIA"/>
    <s v="BOGOTÁ"/>
    <s v="BOGOTÁ"/>
    <s v="CC"/>
    <n v="1023024679"/>
    <s v="SHIRLEY"/>
    <s v="JURANY"/>
    <s v="MURCIA"/>
    <s v="SOLANO"/>
    <d v="1997-10-16T00:00:00"/>
    <n v="25"/>
    <s v="COLOMBIA"/>
    <s v="BOGOTÁ"/>
    <s v="BOGOTÁ"/>
    <x v="1"/>
    <x v="0"/>
    <x v="0"/>
    <d v="2022-06-01T00:00:00"/>
    <s v="SI_"/>
    <x v="2"/>
    <n v="1"/>
    <s v="NO_"/>
    <s v="NO"/>
    <m/>
    <m/>
    <n v="3240"/>
    <n v="50"/>
    <s v="SI_"/>
    <n v="1"/>
    <n v="1"/>
    <m/>
    <x v="2"/>
    <m/>
  </r>
  <r>
    <n v="1243860096"/>
    <x v="1"/>
    <d v="2022-10-04T00:00:00"/>
    <m/>
    <m/>
    <m/>
    <m/>
    <x v="0"/>
    <x v="4"/>
    <x v="4"/>
    <s v="RC"/>
    <s v="DAILYN"/>
    <s v="SALOME"/>
    <s v="QUIROGA"/>
    <s v="GUIZA"/>
    <s v="DAILYN SALOME QUIROGA GUIZA"/>
    <d v="2021-03-01T00:00:00"/>
    <x v="3"/>
    <n v="9"/>
    <n v="25"/>
    <s v="1 AÑOS 9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 117A SUR 6F ESTE 64"/>
    <n v="3108526716"/>
    <n v="3013541108"/>
    <x v="0"/>
    <s v="NO SE AUTORECONOCE EN NINGUNO DE LOS ANTERIORES"/>
    <x v="0"/>
    <x v="11"/>
    <s v="NO_"/>
    <s v="NO_"/>
    <s v="a. Pertenecientes a hogares con puntaje SISBEN"/>
    <s v="NO_"/>
    <s v="TIO(A)"/>
    <s v="CC"/>
    <n v="1022945021"/>
    <s v="LUZ"/>
    <s v="NEY"/>
    <s v="HERNANDEZ"/>
    <s v="PARDO"/>
    <d v="1988-09-03T00:00:00"/>
    <s v="COLOMBIA"/>
    <s v="SANTANDER"/>
    <s v="BOLIVAR"/>
    <s v="CC"/>
    <n v="1098171303"/>
    <s v="MANUEL"/>
    <m/>
    <s v="QUIROGA"/>
    <s v="GUIZA"/>
    <d v="1993-09-25T00:00:00"/>
    <n v="29"/>
    <s v="COLOMBIA"/>
    <s v="SANTANDER"/>
    <s v="EL PEÑÓN"/>
    <s v="CC"/>
    <n v="1022960176"/>
    <s v="MAYIBI"/>
    <m/>
    <s v="GUIZA"/>
    <s v="PARDO"/>
    <d v="1990-05-17T00:00:00"/>
    <n v="32"/>
    <s v="COLOMBIA"/>
    <s v="SANTANDER"/>
    <s v="BOLIVAR"/>
    <x v="1"/>
    <x v="1"/>
    <x v="0"/>
    <d v="2022-02-25T00:00:00"/>
    <s v="SI_"/>
    <x v="2"/>
    <n v="1"/>
    <s v="NO_"/>
    <s v="NO"/>
    <m/>
    <n v="39"/>
    <n v="3040"/>
    <n v="53"/>
    <s v="NO_"/>
    <n v="6"/>
    <n v="11"/>
    <m/>
    <x v="1"/>
    <m/>
  </r>
  <r>
    <n v="1243859556"/>
    <x v="1"/>
    <d v="2022-10-04T00:00:00"/>
    <m/>
    <m/>
    <m/>
    <m/>
    <x v="0"/>
    <x v="5"/>
    <x v="5"/>
    <s v="RC"/>
    <s v="ANNY"/>
    <s v="JULIETH"/>
    <s v="CARO"/>
    <s v="GARCIA"/>
    <s v="ANNY JULIETH CARO GARCIA"/>
    <d v="2020-09-26T00:00:00"/>
    <x v="2"/>
    <n v="3"/>
    <n v="0"/>
    <s v="2 AÑOS 3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04 SUR 7 H ESTE 74"/>
    <n v="3227064686"/>
    <m/>
    <x v="0"/>
    <s v="NO SE AUTORECONOCE EN NINGUNO DE LOS ANTERIORES"/>
    <x v="0"/>
    <x v="20"/>
    <s v="NO_"/>
    <s v="NO_"/>
    <s v="a. Pertenecientes a hogares con puntaje SISBEN"/>
    <s v="NO_"/>
    <s v="ABUELO(A)"/>
    <s v="CC"/>
    <n v="6013394"/>
    <s v="JOSE"/>
    <s v="AGUSTIN"/>
    <s v="CARO"/>
    <s v="MACIAS"/>
    <d v="1966-09-06T00:00:00"/>
    <s v="COLOMBIA"/>
    <s v="HUILA"/>
    <s v="SAN AGUSTÍN"/>
    <m/>
    <m/>
    <m/>
    <m/>
    <m/>
    <m/>
    <m/>
    <s v=""/>
    <m/>
    <m/>
    <m/>
    <s v="CC"/>
    <n v="1022984470"/>
    <s v="LINA"/>
    <s v="ROCIO"/>
    <s v="CARO"/>
    <s v="GARCIA"/>
    <d v="1993-03-11T00:00:00"/>
    <n v="29"/>
    <s v="COLOMBIA"/>
    <s v="TOLIMA"/>
    <s v="SANTA ISABEL"/>
    <x v="1"/>
    <x v="1"/>
    <x v="0"/>
    <d v="2022-02-25T00:00:00"/>
    <s v="SI_"/>
    <x v="2"/>
    <n v="1"/>
    <s v="NO_"/>
    <s v="NO"/>
    <m/>
    <n v="39"/>
    <n v="3370"/>
    <n v="51"/>
    <s v="NO_"/>
    <n v="6"/>
    <n v="17"/>
    <m/>
    <x v="1"/>
    <m/>
  </r>
  <r>
    <n v="1024612013"/>
    <x v="1"/>
    <d v="2022-10-04T00:00:00"/>
    <m/>
    <m/>
    <m/>
    <m/>
    <x v="0"/>
    <x v="5"/>
    <x v="5"/>
    <s v="RC"/>
    <s v="BENJAMIN"/>
    <s v="JOSUE"/>
    <s v="JARABA"/>
    <s v="PALMA"/>
    <s v="BENJAMIN JOSUE JARABA PALMA"/>
    <d v="2021-10-24T00:00:00"/>
    <x v="3"/>
    <n v="2"/>
    <n v="2"/>
    <s v="1 AÑOS 2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2 SUR 8 ESTE 33"/>
    <n v="3102793129"/>
    <n v="3209508616"/>
    <x v="0"/>
    <s v="NO SE AUTORECONOCE EN NINGUNO DE LOS ANTERIORES"/>
    <x v="0"/>
    <x v="19"/>
    <s v="NO_"/>
    <s v="NO_"/>
    <s v="a. Pertenecientes a hogares con puntaje SISBEN"/>
    <m/>
    <s v="MADRE"/>
    <s v="CC"/>
    <n v="1023003780"/>
    <s v="ANA"/>
    <s v="JULIA"/>
    <s v="PALMA"/>
    <s v="MORENO"/>
    <d v="1995-04-05T00:00:00"/>
    <s v="COLOMBIA"/>
    <s v="CHOCÓ"/>
    <s v="QUIBDÓ"/>
    <m/>
    <m/>
    <m/>
    <m/>
    <m/>
    <m/>
    <m/>
    <s v=""/>
    <m/>
    <m/>
    <m/>
    <s v="CC"/>
    <n v="1023003780"/>
    <s v="ANA"/>
    <s v="JULIA"/>
    <s v="PALMA"/>
    <s v="MORENO"/>
    <d v="1995-04-05T00:00:00"/>
    <n v="27"/>
    <s v="COLOMBIA"/>
    <s v="CHOCÓ"/>
    <s v="QUIBDÓ"/>
    <x v="1"/>
    <x v="1"/>
    <x v="0"/>
    <d v="2022-05-17T00:00:00"/>
    <s v="SI_"/>
    <x v="2"/>
    <n v="2"/>
    <s v="NO_"/>
    <s v="NO"/>
    <m/>
    <n v="40"/>
    <n v="3650"/>
    <n v="62"/>
    <s v="SI_"/>
    <n v="6"/>
    <n v="6"/>
    <m/>
    <x v="1"/>
    <m/>
  </r>
  <r>
    <n v="1243761335"/>
    <x v="1"/>
    <d v="2022-10-04T00:00:00"/>
    <m/>
    <m/>
    <m/>
    <m/>
    <x v="0"/>
    <x v="5"/>
    <x v="5"/>
    <s v="RC"/>
    <s v="JULIANA"/>
    <m/>
    <s v="GALINDO"/>
    <s v="MACHADO"/>
    <s v="JULIANA  GALINDO MACHADO"/>
    <d v="2021-09-11T00:00:00"/>
    <x v="3"/>
    <n v="3"/>
    <n v="15"/>
    <s v="1 AÑOS 3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5 A SUR 7D ESTE 30"/>
    <n v="3224752754"/>
    <n v="3023962853"/>
    <x v="0"/>
    <s v="NO SE AUTORECONOCE EN NINGUNO DE LOS ANTERIORES"/>
    <x v="0"/>
    <x v="6"/>
    <s v="NO_"/>
    <s v="NO_"/>
    <s v="a. Pertenecientes a hogares con puntaje SISBEN"/>
    <m/>
    <s v="ABUELO(A)"/>
    <s v="CC"/>
    <n v="39802876"/>
    <s v="SAIRA"/>
    <s v="MILENA"/>
    <s v="DIAZ"/>
    <s v="SANTAMARIA"/>
    <d v="1973-12-21T00:00:00"/>
    <s v="COLOMBIA"/>
    <s v="META"/>
    <s v="GRANADA"/>
    <s v="CC"/>
    <n v="80879866"/>
    <s v="JULIAN"/>
    <s v="GUILLERMO"/>
    <s v="GALINDO"/>
    <s v="RUBIO"/>
    <d v="1985-03-05T00:00:00"/>
    <n v="37"/>
    <s v="COLOMBIA"/>
    <s v="BOGOTÁ"/>
    <s v="BOGOTÁ"/>
    <s v="CC"/>
    <n v="1024520272"/>
    <s v="JENNY"/>
    <s v="FERNANDA"/>
    <s v="MACHADO"/>
    <s v="DIAZ"/>
    <d v="1991-04-05T00:00:00"/>
    <n v="31"/>
    <s v="COLOMBIA"/>
    <s v="BOGOTÁ"/>
    <s v="BOGOTÁ"/>
    <x v="0"/>
    <x v="6"/>
    <x v="0"/>
    <d v="2022-02-25T00:00:00"/>
    <s v="SI_"/>
    <x v="2"/>
    <n v="1"/>
    <s v="NO_"/>
    <m/>
    <m/>
    <n v="40"/>
    <n v="3010"/>
    <n v="49"/>
    <s v="SI_"/>
    <n v="6"/>
    <n v="6"/>
    <m/>
    <x v="1"/>
    <m/>
  </r>
  <r>
    <n v="1022939239"/>
    <x v="1"/>
    <d v="2022-10-04T00:00:00"/>
    <m/>
    <m/>
    <m/>
    <m/>
    <x v="0"/>
    <x v="0"/>
    <x v="0"/>
    <s v="TI"/>
    <s v="CAROL"/>
    <s v="DAYANA"/>
    <s v="ROMERO"/>
    <s v="GARCIA"/>
    <s v="CAROL DAYANA ROMERO GARCIA"/>
    <d v="2005-12-20T00:00:00"/>
    <x v="29"/>
    <n v="0"/>
    <n v="6"/>
    <s v="17 AÑOS 0 MESES 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5 ESTE 106 A SUR 46"/>
    <n v="3148253955"/>
    <n v="3126124461"/>
    <x v="0"/>
    <s v="NO SE AUTORECONOCE EN NINGUNO DE LOS ANTERIORES"/>
    <x v="0"/>
    <x v="11"/>
    <s v="NO_"/>
    <s v="NO_"/>
    <s v="a. Pertenecientes a hogares con puntaje SISBEN"/>
    <m/>
    <s v="MADRE"/>
    <s v="CC"/>
    <n v="52287158"/>
    <s v="MARIA"/>
    <s v="LUDIBIA"/>
    <s v="GARCIA"/>
    <s v="MORENO"/>
    <d v="1977-05-25T00:00:00"/>
    <s v="COLOMBIA"/>
    <s v="CALDAS"/>
    <s v="CHINCHINÁ"/>
    <m/>
    <m/>
    <m/>
    <m/>
    <m/>
    <m/>
    <m/>
    <s v=""/>
    <m/>
    <m/>
    <m/>
    <s v="CC"/>
    <n v="52287158"/>
    <s v="MARIA"/>
    <s v="LUDIBIA"/>
    <s v="GARCIA"/>
    <s v="MORENO"/>
    <d v="1977-05-25T00:00:00"/>
    <n v="45"/>
    <s v="COLOMBIA"/>
    <s v="CALDAS"/>
    <s v="CHINCHINÁ"/>
    <x v="0"/>
    <x v="5"/>
    <x v="1"/>
    <d v="2022-08-02T00:00:00"/>
    <s v="NO_"/>
    <x v="1"/>
    <n v="0"/>
    <s v="NO_"/>
    <s v="NA"/>
    <s v="NA"/>
    <s v="NA"/>
    <s v="NA"/>
    <s v="NA"/>
    <s v="NO_"/>
    <m/>
    <m/>
    <m/>
    <x v="0"/>
    <m/>
  </r>
  <r>
    <n v="1023047888"/>
    <x v="0"/>
    <d v="2022-10-04T00:00:00"/>
    <d v="2022-10-13T00:00:00"/>
    <m/>
    <e v="#N/A"/>
    <m/>
    <x v="0"/>
    <x v="3"/>
    <x v="3"/>
    <s v="RC"/>
    <s v="IAN"/>
    <s v="JESUS"/>
    <s v="GALEANO"/>
    <s v="SANCHEZ"/>
    <s v="IAN JESUS GALEANO SANCHEZ"/>
    <d v="2022-02-08T00:00:00"/>
    <x v="1"/>
    <n v="10"/>
    <n v="18"/>
    <s v="0 AÑOS 10 MESES 18 DIAS "/>
    <x v="2"/>
    <x v="1"/>
    <x v="0"/>
    <s v="BOGOTÁ"/>
    <s v="BOGOTÁ"/>
    <x v="0"/>
    <s v="NO_"/>
    <m/>
    <s v="NINGUNA"/>
    <s v="NO"/>
    <s v="NO_"/>
    <s v="NO_"/>
    <s v="NO_"/>
    <s v="NO_"/>
    <s v="NO_"/>
    <s v="NO_"/>
    <s v="NO_"/>
    <s v="COLOMBIA"/>
    <s v="BOGOTÁ"/>
    <x v="0"/>
    <s v="LOCALIDAD"/>
    <x v="0"/>
    <x v="5"/>
    <m/>
    <s v="DG 98 BIS SUR 5B ESTE 32"/>
    <n v="3227171939"/>
    <n v="3118866114"/>
    <x v="0"/>
    <s v="NO SE AUTORECONOCE EN NINGUNO DE LOS ANTERIORES"/>
    <x v="0"/>
    <x v="12"/>
    <s v="NO_"/>
    <s v="NO_"/>
    <s v="a. Pertenecientes a hogares con puntaje SISBEN"/>
    <m/>
    <s v="MADRE"/>
    <s v="CC"/>
    <n v="1023006918"/>
    <s v="SORLEY"/>
    <m/>
    <s v="SANCHEZ"/>
    <s v="HERRERA"/>
    <d v="1995-06-27T00:00:00"/>
    <s v="COLOMBIA"/>
    <s v="BOGOTÁ"/>
    <s v="BOGOTÁ"/>
    <s v="CC"/>
    <n v="1033753736"/>
    <s v="YAIR"/>
    <s v="DAVID"/>
    <s v="GALEANO"/>
    <s v="PINZON"/>
    <d v="1993-04-17T00:00:00"/>
    <n v="29"/>
    <s v="COLOMBIA"/>
    <s v="BOGOTÁ"/>
    <s v="BOGOTÁ"/>
    <s v="CC"/>
    <n v="1023006918"/>
    <s v="SORLEY"/>
    <m/>
    <s v="SANCHEZ"/>
    <s v="HERRERA"/>
    <d v="1995-06-27T00:00:00"/>
    <n v="27"/>
    <s v="COLOMBIA"/>
    <s v="BOGOTÁ"/>
    <s v="BOGOTÁ"/>
    <x v="0"/>
    <x v="0"/>
    <x v="0"/>
    <d v="2022-06-07T00:00:00"/>
    <s v="SI_"/>
    <x v="2"/>
    <n v="1"/>
    <s v="NO_"/>
    <m/>
    <m/>
    <n v="38"/>
    <n v="2680"/>
    <n v="45"/>
    <s v="SI_"/>
    <n v="6"/>
    <n v="7"/>
    <m/>
    <x v="2"/>
    <m/>
  </r>
  <r>
    <n v="1023048929"/>
    <x v="1"/>
    <d v="2022-10-04T00:00:00"/>
    <m/>
    <m/>
    <m/>
    <m/>
    <x v="0"/>
    <x v="0"/>
    <x v="0"/>
    <s v="RC"/>
    <s v="LOGAN"/>
    <s v="STIVEN"/>
    <s v="RODRIGUEZ"/>
    <s v="RIAÑO"/>
    <s v="LOGAN STIVEN RODRIGUEZ RIAÑO"/>
    <d v="2022-08-07T00:00:00"/>
    <x v="1"/>
    <n v="4"/>
    <n v="19"/>
    <s v="0 AÑOS 4 MESES 19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B ESTE 97 SUR 14"/>
    <n v="3219977478"/>
    <m/>
    <x v="0"/>
    <s v="NO SE AUTORECONOCE EN NINGUNO DE LOS ANTERIORES"/>
    <x v="1"/>
    <x v="14"/>
    <s v="NO_"/>
    <s v="NO_"/>
    <s v="o. Ingresos iguales o inferiores a 1.5 Smlv"/>
    <m/>
    <s v="MADRE"/>
    <s v="CC"/>
    <n v="1000018080"/>
    <s v="NIKOL"/>
    <s v="VANESSA"/>
    <s v="RIAÑO"/>
    <s v="CAICEDO"/>
    <d v="2001-10-26T00:00:00"/>
    <s v="COLOMBIA"/>
    <s v="BOGOTÁ"/>
    <s v="BOGOTÁ"/>
    <s v="CC"/>
    <n v="1023016848"/>
    <s v="DAVID"/>
    <s v="STIVEN"/>
    <s v="RODRIGUEZ"/>
    <s v="ACOSTA"/>
    <d v="1996-09-11T00:00:00"/>
    <n v="26"/>
    <s v="COLOMBIA"/>
    <s v="BOGOTÁ"/>
    <s v="BOGOTÁ"/>
    <s v="CC"/>
    <n v="1000018080"/>
    <s v="NIKOL"/>
    <s v="VANESSA"/>
    <s v="RIAÑO"/>
    <s v="CAICEDO"/>
    <d v="2001-10-26T00:00:00"/>
    <n v="21"/>
    <s v="COLOMBIA"/>
    <s v="BOGOTÁ"/>
    <s v="BOGOTÁ"/>
    <x v="0"/>
    <x v="6"/>
    <x v="0"/>
    <d v="2022-09-05T00:00:00"/>
    <s v="SI_"/>
    <x v="2"/>
    <n v="1"/>
    <s v="NO_"/>
    <s v="NO"/>
    <m/>
    <n v="38"/>
    <n v="2990"/>
    <n v="49"/>
    <s v="SI_"/>
    <n v="1"/>
    <n v="1"/>
    <m/>
    <x v="0"/>
    <m/>
  </r>
  <r>
    <n v="1023048978"/>
    <x v="1"/>
    <d v="2022-10-04T00:00:00"/>
    <m/>
    <m/>
    <m/>
    <m/>
    <x v="0"/>
    <x v="4"/>
    <x v="4"/>
    <s v="RC"/>
    <s v="YAMIR"/>
    <s v="ALEXIS"/>
    <s v="BARRAGAN"/>
    <s v="ESPERANZA"/>
    <s v="YAMIR ALEXIS BARRAGAN ESPERANZA"/>
    <d v="2022-07-27T00:00:00"/>
    <x v="1"/>
    <n v="4"/>
    <n v="29"/>
    <s v="0 AÑOS 4 MESES 29 DIAS "/>
    <x v="1"/>
    <x v="1"/>
    <x v="0"/>
    <s v="BOGOTÁ"/>
    <s v="BOGOTÁ"/>
    <x v="0"/>
    <s v="NO_"/>
    <m/>
    <s v="NINGUNA"/>
    <s v="NO"/>
    <s v="NO_"/>
    <s v="NO_"/>
    <s v="NO_"/>
    <s v="NO_"/>
    <s v="NO_"/>
    <s v="NO_"/>
    <s v="NO_"/>
    <s v="COLOMBIA"/>
    <s v="BOGOTÁ"/>
    <x v="0"/>
    <s v="LOCALIDAD"/>
    <x v="0"/>
    <x v="7"/>
    <m/>
    <s v="KR 2A ESTE 90D SUR 39"/>
    <n v="3202494187"/>
    <n v="3229199727"/>
    <x v="0"/>
    <s v="NO SE AUTORECONOCE EN NINGUNO DE LOS ANTERIORES"/>
    <x v="1"/>
    <x v="4"/>
    <s v="NO_"/>
    <s v="NO_"/>
    <s v="a. Pertenecientes a hogares con puntaje SISBEN"/>
    <m/>
    <s v="MADRE"/>
    <s v="CC"/>
    <n v="1118578342"/>
    <s v="NEIBIS"/>
    <s v="SAMIRA"/>
    <s v="ESPERENZA"/>
    <s v="RICO"/>
    <d v="2001-08-18T00:00:00"/>
    <s v="VENEZUELA"/>
    <s v="EXTERIOR"/>
    <s v="EXTERIOR"/>
    <s v="CC"/>
    <n v="1020790020"/>
    <s v="CRISTHIAN"/>
    <s v="ANDRES"/>
    <s v="BARRAGAN"/>
    <s v="CARDOZO"/>
    <d v="1994-02-03T00:00:00"/>
    <n v="28"/>
    <s v="COLOMBIA"/>
    <s v="BOGOTÁ"/>
    <s v="BOGOTÁ"/>
    <s v="CC"/>
    <n v="1118578342"/>
    <s v="NEIBIS"/>
    <s v="SAMIRA"/>
    <s v="ESPERENZA"/>
    <s v="RICO"/>
    <d v="2001-08-18T00:00:00"/>
    <n v="21"/>
    <s v="COLOMBIA"/>
    <s v="BOGOTÁ"/>
    <s v="BOGOTÁ"/>
    <x v="1"/>
    <x v="1"/>
    <x v="0"/>
    <d v="2022-09-06T00:00:00"/>
    <s v="SI_"/>
    <x v="1"/>
    <n v="0"/>
    <s v="NO_"/>
    <s v="NO"/>
    <m/>
    <n v="40"/>
    <n v="3010"/>
    <n v="52"/>
    <s v="SI_"/>
    <n v="2"/>
    <n v="2"/>
    <m/>
    <x v="0"/>
    <m/>
  </r>
  <r>
    <n v="1087218446"/>
    <x v="1"/>
    <d v="2022-10-04T00:00:00"/>
    <m/>
    <m/>
    <m/>
    <m/>
    <x v="0"/>
    <x v="3"/>
    <x v="3"/>
    <s v="RC"/>
    <s v="EDELAIN"/>
    <s v="YERESET"/>
    <s v="ARROYO"/>
    <s v="RENGIFO"/>
    <s v="EDELAIN YERESET ARROYO RENGIFO"/>
    <d v="2021-09-19T00:00:00"/>
    <x v="3"/>
    <n v="3"/>
    <n v="7"/>
    <s v="1 AÑOS 3 MESES 7 DIAS "/>
    <x v="2"/>
    <x v="0"/>
    <x v="0"/>
    <s v="NARIÑO"/>
    <s v="TUMACO"/>
    <x v="0"/>
    <s v="NO_"/>
    <m/>
    <s v="NINGUNA"/>
    <s v="NO"/>
    <s v="NO_"/>
    <s v="NO_"/>
    <s v="NO_"/>
    <s v="NO_"/>
    <s v="NO_"/>
    <s v="NO_"/>
    <s v="NO_"/>
    <s v="COLOMBIA"/>
    <s v="BOGOTÁ"/>
    <x v="1"/>
    <m/>
    <x v="1"/>
    <x v="17"/>
    <s v="INVASION LA ESMERALDA"/>
    <m/>
    <n v="3002490474"/>
    <m/>
    <x v="0"/>
    <s v="NO SE AUTORECONOCE EN NINGUNO DE LOS ANTERIORES"/>
    <x v="1"/>
    <x v="1"/>
    <s v="NO_"/>
    <s v="NO_"/>
    <s v="o. Ingresos iguales o inferiores a 1.5 Smlv"/>
    <s v="NO_"/>
    <s v="TIO(A)"/>
    <s v="CC"/>
    <n v="59679811"/>
    <s v="IDIA"/>
    <s v="TAURINA"/>
    <s v="CORTES"/>
    <s v="RENGIFO"/>
    <d v="1979-01-02T00:00:00"/>
    <s v="COLOMBIA"/>
    <s v="NARIÑO"/>
    <s v="TUMACO"/>
    <m/>
    <m/>
    <m/>
    <m/>
    <m/>
    <m/>
    <m/>
    <s v=""/>
    <m/>
    <m/>
    <m/>
    <s v="CC"/>
    <n v="1087202384"/>
    <s v="ELISABETH"/>
    <m/>
    <s v="ARROYO"/>
    <s v="RENGIFO"/>
    <d v="1995-02-27T00:00:00"/>
    <n v="27"/>
    <s v="COLOMBIA"/>
    <s v="NARIÑO"/>
    <s v="TUMACO"/>
    <x v="1"/>
    <x v="2"/>
    <x v="0"/>
    <d v="2022-08-02T00:00:00"/>
    <s v="NO_"/>
    <x v="2"/>
    <n v="2"/>
    <s v="NO_"/>
    <s v="NO"/>
    <m/>
    <n v="40"/>
    <n v="3100"/>
    <n v="51"/>
    <s v="SI_"/>
    <n v="6"/>
    <n v="12"/>
    <m/>
    <x v="1"/>
    <m/>
  </r>
  <r>
    <n v="1007101197"/>
    <x v="1"/>
    <d v="2022-10-04T00:00:00"/>
    <m/>
    <m/>
    <m/>
    <m/>
    <x v="0"/>
    <x v="0"/>
    <x v="0"/>
    <s v="CC"/>
    <s v="ANGIE"/>
    <s v="CATALINA"/>
    <s v="PAEZ"/>
    <s v="PEDRAZA"/>
    <s v="ANGIE CATALINA PAEZ PEDRAZA"/>
    <d v="2001-05-08T00:00:00"/>
    <x v="15"/>
    <n v="7"/>
    <n v="18"/>
    <s v="21 AÑOS 7 MESES 1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KR 9 ESTE 109 SUR 04"/>
    <n v="3107926318"/>
    <m/>
    <x v="0"/>
    <s v="NO SE AUTORECONOCE EN NINGUNO DE LOS ANTERIORES"/>
    <x v="0"/>
    <x v="18"/>
    <s v="NO_"/>
    <s v="NO_"/>
    <s v="a. Pertenecientes a hogares con puntaje SISBEN"/>
    <m/>
    <s v="MADRE"/>
    <s v="CC"/>
    <n v="52857326"/>
    <s v="MARY"/>
    <s v="BEL"/>
    <s v="PEDRAZA"/>
    <s v="CASTELLANOS"/>
    <d v="1981-04-29T00:00:00"/>
    <s v="COLOMBIA"/>
    <s v="CUNDINAMARCA"/>
    <s v="VENECIA"/>
    <m/>
    <m/>
    <m/>
    <m/>
    <m/>
    <m/>
    <m/>
    <s v=""/>
    <m/>
    <m/>
    <m/>
    <s v="CC"/>
    <n v="52857326"/>
    <s v="MARY"/>
    <s v="BEL"/>
    <s v="PEDRAZA"/>
    <s v="CASTELLANOS"/>
    <d v="1981-04-29T00:00:00"/>
    <n v="41"/>
    <s v="COLOMBIA"/>
    <s v="CUNDINAMARCA"/>
    <s v="VENECIA"/>
    <x v="0"/>
    <x v="4"/>
    <x v="1"/>
    <d v="2022-08-29T00:00:00"/>
    <s v="NO_"/>
    <x v="1"/>
    <s v="NA"/>
    <s v="NO_"/>
    <s v="NO"/>
    <s v="NA"/>
    <s v="NA"/>
    <s v="NA"/>
    <s v="NA"/>
    <s v="NO_"/>
    <m/>
    <m/>
    <m/>
    <x v="0"/>
    <m/>
  </r>
  <r>
    <n v="1145429965"/>
    <x v="1"/>
    <d v="2022-10-04T00:00:00"/>
    <m/>
    <m/>
    <m/>
    <m/>
    <x v="0"/>
    <x v="5"/>
    <x v="5"/>
    <s v="RC"/>
    <s v="DEMIAN"/>
    <s v="ALEXANDER"/>
    <s v="LOPEZ"/>
    <s v="GOMEZ"/>
    <s v="DEMIAN ALEXANDER LOPEZ GOMEZ"/>
    <d v="2021-02-06T00:00:00"/>
    <x v="3"/>
    <n v="10"/>
    <n v="20"/>
    <s v="1 AÑOS 10 MESES 20 DIAS "/>
    <x v="2"/>
    <x v="1"/>
    <x v="0"/>
    <s v="BOYACÁ"/>
    <s v="SOGAMOS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10 A ESTE 107 05"/>
    <n v="3208253006"/>
    <m/>
    <x v="0"/>
    <s v="NO SE AUTORECONOCE EN NINGUNO DE LOS ANTERIORES"/>
    <x v="1"/>
    <x v="7"/>
    <s v="NO_"/>
    <s v="NO_"/>
    <s v="o. Ingresos iguales o inferiores a 1.5 Smlv"/>
    <m/>
    <s v="TIO(A)"/>
    <s v="CC"/>
    <n v="1022922754"/>
    <s v="DANIELA"/>
    <s v="VANESSA"/>
    <s v="BARRETO"/>
    <s v="QUINTERO"/>
    <d v="2004-01-21T00:00:00"/>
    <s v="COLOMBIA"/>
    <s v="BOGOTÁ"/>
    <s v="BOGOTÁ"/>
    <m/>
    <m/>
    <m/>
    <m/>
    <m/>
    <m/>
    <m/>
    <s v=""/>
    <m/>
    <m/>
    <m/>
    <s v="TI"/>
    <n v="1028782205"/>
    <s v="ANGIE"/>
    <s v="DANIELA"/>
    <s v="GOMEZ"/>
    <m/>
    <d v="2005-04-09T00:00:00"/>
    <n v="17"/>
    <s v="COLOMBIA"/>
    <s v="BOGOTÁ"/>
    <s v="BOGOTÁ"/>
    <x v="0"/>
    <x v="1"/>
    <x v="0"/>
    <d v="2022-09-26T00:00:00"/>
    <s v="SI_"/>
    <x v="2"/>
    <n v="1"/>
    <s v="NO_"/>
    <s v="NO"/>
    <s v="NO"/>
    <n v="38"/>
    <n v="3380"/>
    <n v="49"/>
    <s v="NO_"/>
    <n v="6"/>
    <n v="18"/>
    <m/>
    <x v="1"/>
    <m/>
  </r>
  <r>
    <n v="1028675965"/>
    <x v="1"/>
    <d v="2022-10-04T00:00:00"/>
    <m/>
    <m/>
    <m/>
    <m/>
    <x v="0"/>
    <x v="7"/>
    <x v="7"/>
    <s v="RC"/>
    <s v="JINNEHT"/>
    <s v="SARAY"/>
    <s v="NOPE"/>
    <s v="MENDIVELSO"/>
    <s v="JINNEHT SARAY NOPE MENDIVELSO"/>
    <d v="2022-08-25T00:00:00"/>
    <x v="1"/>
    <n v="4"/>
    <n v="1"/>
    <s v="0 AÑOS 4 MESES 1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90 C SUR ESTE 00 - 25"/>
    <n v="3209591785"/>
    <n v="3143603574"/>
    <x v="0"/>
    <s v="NO SE AUTORECONOCE EN NINGUNO DE LOS ANTERIORES"/>
    <x v="1"/>
    <x v="1"/>
    <s v="NO_"/>
    <s v="NO_"/>
    <s v="o. Ingresos iguales o inferiores a 1.5 Smlv"/>
    <m/>
    <s v="MADRE"/>
    <s v="CC"/>
    <n v="1022932947"/>
    <s v="ANGIE"/>
    <s v="VALENTINA"/>
    <s v="MENDIVELSO"/>
    <s v="CUELLAR"/>
    <d v="2002-08-31T00:00:00"/>
    <s v="COLOMBIA"/>
    <s v="BOGOTÁ"/>
    <s v="BOGOTÁ"/>
    <s v="CC"/>
    <n v="79701871"/>
    <s v="JUAN"/>
    <s v="CARLOS"/>
    <s v="NOPE"/>
    <s v="HERNANDEZ"/>
    <d v="1974-07-09T00:00:00"/>
    <n v="48"/>
    <s v="COLOMBIA"/>
    <s v="BOYACÁ"/>
    <s v="TIBANÁ"/>
    <s v="CC"/>
    <n v="1022932947"/>
    <s v="ANGIE"/>
    <s v="VALENTINA"/>
    <s v="MENDIVELSO"/>
    <s v="CUELLAR"/>
    <d v="2002-08-31T00:00:00"/>
    <n v="20"/>
    <s v="COLOMBIA"/>
    <s v="BOGOTÁ"/>
    <s v="BOGOTÁ"/>
    <x v="3"/>
    <x v="12"/>
    <x v="0"/>
    <d v="2022-09-20T00:00:00"/>
    <s v="SI_"/>
    <x v="1"/>
    <m/>
    <s v="NO_"/>
    <m/>
    <m/>
    <s v="40 SEMANAS"/>
    <n v="2720"/>
    <n v="47"/>
    <s v="SI_"/>
    <n v="1"/>
    <n v="1"/>
    <m/>
    <x v="0"/>
    <m/>
  </r>
  <r>
    <n v="1044015485"/>
    <x v="0"/>
    <d v="2022-10-04T00:00:00"/>
    <d v="2022-10-13T00:00:00"/>
    <m/>
    <e v="#N/A"/>
    <m/>
    <x v="0"/>
    <x v="4"/>
    <x v="4"/>
    <s v="RC"/>
    <s v="SAMUEL"/>
    <s v="DE JESUS"/>
    <s v="RIVERA"/>
    <s v="MONTERO"/>
    <s v="SAMUEL DE JESUS RIVERA MONTERO"/>
    <d v="2020-11-02T00:00:00"/>
    <x v="2"/>
    <n v="1"/>
    <n v="24"/>
    <s v="2 AÑOS 1 MESES 24 DIAS "/>
    <x v="2"/>
    <x v="1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R 7D ESTE 90A SUR 58"/>
    <n v="3015789938"/>
    <m/>
    <x v="0"/>
    <s v="NO SE AUTORECONOCE EN NINGUNO DE LOS ANTERIORES"/>
    <x v="1"/>
    <x v="1"/>
    <s v="NO_"/>
    <s v="NO_"/>
    <s v="o. Ingresos iguales o inferiores a 1.5 Smlv"/>
    <m/>
    <s v="MADRE"/>
    <s v="CC"/>
    <n v="1002200609"/>
    <s v="MAIRA"/>
    <s v="ALEJANDRA"/>
    <s v="MONTERO"/>
    <s v="RAMIREZ"/>
    <d v="2001-11-10T00:00:00"/>
    <s v="COLOMBIA"/>
    <s v="BOLÍVAR"/>
    <s v="CARTAGENA DE INDIAS"/>
    <m/>
    <m/>
    <m/>
    <m/>
    <m/>
    <m/>
    <m/>
    <s v=""/>
    <m/>
    <m/>
    <m/>
    <s v="CC"/>
    <n v="1002200609"/>
    <s v="MAIRA"/>
    <s v="ALEJANDRA"/>
    <s v="MONTERO"/>
    <s v="RAMIREZ"/>
    <d v="2001-11-10T00:00:00"/>
    <n v="21"/>
    <s v="COLOMBIA"/>
    <s v="BOLÍVAR"/>
    <s v="CARTAGENA DE INDIAS"/>
    <x v="1"/>
    <x v="10"/>
    <x v="0"/>
    <m/>
    <s v="SI_"/>
    <x v="1"/>
    <m/>
    <s v="NO_"/>
    <m/>
    <m/>
    <s v="38 SEMANAS"/>
    <n v="3320"/>
    <n v="54"/>
    <m/>
    <n v="6"/>
    <n v="15"/>
    <m/>
    <x v="1"/>
    <m/>
  </r>
  <r>
    <n v="1028675921"/>
    <x v="1"/>
    <d v="2022-10-04T00:00:00"/>
    <m/>
    <m/>
    <m/>
    <m/>
    <x v="0"/>
    <x v="7"/>
    <x v="7"/>
    <s v="RC"/>
    <s v="BENJI"/>
    <m/>
    <s v="ALVAREZ"/>
    <s v="ORTIZ"/>
    <s v="BENJI  ALVAREZ ORTIZ"/>
    <d v="2022-08-04T00:00:00"/>
    <x v="1"/>
    <n v="4"/>
    <n v="22"/>
    <s v="0 AÑOS 4 MESES 22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KR 14B ESTE 92 SUR 33"/>
    <n v="3228622673"/>
    <n v="3202573353"/>
    <x v="0"/>
    <s v="NO SE AUTORECONOCE EN NINGUNO DE LOS ANTERIORES"/>
    <x v="1"/>
    <x v="1"/>
    <s v="NO_"/>
    <s v="NO_"/>
    <s v="o. Ingresos iguales o inferiores a 1.5 Smlv"/>
    <m/>
    <s v="MADRE"/>
    <s v="CC"/>
    <n v="1000348117"/>
    <s v="ANGIE"/>
    <s v="LORENA"/>
    <s v="ORTIZ"/>
    <s v="CABRERA"/>
    <d v="2000-09-02T00:00:00"/>
    <s v="COLOMBIA"/>
    <s v="BOGOTÁ"/>
    <s v="BOGOTÁ"/>
    <s v="CC"/>
    <n v="1010211606"/>
    <s v="CESAR"/>
    <s v="AUGUSTO"/>
    <s v="ALVAREZ"/>
    <s v="SIERRA"/>
    <d v="1993-11-05T00:00:00"/>
    <n v="29"/>
    <s v="COLOMBIA"/>
    <s v="CAQUETÁ"/>
    <s v="PUERTO RICO"/>
    <s v="CC"/>
    <n v="1000348117"/>
    <s v="ANGIE"/>
    <s v="LORENA"/>
    <s v="ORTIZ"/>
    <s v="CABRERA"/>
    <d v="2000-09-02T00:00:00"/>
    <n v="22"/>
    <s v="COLOMBIA"/>
    <s v="BOGOTÁ"/>
    <s v="BOGOTÁ"/>
    <x v="1"/>
    <x v="1"/>
    <x v="0"/>
    <d v="2022-09-05T00:00:00"/>
    <s v="SI_"/>
    <x v="1"/>
    <m/>
    <s v="NO_"/>
    <m/>
    <m/>
    <s v="38  SEMANAS"/>
    <n v="3280"/>
    <n v="49"/>
    <s v="SI_"/>
    <n v="1"/>
    <n v="1"/>
    <m/>
    <x v="0"/>
    <m/>
  </r>
  <r>
    <n v="1028675793"/>
    <x v="1"/>
    <d v="2022-10-04T00:00:00"/>
    <m/>
    <m/>
    <m/>
    <m/>
    <x v="0"/>
    <x v="7"/>
    <x v="7"/>
    <s v="RC"/>
    <s v="ANGUIE"/>
    <s v="SALOME"/>
    <s v="CASTRO"/>
    <s v="GARCIA"/>
    <s v="ANGUIE SALOME CASTRO GARCIA"/>
    <d v="2022-05-24T00:00:00"/>
    <x v="1"/>
    <n v="7"/>
    <n v="2"/>
    <s v="0 AÑOS 7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9"/>
    <m/>
    <s v="INVASIÓN COMPOSTELA 3"/>
    <n v="3118624961"/>
    <m/>
    <x v="0"/>
    <s v="NO SE AUTORECONOCE EN NINGUNO DE LOS ANTERIORES"/>
    <x v="1"/>
    <x v="1"/>
    <s v="NO_"/>
    <s v="NO_"/>
    <s v="o. Ingresos iguales o inferiores a 1.5 Smlv"/>
    <m/>
    <s v="MADRE"/>
    <s v="CC"/>
    <n v="1106772746"/>
    <s v="JESSICA"/>
    <s v="ALEXANDRA"/>
    <s v="GARCIA"/>
    <s v="CENTENO"/>
    <d v="2003-12-16T00:00:00"/>
    <s v="COLOMBIA"/>
    <s v="TOLIMA"/>
    <s v="CHAPARRAL"/>
    <s v="CC"/>
    <n v="1000004219"/>
    <s v="ANGEL"/>
    <s v="GABRIEL"/>
    <s v="CASTRO"/>
    <s v="GOMEZ"/>
    <d v="2003-03-19T00:00:00"/>
    <n v="19"/>
    <s v="COLOMBIA"/>
    <s v="BOGOTÁ"/>
    <s v="BOGOTÁ"/>
    <s v="CC"/>
    <n v="1106772746"/>
    <s v="JESSICA"/>
    <s v="ALEXANDRA"/>
    <s v="GARCIA"/>
    <s v="CENTENO"/>
    <d v="2003-12-16T00:00:00"/>
    <n v="19"/>
    <s v="COLOMBIA"/>
    <s v="TOLIMA"/>
    <s v="CHAPARRAL"/>
    <x v="0"/>
    <x v="0"/>
    <x v="0"/>
    <d v="2022-09-20T00:00:00"/>
    <s v="SI_"/>
    <x v="2"/>
    <n v="1"/>
    <s v="NO_"/>
    <m/>
    <m/>
    <s v="38 SEMANAS"/>
    <n v="2380"/>
    <n v="47"/>
    <m/>
    <n v="3"/>
    <n v="3"/>
    <m/>
    <x v="2"/>
    <m/>
  </r>
  <r>
    <n v="1022450843"/>
    <x v="0"/>
    <d v="2022-10-04T00:00:00"/>
    <d v="2022-10-12T00:00:00"/>
    <m/>
    <e v="#N/A"/>
    <m/>
    <x v="0"/>
    <x v="4"/>
    <x v="4"/>
    <s v="RC"/>
    <s v="EVELYN"/>
    <s v="SOFIA"/>
    <s v="BOHORQUEZ"/>
    <s v="POSADA"/>
    <s v="EVELYN SOFIA BOHORQUEZ POSADA"/>
    <d v="2021-03-23T00:00:00"/>
    <x v="3"/>
    <n v="9"/>
    <n v="3"/>
    <s v="1 AÑOS 9 MESES 3 DIAS "/>
    <x v="2"/>
    <x v="0"/>
    <x v="0"/>
    <s v="BOGOTÁ"/>
    <s v="BOGOTÁ"/>
    <x v="0"/>
    <s v="NO_"/>
    <m/>
    <s v="NINGUNA"/>
    <m/>
    <m/>
    <m/>
    <m/>
    <m/>
    <m/>
    <m/>
    <m/>
    <s v="COLOMBIA"/>
    <s v="BOGOTÁ"/>
    <x v="0"/>
    <s v="LOCALIDAD"/>
    <x v="0"/>
    <x v="80"/>
    <m/>
    <s v="KR 14 T NO. 75 SUR - 02"/>
    <n v="3223980415"/>
    <m/>
    <x v="0"/>
    <s v="NO SE AUTORECONOCE EN NINGUNO DE LOS ANTERIORES"/>
    <x v="1"/>
    <x v="1"/>
    <s v="NO_"/>
    <s v="NO_"/>
    <s v="o. Ingresos iguales o inferiores a 1.5 Smlv"/>
    <m/>
    <s v="MADRE"/>
    <s v="CC"/>
    <n v="1001331256"/>
    <s v="MARIA"/>
    <s v="ALEJANDRA"/>
    <s v="POSADA"/>
    <s v="PRETEL"/>
    <d v="2003-06-23T00:00:00"/>
    <s v="COLOMBIA"/>
    <s v="BOGOTÁ"/>
    <s v="BOGOTÁ"/>
    <m/>
    <m/>
    <m/>
    <m/>
    <m/>
    <m/>
    <m/>
    <s v=""/>
    <s v="COLOMBIA"/>
    <s v="BOGOTÁ"/>
    <s v="BOGOTÁ"/>
    <s v="CC"/>
    <n v="1001331256"/>
    <s v="MARIA"/>
    <s v="ALEJANDRA"/>
    <s v="POSADA"/>
    <s v="PRETEL"/>
    <d v="2003-06-23T00:00:00"/>
    <n v="19"/>
    <s v="COLOMBIA"/>
    <s v="BOGOTÁ"/>
    <s v="BOGOTÁ"/>
    <x v="0"/>
    <x v="0"/>
    <x v="0"/>
    <d v="2022-04-04T00:00:00"/>
    <s v="SI_"/>
    <x v="2"/>
    <n v="1"/>
    <s v="NO_"/>
    <m/>
    <m/>
    <s v="38 SEMANAS"/>
    <n v="2870"/>
    <n v="49"/>
    <m/>
    <n v="6"/>
    <n v="12"/>
    <m/>
    <x v="1"/>
    <m/>
  </r>
  <r>
    <n v="1028673976"/>
    <x v="1"/>
    <d v="2022-10-04T00:00:00"/>
    <m/>
    <m/>
    <m/>
    <m/>
    <x v="0"/>
    <x v="7"/>
    <x v="7"/>
    <s v="RC"/>
    <s v="PAULA"/>
    <s v="ANDREA"/>
    <s v="DIAZ"/>
    <s v="RONCANCIO"/>
    <s v="PAULA ANDREA DIAZ RONCANCIO"/>
    <d v="2019-02-17T00:00:00"/>
    <x v="10"/>
    <n v="10"/>
    <n v="9"/>
    <s v="3 AÑOS 10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ALLE 90 B SUR 19 ESTE 04"/>
    <n v="310240161"/>
    <m/>
    <x v="0"/>
    <s v="NO SE AUTORECONOCE EN NINGUNO DE LOS ANTERIORES"/>
    <x v="0"/>
    <x v="3"/>
    <s v="NO_"/>
    <s v="NO_"/>
    <s v="o. Ingresos iguales o inferiores a 1.5 Smlv"/>
    <m/>
    <s v="ABUELO(A)"/>
    <s v="CC"/>
    <n v="51679391"/>
    <s v="AURA"/>
    <s v="LINA"/>
    <s v="VANEGAS"/>
    <s v="ALFONSO"/>
    <d v="1962-09-25T00:00:00"/>
    <s v="COLOMBIA"/>
    <s v="BOYACÁ"/>
    <s v="SANTA MARÍA"/>
    <m/>
    <m/>
    <m/>
    <m/>
    <m/>
    <m/>
    <m/>
    <s v=""/>
    <m/>
    <m/>
    <m/>
    <m/>
    <m/>
    <m/>
    <m/>
    <m/>
    <m/>
    <m/>
    <s v=""/>
    <m/>
    <m/>
    <m/>
    <x v="1"/>
    <x v="1"/>
    <x v="0"/>
    <d v="2022-10-04T00:00:00"/>
    <s v="SI_"/>
    <x v="2"/>
    <n v="10"/>
    <s v="SI_"/>
    <m/>
    <m/>
    <n v="34"/>
    <n v="2275"/>
    <n v="36"/>
    <m/>
    <n v="2"/>
    <m/>
    <m/>
    <x v="3"/>
    <m/>
  </r>
  <r>
    <n v="1023989592"/>
    <x v="1"/>
    <d v="2022-10-04T00:00:00"/>
    <m/>
    <m/>
    <m/>
    <m/>
    <x v="0"/>
    <x v="8"/>
    <x v="8"/>
    <s v="RC"/>
    <s v="GIAN"/>
    <s v="GABRIEL"/>
    <s v="QUINTERO"/>
    <s v="ORONDO"/>
    <s v="GIAN GABRIEL QUINTERO ORONDO"/>
    <d v="2022-02-03T00:00:00"/>
    <x v="1"/>
    <n v="10"/>
    <n v="23"/>
    <s v="0 AÑOS 10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A ESTE 88 F SUR"/>
    <n v="3143210437"/>
    <n v="3224146904"/>
    <x v="0"/>
    <s v="NO SE AUTORECONOCE EN NINGUNO DE LOS ANTERIORES"/>
    <x v="1"/>
    <x v="1"/>
    <s v="NO_"/>
    <s v="NO_"/>
    <s v="o. Ingresos iguales o inferiores a 1.5 Smlv"/>
    <m/>
    <s v="MADRE"/>
    <s v="PEP"/>
    <n v="5999028"/>
    <s v="KIMBERLING"/>
    <s v="WILMAR"/>
    <s v="ORONDO"/>
    <s v="SEANNAVINO"/>
    <d v="1994-05-31T00:00:00"/>
    <s v="VENEZUELA"/>
    <s v="EXTERIOR"/>
    <s v="EXTERIOR"/>
    <s v="PEP"/>
    <n v="5999224"/>
    <s v="GIOVANNI"/>
    <s v="GABRIEL"/>
    <s v="QUINTERO "/>
    <s v="SANTIAGO"/>
    <d v="1990-04-05T00:00:00"/>
    <n v="32"/>
    <s v="VENEZUELA"/>
    <s v="EXTERIOR"/>
    <s v="EXTERIOR"/>
    <s v="PEP"/>
    <n v="5999028"/>
    <s v="KIMBERLING"/>
    <s v="WILMAR"/>
    <s v="ORONDO"/>
    <s v="SEANNAVINO"/>
    <d v="1994-05-31T00:00:00"/>
    <n v="28"/>
    <s v="VENEZUELA"/>
    <s v="EXTERIOR"/>
    <s v="EXTERIOR"/>
    <x v="1"/>
    <x v="1"/>
    <x v="0"/>
    <d v="2022-10-04T00:00:00"/>
    <s v="SI_"/>
    <x v="2"/>
    <n v="2"/>
    <s v="NO_"/>
    <m/>
    <m/>
    <n v="39"/>
    <n v="3565"/>
    <n v="52"/>
    <m/>
    <n v="6"/>
    <m/>
    <m/>
    <x v="2"/>
    <m/>
  </r>
  <r>
    <n v="1023045428"/>
    <x v="1"/>
    <d v="2022-10-04T00:00:00"/>
    <m/>
    <m/>
    <m/>
    <m/>
    <x v="0"/>
    <x v="4"/>
    <x v="4"/>
    <s v="RC"/>
    <s v="ISAAC"/>
    <m/>
    <s v="MENDIVELSO"/>
    <s v="GALINDO"/>
    <s v="ISAAC  MENDIVELSO GALINDO"/>
    <d v="2020-08-12T00:00:00"/>
    <x v="2"/>
    <n v="4"/>
    <n v="14"/>
    <s v="2 AÑOS 4 MESES 14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0"/>
    <m/>
    <s v="KR 7 ESTE NO 108 SUR-52"/>
    <n v="3172404281"/>
    <n v="324345565"/>
    <x v="0"/>
    <s v="NO SE AUTORECONOCE EN NINGUNO DE LOS ANTERIORES"/>
    <x v="0"/>
    <x v="23"/>
    <s v="NO_"/>
    <s v="NO_"/>
    <s v="a. Pertenecientes a hogares con puntaje SISBEN"/>
    <s v="NO_"/>
    <s v="ABUELO(A)"/>
    <s v="CC"/>
    <n v="52287156"/>
    <s v="MARIA "/>
    <s v="VICTORIA"/>
    <s v="GONZALEZ"/>
    <m/>
    <d v="1976-02-03T00:00:00"/>
    <s v="COLOMBIA"/>
    <s v="BOGOTÁ"/>
    <s v="BOGOTÁ"/>
    <s v="CC"/>
    <n v="1022932503"/>
    <s v="JUBAL"/>
    <m/>
    <s v="MENDIVELSO"/>
    <s v="MENDIVELSO"/>
    <d v="1987-03-27T00:00:00"/>
    <n v="35"/>
    <s v="COLOMBIA"/>
    <s v="BOYACÁ"/>
    <s v="SOCOTÁ"/>
    <s v="CC"/>
    <n v="1023016399"/>
    <s v="FLOR"/>
    <s v="ESPERANZA"/>
    <s v="GALINDO"/>
    <s v="GONZALEZ"/>
    <d v="1996-08-26T00:00:00"/>
    <n v="26"/>
    <s v="COLOMBIA"/>
    <s v="BOGOTÁ"/>
    <s v="BOGOTÁ"/>
    <x v="0"/>
    <x v="3"/>
    <x v="0"/>
    <d v="2022-03-03T00:00:00"/>
    <s v="NO_"/>
    <x v="2"/>
    <n v="1"/>
    <s v="SI_"/>
    <s v="NO_"/>
    <s v="N/A"/>
    <n v="36"/>
    <n v="3120"/>
    <n v="3120"/>
    <s v="N/A"/>
    <n v="6"/>
    <n v="6"/>
    <s v="N/A"/>
    <x v="1"/>
    <m/>
  </r>
  <r>
    <n v="1243859369"/>
    <x v="1"/>
    <d v="2022-10-04T00:00:00"/>
    <m/>
    <m/>
    <m/>
    <s v="UVAL"/>
    <x v="0"/>
    <x v="4"/>
    <x v="4"/>
    <s v="RC"/>
    <s v="ISABELLA"/>
    <m/>
    <s v="CORDOBA"/>
    <s v="ROJAS"/>
    <s v="ISABELLA  CORDOBA ROJAS"/>
    <d v="2020-09-03T00:00:00"/>
    <x v="2"/>
    <n v="3"/>
    <n v="23"/>
    <s v="2 AÑOS 3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L 86B SUR 6A ESTE 9"/>
    <n v="3015288075"/>
    <m/>
    <x v="0"/>
    <s v="NO SE AUTORECONOCE EN NINGUNO DE LOS ANTERIORES"/>
    <x v="0"/>
    <x v="18"/>
    <s v="NO_"/>
    <s v="NO_"/>
    <s v="a. Pertenecientes a hogares con puntaje SISBEN"/>
    <m/>
    <s v="MADRE"/>
    <s v="CC"/>
    <n v="1022959267"/>
    <s v="DIANA"/>
    <s v="LUCIA"/>
    <s v="ROJAS"/>
    <s v="MARTINEZ"/>
    <d v="1990-04-19T00:00:00"/>
    <s v="COLOMBIA"/>
    <s v="BOGOTÁ"/>
    <s v="BOGOTÁ"/>
    <s v="CC"/>
    <n v="1022934459"/>
    <s v="JORGE"/>
    <s v="ARMANDO"/>
    <s v="CORDOBA"/>
    <s v="SANCHEZ"/>
    <d v="1987-06-19T00:00:00"/>
    <n v="35"/>
    <m/>
    <m/>
    <m/>
    <s v="CC"/>
    <n v="1022959267"/>
    <s v="DIANA"/>
    <s v="LUCIA"/>
    <s v="ROJAS"/>
    <s v="MARTINEZ"/>
    <d v="1990-04-19T00:00:00"/>
    <n v="32"/>
    <s v="COLOMBIA"/>
    <s v="BOGOTÁ"/>
    <s v="BOGOTÁ"/>
    <x v="0"/>
    <x v="3"/>
    <x v="0"/>
    <d v="2022-02-26T00:00:00"/>
    <s v="NO_"/>
    <x v="2"/>
    <n v="0"/>
    <s v="NO_"/>
    <m/>
    <m/>
    <n v="38"/>
    <n v="3260"/>
    <n v="52"/>
    <m/>
    <n v="6"/>
    <n v="12"/>
    <m/>
    <x v="1"/>
    <m/>
  </r>
  <r>
    <n v="1016751329"/>
    <x v="1"/>
    <d v="2022-10-25T00:00:00"/>
    <m/>
    <m/>
    <m/>
    <m/>
    <x v="0"/>
    <x v="3"/>
    <x v="3"/>
    <s v="RC"/>
    <s v="NATALY"/>
    <s v="GISETH"/>
    <s v="RAMIRAZ"/>
    <s v="PALACIOS "/>
    <s v="NATALY GISETH RAMIRAZ PALACIOS "/>
    <d v="2021-01-28T00:00:00"/>
    <x v="3"/>
    <n v="10"/>
    <n v="28"/>
    <s v="1 AÑOS 10 MESES 28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2"/>
    <m/>
    <m/>
    <m/>
    <n v="3160427672"/>
    <x v="0"/>
    <s v="AFROCOLOMBIANO"/>
    <x v="0"/>
    <x v="13"/>
    <s v="NO_"/>
    <s v="NO_"/>
    <s v="g. Pertenecientes a comunidades étnicas (indígenas, comunidades negras, afrocolombianas, Palenqueros, Raizales y Rrom), que demanden el servicio."/>
    <m/>
    <s v="TIO(A)"/>
    <s v="CC"/>
    <n v="1076019181"/>
    <s v="ERIKA "/>
    <m/>
    <s v="AGUILAR "/>
    <s v="PALACIOS "/>
    <m/>
    <s v="COLOMBIA"/>
    <s v="BOGOTÁ"/>
    <s v="BOGOTÁ"/>
    <s v="CC"/>
    <n v="1003780261"/>
    <s v="VICTOR"/>
    <s v="MANUEL "/>
    <s v="RAMIREZ"/>
    <s v="RAMIREZ"/>
    <m/>
    <s v=""/>
    <s v="COLOMBIA"/>
    <s v="BOGOTÁ"/>
    <m/>
    <s v="CC"/>
    <n v="1077444559"/>
    <s v="ROSNEY"/>
    <m/>
    <s v="PALACIOS"/>
    <s v="CORDOBA"/>
    <d v="1989-09-16T00:00:00"/>
    <n v="33"/>
    <s v="COLOMBIA"/>
    <s v="CHOCÓ"/>
    <s v="ALTO BAUDÓ"/>
    <x v="1"/>
    <x v="1"/>
    <x v="0"/>
    <d v="2022-10-24T00:00:00"/>
    <s v="SI_"/>
    <x v="2"/>
    <m/>
    <s v="NO_"/>
    <m/>
    <m/>
    <m/>
    <n v="2705"/>
    <n v="49"/>
    <m/>
    <n v="6"/>
    <m/>
    <m/>
    <x v="1"/>
    <m/>
  </r>
  <r>
    <n v="5356083"/>
    <x v="0"/>
    <d v="2022-10-06T00:00:00"/>
    <d v="2022-10-24T00:00:00"/>
    <m/>
    <e v="#N/A"/>
    <m/>
    <x v="0"/>
    <x v="3"/>
    <x v="3"/>
    <s v="PPT"/>
    <s v="ANTHONELLA"/>
    <s v="NAYIBETH"/>
    <s v="IRIARTE"/>
    <s v="CAMBERO"/>
    <s v="ANTHONELLA NAYIBETH IRIARTE CAMBERO"/>
    <d v="2018-02-24T00:00:00"/>
    <x v="8"/>
    <n v="10"/>
    <n v="2"/>
    <s v="4 AÑOS 10 MESES 2 DIAS "/>
    <x v="2"/>
    <x v="0"/>
    <x v="1"/>
    <s v="EXTERIOR"/>
    <s v="EXTERIOR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m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232598597"/>
    <s v="CARLA"/>
    <s v="GABRIELA"/>
    <s v="IRIARTE"/>
    <s v="CAMBERO"/>
    <d v="1993-05-30T00:00:00"/>
    <s v="VENEZUELA"/>
    <s v="EXTERIOR"/>
    <s v="EXTERIOR"/>
    <m/>
    <m/>
    <m/>
    <m/>
    <m/>
    <m/>
    <m/>
    <s v=""/>
    <m/>
    <m/>
    <m/>
    <s v="CC"/>
    <n v="1232598597"/>
    <s v="CARLA"/>
    <s v="GABRIELA"/>
    <s v="IRIARTE"/>
    <s v="CAMBERO"/>
    <d v="1993-05-30T00:00:00"/>
    <n v="29"/>
    <s v="VENEZUELA"/>
    <s v="EXTERIOR"/>
    <s v="EXTERIOR"/>
    <x v="1"/>
    <x v="13"/>
    <x v="1"/>
    <m/>
    <s v="NO_"/>
    <x v="1"/>
    <m/>
    <s v="NO_"/>
    <m/>
    <m/>
    <s v="38 SEM"/>
    <n v="3050"/>
    <n v="50"/>
    <m/>
    <n v="6"/>
    <n v="12"/>
    <m/>
    <x v="3"/>
    <m/>
  </r>
  <r>
    <n v="1023985987"/>
    <x v="1"/>
    <d v="2022-10-06T00:00:00"/>
    <m/>
    <m/>
    <m/>
    <m/>
    <x v="0"/>
    <x v="3"/>
    <x v="3"/>
    <s v="RC"/>
    <s v="ANDRES"/>
    <s v="JOEL"/>
    <s v="AGUALIMPIA"/>
    <s v="MENA"/>
    <s v="ANDRES JOEL AGUALIMPIA MENA"/>
    <d v="2019-10-19T00:00:00"/>
    <x v="10"/>
    <n v="2"/>
    <n v="7"/>
    <s v="3 AÑOS 2 MESES 7 DIAS "/>
    <x v="2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47836683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77440401"/>
    <s v="ESTELA"/>
    <m/>
    <s v="MENA"/>
    <s v="CORDOBA"/>
    <d v="1989-03-13T00:00:00"/>
    <s v="COLOMBIA"/>
    <s v="CHOCÓ"/>
    <s v="ALTO BAUDÓ"/>
    <m/>
    <m/>
    <m/>
    <m/>
    <m/>
    <m/>
    <m/>
    <s v=""/>
    <m/>
    <m/>
    <m/>
    <s v="CC"/>
    <n v="1077440401"/>
    <s v="ESTELA"/>
    <m/>
    <s v="MENA"/>
    <s v="CORDOBA"/>
    <d v="1989-03-13T00:00:00"/>
    <n v="33"/>
    <s v="COLOMBIA"/>
    <s v="CHOCÓ"/>
    <s v="ALTO BAUDÓ"/>
    <x v="0"/>
    <x v="2"/>
    <x v="0"/>
    <d v="2022-10-05T00:00:00"/>
    <s v="SI_"/>
    <x v="2"/>
    <n v="6"/>
    <s v="NO_"/>
    <m/>
    <m/>
    <s v="40 SEM"/>
    <n v="3380"/>
    <n v="50"/>
    <m/>
    <n v="6"/>
    <n v="24"/>
    <m/>
    <x v="3"/>
    <m/>
  </r>
  <r>
    <n v="1222222647"/>
    <x v="1"/>
    <d v="2022-10-06T00:00:00"/>
    <m/>
    <m/>
    <m/>
    <m/>
    <x v="0"/>
    <x v="3"/>
    <x v="3"/>
    <s v="RC"/>
    <s v="DALARY"/>
    <s v="DAHIAN"/>
    <s v="PERDOMO "/>
    <s v="PAEZ"/>
    <s v="DALARY DAHIAN PERDOMO  PAEZ"/>
    <d v="2019-08-06T00:00:00"/>
    <x v="10"/>
    <n v="4"/>
    <n v="20"/>
    <s v="3 AÑOS 4 MESES 20 DIAS "/>
    <x v="2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18956565"/>
    <n v="3215800264"/>
    <x v="0"/>
    <s v="NO SE AUTORECONOCE EN NINGUNO DE LOS ANTERIORES"/>
    <x v="0"/>
    <x v="4"/>
    <s v="NO_"/>
    <s v="NO_"/>
    <s v="a. Pertenecientes a hogares con puntaje SISBEN"/>
    <m/>
    <s v="MADRE"/>
    <s v="CC"/>
    <n v="1233493468"/>
    <s v="TATIANA"/>
    <s v="CATERINE"/>
    <s v="PAEZ"/>
    <s v="TEQUIA"/>
    <d v="1998-01-01T00:00:00"/>
    <s v="COLOMBIA"/>
    <s v="BOGOTÁ"/>
    <s v="BOGOTÁ"/>
    <s v="CC"/>
    <n v="1010227892"/>
    <s v="JHON"/>
    <s v="ALEXANDER"/>
    <s v="PERDOMO"/>
    <s v="CARDOZO"/>
    <d v="1996-05-15T00:00:00"/>
    <n v="26"/>
    <s v="COLOMBIA"/>
    <s v="BOGOTÁ"/>
    <s v="BOGOTÁ"/>
    <s v="CC"/>
    <n v="1033493468"/>
    <s v="TATIANA"/>
    <s v="CATERINE"/>
    <s v="PAEZ"/>
    <s v="TEQUIA"/>
    <d v="1998-01-01T00:00:00"/>
    <n v="24"/>
    <s v="COLOMBIA"/>
    <s v="BOGOTÁ"/>
    <s v="BOGOTÁ"/>
    <x v="3"/>
    <x v="12"/>
    <x v="1"/>
    <m/>
    <m/>
    <x v="2"/>
    <n v="1"/>
    <s v="NO_"/>
    <m/>
    <m/>
    <m/>
    <m/>
    <m/>
    <m/>
    <m/>
    <m/>
    <m/>
    <x v="3"/>
    <m/>
  </r>
  <r>
    <n v="1087214750"/>
    <x v="1"/>
    <d v="2022-10-06T00:00:00"/>
    <m/>
    <m/>
    <m/>
    <m/>
    <x v="0"/>
    <x v="3"/>
    <x v="3"/>
    <s v="RC"/>
    <s v="JHOSTIN "/>
    <s v="SAMUEL"/>
    <s v="VALENCIA"/>
    <s v="CORTEZ"/>
    <s v="JHOSTIN  SAMUEL VALENCIA CORTEZ"/>
    <d v="2018-10-12T00:00:00"/>
    <x v="8"/>
    <n v="2"/>
    <n v="14"/>
    <s v="4 AÑOS 2 MESES 14 DIAS "/>
    <x v="2"/>
    <x v="1"/>
    <x v="0"/>
    <s v="NARIÑO"/>
    <s v="TUMACO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43637392"/>
    <m/>
    <x v="0"/>
    <s v="AFROCOLOMBIANO"/>
    <x v="0"/>
    <x v="11"/>
    <s v="NO_"/>
    <s v="NO_"/>
    <s v="a. Pertenecientes a hogares con puntaje SISBEN"/>
    <m/>
    <s v="TIO(A)"/>
    <s v="CC"/>
    <n v="59679811"/>
    <s v="IDIA"/>
    <s v="TAURINA"/>
    <s v="CORTES"/>
    <s v="RENGIFO"/>
    <d v="1979-01-02T00:00:00"/>
    <s v="COLOMBIA"/>
    <s v="NARIÑO"/>
    <s v="TUMACO"/>
    <m/>
    <m/>
    <m/>
    <m/>
    <m/>
    <m/>
    <m/>
    <s v=""/>
    <s v=""/>
    <m/>
    <m/>
    <s v="CC"/>
    <n v="59682217"/>
    <s v="TANIA"/>
    <s v="VICENTA"/>
    <s v="CORTES"/>
    <m/>
    <d v="1981-03-04T00:00:00"/>
    <n v="41"/>
    <s v="COLOMBIA"/>
    <s v="NARIÑO"/>
    <s v="TUMACO"/>
    <x v="1"/>
    <x v="2"/>
    <x v="0"/>
    <d v="2022-10-05T00:00:00"/>
    <s v="SI_"/>
    <x v="2"/>
    <n v="1"/>
    <s v="NO_"/>
    <m/>
    <m/>
    <n v="39"/>
    <m/>
    <m/>
    <m/>
    <n v="7"/>
    <n v="20"/>
    <m/>
    <x v="3"/>
    <m/>
  </r>
  <r>
    <n v="1140939459"/>
    <x v="1"/>
    <d v="2022-10-06T00:00:00"/>
    <m/>
    <m/>
    <m/>
    <m/>
    <x v="0"/>
    <x v="3"/>
    <x v="3"/>
    <s v="RC"/>
    <s v="AINOHA"/>
    <s v="SARAY"/>
    <s v="AYALA"/>
    <s v="PARRA"/>
    <s v="AINOHA SARAY AYALA PARRA"/>
    <d v="2020-08-23T00:00:00"/>
    <x v="2"/>
    <n v="4"/>
    <n v="3"/>
    <s v="2 AÑOS 4 MESES 3 DIAS "/>
    <x v="2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38530845"/>
    <m/>
    <x v="0"/>
    <s v="NO SE AUTORECONOCE EN NINGUNO DE LOS ANTERIORES"/>
    <x v="1"/>
    <x v="1"/>
    <s v="NO_"/>
    <s v="NO_"/>
    <s v="o. Ingresos iguales o inferiores a 1.5 Smlv"/>
    <m/>
    <s v="MADRE"/>
    <s v="CC"/>
    <n v="24712968"/>
    <s v="YISELA"/>
    <m/>
    <s v="PARRA"/>
    <s v="ALVARE4Z"/>
    <d v="1979-08-02T00:00:00"/>
    <s v="COLOMBIA"/>
    <s v="CUNDINAMARCA"/>
    <s v="YACOPÍ"/>
    <m/>
    <m/>
    <m/>
    <m/>
    <m/>
    <m/>
    <m/>
    <s v=""/>
    <s v=""/>
    <m/>
    <m/>
    <s v="CC"/>
    <n v="24712968"/>
    <s v="YISELA"/>
    <m/>
    <s v="PARRA"/>
    <s v="ALVAREZ"/>
    <d v="1979-08-02T00:00:00"/>
    <n v="43"/>
    <s v="COLOMBIA"/>
    <s v="CUNDINAMARCA"/>
    <s v="YACOPÍ"/>
    <x v="1"/>
    <x v="13"/>
    <x v="0"/>
    <d v="2022-10-05T00:00:00"/>
    <s v="SI_"/>
    <x v="1"/>
    <m/>
    <s v="NO_"/>
    <m/>
    <m/>
    <n v="39"/>
    <n v="3100"/>
    <n v="50"/>
    <m/>
    <n v="5"/>
    <n v="12"/>
    <m/>
    <x v="1"/>
    <m/>
  </r>
  <r>
    <n v="1028676088"/>
    <x v="1"/>
    <d v="2022-12-01T00:00:00"/>
    <m/>
    <m/>
    <m/>
    <m/>
    <x v="0"/>
    <x v="3"/>
    <x v="3"/>
    <s v="RC"/>
    <s v="VALERY"/>
    <s v="NAOMI"/>
    <s v="ROJAS"/>
    <s v="ZARATE"/>
    <s v="VALERY NAOMI ROJAS ZARATE"/>
    <d v="2022-10-16T00:00:00"/>
    <x v="1"/>
    <n v="2"/>
    <n v="10"/>
    <s v="0 AÑOS 2 MESES 10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226362531"/>
    <m/>
    <x v="0"/>
    <s v="NO SE AUTORECONOCE EN NINGUNO DE LOS ANTERIORES"/>
    <x v="0"/>
    <x v="4"/>
    <s v="NO_"/>
    <s v="NO_"/>
    <s v="a. Pertenecientes a hogares con puntaje SISBEN"/>
    <m/>
    <s v="ABUELA "/>
    <s v="CC"/>
    <n v="1026256575"/>
    <s v="YIRLY"/>
    <s v="FARLEY"/>
    <s v="ROJAS"/>
    <s v="ZARATE"/>
    <d v="1986-07-28T00:00:00"/>
    <s v="COLOMBIA"/>
    <s v="BOGOTÁ"/>
    <s v="BOGOTÁ"/>
    <m/>
    <m/>
    <m/>
    <m/>
    <m/>
    <m/>
    <m/>
    <s v=""/>
    <m/>
    <s v=""/>
    <m/>
    <s v="T.I"/>
    <n v="1023894383"/>
    <s v="YINETH"/>
    <s v="NATALIA "/>
    <s v="ROJAS "/>
    <s v="ZARATE"/>
    <d v="2005-04-22T00:00:00"/>
    <n v="17"/>
    <s v="COLOMBIA"/>
    <s v="BOGOTÁ"/>
    <m/>
    <x v="3"/>
    <x v="12"/>
    <x v="2"/>
    <m/>
    <s v="SI_"/>
    <x v="1"/>
    <m/>
    <s v="NO_"/>
    <m/>
    <m/>
    <m/>
    <m/>
    <m/>
    <s v="SI_"/>
    <m/>
    <m/>
    <m/>
    <x v="0"/>
    <m/>
  </r>
  <r>
    <n v="1023894383"/>
    <x v="0"/>
    <d v="2022-10-06T00:00:00"/>
    <d v="2022-12-01T00:00:00"/>
    <m/>
    <m/>
    <m/>
    <x v="0"/>
    <x v="3"/>
    <x v="3"/>
    <s v="TI"/>
    <s v="YINETH"/>
    <s v="NATALIA"/>
    <s v="ROJAS"/>
    <s v="ZARATE"/>
    <s v="YINETH NATALIA ROJAS ZARATE"/>
    <d v="2005-04-22T00:00:00"/>
    <x v="29"/>
    <n v="8"/>
    <n v="4"/>
    <s v="17 AÑOS 8 MESES 4 DIAS "/>
    <x v="0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226362531"/>
    <m/>
    <x v="0"/>
    <s v="NO SE AUTORECONOCE EN NINGUNO DE LOS ANTERIORES"/>
    <x v="0"/>
    <x v="4"/>
    <s v="NO_"/>
    <s v="NO_"/>
    <s v="a. Pertenecientes a hogares con puntaje SISBEN"/>
    <m/>
    <s v="MADRE"/>
    <s v="CC"/>
    <n v="1026256575"/>
    <s v="YIRLY"/>
    <s v="FARLEY"/>
    <s v="ROJAS"/>
    <s v="ZARATE"/>
    <d v="1986-07-28T00:00:00"/>
    <s v="COLOMBIA"/>
    <s v="BOGOTÁ"/>
    <s v="BOGOTÁ"/>
    <m/>
    <m/>
    <m/>
    <m/>
    <m/>
    <m/>
    <m/>
    <s v=""/>
    <s v=""/>
    <m/>
    <m/>
    <m/>
    <m/>
    <m/>
    <m/>
    <m/>
    <m/>
    <m/>
    <s v=""/>
    <s v=""/>
    <m/>
    <m/>
    <x v="1"/>
    <x v="13"/>
    <x v="2"/>
    <m/>
    <m/>
    <x v="0"/>
    <m/>
    <m/>
    <m/>
    <m/>
    <m/>
    <m/>
    <m/>
    <m/>
    <m/>
    <m/>
    <m/>
    <x v="0"/>
    <m/>
  </r>
  <r>
    <n v="1243762894"/>
    <x v="0"/>
    <d v="2022-10-06T00:00:00"/>
    <d v="2022-10-13T00:00:00"/>
    <m/>
    <e v="#N/A"/>
    <m/>
    <x v="0"/>
    <x v="0"/>
    <x v="0"/>
    <s v="RC"/>
    <s v="EMILY"/>
    <s v="ALEJANDRA"/>
    <s v="CRUZ"/>
    <s v="CUPITRA"/>
    <s v="EMILY ALEJANDRA CRUZ CUPITRA"/>
    <d v="2022-05-09T00:00:00"/>
    <x v="1"/>
    <n v="7"/>
    <n v="17"/>
    <s v="0 AÑOS 7 MESES 17 DIAS "/>
    <x v="2"/>
    <x v="0"/>
    <x v="0"/>
    <s v="BOGOTÁ"/>
    <s v="BOGOTÁ"/>
    <x v="0"/>
    <s v="NO_"/>
    <s v="NO_"/>
    <s v="NO_"/>
    <s v="NO"/>
    <s v="NO_"/>
    <s v="NO_"/>
    <s v="NO_"/>
    <s v="NO_"/>
    <s v="NO_"/>
    <s v="NO_"/>
    <s v="NO_"/>
    <s v="COLOMBIA"/>
    <s v="BOGOTÁ"/>
    <x v="0"/>
    <s v="LOCALIDAD"/>
    <x v="0"/>
    <x v="7"/>
    <m/>
    <s v="KR 5 A ESTE 97 SUR 22"/>
    <n v="3204127904"/>
    <n v="3202626797"/>
    <x v="0"/>
    <s v="NO SE AUTORECONOCE EN NINGUNO DE LOS ANTERIORES"/>
    <x v="1"/>
    <x v="1"/>
    <s v="NO_"/>
    <s v="NO_"/>
    <s v="o. Ingresos iguales o inferiores a 1.5 Smlv"/>
    <m/>
    <s v="MADRE"/>
    <s v="CC"/>
    <n v="1023019557"/>
    <s v="YURY"/>
    <s v="PAOLA"/>
    <s v="CUPITRA"/>
    <s v="ESPINEL"/>
    <d v="1997-02-16T00:00:00"/>
    <s v="COLOMBIA"/>
    <s v="BOGOTÁ"/>
    <s v="BOGOTÁ"/>
    <s v="CC"/>
    <n v="1014259397"/>
    <s v="CRISTIAN"/>
    <s v="ALBERTO"/>
    <s v="CRUZ"/>
    <s v="ACOSTA"/>
    <d v="1995-09-09T00:00:00"/>
    <n v="27"/>
    <s v="COLOMBIA"/>
    <s v="BOGOTÁ"/>
    <s v="BOGOTÁ"/>
    <s v="CC"/>
    <n v="1023019557"/>
    <s v="YURY"/>
    <s v="PAOLA"/>
    <s v="CUPITRA"/>
    <s v="ESPINEL"/>
    <d v="1997-02-16T00:00:00"/>
    <n v="25"/>
    <s v="COLOMBIA"/>
    <s v="BOGOTÁ"/>
    <s v="BOGOTÁ"/>
    <x v="1"/>
    <x v="33"/>
    <x v="0"/>
    <d v="2022-09-09T00:00:00"/>
    <m/>
    <x v="2"/>
    <n v="2"/>
    <s v="NO_"/>
    <m/>
    <m/>
    <m/>
    <m/>
    <m/>
    <m/>
    <m/>
    <m/>
    <m/>
    <x v="2"/>
    <m/>
  </r>
  <r>
    <n v="1076019181"/>
    <x v="1"/>
    <d v="2022-10-06T00:00:00"/>
    <m/>
    <m/>
    <m/>
    <m/>
    <x v="0"/>
    <x v="3"/>
    <x v="3"/>
    <s v="CC"/>
    <s v="ERIKA"/>
    <m/>
    <s v="AGUILAR"/>
    <s v="PALACIOS"/>
    <s v="ERIKA  AGUILAR PALACIOS"/>
    <d v="1996-07-05T00:00:00"/>
    <x v="26"/>
    <n v="5"/>
    <n v="21"/>
    <s v="26 AÑOS 5 MESES 21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1"/>
    <m/>
    <m/>
    <n v="3166427672"/>
    <n v="3108802053"/>
    <x v="0"/>
    <s v="NO SE AUTORECONOCE EN NINGUNO DE LOS ANTERIORES"/>
    <x v="1"/>
    <x v="1"/>
    <s v="NO_"/>
    <s v="NO_"/>
    <s v="o. Ingresos iguales o inferiores a 1.5 Smlv"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0"/>
    <x v="34"/>
    <x v="2"/>
    <m/>
    <m/>
    <x v="0"/>
    <m/>
    <m/>
    <m/>
    <m/>
    <m/>
    <m/>
    <m/>
    <m/>
    <m/>
    <m/>
    <m/>
    <x v="0"/>
    <m/>
  </r>
  <r>
    <n v="1023048734"/>
    <x v="1"/>
    <d v="2022-10-06T00:00:00"/>
    <m/>
    <m/>
    <m/>
    <m/>
    <x v="0"/>
    <x v="1"/>
    <x v="1"/>
    <s v="RC"/>
    <s v="IAN"/>
    <s v="MATEO"/>
    <s v="MARQUEZ"/>
    <s v="SALAZAR"/>
    <s v="IAN MATEO MARQUEZ SALAZAR"/>
    <d v="2022-07-10T00:00:00"/>
    <x v="1"/>
    <n v="5"/>
    <n v="16"/>
    <s v="0 AÑOS 5 MESES 16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"/>
    <n v="3123919971"/>
    <m/>
    <x v="0"/>
    <s v="NO SE AUTORECONOCE EN NINGUNO DE LOS ANTERIORES"/>
    <x v="0"/>
    <x v="16"/>
    <s v="NO_"/>
    <s v="NO_"/>
    <s v="o. Ingresos iguales o inferiores a 1.5 Smlv"/>
    <m/>
    <s v="MADRE"/>
    <s v="CC"/>
    <n v="1033731314"/>
    <s v="ERIKA"/>
    <s v="LILIAM"/>
    <s v="SALAZAR"/>
    <s v="LOPEZ"/>
    <d v="1991-02-26T00:00:00"/>
    <s v="COLOMBIA"/>
    <s v="BOGOTÁ"/>
    <s v="BOGOTÁ"/>
    <s v="CC"/>
    <n v="1033710232"/>
    <s v="ALBERTO"/>
    <s v="RODOLFO"/>
    <s v="MARQUEZ"/>
    <s v="ALACON"/>
    <d v="1989-06-04T00:00:00"/>
    <n v="33"/>
    <s v="COLOMBIA"/>
    <s v="BOGOTÁ"/>
    <s v="BOGOTÁ"/>
    <s v="CC"/>
    <n v="1033731314"/>
    <s v="ERIKA"/>
    <s v="LILIAM"/>
    <s v="SALAZAR"/>
    <s v="LOPEZ"/>
    <d v="1991-02-26T00:00:00"/>
    <n v="31"/>
    <s v="COLOMBIA"/>
    <s v="BOGOTÁ"/>
    <s v="BOGOTÁ"/>
    <x v="0"/>
    <x v="5"/>
    <x v="0"/>
    <d v="2022-09-19T00:00:00"/>
    <s v="SI_"/>
    <x v="2"/>
    <n v="1"/>
    <s v="NO_"/>
    <m/>
    <m/>
    <n v="39"/>
    <n v="2790"/>
    <n v="49"/>
    <m/>
    <m/>
    <s v="HASTA EL MOMENTO"/>
    <m/>
    <x v="0"/>
    <m/>
  </r>
  <r>
    <n v="1023048879"/>
    <x v="1"/>
    <d v="2022-10-06T00:00:00"/>
    <m/>
    <m/>
    <m/>
    <m/>
    <x v="0"/>
    <x v="0"/>
    <x v="0"/>
    <s v="RC"/>
    <s v="SAMUEL"/>
    <s v="CALEB"/>
    <s v="ALVAREZ"/>
    <s v="SANCHEZ"/>
    <s v="SAMUEL CALEB ALVAREZ SANCHEZ"/>
    <d v="2022-07-26T00:00:00"/>
    <x v="1"/>
    <n v="5"/>
    <n v="0"/>
    <s v="0 AÑOS 5 MESES 0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5"/>
    <m/>
    <s v="KR 6 ESTE NO 99 SUR - 20 B "/>
    <n v="3133625534"/>
    <n v="3202402692"/>
    <x v="0"/>
    <s v="NO SE AUTORECONOCE EN NINGUNO DE LOS ANTERIORES"/>
    <x v="1"/>
    <x v="1"/>
    <s v="NO_"/>
    <s v="NO_"/>
    <s v="o. Ingresos iguales o inferiores a 1.5 Smlv"/>
    <m/>
    <s v="MADRE"/>
    <s v="CC"/>
    <n v="1023022899"/>
    <s v="EDITH"/>
    <s v="AMPARO"/>
    <s v="SANCHEZ"/>
    <s v="LACHE"/>
    <d v="1997-08-03T00:00:00"/>
    <s v="COLOMBIA"/>
    <s v="BOGOTÁ"/>
    <s v="BOGOTÁ"/>
    <m/>
    <m/>
    <m/>
    <m/>
    <m/>
    <m/>
    <m/>
    <s v=""/>
    <m/>
    <m/>
    <m/>
    <s v="CC"/>
    <n v="1023022899"/>
    <s v="EDITH"/>
    <s v="AMPARO"/>
    <s v="SANCHEZ"/>
    <s v="LACHE"/>
    <d v="1997-08-03T00:00:00"/>
    <n v="25"/>
    <s v="COLOMBIA"/>
    <s v="BOGOTÁ"/>
    <s v="BOGOTÁ"/>
    <x v="0"/>
    <x v="5"/>
    <x v="0"/>
    <d v="2022-09-09T00:00:00"/>
    <s v="SI_"/>
    <x v="2"/>
    <n v="3"/>
    <s v="NO_"/>
    <m/>
    <m/>
    <s v="40.4 DIAS"/>
    <n v="3310"/>
    <s v="49.5"/>
    <m/>
    <m/>
    <s v="HASTA EL MOMENTO"/>
    <m/>
    <x v="0"/>
    <m/>
  </r>
  <r>
    <n v="1064728917"/>
    <x v="1"/>
    <d v="2022-12-15T00:00:00"/>
    <m/>
    <m/>
    <m/>
    <m/>
    <x v="0"/>
    <x v="7"/>
    <x v="7"/>
    <s v="RC"/>
    <s v="HELEN"/>
    <s v="SOFIA"/>
    <s v="AREVALO"/>
    <s v="MEZA"/>
    <s v="HELEN SOFIA AREVALO MEZA"/>
    <d v="2019-12-18T00:00:00"/>
    <x v="10"/>
    <n v="0"/>
    <n v="8"/>
    <s v="3 AÑOS 0 MESES 8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74"/>
    <m/>
    <s v="KRA 12 B ESTE 88F-47 SUR "/>
    <n v="3117273096"/>
    <m/>
    <x v="0"/>
    <s v="NO SE AUTORECONOCE EN NINGUNO DE LOS ANTERIORES"/>
    <x v="0"/>
    <x v="19"/>
    <s v="NO_"/>
    <s v="NO_"/>
    <s v="o. Ingresos iguales o inferiores a 1.5 Smlv"/>
    <m/>
    <s v="TIO(A)"/>
    <s v="PEP"/>
    <n v="6688433"/>
    <s v="YENDRIS "/>
    <s v="JOSEFINA"/>
    <s v="MARCHAN "/>
    <s v="ROJAS "/>
    <d v="1981-08-08T00:00:00"/>
    <s v="VENEZUELA"/>
    <m/>
    <m/>
    <m/>
    <m/>
    <m/>
    <m/>
    <m/>
    <m/>
    <m/>
    <s v=""/>
    <m/>
    <m/>
    <m/>
    <s v="SIN DOCUMENTO"/>
    <m/>
    <s v="FELIXMAR"/>
    <s v="ALEJANDRA"/>
    <s v="MEZA"/>
    <s v="URDANETA"/>
    <d v="2000-09-02T00:00:00"/>
    <n v="22"/>
    <s v="VENEZUELA"/>
    <m/>
    <m/>
    <x v="1"/>
    <x v="0"/>
    <x v="0"/>
    <d v="2022-12-15T00:00:00"/>
    <s v="SI_"/>
    <x v="2"/>
    <n v="1"/>
    <s v="NO_"/>
    <s v="NO"/>
    <m/>
    <n v="39"/>
    <n v="2885"/>
    <n v="48"/>
    <s v="SI_"/>
    <n v="6"/>
    <n v="24"/>
    <s v="N/A"/>
    <x v="3"/>
    <m/>
  </r>
  <r>
    <n v="1016749744"/>
    <x v="0"/>
    <d v="2022-10-06T00:00:00"/>
    <d v="2022-12-14T00:00:00"/>
    <m/>
    <m/>
    <m/>
    <x v="0"/>
    <x v="7"/>
    <x v="7"/>
    <s v="RC"/>
    <s v="ANGIE"/>
    <s v="CAROLINA"/>
    <s v="ROMERO "/>
    <s v="VIRACACHA"/>
    <s v="ANGIE CAROLINA ROMERO  VIRACACHA"/>
    <d v="2020-05-11T00:00:00"/>
    <x v="2"/>
    <n v="7"/>
    <n v="15"/>
    <s v="2 AÑOS 7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C ESTE 89 SUR 71"/>
    <n v="3118275475"/>
    <m/>
    <x v="0"/>
    <s v="NO SE AUTORECONOCE EN NINGUNO DE LOS ANTERIORES"/>
    <x v="1"/>
    <x v="1"/>
    <m/>
    <m/>
    <m/>
    <m/>
    <s v="MADRE"/>
    <s v="CC"/>
    <n v="1023954843"/>
    <s v="ANGIE"/>
    <s v="CATERINE"/>
    <s v="VIRACACHA"/>
    <s v="CUERVO"/>
    <d v="1996-10-09T00:00:00"/>
    <s v="COLOMBIA"/>
    <s v="BOGOTÁ"/>
    <s v="BOGOTÁ"/>
    <s v="CC"/>
    <n v="73317921"/>
    <s v="ALEX"/>
    <m/>
    <s v="ROMERO"/>
    <s v="MARTINEZ"/>
    <m/>
    <s v=""/>
    <m/>
    <m/>
    <m/>
    <s v="CC"/>
    <n v="1023954843"/>
    <s v="ANGIE"/>
    <s v="CATERINE"/>
    <s v="VIRACACHA"/>
    <s v="CUERVO"/>
    <d v="1996-10-09T00:00:00"/>
    <n v="26"/>
    <s v="COLOMBIA"/>
    <s v="BOGOTÁ"/>
    <s v="BOGOTÁ"/>
    <x v="4"/>
    <x v="16"/>
    <x v="0"/>
    <s v="21/09/2022"/>
    <s v="SI_"/>
    <x v="2"/>
    <s v="NO"/>
    <m/>
    <m/>
    <m/>
    <m/>
    <n v="2556"/>
    <m/>
    <m/>
    <m/>
    <m/>
    <m/>
    <x v="1"/>
    <m/>
  </r>
  <r>
    <n v="1023990155"/>
    <x v="1"/>
    <d v="2022-10-10T00:00:00"/>
    <m/>
    <m/>
    <m/>
    <m/>
    <x v="0"/>
    <x v="0"/>
    <x v="0"/>
    <s v="RC"/>
    <s v="NICOLAS"/>
    <s v="JOA"/>
    <s v="APERADOR"/>
    <s v="SALAMANCA"/>
    <s v="NICOLAS JOA APERADOR SALAMANCA"/>
    <d v="2022-05-31T00:00:00"/>
    <x v="1"/>
    <n v="6"/>
    <n v="25"/>
    <s v="0 AÑOS 6 MESES 25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m/>
    <s v="COLOMBIA"/>
    <s v="BOGOTÁ"/>
    <x v="0"/>
    <s v="LOCALIDAD"/>
    <x v="0"/>
    <x v="9"/>
    <m/>
    <s v="TV 7 D ESTE 98 62 SUR"/>
    <n v="3219148192"/>
    <m/>
    <x v="0"/>
    <s v="NO SE AUTORECONOCE EN NINGUNO DE LOS ANTERIORES"/>
    <x v="1"/>
    <x v="1"/>
    <s v="NO_"/>
    <s v="NO_"/>
    <s v="o. Ingresos iguales o inferiores a 1.5 Smlv"/>
    <m/>
    <s v="MADRE"/>
    <s v="CC"/>
    <n v="1022948400"/>
    <s v="TERRY "/>
    <s v="DANIELA"/>
    <s v="SALAMANCA"/>
    <s v="GUALTEROS"/>
    <d v="1989-02-04T00:00:00"/>
    <s v="COLOMBIA"/>
    <s v="BOGOTÁ"/>
    <s v="BOGOTÁ"/>
    <s v="CC"/>
    <n v="80072825"/>
    <s v="JOSE"/>
    <s v="GUILLERMO"/>
    <s v="APERADOR "/>
    <s v="DIAZ"/>
    <d v="1982-07-01T00:00:00"/>
    <n v="40"/>
    <s v="COLOMBIA"/>
    <s v="BOGOTÁ"/>
    <s v="BOGOTÁ"/>
    <m/>
    <m/>
    <m/>
    <m/>
    <m/>
    <m/>
    <m/>
    <s v=""/>
    <m/>
    <m/>
    <m/>
    <x v="0"/>
    <x v="5"/>
    <x v="0"/>
    <d v="2022-09-09T00:00:00"/>
    <s v="SI_"/>
    <x v="2"/>
    <n v="10"/>
    <s v="SI_"/>
    <m/>
    <m/>
    <n v="37"/>
    <n v="2300"/>
    <n v="46"/>
    <m/>
    <m/>
    <s v="HASTA EL MOMENTO"/>
    <m/>
    <x v="2"/>
    <m/>
  </r>
  <r>
    <n v="1016744027"/>
    <x v="1"/>
    <d v="2022-10-11T00:00:00"/>
    <m/>
    <m/>
    <m/>
    <m/>
    <x v="0"/>
    <x v="3"/>
    <x v="3"/>
    <s v="RC"/>
    <s v="JOHAN"/>
    <s v="ESTIVEN"/>
    <s v="GUERRA"/>
    <s v="PALACIOS"/>
    <s v="JOHAN ESTIVEN GUERRA PALACIOS"/>
    <d v="2017-12-14T00:00:00"/>
    <x v="9"/>
    <n v="0"/>
    <n v="12"/>
    <s v="5 AÑOS 0 MESES 12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1"/>
    <m/>
    <s v="ACENTAMIENTO"/>
    <n v="3142415348"/>
    <m/>
    <x v="0"/>
    <s v="NO SE AUTORECONOCE EN NINGUNO DE LOS ANTERIORES"/>
    <x v="1"/>
    <x v="1"/>
    <s v="NO_"/>
    <s v="NO_"/>
    <s v="o. Ingresos iguales o inferiores a 1.5 Smlv"/>
    <m/>
    <s v="MADRE"/>
    <s v="CC"/>
    <n v="1075024426"/>
    <s v="ALEYDA"/>
    <m/>
    <s v="PALACIOS"/>
    <s v="ZUÑIGA"/>
    <d v="1999-11-26T00:00:00"/>
    <s v="COLOMBIA"/>
    <s v="CHOCÓ"/>
    <s v="ALTO BAUDÓ"/>
    <m/>
    <m/>
    <m/>
    <m/>
    <m/>
    <m/>
    <m/>
    <s v=""/>
    <m/>
    <m/>
    <m/>
    <s v="CC"/>
    <n v="1075024426"/>
    <s v="ALEYDA"/>
    <m/>
    <s v="PALACIOS"/>
    <s v="ZUÑIGA"/>
    <d v="1999-11-26T00:00:00"/>
    <n v="23"/>
    <s v="COLOMBIA"/>
    <s v="CHOCÓ"/>
    <s v="ALTO BAUDÓ"/>
    <x v="0"/>
    <x v="3"/>
    <x v="0"/>
    <d v="2022-10-05T00:00:00"/>
    <s v="SI_"/>
    <x v="2"/>
    <n v="2"/>
    <s v="NO_"/>
    <m/>
    <m/>
    <n v="40"/>
    <n v="3053"/>
    <n v="50"/>
    <m/>
    <m/>
    <s v="HASTA EL MOMENTO"/>
    <m/>
    <x v="3"/>
    <m/>
  </r>
  <r>
    <n v="1016743297"/>
    <x v="1"/>
    <d v="2022-10-11T00:00:00"/>
    <m/>
    <m/>
    <m/>
    <m/>
    <x v="0"/>
    <x v="3"/>
    <x v="3"/>
    <s v="RC"/>
    <s v="ESNEYDER"/>
    <m/>
    <s v="CORDOBA"/>
    <s v="PALACIOS"/>
    <s v="ESNEYDER  CORDOBA PALACIOS"/>
    <d v="2017-08-08T00:00:00"/>
    <x v="9"/>
    <n v="4"/>
    <n v="18"/>
    <s v="5 AÑOS 4 MESES 18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1"/>
    <m/>
    <s v="ACENTAMIENTO"/>
    <n v="3146123625"/>
    <m/>
    <x v="0"/>
    <s v="NO SE AUTORECONOCE EN NINGUNO DE LOS ANTERIORES"/>
    <x v="1"/>
    <x v="1"/>
    <s v="NO_"/>
    <s v="NO_"/>
    <s v="o. Ingresos iguales o inferiores a 1.5 Smlv"/>
    <m/>
    <s v="MADRE"/>
    <s v="CC"/>
    <n v="1076019182"/>
    <s v="MARI"/>
    <s v="SALLY"/>
    <s v="CORDOBA"/>
    <s v="PALACIOS"/>
    <d v="1996-07-18T00:00:00"/>
    <s v="COLOMBIA"/>
    <s v="CHOCÓ"/>
    <s v="ALTO BAUDÓ"/>
    <m/>
    <m/>
    <m/>
    <m/>
    <m/>
    <m/>
    <m/>
    <s v=""/>
    <m/>
    <m/>
    <m/>
    <s v="CC"/>
    <n v="1076019182"/>
    <s v="MARI"/>
    <s v="SALLY"/>
    <s v="CORDOBA"/>
    <s v="PALACIOS"/>
    <d v="1996-07-18T00:00:00"/>
    <n v="26"/>
    <s v="COLOMBIA"/>
    <s v="CHOCÓ"/>
    <s v="ALTO BAUDÓ"/>
    <x v="1"/>
    <x v="31"/>
    <x v="0"/>
    <d v="2022-10-05T00:00:00"/>
    <s v="SI_"/>
    <x v="2"/>
    <m/>
    <s v="NO_"/>
    <m/>
    <m/>
    <m/>
    <m/>
    <m/>
    <m/>
    <m/>
    <m/>
    <m/>
    <x v="3"/>
    <m/>
  </r>
  <r>
    <n v="1233514448"/>
    <x v="1"/>
    <d v="2022-10-11T00:00:00"/>
    <m/>
    <m/>
    <m/>
    <m/>
    <x v="0"/>
    <x v="7"/>
    <x v="7"/>
    <s v="RC"/>
    <s v="LIAN "/>
    <s v="JOSE "/>
    <s v="POLANCO "/>
    <s v="ZAPATA"/>
    <s v="LIAN  JOSE  POLANCO  ZAPATA"/>
    <d v="2018-06-27T00:00:00"/>
    <x v="8"/>
    <n v="5"/>
    <n v="29"/>
    <s v="4 AÑOS 5 MESES 29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63"/>
    <m/>
    <s v="CLL 90 A SUR NO 13 C ESTE - 54 "/>
    <n v="3118522957"/>
    <n v="3105526177"/>
    <x v="0"/>
    <s v="NO SE AUTORECONOCE EN NINGUNO DE LOS ANTERIORES"/>
    <x v="1"/>
    <x v="1"/>
    <s v="NO_"/>
    <s v="NO_"/>
    <s v="o. Ingresos iguales o inferiores a 1.5 Smlv"/>
    <m/>
    <s v="MADRE"/>
    <s v="CC"/>
    <n v="1114402990"/>
    <s v="YERALDINNE"/>
    <m/>
    <s v="ZAPATA"/>
    <s v="RODRIGUEZ"/>
    <d v="1999-10-23T00:00:00"/>
    <s v="COLOMBIA"/>
    <s v="BOGOTÁ"/>
    <s v="BOGOTÁ"/>
    <m/>
    <m/>
    <m/>
    <m/>
    <m/>
    <m/>
    <m/>
    <s v=""/>
    <m/>
    <m/>
    <m/>
    <s v="CC"/>
    <n v="1114402990"/>
    <s v="YERALDINNE"/>
    <m/>
    <s v="ZAPATA"/>
    <s v="RODRIGUEZ"/>
    <d v="1999-10-23T00:00:00"/>
    <n v="23"/>
    <s v="COLOMBIA"/>
    <s v="BOGOTÁ"/>
    <s v="BOGOTÁ"/>
    <x v="0"/>
    <x v="2"/>
    <x v="0"/>
    <d v="2022-10-05T00:00:00"/>
    <s v="SI_"/>
    <x v="2"/>
    <n v="3"/>
    <s v="NO_"/>
    <m/>
    <m/>
    <n v="40"/>
    <n v="3080"/>
    <n v="50"/>
    <m/>
    <n v="6"/>
    <n v="6"/>
    <m/>
    <x v="3"/>
    <m/>
  </r>
  <r>
    <n v="1021696822"/>
    <x v="1"/>
    <d v="2022-10-11T00:00:00"/>
    <m/>
    <m/>
    <m/>
    <m/>
    <x v="0"/>
    <x v="4"/>
    <x v="4"/>
    <s v="RC"/>
    <s v="EMMA"/>
    <s v="VICTORIA"/>
    <s v="BOHORQUEZ"/>
    <s v="GUERRERO"/>
    <s v="EMMA VICTORIA BOHORQUEZ GUERRERO"/>
    <d v="2021-11-27T00:00:00"/>
    <x v="3"/>
    <n v="0"/>
    <n v="29"/>
    <s v="1 AÑOS 0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D #6 B ESTE 18 SUR"/>
    <n v="3118697189"/>
    <n v="3187574479"/>
    <x v="0"/>
    <s v="NO SE AUTORECONOCE EN NINGUNO DE LOS ANTERIORES"/>
    <x v="1"/>
    <x v="1"/>
    <s v="NO_"/>
    <s v="NO_"/>
    <s v="o. Ingresos iguales o inferiores a 1.5 Smlv"/>
    <m/>
    <s v="MADRE"/>
    <s v="CC"/>
    <n v="1022980282"/>
    <s v="LIZETH"/>
    <s v="TATIANA"/>
    <s v="GUERRERO"/>
    <s v="FAJARDO"/>
    <d v="1992-09-13T00:00:00"/>
    <s v="COLOMBIA"/>
    <s v="BOGOTÁ"/>
    <s v="BOGOTÁ"/>
    <s v="CC"/>
    <n v="1022960528"/>
    <s v="CRISTHIAN"/>
    <s v="CAMILO"/>
    <s v="BOHORQUEZ"/>
    <s v="JAMIOY"/>
    <d v="1990-05-01T00:00:00"/>
    <n v="32"/>
    <s v="COLOMBIA"/>
    <s v="BOGOTÁ"/>
    <s v="BOGOTÁ"/>
    <s v="CC"/>
    <n v="1022980282"/>
    <s v="LIZETH"/>
    <s v="TATIANA"/>
    <s v="GUERRERO"/>
    <s v="FAJARDO"/>
    <d v="1992-09-13T00:00:00"/>
    <n v="30"/>
    <s v="COLOMBIA"/>
    <s v="BOGOTÁ"/>
    <s v="BOGOTÁ"/>
    <x v="0"/>
    <x v="5"/>
    <x v="0"/>
    <d v="2022-10-05T00:00:00"/>
    <s v="SI_"/>
    <x v="2"/>
    <n v="8"/>
    <s v="SI_"/>
    <m/>
    <s v="39.7"/>
    <n v="36"/>
    <s v="2000 GR"/>
    <s v="45 CM"/>
    <s v="SI_"/>
    <n v="3"/>
    <n v="3"/>
    <m/>
    <x v="1"/>
    <m/>
  </r>
  <r>
    <n v="1023046980"/>
    <x v="1"/>
    <d v="2022-10-11T00:00:00"/>
    <m/>
    <m/>
    <m/>
    <m/>
    <x v="0"/>
    <x v="5"/>
    <x v="5"/>
    <s v="RC"/>
    <s v="BREIDYS "/>
    <s v="JASMIN"/>
    <s v="JACANAMIJOY"/>
    <s v="CHASOY"/>
    <s v="BREIDYS  JASMIN JACANAMIJOY CHASOY"/>
    <d v="2021-07-14T00:00:00"/>
    <x v="3"/>
    <n v="5"/>
    <n v="12"/>
    <s v="1 AÑOS 5 MESES 12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0"/>
    <m/>
    <s v="CARRERA7-108-31SUR"/>
    <n v="3145357514"/>
    <n v="3105638728"/>
    <x v="0"/>
    <s v="NO SE AUTORECONOCE EN NINGUNO DE LOS ANTERIORES"/>
    <x v="0"/>
    <x v="1"/>
    <s v="NO_"/>
    <s v="NO_"/>
    <s v="o. Ingresos iguales o inferiores a 1.5 Smlv"/>
    <m/>
    <s v="CC"/>
    <n v="1022935887"/>
    <s v="JESSICA"/>
    <s v="PAOLA"/>
    <s v="CHASOY"/>
    <s v="JACANAMIJOY"/>
    <n v="38555"/>
    <d v="1900-01-16T00:00:00"/>
    <s v="COLOMBIA"/>
    <s v="BOGOTÁ"/>
    <s v="BOGOTÁ"/>
    <s v="SIN DOCUMENTO"/>
    <m/>
    <s v="ANTONI"/>
    <s v="BRAYAN"/>
    <s v="JACANAMLIOY"/>
    <s v="JAJOY"/>
    <d v="1998-10-04T00:00:00"/>
    <n v="24"/>
    <s v="VENEZUELA"/>
    <s v="EXTERIOR"/>
    <s v="EXTERIOR"/>
    <s v="CC"/>
    <n v="1022935887"/>
    <s v="JESSICA"/>
    <s v="PAOLA"/>
    <s v="CHASOY"/>
    <s v="JACANAMIJOY"/>
    <d v="2005-07-22T00:00:00"/>
    <n v="17"/>
    <s v="COLOMBIA"/>
    <s v="BOGOTÁ"/>
    <s v="BOGOTÁ"/>
    <x v="1"/>
    <x v="1"/>
    <x v="0"/>
    <d v="2022-10-05T00:00:00"/>
    <s v="SI_"/>
    <x v="1"/>
    <m/>
    <s v="NO_"/>
    <m/>
    <m/>
    <m/>
    <n v="2810"/>
    <n v="49"/>
    <m/>
    <n v="6"/>
    <s v="HASTA EL MOMENTO"/>
    <n v="38"/>
    <x v="1"/>
    <m/>
  </r>
  <r>
    <n v="1206226627"/>
    <x v="1"/>
    <d v="2022-10-11T00:00:00"/>
    <m/>
    <m/>
    <m/>
    <m/>
    <x v="0"/>
    <x v="5"/>
    <x v="5"/>
    <s v="RC"/>
    <s v="NEYDER"/>
    <s v="ANTHUAN"/>
    <s v="PEÑA"/>
    <s v="ESCOBAR"/>
    <s v="NEYDER ANTHUAN PEÑA ESCOBAR"/>
    <d v="2020-12-17T00:00:00"/>
    <x v="2"/>
    <n v="0"/>
    <n v="9"/>
    <s v="2 AÑOS 0 MESES 9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0"/>
    <m/>
    <s v="DG98BSUR8ESTE"/>
    <n v="3125884509"/>
    <m/>
    <x v="0"/>
    <s v="NO SE AUTORECONOCE EN NINGUNO DE LOS ANTERIORES"/>
    <x v="2"/>
    <x v="1"/>
    <s v="NO_"/>
    <s v="NO_"/>
    <s v="o. Ingresos iguales o inferiores a 1.5 Smlv"/>
    <m/>
    <s v="OTRO"/>
    <s v="SIN DOCUMENTO"/>
    <m/>
    <s v="LUZ"/>
    <s v="MARIA"/>
    <s v="GRATEROL"/>
    <s v="JANSASOY"/>
    <d v="2002-04-08T00:00:00"/>
    <s v="VENEZUELA"/>
    <s v="EXTERIOR"/>
    <s v="EXTERIOR"/>
    <m/>
    <m/>
    <m/>
    <m/>
    <m/>
    <m/>
    <m/>
    <s v=""/>
    <m/>
    <m/>
    <m/>
    <s v="SIN DOCUMENTO"/>
    <m/>
    <s v="ESTEFANY"/>
    <s v="NAYELIS"/>
    <s v="PEÑA"/>
    <s v="ESCOBAR"/>
    <d v="2001-09-11T00:00:00"/>
    <n v="21"/>
    <s v="VENEZUELA"/>
    <s v="EXTERIOR"/>
    <s v="EXTERIOR"/>
    <x v="1"/>
    <x v="1"/>
    <x v="0"/>
    <d v="2022-10-05T00:00:00"/>
    <s v="SI_"/>
    <x v="1"/>
    <m/>
    <s v="NO_"/>
    <m/>
    <m/>
    <m/>
    <n v="3510"/>
    <m/>
    <m/>
    <n v="6"/>
    <n v="6"/>
    <m/>
    <x v="1"/>
    <m/>
  </r>
  <r>
    <n v="1222223375"/>
    <x v="1"/>
    <d v="2022-10-11T00:00:00"/>
    <m/>
    <m/>
    <m/>
    <m/>
    <x v="0"/>
    <x v="3"/>
    <x v="3"/>
    <s v="RC"/>
    <s v="JHOIMAR "/>
    <s v="JOSEPH"/>
    <s v="AGUALIMPIA "/>
    <s v="PALACIOS "/>
    <s v="JHOIMAR  JOSEPH AGUALIMPIA  PALACIOS "/>
    <d v="2019-12-09T00:00:00"/>
    <x v="10"/>
    <n v="0"/>
    <n v="17"/>
    <s v="3 AÑOS 0 MESES 17 DIAS "/>
    <x v="2"/>
    <x v="1"/>
    <x v="0"/>
    <s v="BOGOTÁ"/>
    <s v="BOGOTÁ"/>
    <x v="0"/>
    <s v="NO_"/>
    <s v="NO"/>
    <m/>
    <m/>
    <s v="NO_"/>
    <s v="NO_"/>
    <s v="NO_"/>
    <s v="NO_"/>
    <s v="NO_"/>
    <s v="NO_"/>
    <s v="NO_"/>
    <s v="COLOMBIA"/>
    <s v="BOGOTÁ"/>
    <x v="0"/>
    <s v="LOCALIDAD"/>
    <x v="0"/>
    <x v="62"/>
    <m/>
    <s v="ACENTAMIENTO"/>
    <n v="3132580568"/>
    <m/>
    <x v="2"/>
    <s v="NO SE AUTORECONOCE EN NINGUNO DE LOS ANTERIORES"/>
    <x v="1"/>
    <x v="1"/>
    <s v="NO_"/>
    <s v="NO_"/>
    <s v="o. Ingresos iguales o inferiores a 1.5 Smlv"/>
    <m/>
    <s v="MADRE"/>
    <s v="CC"/>
    <n v="1050961048"/>
    <s v="MARILUZ"/>
    <m/>
    <s v="PALACIOS "/>
    <s v="CORDOBA"/>
    <s v="19/1271991"/>
    <s v="COLOMBIA"/>
    <s v="CHOCÓ"/>
    <s v="ALTO BAUDÓ"/>
    <m/>
    <m/>
    <m/>
    <m/>
    <m/>
    <m/>
    <m/>
    <s v=""/>
    <m/>
    <m/>
    <m/>
    <s v="CC"/>
    <n v="1050961048"/>
    <s v="MARILUZ"/>
    <m/>
    <s v="PALACIOS "/>
    <s v="CORDOBA"/>
    <d v="1991-12-19T00:00:00"/>
    <n v="31"/>
    <s v="COLOMBIA"/>
    <s v="CHOCÓ"/>
    <s v="ALTO BAUDÓ"/>
    <x v="0"/>
    <x v="6"/>
    <x v="0"/>
    <d v="2022-10-11T00:00:00"/>
    <s v="SI_"/>
    <x v="2"/>
    <m/>
    <s v="NO_"/>
    <m/>
    <m/>
    <m/>
    <n v="2800"/>
    <n v="51"/>
    <m/>
    <m/>
    <m/>
    <m/>
    <x v="3"/>
    <m/>
  </r>
  <r>
    <n v="1023046801"/>
    <x v="1"/>
    <d v="2022-10-11T00:00:00"/>
    <m/>
    <m/>
    <m/>
    <m/>
    <x v="0"/>
    <x v="5"/>
    <x v="5"/>
    <s v="RC"/>
    <s v="HILARI"/>
    <s v="MILAGRO"/>
    <s v="ORTIZ"/>
    <s v="GRISALES"/>
    <s v="HILARI MILAGRO ORTIZ GRISALES"/>
    <d v="2021-04-23T00:00:00"/>
    <x v="3"/>
    <n v="8"/>
    <n v="3"/>
    <s v="1 AÑOS 8 MESES 3 DIAS "/>
    <x v="2"/>
    <x v="0"/>
    <x v="0"/>
    <s v="BOGOTÁ"/>
    <s v="BOGOTÁ"/>
    <x v="0"/>
    <s v="NO_"/>
    <s v="NO"/>
    <m/>
    <m/>
    <s v="NO_"/>
    <s v="NO_"/>
    <s v="NO_"/>
    <s v="NO_"/>
    <s v="NO_"/>
    <s v="NO_"/>
    <s v="NO_"/>
    <s v="COLOMBIA"/>
    <s v="BOGOTÁ"/>
    <x v="0"/>
    <s v="LOCALIDAD"/>
    <x v="0"/>
    <x v="62"/>
    <m/>
    <s v="ACENTAMIENTO"/>
    <n v="3133074336"/>
    <m/>
    <x v="2"/>
    <s v="NO SE AUTORECONOCE EN NINGUNO DE LOS ANTERIORES"/>
    <x v="1"/>
    <x v="1"/>
    <s v="NO_"/>
    <s v="NO_"/>
    <s v="o. Ingresos iguales o inferiores a 1.5 Smlv"/>
    <m/>
    <s v="MADRE"/>
    <s v="CC"/>
    <n v="1006180441"/>
    <s v="YENNY"/>
    <s v="CAROLINA"/>
    <s v="GRISALES"/>
    <s v="CASTRO"/>
    <m/>
    <s v="COLOMBIA"/>
    <m/>
    <m/>
    <m/>
    <m/>
    <m/>
    <m/>
    <m/>
    <m/>
    <m/>
    <s v=""/>
    <m/>
    <m/>
    <m/>
    <s v="CC"/>
    <n v="1006180441"/>
    <s v="YENNY"/>
    <s v="CAROLINA"/>
    <s v="GRISALES"/>
    <s v="CASTRO"/>
    <m/>
    <s v=""/>
    <m/>
    <m/>
    <s v=" "/>
    <x v="0"/>
    <x v="3"/>
    <x v="0"/>
    <m/>
    <s v="SI_"/>
    <x v="0"/>
    <m/>
    <s v="NO_"/>
    <m/>
    <m/>
    <m/>
    <m/>
    <m/>
    <m/>
    <m/>
    <m/>
    <m/>
    <x v="1"/>
    <m/>
  </r>
  <r>
    <n v="1109567206"/>
    <x v="0"/>
    <d v="2022-10-11T00:00:00"/>
    <d v="2022-10-24T00:00:00"/>
    <m/>
    <e v="#N/A"/>
    <m/>
    <x v="0"/>
    <x v="3"/>
    <x v="3"/>
    <s v="RC"/>
    <s v="CELESTE"/>
    <m/>
    <s v="PAZ"/>
    <s v="GRISALES"/>
    <s v="CELESTE  PAZ GRISALES"/>
    <d v="2019-02-03T00:00:00"/>
    <x v="10"/>
    <n v="10"/>
    <n v="23"/>
    <s v="3 AÑOS 10 MESES 23 DIAS "/>
    <x v="2"/>
    <x v="0"/>
    <x v="0"/>
    <s v="BOGOTÁ"/>
    <s v="BOGOTÁ"/>
    <x v="0"/>
    <s v="NO_"/>
    <s v="NO"/>
    <m/>
    <m/>
    <s v="NO_"/>
    <s v="NO_"/>
    <s v="NO_"/>
    <s v="NO_"/>
    <s v="NO_"/>
    <s v="NO_"/>
    <s v="NO_"/>
    <s v="COLOMBIA"/>
    <s v="BOGOTÁ"/>
    <x v="0"/>
    <s v="LOCALIDAD"/>
    <x v="0"/>
    <x v="62"/>
    <m/>
    <s v="ACENTAMIENTO"/>
    <n v="3133074336"/>
    <m/>
    <x v="2"/>
    <s v="NO SE AUTORECONOCE EN NINGUNO DE LOS ANTERIORES"/>
    <x v="1"/>
    <x v="1"/>
    <s v="NO_"/>
    <s v="NO_"/>
    <s v="o. Ingresos iguales o inferiores a 1.5 Smlv"/>
    <m/>
    <s v="MADRE"/>
    <s v="CC"/>
    <n v="1006180441"/>
    <s v="YENNY"/>
    <s v="CAROLINA"/>
    <s v="GRISALES"/>
    <s v="CASTRO"/>
    <m/>
    <m/>
    <m/>
    <m/>
    <m/>
    <m/>
    <m/>
    <m/>
    <m/>
    <m/>
    <m/>
    <s v=""/>
    <m/>
    <m/>
    <m/>
    <s v="CC"/>
    <n v="1006180441"/>
    <s v="YENNY"/>
    <s v="CAROLINA"/>
    <s v="GRISALES"/>
    <s v="CASTRO"/>
    <m/>
    <s v=""/>
    <m/>
    <m/>
    <m/>
    <x v="0"/>
    <x v="3"/>
    <x v="0"/>
    <m/>
    <s v="SI_"/>
    <x v="0"/>
    <m/>
    <s v="NO_"/>
    <m/>
    <m/>
    <m/>
    <m/>
    <m/>
    <m/>
    <m/>
    <m/>
    <m/>
    <x v="3"/>
    <m/>
  </r>
  <r>
    <n v="1233924826"/>
    <x v="1"/>
    <d v="2022-10-13T00:00:00"/>
    <m/>
    <m/>
    <m/>
    <m/>
    <x v="0"/>
    <x v="2"/>
    <x v="2"/>
    <s v="RC"/>
    <s v="ISABELLA"/>
    <m/>
    <s v="RODRIGUEZ"/>
    <s v="HERNANDEZ"/>
    <s v="ISABELLA  RODRIGUEZ HERNANDEZ"/>
    <d v="2022-04-11T00:00:00"/>
    <x v="1"/>
    <n v="8"/>
    <n v="15"/>
    <s v="0 AÑOS 8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82"/>
    <m/>
    <s v="CL 84 BIS SUR 0 ESTE 51"/>
    <n v="3212537918"/>
    <n v="3229167060"/>
    <x v="0"/>
    <s v="NO SE AUTORECONOCE EN NINGUNO DE LOS ANTERIORES"/>
    <x v="1"/>
    <x v="1"/>
    <s v="NO_"/>
    <s v="NO_"/>
    <s v="o. Ingresos iguales o inferiores a 1.5 Smlv"/>
    <m/>
    <s v="MADRE"/>
    <s v="CC"/>
    <n v="1002314527"/>
    <s v="ANGIE"/>
    <s v="KATERIN"/>
    <s v="HERNANDEZ"/>
    <s v="ORTEGA"/>
    <d v="2003-10-02T00:00:00"/>
    <s v="COLOMBIA"/>
    <s v="BOGOTÁ"/>
    <s v="BOGOTÁ"/>
    <m/>
    <m/>
    <m/>
    <m/>
    <m/>
    <m/>
    <m/>
    <s v=""/>
    <m/>
    <m/>
    <m/>
    <s v="CC"/>
    <n v="1002314527"/>
    <s v="ANGIE"/>
    <s v="KATERIN"/>
    <s v="HERNANDEZ"/>
    <s v="ORTEGA"/>
    <d v="2003-10-02T00:00:00"/>
    <n v="19"/>
    <s v="COLOMBIA"/>
    <s v="BOYACÁ"/>
    <s v="GUATEQUE"/>
    <x v="1"/>
    <x v="6"/>
    <x v="0"/>
    <d v="2022-10-13T00:00:00"/>
    <s v="SI_"/>
    <x v="2"/>
    <s v="SI_"/>
    <s v="SI_"/>
    <m/>
    <m/>
    <m/>
    <m/>
    <m/>
    <m/>
    <m/>
    <m/>
    <m/>
    <x v="2"/>
    <m/>
  </r>
  <r>
    <n v="1245079112"/>
    <x v="1"/>
    <d v="2022-10-18T00:00:00"/>
    <m/>
    <s v="EVELYN BOHORQUEZ"/>
    <m/>
    <m/>
    <x v="0"/>
    <x v="4"/>
    <x v="4"/>
    <s v="RC"/>
    <s v="JOSHUA "/>
    <s v="ALEJANDRO"/>
    <s v="ALBINO "/>
    <s v="VELASQUEZ"/>
    <s v="JOSHUA  ALEJANDRO ALBINO  VELASQUEZ"/>
    <d v="2021-09-15T00:00:00"/>
    <x v="3"/>
    <n v="3"/>
    <n v="11"/>
    <s v="1 AÑOS 3 MESES 11 DIAS "/>
    <x v="2"/>
    <x v="1"/>
    <x v="0"/>
    <s v="BOGOTÁ"/>
    <s v="BOGOTÁ"/>
    <x v="0"/>
    <s v="NO_"/>
    <s v="N/A"/>
    <m/>
    <s v="N/A"/>
    <s v="NO_"/>
    <s v="NO_"/>
    <s v="NO_"/>
    <s v="NO_"/>
    <s v="NO_"/>
    <s v="NO_"/>
    <s v="NO_"/>
    <s v="COLOMBIA"/>
    <s v="BOGOTÁ"/>
    <x v="0"/>
    <s v="LOCALIDAD"/>
    <x v="0"/>
    <x v="0"/>
    <m/>
    <s v="DIAGONAL98BSUR#6F ESTE-17"/>
    <n v="3015931119"/>
    <m/>
    <x v="0"/>
    <s v="NO SE AUTORECONOCE EN NINGUNO DE LOS ANTERIORES"/>
    <x v="1"/>
    <x v="1"/>
    <s v="SI_"/>
    <s v="NO_"/>
    <s v="o. Ingresos iguales o inferiores a 1.5 Smlv"/>
    <m/>
    <s v="MADRE"/>
    <s v="CC"/>
    <n v="1023028261"/>
    <s v="ANGELA"/>
    <s v="MARIA"/>
    <s v="VELASQUEZ"/>
    <s v="CARDONA"/>
    <d v="1998-01-30T00:00:00"/>
    <s v="COLOMBIA"/>
    <s v="BOGOTÁ"/>
    <s v="BOGOTÁ"/>
    <s v="CC"/>
    <n v="1023013001"/>
    <s v="WILSON"/>
    <s v="SMITH"/>
    <s v="ALBINO"/>
    <s v="VARGAS"/>
    <d v="1996-05-26T00:00:00"/>
    <n v="26"/>
    <s v="COLOMBIA"/>
    <s v="BOGOTÁ"/>
    <s v="BOGOTÁ"/>
    <s v="CC"/>
    <n v="1023028261"/>
    <s v="ANGELA"/>
    <s v="MARIA"/>
    <s v="VELASQUEZ"/>
    <s v="CARDONA"/>
    <d v="1998-01-30T00:00:00"/>
    <n v="24"/>
    <s v="COLOMBIA"/>
    <s v="BOGOTÁ"/>
    <s v="BOGOTÁ"/>
    <x v="0"/>
    <x v="6"/>
    <x v="0"/>
    <m/>
    <s v="SI_"/>
    <x v="2"/>
    <n v="1"/>
    <s v="SI_"/>
    <s v="NO"/>
    <m/>
    <n v="30"/>
    <n v="1455"/>
    <n v="36"/>
    <m/>
    <n v="0"/>
    <n v="0"/>
    <m/>
    <x v="1"/>
    <m/>
  </r>
  <r>
    <n v="1117558241"/>
    <x v="1"/>
    <d v="2022-10-18T00:00:00"/>
    <m/>
    <s v="ANTONY SANTIAGO SIERRA MURCIA"/>
    <m/>
    <m/>
    <x v="0"/>
    <x v="4"/>
    <x v="4"/>
    <s v="RC"/>
    <s v="LAURA"/>
    <s v="LIZETH"/>
    <s v="VARGAS"/>
    <s v="VALENCIA"/>
    <s v="LAURA LIZETH VARGAS VALENCIA"/>
    <d v="2022-07-03T00:00:00"/>
    <x v="1"/>
    <n v="5"/>
    <n v="23"/>
    <s v="0 AÑOS 5 MESES 23 DIAS "/>
    <x v="1"/>
    <x v="0"/>
    <x v="0"/>
    <s v="CAQUETÁ"/>
    <s v="FLORENCIA"/>
    <x v="1"/>
    <s v="NO_"/>
    <s v="NO_"/>
    <m/>
    <s v="N/A"/>
    <s v="NO_"/>
    <s v="NO_"/>
    <s v="NO_"/>
    <s v="NO_"/>
    <s v="NO_"/>
    <s v="NO_"/>
    <s v="NO_"/>
    <s v="COLOMBIA"/>
    <s v="BOGOTÁ"/>
    <x v="0"/>
    <s v="LOCALIDAD"/>
    <x v="0"/>
    <x v="16"/>
    <m/>
    <s v="CRRA 10AESTE#106-77"/>
    <n v="3134831889"/>
    <n v="3222450143"/>
    <x v="0"/>
    <s v="NO SE AUTORECONOCE EN NINGUNO DE LOS ANTERIORES"/>
    <x v="1"/>
    <x v="1"/>
    <s v="NO_"/>
    <s v="NO_"/>
    <s v="o. Ingresos iguales o inferiores a 1.5 Smlv"/>
    <m/>
    <s v="MADRE"/>
    <s v="CC"/>
    <n v="40670181"/>
    <s v="ELCY"/>
    <m/>
    <s v="VALENCIA"/>
    <s v="PIZARRO"/>
    <d v="1984-11-20T00:00:00"/>
    <s v="COLOMBIA"/>
    <s v="CAQUETÁ"/>
    <s v="SOLANO"/>
    <s v="CC"/>
    <n v="17644049"/>
    <s v="JAIRO"/>
    <m/>
    <s v="VARGAS"/>
    <s v="GASPAR"/>
    <d v="1968-10-09T00:00:00"/>
    <n v="54"/>
    <s v="COLOMBIA"/>
    <s v="BOGOTÁ"/>
    <s v="BOGOTÁ"/>
    <s v="CC"/>
    <n v="40670181"/>
    <s v="ELCY"/>
    <m/>
    <s v="VALENCIA"/>
    <s v="PIZARRO"/>
    <d v="1984-11-20T00:00:00"/>
    <n v="38"/>
    <s v="COLOMBIA"/>
    <s v="CAQUETÁ"/>
    <s v="SOLANO"/>
    <x v="1"/>
    <x v="35"/>
    <x v="0"/>
    <d v="2022-10-18T00:00:00"/>
    <s v="SI_"/>
    <x v="2"/>
    <n v="1"/>
    <s v="NO_"/>
    <s v="NO"/>
    <n v="31"/>
    <n v="39"/>
    <n v="2670"/>
    <n v="48"/>
    <s v="SI_"/>
    <n v="3"/>
    <n v="3"/>
    <m/>
    <x v="0"/>
    <m/>
  </r>
  <r>
    <n v="1006666312"/>
    <x v="1"/>
    <d v="2022-10-18T00:00:00"/>
    <m/>
    <s v=" EMILY ALEJANDRA CRUZ"/>
    <m/>
    <m/>
    <x v="0"/>
    <x v="0"/>
    <x v="0"/>
    <s v="CC"/>
    <s v="JULIETH "/>
    <s v="TATIANA"/>
    <s v="CHARRY"/>
    <s v="CLAROS"/>
    <s v="JULIETH  TATIANA CHARRY CLAROS"/>
    <d v="2001-06-08T00:00:00"/>
    <x v="15"/>
    <n v="6"/>
    <n v="18"/>
    <s v="21 AÑOS 6 MESES 18 DIAS "/>
    <x v="0"/>
    <x v="0"/>
    <x v="0"/>
    <s v="PUTUMAYO"/>
    <s v="PUERTO ASÍS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8"/>
    <m/>
    <s v="CARRERA2#97-S50SUR"/>
    <n v="3053120248"/>
    <n v="3123495495"/>
    <x v="0"/>
    <s v="NO SE AUTORECONOCE EN NINGUNO DE LOS ANTERIORES"/>
    <x v="0"/>
    <x v="8"/>
    <s v="NO_"/>
    <s v="NO_"/>
    <s v="a. Pertenecientes a hogares con puntaje SISBEN"/>
    <s v="NO_"/>
    <s v="CONYUGE"/>
    <s v="CC"/>
    <n v="1007099234"/>
    <s v="BRAYAN"/>
    <s v="ANDRES"/>
    <s v="BRAVO"/>
    <s v="RODRIGUEZ"/>
    <d v="1999-09-04T00:00:00"/>
    <s v="COLOMBIA"/>
    <s v="BOGOTÁ"/>
    <s v="BOGOTÁ"/>
    <m/>
    <m/>
    <m/>
    <m/>
    <m/>
    <m/>
    <m/>
    <s v=""/>
    <m/>
    <m/>
    <m/>
    <s v="CC"/>
    <n v="69026763"/>
    <s v="AURA"/>
    <s v="NELLY"/>
    <s v="CLAROS"/>
    <s v="CLAROS"/>
    <d v="1973-11-12T00:00:00"/>
    <n v="49"/>
    <s v="COLOMBIA"/>
    <s v="HUILA"/>
    <s v="SALADOBLANCO"/>
    <x v="1"/>
    <x v="1"/>
    <x v="0"/>
    <d v="2022-10-14T00:00:00"/>
    <s v="SI_"/>
    <x v="0"/>
    <m/>
    <m/>
    <m/>
    <m/>
    <m/>
    <m/>
    <m/>
    <m/>
    <m/>
    <m/>
    <m/>
    <x v="0"/>
    <m/>
  </r>
  <r>
    <n v="1073386805"/>
    <x v="1"/>
    <d v="2022-10-18T00:00:00"/>
    <m/>
    <s v="SAMUEL DE JESUS RIVERA"/>
    <m/>
    <m/>
    <x v="0"/>
    <x v="8"/>
    <x v="8"/>
    <s v="RC"/>
    <s v="EMELY"/>
    <s v="MARIANA"/>
    <s v="MONROY"/>
    <s v="CAÑON"/>
    <s v="EMELY MARIANA MONROY CAÑON"/>
    <d v="2021-05-04T00:00:00"/>
    <x v="3"/>
    <n v="7"/>
    <n v="22"/>
    <s v="1 AÑOS 7 MESES 22 DIAS "/>
    <x v="2"/>
    <x v="0"/>
    <x v="0"/>
    <s v="BOGOTÁ"/>
    <s v="BOGOTÁ"/>
    <x v="0"/>
    <s v="NO_"/>
    <s v="NO_"/>
    <m/>
    <s v="N/A"/>
    <s v="NO_"/>
    <s v="NO_"/>
    <s v="NO_"/>
    <s v="NO_"/>
    <s v="NO_"/>
    <s v="NO_"/>
    <s v="NO_"/>
    <s v="COLOMBIA"/>
    <s v="BOGOTÁ"/>
    <x v="0"/>
    <s v="LOCALIDAD"/>
    <x v="0"/>
    <x v="74"/>
    <m/>
    <s v="KR 13ESTE#89ASUR-00"/>
    <n v="3118203998"/>
    <m/>
    <x v="0"/>
    <s v="NO SE AUTORECONOCE EN NINGUNO DE LOS ANTERIORES"/>
    <x v="1"/>
    <x v="1"/>
    <s v="NO_"/>
    <s v="NO_"/>
    <s v="o. Ingresos iguales o inferiores a 1.5 Smlv"/>
    <m/>
    <s v="MADRE"/>
    <s v="CC"/>
    <n v="1077148749"/>
    <s v="JENNY"/>
    <s v="MARCELA"/>
    <s v="CAÑON"/>
    <s v="OSORIO"/>
    <d v="1995-12-24T00:00:00"/>
    <s v="COLOMBIA"/>
    <s v="BOYACÁ"/>
    <s v="TURMEQUÉ"/>
    <s v="CC"/>
    <n v="1073383791"/>
    <s v="CARLOS"/>
    <s v="ALONSO"/>
    <s v="MONROY"/>
    <s v="FORERO"/>
    <d v="1996-03-27T00:00:00"/>
    <n v="26"/>
    <s v="COLOMBIA"/>
    <s v="CUNDINAMARCA"/>
    <s v="SIMIJACA"/>
    <s v="CC"/>
    <n v="1077148749"/>
    <s v="JENNY"/>
    <s v="MARCELA"/>
    <s v="CAÑON"/>
    <s v="OSORIO"/>
    <d v="1995-12-24T00:00:00"/>
    <n v="27"/>
    <s v="COLOMBIA"/>
    <s v="BOYACÁ"/>
    <s v="TURMEQUÉ"/>
    <x v="1"/>
    <x v="0"/>
    <x v="0"/>
    <d v="2022-10-18T00:00:00"/>
    <s v="SI_"/>
    <x v="2"/>
    <n v="2"/>
    <s v="NO_"/>
    <s v="NO"/>
    <m/>
    <n v="39"/>
    <n v="3350"/>
    <n v="52"/>
    <s v="NO_"/>
    <n v="6"/>
    <n v="17"/>
    <m/>
    <x v="1"/>
    <m/>
  </r>
  <r>
    <n v="1243763085"/>
    <x v="1"/>
    <d v="2022-10-19T00:00:00"/>
    <m/>
    <m/>
    <m/>
    <m/>
    <x v="0"/>
    <x v="7"/>
    <x v="7"/>
    <s v="RC"/>
    <s v="ELAINE"/>
    <s v="JULIANA"/>
    <s v="DIAZ"/>
    <s v="PEREZ"/>
    <s v="ELAINE JULIANA DIAZ PEREZ"/>
    <d v="2022-05-06T00:00:00"/>
    <x v="1"/>
    <n v="7"/>
    <n v="20"/>
    <s v="0 AÑOS 7 MESES 20 DIAS "/>
    <x v="2"/>
    <x v="0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63"/>
    <m/>
    <s v="Calle 91 A sur #13 F este 63"/>
    <n v="3224756679"/>
    <m/>
    <x v="0"/>
    <s v="NO SE AUTORECONOCE EN NINGUNO DE LOS ANTERIORES"/>
    <x v="0"/>
    <x v="3"/>
    <s v="NO_"/>
    <s v="NO_"/>
    <s v="a. Pertenecientes a hogares con puntaje SISBEN"/>
    <s v="NO_"/>
    <s v="MADRE"/>
    <s v="CC"/>
    <n v="1016592535"/>
    <s v="KAREN "/>
    <s v="SOFIA"/>
    <s v="DIAZ"/>
    <s v="PEREZ"/>
    <d v="2004-02-18T00:00:00"/>
    <s v="COLOMBIA"/>
    <s v="BOGOTÁ"/>
    <s v="BOGOTÁ"/>
    <m/>
    <m/>
    <m/>
    <m/>
    <m/>
    <m/>
    <m/>
    <s v=""/>
    <m/>
    <m/>
    <m/>
    <s v="CC"/>
    <n v="1016592535"/>
    <s v="KAREN"/>
    <s v="SOFIA"/>
    <s v="DIAZ"/>
    <s v="PEREZ"/>
    <d v="2004-02-18T00:00:00"/>
    <n v="18"/>
    <s v="COLOMBIA"/>
    <s v="BOGOTÁ"/>
    <s v="BOGOTÁ"/>
    <x v="0"/>
    <x v="32"/>
    <x v="0"/>
    <d v="2022-11-08T00:00:00"/>
    <s v="SI_"/>
    <x v="2"/>
    <s v="SI"/>
    <s v="NO_"/>
    <s v="SI"/>
    <n v="39.5"/>
    <n v="36"/>
    <n v="2045"/>
    <n v="46"/>
    <s v="SI"/>
    <n v="6"/>
    <n v="6"/>
    <n v="36"/>
    <x v="2"/>
    <m/>
  </r>
  <r>
    <n v="1028673639"/>
    <x v="1"/>
    <d v="2022-10-25T00:00:00"/>
    <m/>
    <m/>
    <m/>
    <m/>
    <x v="0"/>
    <x v="3"/>
    <x v="3"/>
    <s v="RC"/>
    <s v="MAIRA"/>
    <s v="SOFIA"/>
    <s v="RAMIREZ "/>
    <s v="PALACIOS "/>
    <s v="MAIRA SOFIA RAMIREZ  PALACIOS "/>
    <d v="2018-10-01T00:00:00"/>
    <x v="8"/>
    <n v="2"/>
    <n v="25"/>
    <s v="4 AÑOS 2 MESES 25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2"/>
    <m/>
    <m/>
    <m/>
    <n v="3160427672"/>
    <x v="0"/>
    <s v="AFROCOLOMBIANO"/>
    <x v="0"/>
    <x v="13"/>
    <s v="NO_"/>
    <s v="NO_"/>
    <s v="g. Pertenecientes a comunidades étnicas (indígenas, comunidades negras, afrocolombianas, Palenqueros, Raizales y Rrom), que demanden el servicio."/>
    <m/>
    <s v="TIO(A)"/>
    <s v="CC"/>
    <n v="1076019181"/>
    <s v="ERIKA "/>
    <m/>
    <s v="AGUILAR "/>
    <s v="PALACIOS "/>
    <m/>
    <s v="COLOMBIA"/>
    <s v="BOGOTÁ"/>
    <s v="BOGOTÁ"/>
    <s v="CC"/>
    <n v="1003780261"/>
    <s v="VICTOR"/>
    <s v="MANUEL "/>
    <s v="RAMIREZ"/>
    <s v="RAMIREZ"/>
    <m/>
    <s v=""/>
    <s v="COLOMBIA"/>
    <s v="BOGOTÁ"/>
    <m/>
    <s v="CC"/>
    <n v="1077444559"/>
    <s v="ROSNEY"/>
    <m/>
    <s v="PALACIOS"/>
    <s v="CORDOBA"/>
    <d v="1989-09-16T00:00:00"/>
    <n v="33"/>
    <s v="COLOMBIA"/>
    <s v="CHOCÓ"/>
    <s v="ALTO BAUDÓ"/>
    <x v="1"/>
    <x v="1"/>
    <x v="0"/>
    <d v="2022-10-24T00:00:00"/>
    <s v="SI_"/>
    <x v="2"/>
    <m/>
    <s v="NO_"/>
    <m/>
    <m/>
    <m/>
    <n v="3080"/>
    <n v="53"/>
    <m/>
    <n v="6"/>
    <m/>
    <m/>
    <x v="3"/>
    <m/>
  </r>
  <r>
    <n v="1233514915"/>
    <x v="1"/>
    <d v="2022-10-25T00:00:00"/>
    <m/>
    <m/>
    <m/>
    <m/>
    <x v="0"/>
    <x v="3"/>
    <x v="3"/>
    <s v="RC"/>
    <s v="RAFAEL"/>
    <s v="KALEHT"/>
    <s v="MEDINA "/>
    <s v="LLORIS"/>
    <s v="RAFAEL KALEHT MEDINA  LLORIS"/>
    <d v="2018-07-23T00:00:00"/>
    <x v="8"/>
    <n v="5"/>
    <n v="3"/>
    <s v="4 AÑOS 5 MESES 3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2"/>
    <m/>
    <s v="ASENTAMIENTO LA ESMERALDA"/>
    <m/>
    <n v="3209389740"/>
    <x v="0"/>
    <s v="NO SE AUTORECONOCE EN NINGUNO DE LOS ANTERIORES"/>
    <x v="0"/>
    <x v="6"/>
    <s v="NO_"/>
    <s v="NO_"/>
    <m/>
    <m/>
    <s v="MADRE"/>
    <s v="CC"/>
    <n v="1078576316"/>
    <s v="YURI"/>
    <s v="NATHALY"/>
    <s v="LLORIS"/>
    <s v="ATAMA"/>
    <d v="1985-12-03T00:00:00"/>
    <s v="COLOMBIA"/>
    <s v="CHOCÓ"/>
    <m/>
    <m/>
    <m/>
    <m/>
    <m/>
    <m/>
    <m/>
    <m/>
    <s v=""/>
    <m/>
    <m/>
    <m/>
    <s v="CC"/>
    <n v="1078576316"/>
    <s v="YURI"/>
    <s v="NATHALY"/>
    <s v="LLORIS"/>
    <s v="ATAMA"/>
    <d v="1985-12-03T00:00:00"/>
    <n v="37"/>
    <s v="COLOMBIA"/>
    <s v="CHOCÓ"/>
    <m/>
    <x v="1"/>
    <x v="1"/>
    <x v="0"/>
    <d v="2022-10-24T00:00:00"/>
    <s v="SI_"/>
    <x v="2"/>
    <m/>
    <s v="NO_"/>
    <m/>
    <m/>
    <m/>
    <n v="3050"/>
    <n v="51"/>
    <m/>
    <n v="6"/>
    <m/>
    <m/>
    <x v="3"/>
    <m/>
  </r>
  <r>
    <n v="1011331108"/>
    <x v="1"/>
    <d v="2022-10-25T00:00:00"/>
    <m/>
    <m/>
    <m/>
    <m/>
    <x v="0"/>
    <x v="7"/>
    <x v="7"/>
    <s v="RC"/>
    <s v="DANNA "/>
    <s v="ISABELLA"/>
    <s v="BEJARANO"/>
    <s v="VANEGAS "/>
    <s v="DANNA  ISABELLA BEJARANO VANEGAS "/>
    <d v="2020-07-09T00:00:00"/>
    <x v="2"/>
    <n v="5"/>
    <n v="17"/>
    <s v="2 AÑOS 5 MESES 17 DIAS "/>
    <x v="2"/>
    <x v="0"/>
    <x v="0"/>
    <s v="BOGOTÁ"/>
    <s v="BOGOTÁ"/>
    <x v="0"/>
    <s v="NO_"/>
    <s v="NO_"/>
    <s v="NINGUNA"/>
    <s v="NO_"/>
    <s v="NO_"/>
    <s v="NO_"/>
    <s v="NO_"/>
    <s v="NO_"/>
    <s v="NO_"/>
    <s v="NO_"/>
    <s v="NO_"/>
    <s v="COLOMBIA"/>
    <s v="BOGOTÁ"/>
    <x v="0"/>
    <s v="LOCALIDAD"/>
    <x v="0"/>
    <x v="83"/>
    <m/>
    <s v="CALLE 90B SUR #19-04ESTE "/>
    <n v="3053109966"/>
    <n v="3102400161"/>
    <x v="0"/>
    <s v="NO SE AUTORECONOCE EN NINGUNO DE LOS ANTERIORES"/>
    <x v="1"/>
    <x v="1"/>
    <s v="NO_"/>
    <s v="NO_"/>
    <s v="o. Ingresos iguales o inferiores a 1.5 Smlv"/>
    <m/>
    <s v="ABUELO(A)"/>
    <s v="CC"/>
    <n v="51679391"/>
    <s v="AURA"/>
    <s v="LINA"/>
    <m/>
    <s v="VANEGAS "/>
    <d v="1952-09-05T00:00:00"/>
    <s v="COLOMBIA"/>
    <s v="BOGOTÁ"/>
    <s v="BOGOTÁ"/>
    <m/>
    <m/>
    <m/>
    <m/>
    <m/>
    <m/>
    <m/>
    <s v=""/>
    <m/>
    <m/>
    <m/>
    <s v="CC"/>
    <n v="1010186572"/>
    <s v="INGRID"/>
    <s v="VALERIA "/>
    <m/>
    <s v="VANEGAS "/>
    <d v="1989-11-18T00:00:00"/>
    <n v="33"/>
    <s v="COLOMBIA"/>
    <s v="BOGOTÁ"/>
    <s v="BOGOTÁ"/>
    <x v="0"/>
    <x v="4"/>
    <x v="0"/>
    <m/>
    <s v="SI_"/>
    <x v="2"/>
    <n v="1"/>
    <s v="NO_"/>
    <s v="NO "/>
    <m/>
    <s v="38.5"/>
    <n v="2500"/>
    <n v="51"/>
    <s v="NO_"/>
    <n v="0"/>
    <n v="0"/>
    <s v="N/A"/>
    <x v="1"/>
    <m/>
  </r>
  <r>
    <n v="1014485581"/>
    <x v="1"/>
    <d v="2022-10-25T00:00:00"/>
    <m/>
    <m/>
    <m/>
    <m/>
    <x v="0"/>
    <x v="7"/>
    <x v="7"/>
    <s v="RC"/>
    <s v="EYDAN "/>
    <s v="JAMPIER"/>
    <s v="CUCAITA"/>
    <s v="HERNANDEZ"/>
    <s v="EYDAN  JAMPIER CUCAITA HERNANDEZ"/>
    <d v="2019-10-07T00:00:00"/>
    <x v="10"/>
    <n v="2"/>
    <n v="19"/>
    <s v="3 AÑOS 2 MESES 19 DIAS "/>
    <x v="2"/>
    <x v="1"/>
    <x v="0"/>
    <s v="BOGOTÁ"/>
    <s v="BOGOTÁ"/>
    <x v="0"/>
    <s v="NO_"/>
    <s v="NO_"/>
    <s v="NINGUNA"/>
    <s v="NO_"/>
    <s v="NO_"/>
    <s v="NO_"/>
    <s v="NO_"/>
    <s v="NO_"/>
    <s v="NO_"/>
    <s v="NO_"/>
    <s v="NO_"/>
    <s v="COLOMBIA"/>
    <s v="BOGOTÁ"/>
    <x v="0"/>
    <s v="LOCALIDAD"/>
    <x v="0"/>
    <x v="74"/>
    <m/>
    <s v="KRA 12B # 88F-48 SUR "/>
    <n v="3212212604"/>
    <m/>
    <x v="0"/>
    <s v="NO SE AUTORECONOCE EN NINGUNO DE LOS ANTERIORES"/>
    <x v="1"/>
    <x v="1"/>
    <s v="NO_"/>
    <s v="NO_"/>
    <s v="o. Ingresos iguales o inferiores a 1.5 Smlv"/>
    <m/>
    <s v="MADRE"/>
    <s v="TI"/>
    <n v="1010168451"/>
    <s v="LUZ "/>
    <s v="ADRIANA "/>
    <s v="HERNANDEZ "/>
    <s v="MONRROY "/>
    <d v="2004-11-17T00:00:00"/>
    <s v="COLOMBIA"/>
    <s v="BOGOTÁ"/>
    <s v="BOGOTÁ"/>
    <s v="CC"/>
    <n v="1000618791"/>
    <s v="MIGUEL"/>
    <s v="ANGEL "/>
    <s v="CUCAITA"/>
    <s v="HORQUEZ BOSA "/>
    <d v="1999-06-18T00:00:00"/>
    <n v="23"/>
    <s v="COLOMBIA"/>
    <s v="BOGOTÁ"/>
    <s v="BOGOTÁ"/>
    <s v="TI"/>
    <n v="1010168451"/>
    <s v="LUZ "/>
    <s v="ADRIANA "/>
    <s v="HERNANDEZ "/>
    <s v="MONRROY "/>
    <d v="2004-11-17T00:00:00"/>
    <n v="18"/>
    <s v="COLOMBIA"/>
    <s v="BOGOTÁ"/>
    <s v="BOGOTÁ"/>
    <x v="1"/>
    <x v="1"/>
    <x v="0"/>
    <m/>
    <s v="NO_"/>
    <x v="1"/>
    <m/>
    <s v="NO_"/>
    <s v="NO "/>
    <m/>
    <n v="38"/>
    <n v="2960"/>
    <n v="51"/>
    <s v="NO_"/>
    <n v="6"/>
    <n v="15"/>
    <s v="N/A"/>
    <x v="3"/>
    <m/>
  </r>
  <r>
    <n v="1023048400"/>
    <x v="1"/>
    <d v="2022-11-01T00:00:00"/>
    <m/>
    <m/>
    <m/>
    <m/>
    <x v="0"/>
    <x v="0"/>
    <x v="0"/>
    <s v="RC"/>
    <s v="GUADALUPE"/>
    <s v="SALOME"/>
    <s v="RODRIGUEZ"/>
    <s v="MONTEALEGRE"/>
    <s v="GUADALUPE SALOME RODRIGUEZ MONTEALEGRE"/>
    <d v="2022-05-04T00:00:00"/>
    <x v="1"/>
    <n v="7"/>
    <n v="22"/>
    <s v="0 AÑOS 7 MESES 22 DIAS "/>
    <x v="2"/>
    <x v="0"/>
    <x v="0"/>
    <s v="BOGOTA"/>
    <s v="BOGOTA"/>
    <x v="0"/>
    <s v="NA"/>
    <s v="NINGUNA"/>
    <s v="NA"/>
    <s v="NO_"/>
    <s v="NO_"/>
    <s v="NO_"/>
    <s v="NO_"/>
    <s v="NO_"/>
    <s v="NO_"/>
    <s v="NO_"/>
    <s v="NO_"/>
    <s v="COLOMBIA"/>
    <s v="BOGOTÁ"/>
    <x v="0"/>
    <s v="LOCALIDAD"/>
    <x v="0"/>
    <x v="21"/>
    <m/>
    <s v="DIAGONAL98BSUR#8ESTE-84"/>
    <n v="31323484734"/>
    <m/>
    <x v="2"/>
    <s v="NO SE AUTORECONOCE EN NINGUNO DE LOS ANTERIORES"/>
    <x v="0"/>
    <x v="18"/>
    <s v="NO_"/>
    <s v="NO_"/>
    <s v="o. Ingresos iguales o inferiores a 1.5 Smlv"/>
    <m/>
    <s v="ABUELO(A)"/>
    <s v="CC"/>
    <n v="52282038"/>
    <s v="YENNY"/>
    <s v="CAROLINA"/>
    <s v="RUIZ "/>
    <s v="DIAZ"/>
    <d v="1977-02-20T00:00:00"/>
    <s v="COLOMBIA"/>
    <s v="BOGOTA"/>
    <s v="BOGOTA"/>
    <s v="CC"/>
    <n v="1022997834"/>
    <s v="JOHAN "/>
    <s v="GABRIEL"/>
    <s v="RODRIGUEZ"/>
    <s v="RAMIREZ"/>
    <d v="1994-08-12T00:00:00"/>
    <n v="28"/>
    <s v="COLOMBIA"/>
    <s v="BOGOTA"/>
    <s v="BOGOTA"/>
    <s v="CC"/>
    <n v="1023015597"/>
    <s v="YENNY"/>
    <s v="PAOLA"/>
    <s v="MONTEALEGRE"/>
    <s v="RUIZ"/>
    <d v="1996-09-09T00:00:00"/>
    <n v="26"/>
    <s v="COLOMBIA"/>
    <s v="BOGOTÁ"/>
    <s v="BOGOTÁ"/>
    <x v="0"/>
    <x v="32"/>
    <x v="0"/>
    <d v="2022-10-28T00:00:00"/>
    <s v="NO_"/>
    <x v="1"/>
    <m/>
    <s v="NO_"/>
    <s v="NO "/>
    <m/>
    <m/>
    <n v="3475"/>
    <n v="51"/>
    <m/>
    <s v="HASTA EL MOMENTO"/>
    <n v="38"/>
    <m/>
    <x v="2"/>
    <m/>
  </r>
  <r>
    <n v="1007739212"/>
    <x v="1"/>
    <d v="2022-11-03T00:00:00"/>
    <m/>
    <m/>
    <m/>
    <m/>
    <x v="0"/>
    <x v="0"/>
    <x v="0"/>
    <s v="CC"/>
    <s v="MARIA"/>
    <s v="LUISA"/>
    <s v="JARABA"/>
    <s v="JULIO"/>
    <s v="MARIA LUISA JARABA JULIO"/>
    <d v="1992-04-24T00:00:00"/>
    <x v="5"/>
    <n v="8"/>
    <n v="2"/>
    <s v="30 AÑOS 8 MESES 2 DIAS "/>
    <x v="0"/>
    <x v="0"/>
    <x v="0"/>
    <s v="CARTAGENA"/>
    <s v="BOLIVAR 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4"/>
    <m/>
    <s v="DIAGONAL98ASUR6FESTE37"/>
    <n v="3212624141"/>
    <n v="3112583488"/>
    <x v="0"/>
    <s v="NO SE AUTORECONOCE EN NINGUNO DE LOS ANTERIORES"/>
    <x v="1"/>
    <x v="1"/>
    <s v="NO "/>
    <s v="NO"/>
    <m/>
    <m/>
    <s v="MADRE"/>
    <s v="CC"/>
    <n v="33147651"/>
    <s v="ALMEIDA"/>
    <m/>
    <s v="JULIO"/>
    <s v="DE JARABA"/>
    <d v="1953-11-29T00:00:00"/>
    <s v="COLOMBIA"/>
    <s v="CARTAGENA"/>
    <s v="BOLIVAR"/>
    <m/>
    <m/>
    <m/>
    <m/>
    <m/>
    <m/>
    <m/>
    <s v=""/>
    <m/>
    <m/>
    <m/>
    <m/>
    <m/>
    <m/>
    <m/>
    <m/>
    <m/>
    <m/>
    <s v=""/>
    <m/>
    <m/>
    <m/>
    <x v="1"/>
    <x v="36"/>
    <x v="0"/>
    <d v="2022-11-03T00:00:00"/>
    <m/>
    <x v="0"/>
    <m/>
    <m/>
    <m/>
    <m/>
    <m/>
    <m/>
    <m/>
    <m/>
    <m/>
    <m/>
    <n v="32"/>
    <x v="0"/>
    <m/>
  </r>
  <r>
    <n v="1045424161"/>
    <x v="1"/>
    <d v="2022-11-03T00:00:00"/>
    <m/>
    <m/>
    <m/>
    <m/>
    <x v="0"/>
    <x v="0"/>
    <x v="0"/>
    <s v="TI"/>
    <s v="ISABELLA"/>
    <m/>
    <s v="SOLANO"/>
    <s v="LENGUA"/>
    <s v="ISABELLA  SOLANO LENGUA"/>
    <d v="2007-01-21T00:00:00"/>
    <x v="30"/>
    <n v="11"/>
    <n v="5"/>
    <s v="15 AÑOS 11 MESES 5 DIAS "/>
    <x v="0"/>
    <x v="0"/>
    <x v="0"/>
    <s v="ANTIOQUIA"/>
    <s v="TARAZ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0"/>
    <m/>
    <s v="KARRERA6DESTE#88GSUR"/>
    <n v="3022883318"/>
    <n v="3002230210"/>
    <x v="0"/>
    <s v="NO SE AUTORECONOCE EN NINGUNO DE LOS ANTERIORES"/>
    <x v="1"/>
    <x v="1"/>
    <s v="NO_"/>
    <s v="NO_"/>
    <m/>
    <m/>
    <s v="MADRE"/>
    <s v="CC"/>
    <n v="1045425690"/>
    <s v="FANIA"/>
    <s v="LEONOR"/>
    <s v="LENGUA"/>
    <s v="HERNANDEZ"/>
    <d v="1989-07-02T00:00:00"/>
    <s v="COLOMBIA"/>
    <s v="ANTIOQUIA"/>
    <s v="TARAZÁ"/>
    <m/>
    <m/>
    <m/>
    <m/>
    <m/>
    <m/>
    <m/>
    <s v=""/>
    <m/>
    <m/>
    <m/>
    <m/>
    <m/>
    <m/>
    <m/>
    <m/>
    <m/>
    <m/>
    <s v=""/>
    <m/>
    <m/>
    <m/>
    <x v="0"/>
    <x v="37"/>
    <x v="0"/>
    <d v="2022-11-03T00:00:00"/>
    <m/>
    <x v="0"/>
    <m/>
    <m/>
    <m/>
    <m/>
    <m/>
    <m/>
    <m/>
    <m/>
    <m/>
    <m/>
    <n v="25"/>
    <x v="0"/>
    <m/>
  </r>
  <r>
    <n v="1006093564"/>
    <x v="1"/>
    <d v="2022-11-03T00:00:00"/>
    <m/>
    <m/>
    <m/>
    <m/>
    <x v="0"/>
    <x v="0"/>
    <x v="0"/>
    <s v="CC"/>
    <s v="ALEJANDRA"/>
    <m/>
    <s v="RAMIREZ"/>
    <s v="MENDOZA"/>
    <s v="ALEJANDRA  RAMIREZ MENDOZA"/>
    <d v="1996-03-17T00:00:00"/>
    <x v="26"/>
    <n v="9"/>
    <n v="9"/>
    <s v="26 AÑOS 9 MESES 9 DIAS "/>
    <x v="0"/>
    <x v="0"/>
    <x v="0"/>
    <s v="TOLIMA"/>
    <s v="ORTEGA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44"/>
    <m/>
    <s v="CARRERA7BESTE#91-15SUR"/>
    <n v="3053907222"/>
    <m/>
    <x v="0"/>
    <s v="NO SE AUTORECONOCE EN NINGUNO DE LOS ANTERIORES"/>
    <x v="0"/>
    <x v="18"/>
    <s v="NO_"/>
    <s v="NO_"/>
    <m/>
    <m/>
    <s v="TIO(A)"/>
    <m/>
    <m/>
    <s v="YAMILE"/>
    <m/>
    <s v="RAMIREZ"/>
    <s v="SERRANO"/>
    <d v="1989-11-02T00:00:00"/>
    <s v="COLOMBIA"/>
    <s v="TOLIMA"/>
    <s v="ORTEGA"/>
    <m/>
    <m/>
    <m/>
    <m/>
    <m/>
    <m/>
    <m/>
    <s v=""/>
    <m/>
    <m/>
    <m/>
    <m/>
    <m/>
    <m/>
    <m/>
    <m/>
    <m/>
    <m/>
    <s v=""/>
    <m/>
    <m/>
    <m/>
    <x v="0"/>
    <x v="37"/>
    <x v="0"/>
    <d v="2022-11-03T00:00:00"/>
    <m/>
    <x v="0"/>
    <m/>
    <m/>
    <m/>
    <m/>
    <m/>
    <m/>
    <m/>
    <m/>
    <m/>
    <m/>
    <n v="30"/>
    <x v="0"/>
    <s v="ticket"/>
  </r>
  <r>
    <n v="1018462996"/>
    <x v="1"/>
    <d v="2022-11-03T00:00:00"/>
    <m/>
    <m/>
    <m/>
    <m/>
    <x v="0"/>
    <x v="0"/>
    <x v="0"/>
    <s v="CC"/>
    <s v="ERIKA"/>
    <s v="JOHANA"/>
    <s v="PALACIO"/>
    <s v="RUIZ"/>
    <s v="ERIKA JOHANA PALACIO RUIZ"/>
    <d v="1993-10-02T00:00:00"/>
    <x v="20"/>
    <n v="2"/>
    <n v="24"/>
    <s v="29 AÑOS 2 MESES 24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31"/>
    <m/>
    <s v="CALLE117DSUR#0-16"/>
    <n v="3058115970"/>
    <n v="3143665294"/>
    <x v="0"/>
    <s v="NO SE AUTORECONOCE EN NINGUNO DE LOS ANTERIORES"/>
    <x v="1"/>
    <x v="1"/>
    <s v="NO_"/>
    <s v="NO_"/>
    <m/>
    <m/>
    <s v="HERMANO(A)"/>
    <s v="CC"/>
    <n v="1001185274"/>
    <s v="ASTRID"/>
    <s v="LORENA"/>
    <s v="PALACIO"/>
    <s v="RUIZ"/>
    <d v="2003-04-1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7"/>
    <x v="0"/>
    <d v="2022-11-03T00:00:00"/>
    <m/>
    <x v="0"/>
    <m/>
    <m/>
    <m/>
    <m/>
    <m/>
    <m/>
    <m/>
    <m/>
    <m/>
    <m/>
    <n v="35"/>
    <x v="0"/>
    <m/>
  </r>
  <r>
    <n v="1032370204"/>
    <x v="1"/>
    <d v="2022-12-05T00:00:00"/>
    <m/>
    <m/>
    <m/>
    <m/>
    <x v="0"/>
    <x v="7"/>
    <x v="7"/>
    <s v="CC"/>
    <s v="LIGIA"/>
    <s v="OMAIRA"/>
    <s v="ACOSTA"/>
    <m/>
    <s v="LIGIA OMAIRA ACOSTA "/>
    <d v="1986-08-25T00:00:00"/>
    <x v="13"/>
    <n v="4"/>
    <n v="1"/>
    <s v="36 AÑOS 4 MESES 1 DIAS "/>
    <x v="0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85"/>
    <m/>
    <m/>
    <n v="3143002946"/>
    <m/>
    <x v="0"/>
    <s v="NO SE AUTORECONOCE EN NINGUNO DE LOS ANTERIORES"/>
    <x v="0"/>
    <x v="2"/>
    <s v="NO_"/>
    <s v="NO_"/>
    <s v="o. Ingresos iguales o inferiores a 1.5 Smlv"/>
    <m/>
    <s v="CONYUGE"/>
    <s v="CC"/>
    <n v="1022945607"/>
    <s v="HERMES"/>
    <s v="ALIRIO"/>
    <s v="MANOSALVA"/>
    <s v="RINCON"/>
    <d v="1988-07-22T00:00:00"/>
    <s v="COLOMBIA"/>
    <s v="BOGOTÁ"/>
    <s v="BOGOTÁ"/>
    <m/>
    <m/>
    <m/>
    <m/>
    <m/>
    <m/>
    <m/>
    <s v=""/>
    <m/>
    <m/>
    <m/>
    <s v="CC"/>
    <n v="1032370204"/>
    <s v="LIGIA"/>
    <s v="OMAIRA"/>
    <s v="ACOSTA"/>
    <m/>
    <d v="1986-08-25T00:00:00"/>
    <n v="36"/>
    <s v="COLOMBIA"/>
    <s v="BOGOTÁ"/>
    <s v="BOGOTÁ"/>
    <x v="1"/>
    <x v="4"/>
    <x v="0"/>
    <d v="2022-12-05T00:00:00"/>
    <s v="SI_"/>
    <x v="2"/>
    <m/>
    <m/>
    <s v="NO"/>
    <m/>
    <m/>
    <m/>
    <m/>
    <m/>
    <m/>
    <m/>
    <n v="2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>
  <location ref="B13:D18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dataField="1" showAll="0">
      <items count="11">
        <item m="1" x="8"/>
        <item x="0"/>
        <item m="1" x="5"/>
        <item m="1" x="4"/>
        <item m="1" x="9"/>
        <item m="1" x="6"/>
        <item x="2"/>
        <item x="1"/>
        <item m="1" x="7"/>
        <item x="3"/>
        <item t="default"/>
      </items>
    </pivotField>
    <pivotField showAll="0" defaultSubtotal="0"/>
  </pivotFields>
  <rowFields count="1">
    <field x="106"/>
  </rowFields>
  <rowItems count="5">
    <i>
      <x v="1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TIPO COMPLEMENTO" fld="106" subtotal="count" baseField="0" baseItem="0"/>
    <dataField name="Cuenta de TIPO COMPLEMENTO" fld="106" subtotal="count" showDataAs="percentOfCol" baseField="94" baseItem="0" numFmtId="10"/>
  </dataFields>
  <formats count="21">
    <format dxfId="226">
      <pivotArea field="106" type="button" dataOnly="0" labelOnly="1" outline="0" axis="axisRow" fieldPosition="0"/>
    </format>
    <format dxfId="225">
      <pivotArea dataOnly="0" labelOnly="1" outline="0" axis="axisValues" fieldPosition="0"/>
    </format>
    <format dxfId="224">
      <pivotArea field="106" type="button" dataOnly="0" labelOnly="1" outline="0" axis="axisRow" fieldPosition="0"/>
    </format>
    <format dxfId="223">
      <pivotArea dataOnly="0" labelOnly="1" outline="0" axis="axisValues" fieldPosition="0"/>
    </format>
    <format dxfId="222">
      <pivotArea field="106" type="button" dataOnly="0" labelOnly="1" outline="0" axis="axisRow" fieldPosition="0"/>
    </format>
    <format dxfId="221">
      <pivotArea dataOnly="0" labelOnly="1" outline="0" axis="axisValues" fieldPosition="0"/>
    </format>
    <format dxfId="220">
      <pivotArea outline="0" collapsedLevelsAreSubtotals="1" fieldPosition="0"/>
    </format>
    <format dxfId="219">
      <pivotArea outline="0" collapsedLevelsAreSubtotals="1" fieldPosition="0"/>
    </format>
    <format dxfId="218">
      <pivotArea outline="0" collapsedLevelsAreSubtotals="1" fieldPosition="0"/>
    </format>
    <format dxfId="217">
      <pivotArea field="106" type="button" dataOnly="0" labelOnly="1" outline="0" axis="axisRow" fieldPosition="0"/>
    </format>
    <format dxfId="216">
      <pivotArea dataOnly="0" labelOnly="1" outline="0" axis="axisValues" fieldPosition="0"/>
    </format>
    <format dxfId="215">
      <pivotArea grandRow="1" outline="0" collapsedLevelsAreSubtotals="1" fieldPosition="0"/>
    </format>
    <format dxfId="214">
      <pivotArea dataOnly="0" labelOnly="1" grandRow="1" outline="0" fieldPosition="0"/>
    </format>
    <format dxfId="213">
      <pivotArea grandRow="1" outline="0" collapsedLevelsAreSubtotals="1" fieldPosition="0"/>
    </format>
    <format dxfId="212">
      <pivotArea dataOnly="0" labelOnly="1" grandRow="1" outline="0" fieldPosition="0"/>
    </format>
    <format dxfId="211">
      <pivotArea field="106" type="button" dataOnly="0" labelOnly="1" outline="0" axis="axisRow" fieldPosition="0"/>
    </format>
    <format dxfId="210">
      <pivotArea dataOnly="0" labelOnly="1" outline="0" axis="axisValues" fieldPosition="0"/>
    </format>
    <format dxfId="209">
      <pivotArea outline="0" fieldPosition="0">
        <references count="1">
          <reference field="4294967294" count="1">
            <x v="1"/>
          </reference>
        </references>
      </pivotArea>
    </format>
    <format dxfId="2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2" cacheId="0" applyNumberFormats="0" applyBorderFormats="0" applyFontFormats="0" applyPatternFormats="0" applyAlignmentFormats="0" applyWidthHeightFormats="1" dataCaption="Valores" updatedVersion="8" minRefreshableVersion="3" itemPrintTitles="1" createdVersion="4" indent="0" compact="0" compactData="0" multipleFieldFilters="0">
  <location ref="B26:G36" firstHeaderRow="1" firstDataRow="2" firstDataCol="2"/>
  <pivotFields count="108">
    <pivotField compact="0" outline="0" showAll="0" defaultSubtotal="0"/>
    <pivotField compact="0" outline="0" showAll="0" defaultSubtotal="0">
      <items count="3">
        <item x="1"/>
        <item h="1" x="0"/>
        <item h="1" m="1" x="2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>
      <items count="19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</items>
    </pivotField>
    <pivotField axis="axisRow" compact="0" outline="0" showAll="0" sortType="ascending" defaultSubtotal="0">
      <items count="115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</items>
    </pivotField>
    <pivotField axis="axisRow" compact="0" outline="0" showAll="0" defaultSubtotal="0">
      <items count="99">
        <item m="1" x="69"/>
        <item m="1" x="27"/>
        <item m="1" x="9"/>
        <item m="1" x="83"/>
        <item m="1" x="87"/>
        <item m="1" x="10"/>
        <item m="1" x="45"/>
        <item m="1" x="81"/>
        <item m="1" x="77"/>
        <item m="1" x="31"/>
        <item m="1" x="61"/>
        <item m="1" x="56"/>
        <item m="1" x="57"/>
        <item m="1" x="55"/>
        <item m="1" x="37"/>
        <item m="1" x="18"/>
        <item m="1" x="35"/>
        <item m="1" x="54"/>
        <item m="1" x="13"/>
        <item m="1" x="97"/>
        <item m="1" x="39"/>
        <item m="1" x="96"/>
        <item m="1" x="17"/>
        <item m="1" x="92"/>
        <item m="1" x="94"/>
        <item m="1" x="20"/>
        <item m="1" x="95"/>
        <item m="1" x="90"/>
        <item m="1" x="62"/>
        <item m="1" x="28"/>
        <item m="1" x="42"/>
        <item m="1" x="75"/>
        <item m="1" x="65"/>
        <item m="1" x="41"/>
        <item m="1" x="71"/>
        <item m="1" x="25"/>
        <item m="1" x="73"/>
        <item m="1" x="66"/>
        <item m="1" x="76"/>
        <item m="1" x="23"/>
        <item m="1" x="19"/>
        <item m="1" x="32"/>
        <item m="1" x="44"/>
        <item m="1" x="93"/>
        <item m="1" x="33"/>
        <item m="1" x="24"/>
        <item m="1" x="29"/>
        <item m="1" x="38"/>
        <item m="1" x="88"/>
        <item m="1" x="80"/>
        <item m="1" x="59"/>
        <item m="1" x="60"/>
        <item m="1" x="26"/>
        <item m="1" x="53"/>
        <item m="1" x="85"/>
        <item m="1" x="84"/>
        <item m="1" x="21"/>
        <item m="1" x="50"/>
        <item m="1" x="16"/>
        <item m="1" x="52"/>
        <item m="1" x="70"/>
        <item m="1" x="14"/>
        <item m="1" x="82"/>
        <item m="1" x="67"/>
        <item m="1" x="40"/>
        <item m="1" x="64"/>
        <item m="1" x="48"/>
        <item m="1" x="78"/>
        <item m="1" x="43"/>
        <item m="1" x="63"/>
        <item m="1" x="30"/>
        <item m="1" x="46"/>
        <item m="1" x="36"/>
        <item m="1" x="51"/>
        <item m="1" x="34"/>
        <item m="1" x="49"/>
        <item m="1" x="47"/>
        <item m="1" x="11"/>
        <item m="1" x="79"/>
        <item m="1" x="15"/>
        <item m="1" x="12"/>
        <item m="1" x="98"/>
        <item m="1" x="72"/>
        <item m="1" x="74"/>
        <item m="1" x="91"/>
        <item x="3"/>
        <item m="1" x="89"/>
        <item x="5"/>
        <item m="1" x="68"/>
        <item x="1"/>
        <item x="7"/>
        <item m="1" x="86"/>
        <item m="1" x="58"/>
        <item x="0"/>
        <item m="1" x="22"/>
        <item x="4"/>
        <item x="6"/>
        <item x="2"/>
        <item x="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" outline="0" showAll="0" defaultSubtotal="0"/>
    <pivotField compact="0" numFmtId="1" outline="0" showAll="0" defaultSubtotal="0"/>
    <pivotField compact="0" numFmtId="1" outline="0" showAll="0" defaultSubtotal="0"/>
    <pivotField compact="0" outline="0" showAll="0" defaultSubtotal="0"/>
    <pivotField axis="axisCol" compact="0" outline="0" showAll="0" defaultSubtotal="0">
      <items count="7">
        <item x="0"/>
        <item x="1"/>
        <item x="2"/>
        <item m="1" x="3"/>
        <item m="1" x="6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showAll="0" defaultSubtotal="0"/>
    <pivotField compact="0" outline="0" showAll="0" defaultSubtotal="0"/>
  </pivotFields>
  <rowFields count="2">
    <field x="8"/>
    <field x="9"/>
  </rowFields>
  <rowItems count="9">
    <i>
      <x v="65"/>
      <x v="93"/>
    </i>
    <i>
      <x v="97"/>
      <x v="90"/>
    </i>
    <i>
      <x v="102"/>
      <x v="97"/>
    </i>
    <i>
      <x v="103"/>
      <x v="98"/>
    </i>
    <i>
      <x v="105"/>
      <x v="95"/>
    </i>
    <i>
      <x v="107"/>
      <x v="85"/>
    </i>
    <i>
      <x v="109"/>
      <x v="87"/>
    </i>
    <i>
      <x v="111"/>
      <x v="89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dataFields count="1">
    <dataField name="TIPO COMPLEMENTO POR DUPLA" fld="106" subtotal="count" baseField="0" baseItem="0"/>
  </dataFields>
  <formats count="75">
    <format dxfId="301">
      <pivotArea field="8" type="button" dataOnly="0" labelOnly="1" outline="0" axis="axisRow" fieldPosition="0"/>
    </format>
    <format dxfId="300">
      <pivotArea field="9" type="button" dataOnly="0" labelOnly="1" outline="0" axis="axisRow" fieldPosition="1"/>
    </format>
    <format dxfId="299">
      <pivotArea dataOnly="0" labelOnly="1" outline="0" axis="axisValues" fieldPosition="0"/>
    </format>
    <format dxfId="298">
      <pivotArea field="8" type="button" dataOnly="0" labelOnly="1" outline="0" axis="axisRow" fieldPosition="0"/>
    </format>
    <format dxfId="297">
      <pivotArea field="9" type="button" dataOnly="0" labelOnly="1" outline="0" axis="axisRow" fieldPosition="1"/>
    </format>
    <format dxfId="296">
      <pivotArea field="21" type="button" dataOnly="0" labelOnly="1" outline="0" axis="axisCol" fieldPosition="0"/>
    </format>
    <format dxfId="295">
      <pivotArea dataOnly="0" labelOnly="1" outline="0" axis="axisValues" fieldPosition="0"/>
    </format>
    <format dxfId="294">
      <pivotArea field="8" type="button" dataOnly="0" labelOnly="1" outline="0" axis="axisRow" fieldPosition="0"/>
    </format>
    <format dxfId="293">
      <pivotArea field="9" type="button" dataOnly="0" labelOnly="1" outline="0" axis="axisRow" fieldPosition="1"/>
    </format>
    <format dxfId="292">
      <pivotArea field="21" type="button" dataOnly="0" labelOnly="1" outline="0" axis="axisCol" fieldPosition="0"/>
    </format>
    <format dxfId="291">
      <pivotArea dataOnly="0" labelOnly="1" outline="0" axis="axisValues" fieldPosition="0"/>
    </format>
    <format dxfId="290">
      <pivotArea outline="0" collapsedLevelsAreSubtotals="1" fieldPosition="0"/>
    </format>
    <format dxfId="289">
      <pivotArea dataOnly="0" labelOnly="1" outline="0" fieldPosition="0">
        <references count="1">
          <reference field="8" count="0"/>
        </references>
      </pivotArea>
    </format>
    <format dxfId="288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287">
      <pivotArea dataOnly="0" labelOnly="1" outline="0" fieldPosition="0">
        <references count="3">
          <reference field="8" count="0" selected="0"/>
          <reference field="9" count="0" selected="0"/>
          <reference field="21" count="0"/>
        </references>
      </pivotArea>
    </format>
    <format dxfId="286">
      <pivotArea outline="0" collapsedLevelsAreSubtotals="1" fieldPosition="0"/>
    </format>
    <format dxfId="285">
      <pivotArea dataOnly="0" labelOnly="1" outline="0" fieldPosition="0">
        <references count="1">
          <reference field="8" count="0"/>
        </references>
      </pivotArea>
    </format>
    <format dxfId="284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283">
      <pivotArea dataOnly="0" labelOnly="1" outline="0" fieldPosition="0">
        <references count="3">
          <reference field="8" count="0" selected="0"/>
          <reference field="9" count="0" selected="0"/>
          <reference field="21" count="0"/>
        </references>
      </pivotArea>
    </format>
    <format dxfId="282">
      <pivotArea outline="0" collapsedLevelsAreSubtotals="1" fieldPosition="0"/>
    </format>
    <format dxfId="281">
      <pivotArea dataOnly="0" labelOnly="1" outline="0" fieldPosition="0">
        <references count="1">
          <reference field="8" count="0"/>
        </references>
      </pivotArea>
    </format>
    <format dxfId="280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279">
      <pivotArea dataOnly="0" labelOnly="1" outline="0" fieldPosition="0">
        <references count="3">
          <reference field="8" count="0" selected="0"/>
          <reference field="9" count="0" selected="0"/>
          <reference field="21" count="0"/>
        </references>
      </pivotArea>
    </format>
    <format dxfId="278">
      <pivotArea type="origin" dataOnly="0" labelOnly="1" outline="0" fieldPosition="0"/>
    </format>
    <format dxfId="277">
      <pivotArea type="origin" dataOnly="0" labelOnly="1" outline="0" fieldPosition="0"/>
    </format>
    <format dxfId="276">
      <pivotArea field="21" type="button" dataOnly="0" labelOnly="1" outline="0" axis="axisCol" fieldPosition="0"/>
    </format>
    <format dxfId="275">
      <pivotArea dataOnly="0" labelOnly="1" grandCol="1" outline="0" fieldPosition="0"/>
    </format>
    <format dxfId="274">
      <pivotArea dataOnly="0" labelOnly="1" grandCol="1" outline="0" fieldPosition="0"/>
    </format>
    <format dxfId="273">
      <pivotArea dataOnly="0" labelOnly="1" grandCol="1" outline="0" fieldPosition="0"/>
    </format>
    <format dxfId="272">
      <pivotArea dataOnly="0" grandCol="1" outline="0" axis="axisCol" fieldPosition="0"/>
    </format>
    <format dxfId="271">
      <pivotArea grandRow="1" outline="0" collapsedLevelsAreSubtotals="1" fieldPosition="0"/>
    </format>
    <format dxfId="270">
      <pivotArea type="origin" dataOnly="0" labelOnly="1" outline="0" fieldPosition="0"/>
    </format>
    <format dxfId="269">
      <pivotArea field="8" type="button" dataOnly="0" labelOnly="1" outline="0" axis="axisRow" fieldPosition="0"/>
    </format>
    <format dxfId="268">
      <pivotArea field="9" type="button" dataOnly="0" labelOnly="1" outline="0" axis="axisRow" fieldPosition="1"/>
    </format>
    <format dxfId="267">
      <pivotArea field="21" type="button" dataOnly="0" labelOnly="1" outline="0" axis="axisCol" fieldPosition="0"/>
    </format>
    <format dxfId="266">
      <pivotArea type="topRight" dataOnly="0" labelOnly="1" outline="0" fieldPosition="0"/>
    </format>
    <format dxfId="265">
      <pivotArea dataOnly="0" labelOnly="1" outline="0" fieldPosition="0">
        <references count="1">
          <reference field="21" count="0"/>
        </references>
      </pivotArea>
    </format>
    <format dxfId="264">
      <pivotArea type="topRight" dataOnly="0" labelOnly="1" outline="0" offset="C1" fieldPosition="0"/>
    </format>
    <format dxfId="263">
      <pivotArea field="21" grandRow="1" outline="0" collapsedLevelsAreSubtotals="1" axis="axisCol" fieldPosition="0">
        <references count="1">
          <reference field="21" count="0" selected="0"/>
        </references>
      </pivotArea>
    </format>
    <format dxfId="262">
      <pivotArea dataOnly="0" labelOnly="1" grandRow="1" outline="0" fieldPosition="0"/>
    </format>
    <format dxfId="261">
      <pivotArea grandRow="1" outline="0" collapsedLevelsAreSubtotals="1" fieldPosition="0"/>
    </format>
    <format dxfId="260">
      <pivotArea dataOnly="0" labelOnly="1" grandRow="1" outline="0" fieldPosition="0"/>
    </format>
    <format dxfId="259">
      <pivotArea grandRow="1" outline="0" collapsedLevelsAreSubtotals="1" fieldPosition="0"/>
    </format>
    <format dxfId="258">
      <pivotArea dataOnly="0" labelOnly="1" grandRow="1" outline="0" fieldPosition="0"/>
    </format>
    <format dxfId="257">
      <pivotArea grandRow="1" outline="0" collapsedLevelsAreSubtotals="1" fieldPosition="0"/>
    </format>
    <format dxfId="256">
      <pivotArea dataOnly="0" labelOnly="1" grandRow="1" outline="0" fieldPosition="0"/>
    </format>
    <format dxfId="255">
      <pivotArea grandRow="1" outline="0" collapsedLevelsAreSubtotals="1" fieldPosition="0"/>
    </format>
    <format dxfId="254">
      <pivotArea dataOnly="0" labelOnly="1" grandRow="1" outline="0" fieldPosition="0"/>
    </format>
    <format dxfId="253">
      <pivotArea grandCol="1" outline="0" collapsedLevelsAreSubtotals="1" fieldPosition="0"/>
    </format>
    <format dxfId="252">
      <pivotArea type="topRight" dataOnly="0" labelOnly="1" outline="0" offset="C1" fieldPosition="0"/>
    </format>
    <format dxfId="251">
      <pivotArea dataOnly="0" labelOnly="1" grandCol="1" outline="0" fieldPosition="0"/>
    </format>
    <format dxfId="250">
      <pivotArea grandCol="1" outline="0" collapsedLevelsAreSubtotals="1" fieldPosition="0"/>
    </format>
    <format dxfId="249">
      <pivotArea type="topRight" dataOnly="0" labelOnly="1" outline="0" offset="C1" fieldPosition="0"/>
    </format>
    <format dxfId="248">
      <pivotArea dataOnly="0" labelOnly="1" grandCol="1" outline="0" fieldPosition="0"/>
    </format>
    <format dxfId="247">
      <pivotArea grandRow="1" outline="0" collapsedLevelsAreSubtotals="1" fieldPosition="0"/>
    </format>
    <format dxfId="246">
      <pivotArea dataOnly="0" labelOnly="1" grandRow="1" outline="0" fieldPosition="0"/>
    </format>
    <format dxfId="245">
      <pivotArea grandCol="1" outline="0" collapsedLevelsAreSubtotals="1" fieldPosition="0"/>
    </format>
    <format dxfId="244">
      <pivotArea type="topRight" dataOnly="0" labelOnly="1" outline="0" offset="C1" fieldPosition="0"/>
    </format>
    <format dxfId="243">
      <pivotArea dataOnly="0" labelOnly="1" grandCol="1" outline="0" fieldPosition="0"/>
    </format>
    <format dxfId="242">
      <pivotArea type="origin" dataOnly="0" labelOnly="1" outline="0" fieldPosition="0"/>
    </format>
    <format dxfId="241">
      <pivotArea field="8" type="button" dataOnly="0" labelOnly="1" outline="0" axis="axisRow" fieldPosition="0"/>
    </format>
    <format dxfId="240">
      <pivotArea field="9" type="button" dataOnly="0" labelOnly="1" outline="0" axis="axisRow" fieldPosition="1"/>
    </format>
    <format dxfId="239">
      <pivotArea field="21" type="button" dataOnly="0" labelOnly="1" outline="0" axis="axisCol" fieldPosition="0"/>
    </format>
    <format dxfId="238">
      <pivotArea type="topRight" dataOnly="0" labelOnly="1" outline="0" fieldPosition="0"/>
    </format>
    <format dxfId="237">
      <pivotArea dataOnly="0" labelOnly="1" outline="0" fieldPosition="0">
        <references count="1">
          <reference field="21" count="0"/>
        </references>
      </pivotArea>
    </format>
    <format dxfId="236">
      <pivotArea dataOnly="0" labelOnly="1" grandCol="1" outline="0" fieldPosition="0"/>
    </format>
    <format dxfId="235">
      <pivotArea field="8" type="button" dataOnly="0" labelOnly="1" outline="0" axis="axisRow" fieldPosition="0"/>
    </format>
    <format dxfId="234">
      <pivotArea field="9" type="button" dataOnly="0" labelOnly="1" outline="0" axis="axisRow" fieldPosition="1"/>
    </format>
    <format dxfId="233">
      <pivotArea dataOnly="0" labelOnly="1" grandCol="1" outline="0" fieldPosition="0"/>
    </format>
    <format dxfId="232">
      <pivotArea field="8" type="button" dataOnly="0" labelOnly="1" outline="0" axis="axisRow" fieldPosition="0"/>
    </format>
    <format dxfId="231">
      <pivotArea field="9" type="button" dataOnly="0" labelOnly="1" outline="0" axis="axisRow" fieldPosition="1"/>
    </format>
    <format dxfId="230">
      <pivotArea dataOnly="0" labelOnly="1" grandCol="1" outline="0" fieldPosition="0"/>
    </format>
    <format dxfId="229">
      <pivotArea field="8" type="button" dataOnly="0" labelOnly="1" outline="0" axis="axisRow" fieldPosition="0"/>
    </format>
    <format dxfId="228">
      <pivotArea field="9" type="button" dataOnly="0" labelOnly="1" outline="0" axis="axisRow" fieldPosition="1"/>
    </format>
    <format dxfId="22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abla dinámica3" cacheId="0" applyNumberFormats="0" applyBorderFormats="0" applyFontFormats="0" applyPatternFormats="0" applyAlignmentFormats="0" applyWidthHeightFormats="1" dataCaption="Valores" updatedVersion="8" minRefreshableVersion="3" itemPrintTitles="1" createdVersion="4" indent="0" compact="0" compactData="0" multipleFieldFilters="0">
  <location ref="B42:H52" firstHeaderRow="1" firstDataRow="2" firstDataCol="2"/>
  <pivotFields count="108">
    <pivotField compact="0" outline="0" showAll="0" defaultSubtotal="0"/>
    <pivotField compact="0" outline="0" showAll="0" defaultSubtotal="0">
      <items count="3">
        <item x="1"/>
        <item h="1" x="0"/>
        <item h="1" m="1" x="2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>
      <items count="19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</items>
    </pivotField>
    <pivotField axis="axisRow" compact="0" outline="0" showAll="0" sortType="ascending" defaultSubtotal="0">
      <items count="115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</items>
    </pivotField>
    <pivotField axis="axisRow" compact="0" outline="0" showAll="0" defaultSubtotal="0">
      <items count="99">
        <item m="1" x="69"/>
        <item m="1" x="27"/>
        <item m="1" x="9"/>
        <item m="1" x="83"/>
        <item m="1" x="87"/>
        <item m="1" x="10"/>
        <item m="1" x="45"/>
        <item m="1" x="81"/>
        <item m="1" x="77"/>
        <item m="1" x="31"/>
        <item m="1" x="61"/>
        <item m="1" x="56"/>
        <item m="1" x="57"/>
        <item m="1" x="55"/>
        <item m="1" x="37"/>
        <item m="1" x="18"/>
        <item m="1" x="35"/>
        <item m="1" x="54"/>
        <item m="1" x="13"/>
        <item m="1" x="97"/>
        <item m="1" x="39"/>
        <item m="1" x="96"/>
        <item m="1" x="17"/>
        <item m="1" x="92"/>
        <item m="1" x="94"/>
        <item m="1" x="20"/>
        <item m="1" x="95"/>
        <item m="1" x="90"/>
        <item m="1" x="62"/>
        <item m="1" x="28"/>
        <item m="1" x="42"/>
        <item m="1" x="75"/>
        <item m="1" x="65"/>
        <item m="1" x="41"/>
        <item m="1" x="71"/>
        <item m="1" x="25"/>
        <item m="1" x="73"/>
        <item m="1" x="66"/>
        <item m="1" x="76"/>
        <item m="1" x="23"/>
        <item m="1" x="19"/>
        <item m="1" x="32"/>
        <item m="1" x="44"/>
        <item m="1" x="93"/>
        <item m="1" x="33"/>
        <item m="1" x="24"/>
        <item m="1" x="29"/>
        <item m="1" x="38"/>
        <item m="1" x="88"/>
        <item m="1" x="80"/>
        <item m="1" x="59"/>
        <item m="1" x="60"/>
        <item m="1" x="26"/>
        <item m="1" x="53"/>
        <item m="1" x="85"/>
        <item m="1" x="84"/>
        <item m="1" x="21"/>
        <item m="1" x="50"/>
        <item m="1" x="16"/>
        <item m="1" x="52"/>
        <item m="1" x="70"/>
        <item m="1" x="14"/>
        <item m="1" x="82"/>
        <item m="1" x="67"/>
        <item m="1" x="40"/>
        <item m="1" x="64"/>
        <item m="1" x="48"/>
        <item m="1" x="78"/>
        <item m="1" x="43"/>
        <item m="1" x="63"/>
        <item m="1" x="30"/>
        <item m="1" x="46"/>
        <item m="1" x="36"/>
        <item m="1" x="51"/>
        <item m="1" x="34"/>
        <item m="1" x="49"/>
        <item m="1" x="47"/>
        <item m="1" x="11"/>
        <item m="1" x="79"/>
        <item m="1" x="15"/>
        <item m="1" x="12"/>
        <item m="1" x="98"/>
        <item m="1" x="72"/>
        <item m="1" x="74"/>
        <item m="1" x="91"/>
        <item x="3"/>
        <item m="1" x="89"/>
        <item x="5"/>
        <item m="1" x="68"/>
        <item x="1"/>
        <item x="7"/>
        <item m="1" x="86"/>
        <item m="1" x="58"/>
        <item x="0"/>
        <item m="1" x="22"/>
        <item x="4"/>
        <item x="6"/>
        <item x="2"/>
        <item x="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" outline="0" showAll="0" defaultSubtotal="0">
      <items count="33">
        <item x="1"/>
        <item x="3"/>
        <item x="2"/>
        <item x="10"/>
        <item x="8"/>
        <item x="9"/>
        <item x="25"/>
        <item x="30"/>
        <item x="21"/>
        <item x="29"/>
        <item x="23"/>
        <item x="16"/>
        <item x="4"/>
        <item x="15"/>
        <item x="18"/>
        <item x="17"/>
        <item x="24"/>
        <item x="22"/>
        <item x="26"/>
        <item x="0"/>
        <item x="12"/>
        <item x="20"/>
        <item x="5"/>
        <item x="27"/>
        <item x="11"/>
        <item x="19"/>
        <item x="28"/>
        <item x="13"/>
        <item m="1" x="31"/>
        <item x="7"/>
        <item m="1" x="32"/>
        <item x="6"/>
        <item x="14"/>
      </items>
    </pivotField>
    <pivotField compact="0" numFmtId="1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>
      <items count="7">
        <item x="0"/>
        <item x="1"/>
        <item x="2"/>
        <item m="1" x="3"/>
        <item m="1" x="6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 defaultSubtotal="0">
      <items count="10">
        <item m="1" x="4"/>
        <item x="0"/>
        <item x="2"/>
        <item m="1" x="8"/>
        <item x="1"/>
        <item m="1" x="6"/>
        <item m="1" x="9"/>
        <item m="1" x="5"/>
        <item m="1" x="7"/>
        <item x="3"/>
      </items>
    </pivotField>
    <pivotField compact="0" outline="0" showAll="0" defaultSubtotal="0"/>
  </pivotFields>
  <rowFields count="2">
    <field x="8"/>
    <field x="9"/>
  </rowFields>
  <rowItems count="9">
    <i>
      <x v="65"/>
      <x v="93"/>
    </i>
    <i>
      <x v="97"/>
      <x v="90"/>
    </i>
    <i>
      <x v="102"/>
      <x v="97"/>
    </i>
    <i>
      <x v="103"/>
      <x v="98"/>
    </i>
    <i>
      <x v="105"/>
      <x v="95"/>
    </i>
    <i>
      <x v="107"/>
      <x v="85"/>
    </i>
    <i>
      <x v="109"/>
      <x v="87"/>
    </i>
    <i>
      <x v="111"/>
      <x v="89"/>
    </i>
    <i t="grand">
      <x/>
    </i>
  </rowItems>
  <colFields count="1">
    <field x="106"/>
  </colFields>
  <colItems count="5">
    <i>
      <x v="1"/>
    </i>
    <i>
      <x v="2"/>
    </i>
    <i>
      <x v="4"/>
    </i>
    <i>
      <x v="9"/>
    </i>
    <i t="grand">
      <x/>
    </i>
  </colItems>
  <dataFields count="1">
    <dataField name="Cuenta de TIPO COMPLEMENTO" fld="106" subtotal="count" baseField="0" baseItem="0"/>
  </dataFields>
  <formats count="106">
    <format dxfId="407">
      <pivotArea field="8" type="button" dataOnly="0" labelOnly="1" outline="0" axis="axisRow" fieldPosition="0"/>
    </format>
    <format dxfId="406">
      <pivotArea field="9" type="button" dataOnly="0" labelOnly="1" outline="0" axis="axisRow" fieldPosition="1"/>
    </format>
    <format dxfId="405">
      <pivotArea dataOnly="0" labelOnly="1" outline="0" axis="axisValues" fieldPosition="0"/>
    </format>
    <format dxfId="404">
      <pivotArea field="8" type="button" dataOnly="0" labelOnly="1" outline="0" axis="axisRow" fieldPosition="0"/>
    </format>
    <format dxfId="403">
      <pivotArea field="9" type="button" dataOnly="0" labelOnly="1" outline="0" axis="axisRow" fieldPosition="1"/>
    </format>
    <format dxfId="402">
      <pivotArea field="21" type="button" dataOnly="0" labelOnly="1" outline="0"/>
    </format>
    <format dxfId="401">
      <pivotArea dataOnly="0" labelOnly="1" outline="0" axis="axisValues" fieldPosition="0"/>
    </format>
    <format dxfId="400">
      <pivotArea field="8" type="button" dataOnly="0" labelOnly="1" outline="0" axis="axisRow" fieldPosition="0"/>
    </format>
    <format dxfId="399">
      <pivotArea field="9" type="button" dataOnly="0" labelOnly="1" outline="0" axis="axisRow" fieldPosition="1"/>
    </format>
    <format dxfId="398">
      <pivotArea field="21" type="button" dataOnly="0" labelOnly="1" outline="0"/>
    </format>
    <format dxfId="397">
      <pivotArea dataOnly="0" labelOnly="1" outline="0" axis="axisValues" fieldPosition="0"/>
    </format>
    <format dxfId="396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395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394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393">
      <pivotArea type="origin" dataOnly="0" labelOnly="1" outline="0" fieldPosition="0"/>
    </format>
    <format dxfId="392">
      <pivotArea type="origin" dataOnly="0" labelOnly="1" outline="0" fieldPosition="0"/>
    </format>
    <format dxfId="391">
      <pivotArea field="21" type="button" dataOnly="0" labelOnly="1" outline="0"/>
    </format>
    <format dxfId="390">
      <pivotArea dataOnly="0" labelOnly="1" grandCol="1" outline="0" fieldPosition="0"/>
    </format>
    <format dxfId="389">
      <pivotArea dataOnly="0" labelOnly="1" grandCol="1" outline="0" fieldPosition="0"/>
    </format>
    <format dxfId="388">
      <pivotArea dataOnly="0" labelOnly="1" grandCol="1" outline="0" fieldPosition="0"/>
    </format>
    <format dxfId="387">
      <pivotArea dataOnly="0" grandCol="1" outline="0" axis="axisCol" fieldPosition="0"/>
    </format>
    <format dxfId="386">
      <pivotArea grandRow="1" outline="0" collapsedLevelsAreSubtotals="1" fieldPosition="0"/>
    </format>
    <format dxfId="385">
      <pivotArea type="origin" dataOnly="0" labelOnly="1" outline="0" fieldPosition="0"/>
    </format>
    <format dxfId="384">
      <pivotArea field="8" type="button" dataOnly="0" labelOnly="1" outline="0" axis="axisRow" fieldPosition="0"/>
    </format>
    <format dxfId="383">
      <pivotArea field="9" type="button" dataOnly="0" labelOnly="1" outline="0" axis="axisRow" fieldPosition="1"/>
    </format>
    <format dxfId="382">
      <pivotArea field="21" type="button" dataOnly="0" labelOnly="1" outline="0"/>
    </format>
    <format dxfId="381">
      <pivotArea type="topRight" dataOnly="0" labelOnly="1" outline="0" fieldPosition="0"/>
    </format>
    <format dxfId="380">
      <pivotArea type="topRight" dataOnly="0" labelOnly="1" outline="0" offset="C1" fieldPosition="0"/>
    </format>
    <format dxfId="379">
      <pivotArea dataOnly="0" labelOnly="1" grandRow="1" outline="0" fieldPosition="0"/>
    </format>
    <format dxfId="378">
      <pivotArea grandRow="1" outline="0" collapsedLevelsAreSubtotals="1" fieldPosition="0"/>
    </format>
    <format dxfId="377">
      <pivotArea dataOnly="0" labelOnly="1" grandRow="1" outline="0" fieldPosition="0"/>
    </format>
    <format dxfId="376">
      <pivotArea grandRow="1" outline="0" collapsedLevelsAreSubtotals="1" fieldPosition="0"/>
    </format>
    <format dxfId="375">
      <pivotArea dataOnly="0" labelOnly="1" grandRow="1" outline="0" fieldPosition="0"/>
    </format>
    <format dxfId="374">
      <pivotArea grandRow="1" outline="0" collapsedLevelsAreSubtotals="1" fieldPosition="0"/>
    </format>
    <format dxfId="373">
      <pivotArea dataOnly="0" labelOnly="1" grandRow="1" outline="0" fieldPosition="0"/>
    </format>
    <format dxfId="372">
      <pivotArea grandRow="1" outline="0" collapsedLevelsAreSubtotals="1" fieldPosition="0"/>
    </format>
    <format dxfId="371">
      <pivotArea dataOnly="0" labelOnly="1" grandRow="1" outline="0" fieldPosition="0"/>
    </format>
    <format dxfId="370">
      <pivotArea grandCol="1" outline="0" collapsedLevelsAreSubtotals="1" fieldPosition="0"/>
    </format>
    <format dxfId="369">
      <pivotArea type="topRight" dataOnly="0" labelOnly="1" outline="0" offset="C1" fieldPosition="0"/>
    </format>
    <format dxfId="368">
      <pivotArea dataOnly="0" labelOnly="1" grandCol="1" outline="0" fieldPosition="0"/>
    </format>
    <format dxfId="367">
      <pivotArea grandCol="1" outline="0" collapsedLevelsAreSubtotals="1" fieldPosition="0"/>
    </format>
    <format dxfId="366">
      <pivotArea type="topRight" dataOnly="0" labelOnly="1" outline="0" offset="C1" fieldPosition="0"/>
    </format>
    <format dxfId="365">
      <pivotArea dataOnly="0" labelOnly="1" grandCol="1" outline="0" fieldPosition="0"/>
    </format>
    <format dxfId="364">
      <pivotArea grandRow="1" outline="0" collapsedLevelsAreSubtotals="1" fieldPosition="0"/>
    </format>
    <format dxfId="363">
      <pivotArea dataOnly="0" labelOnly="1" grandRow="1" outline="0" fieldPosition="0"/>
    </format>
    <format dxfId="362">
      <pivotArea grandCol="1" outline="0" collapsedLevelsAreSubtotals="1" fieldPosition="0"/>
    </format>
    <format dxfId="361">
      <pivotArea type="topRight" dataOnly="0" labelOnly="1" outline="0" offset="C1" fieldPosition="0"/>
    </format>
    <format dxfId="360">
      <pivotArea dataOnly="0" labelOnly="1" grandCol="1" outline="0" fieldPosition="0"/>
    </format>
    <format dxfId="359">
      <pivotArea type="origin" dataOnly="0" labelOnly="1" outline="0" fieldPosition="0"/>
    </format>
    <format dxfId="358">
      <pivotArea field="8" type="button" dataOnly="0" labelOnly="1" outline="0" axis="axisRow" fieldPosition="0"/>
    </format>
    <format dxfId="357">
      <pivotArea field="9" type="button" dataOnly="0" labelOnly="1" outline="0" axis="axisRow" fieldPosition="1"/>
    </format>
    <format dxfId="356">
      <pivotArea field="21" type="button" dataOnly="0" labelOnly="1" outline="0"/>
    </format>
    <format dxfId="355">
      <pivotArea type="topRight" dataOnly="0" labelOnly="1" outline="0" fieldPosition="0"/>
    </format>
    <format dxfId="354">
      <pivotArea dataOnly="0" labelOnly="1" grandCol="1" outline="0" fieldPosition="0"/>
    </format>
    <format dxfId="353">
      <pivotArea outline="0" collapsedLevelsAreSubtotals="1" fieldPosition="0"/>
    </format>
    <format dxfId="352">
      <pivotArea dataOnly="0" labelOnly="1" outline="0" fieldPosition="0">
        <references count="1">
          <reference field="8" count="0"/>
        </references>
      </pivotArea>
    </format>
    <format dxfId="351">
      <pivotArea dataOnly="0" labelOnly="1" grandRow="1" outline="0" fieldPosition="0"/>
    </format>
    <format dxfId="350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349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348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347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346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345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344">
      <pivotArea outline="0" collapsedLevelsAreSubtotals="1" fieldPosition="0"/>
    </format>
    <format dxfId="343">
      <pivotArea dataOnly="0" labelOnly="1" outline="0" fieldPosition="0">
        <references count="1">
          <reference field="8" count="0"/>
        </references>
      </pivotArea>
    </format>
    <format dxfId="342">
      <pivotArea dataOnly="0" labelOnly="1" grandRow="1" outline="0" fieldPosition="0"/>
    </format>
    <format dxfId="341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340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339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338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337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336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335">
      <pivotArea outline="0" collapsedLevelsAreSubtotals="1" fieldPosition="0"/>
    </format>
    <format dxfId="334">
      <pivotArea dataOnly="0" labelOnly="1" outline="0" fieldPosition="0">
        <references count="1">
          <reference field="8" count="0"/>
        </references>
      </pivotArea>
    </format>
    <format dxfId="333">
      <pivotArea dataOnly="0" labelOnly="1" grandRow="1" outline="0" fieldPosition="0"/>
    </format>
    <format dxfId="332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331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330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329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328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327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326">
      <pivotArea field="8" type="button" dataOnly="0" labelOnly="1" outline="0" axis="axisRow" fieldPosition="0"/>
    </format>
    <format dxfId="325">
      <pivotArea field="9" type="button" dataOnly="0" labelOnly="1" outline="0" axis="axisRow" fieldPosition="1"/>
    </format>
    <format dxfId="324">
      <pivotArea dataOnly="0" labelOnly="1" outline="0" fieldPosition="0">
        <references count="1">
          <reference field="106" count="0"/>
        </references>
      </pivotArea>
    </format>
    <format dxfId="323">
      <pivotArea dataOnly="0" labelOnly="1" grandCol="1" outline="0" fieldPosition="0"/>
    </format>
    <format dxfId="322">
      <pivotArea field="8" type="button" dataOnly="0" labelOnly="1" outline="0" axis="axisRow" fieldPosition="0"/>
    </format>
    <format dxfId="321">
      <pivotArea field="9" type="button" dataOnly="0" labelOnly="1" outline="0" axis="axisRow" fieldPosition="1"/>
    </format>
    <format dxfId="320">
      <pivotArea dataOnly="0" labelOnly="1" outline="0" fieldPosition="0">
        <references count="1">
          <reference field="106" count="0"/>
        </references>
      </pivotArea>
    </format>
    <format dxfId="319">
      <pivotArea dataOnly="0" labelOnly="1" grandCol="1" outline="0" fieldPosition="0"/>
    </format>
    <format dxfId="318">
      <pivotArea field="8" type="button" dataOnly="0" labelOnly="1" outline="0" axis="axisRow" fieldPosition="0"/>
    </format>
    <format dxfId="317">
      <pivotArea field="9" type="button" dataOnly="0" labelOnly="1" outline="0" axis="axisRow" fieldPosition="1"/>
    </format>
    <format dxfId="316">
      <pivotArea dataOnly="0" labelOnly="1" outline="0" fieldPosition="0">
        <references count="1">
          <reference field="106" count="0"/>
        </references>
      </pivotArea>
    </format>
    <format dxfId="315">
      <pivotArea dataOnly="0" labelOnly="1" grandCol="1" outline="0" fieldPosition="0"/>
    </format>
    <format dxfId="314">
      <pivotArea outline="0" collapsedLevelsAreSubtotals="1" fieldPosition="0"/>
    </format>
    <format dxfId="313">
      <pivotArea field="8" type="button" dataOnly="0" labelOnly="1" outline="0" axis="axisRow" fieldPosition="0"/>
    </format>
    <format dxfId="312">
      <pivotArea field="9" type="button" dataOnly="0" labelOnly="1" outline="0" axis="axisRow" fieldPosition="1"/>
    </format>
    <format dxfId="311">
      <pivotArea dataOnly="0" labelOnly="1" outline="0" fieldPosition="0">
        <references count="1">
          <reference field="8" count="0"/>
        </references>
      </pivotArea>
    </format>
    <format dxfId="310">
      <pivotArea dataOnly="0" labelOnly="1" grandRow="1" outline="0" fieldPosition="0"/>
    </format>
    <format dxfId="309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308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307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306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305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304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303">
      <pivotArea dataOnly="0" labelOnly="1" outline="0" fieldPosition="0">
        <references count="1">
          <reference field="106" count="0"/>
        </references>
      </pivotArea>
    </format>
    <format dxfId="30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 dinámica3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olHeaderCaption="">
  <location ref="B18:G21" firstHeaderRow="1" firstDataRow="2" firstDataCol="1"/>
  <pivotFields count="108">
    <pivotField showAll="0"/>
    <pivotField showAll="0"/>
    <pivotField showAll="0"/>
    <pivotField showAll="0"/>
    <pivotField showAll="0"/>
    <pivotField showAll="0"/>
    <pivotField showAll="0"/>
    <pivotField axis="axisRow" showAll="0">
      <items count="20">
        <item m="1" x="8"/>
        <item m="1" x="4"/>
        <item m="1" x="6"/>
        <item m="1" x="10"/>
        <item m="1" x="15"/>
        <item m="1" x="2"/>
        <item m="1" x="3"/>
        <item m="1" x="17"/>
        <item m="1" x="9"/>
        <item m="1" x="13"/>
        <item m="1" x="12"/>
        <item m="1" x="18"/>
        <item m="1" x="14"/>
        <item m="1" x="1"/>
        <item m="1" x="7"/>
        <item m="1" x="16"/>
        <item x="0"/>
        <item m="1" x="11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Col" dataField="1" showAll="0">
      <items count="11">
        <item m="1" x="4"/>
        <item x="0"/>
        <item m="1" x="8"/>
        <item m="1" x="6"/>
        <item m="1" x="9"/>
        <item m="1" x="5"/>
        <item x="2"/>
        <item x="1"/>
        <item m="1" x="7"/>
        <item x="3"/>
        <item t="default"/>
      </items>
    </pivotField>
    <pivotField showAll="0"/>
  </pivotFields>
  <rowFields count="1">
    <field x="7"/>
  </rowFields>
  <rowItems count="2">
    <i>
      <x v="16"/>
    </i>
    <i t="grand">
      <x/>
    </i>
  </rowItems>
  <colFields count="1">
    <field x="106"/>
  </colFields>
  <colItems count="5">
    <i>
      <x v="1"/>
    </i>
    <i>
      <x v="6"/>
    </i>
    <i>
      <x v="7"/>
    </i>
    <i>
      <x v="9"/>
    </i>
    <i t="grand">
      <x/>
    </i>
  </colItems>
  <dataFields count="1">
    <dataField name="TIPO DE COMPLEMENTO PORCENTAJE" fld="106" subtotal="count" showDataAs="percentOfRow" baseField="95" baseItem="0" numFmtId="10"/>
  </dataFields>
  <formats count="24">
    <format dxfId="182">
      <pivotArea outline="0" collapsedLevelsAreSubtotals="1" fieldPosition="0"/>
    </format>
    <format dxfId="181">
      <pivotArea dataOnly="0" labelOnly="1" fieldPosition="0">
        <references count="1">
          <reference field="7" count="0"/>
        </references>
      </pivotArea>
    </format>
    <format dxfId="180">
      <pivotArea dataOnly="0" labelOnly="1" grandRow="1" outline="0" fieldPosition="0"/>
    </format>
    <format dxfId="179">
      <pivotArea outline="0" collapsedLevelsAreSubtotals="1" fieldPosition="0"/>
    </format>
    <format dxfId="178">
      <pivotArea dataOnly="0" labelOnly="1" fieldPosition="0">
        <references count="1">
          <reference field="7" count="0"/>
        </references>
      </pivotArea>
    </format>
    <format dxfId="177">
      <pivotArea dataOnly="0" labelOnly="1" grandRow="1" outline="0" fieldPosition="0"/>
    </format>
    <format dxfId="176">
      <pivotArea field="7" type="button" dataOnly="0" labelOnly="1" outline="0" axis="axisRow" fieldPosition="0"/>
    </format>
    <format dxfId="175">
      <pivotArea dataOnly="0" labelOnly="1" fieldPosition="0">
        <references count="1">
          <reference field="106" count="0"/>
        </references>
      </pivotArea>
    </format>
    <format dxfId="174">
      <pivotArea dataOnly="0" labelOnly="1" grandCol="1" outline="0" fieldPosition="0"/>
    </format>
    <format dxfId="173">
      <pivotArea field="7" type="button" dataOnly="0" labelOnly="1" outline="0" axis="axisRow" fieldPosition="0"/>
    </format>
    <format dxfId="172">
      <pivotArea dataOnly="0" labelOnly="1" fieldPosition="0">
        <references count="1">
          <reference field="106" count="0"/>
        </references>
      </pivotArea>
    </format>
    <format dxfId="171">
      <pivotArea dataOnly="0" labelOnly="1" grandCol="1" outline="0" fieldPosition="0"/>
    </format>
    <format dxfId="170">
      <pivotArea field="7" type="button" dataOnly="0" labelOnly="1" outline="0" axis="axisRow" fieldPosition="0"/>
    </format>
    <format dxfId="169">
      <pivotArea dataOnly="0" labelOnly="1" fieldPosition="0">
        <references count="1">
          <reference field="106" count="0"/>
        </references>
      </pivotArea>
    </format>
    <format dxfId="168">
      <pivotArea dataOnly="0" labelOnly="1" grandCol="1" outline="0" fieldPosition="0"/>
    </format>
    <format dxfId="167">
      <pivotArea type="origin" dataOnly="0" labelOnly="1" outline="0" fieldPosition="0"/>
    </format>
    <format dxfId="166">
      <pivotArea type="origin" dataOnly="0" labelOnly="1" outline="0" fieldPosition="0"/>
    </format>
    <format dxfId="165">
      <pivotArea type="origin" dataOnly="0" labelOnly="1" outline="0" fieldPosition="0"/>
    </format>
    <format dxfId="164">
      <pivotArea type="topRight" dataOnly="0" labelOnly="1" outline="0" offset="B1" fieldPosition="0"/>
    </format>
    <format dxfId="163">
      <pivotArea dataOnly="0" labelOnly="1" grandCol="1" outline="0" fieldPosition="0"/>
    </format>
    <format dxfId="162">
      <pivotArea grandRow="1" outline="0" collapsedLevelsAreSubtotals="1" fieldPosition="0"/>
    </format>
    <format dxfId="161">
      <pivotArea dataOnly="0" labelOnly="1" grandRow="1" outline="0" fieldPosition="0"/>
    </format>
    <format dxfId="160">
      <pivotArea outline="0" collapsedLevelsAreSubtotals="1" fieldPosition="0"/>
    </format>
    <format dxfId="15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olHeaderCaption="">
  <location ref="B5:G8" firstHeaderRow="1" firstDataRow="2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0">
        <item m="1" x="8"/>
        <item m="1" x="4"/>
        <item m="1" x="6"/>
        <item m="1" x="10"/>
        <item m="1" x="15"/>
        <item m="1" x="2"/>
        <item m="1" x="3"/>
        <item m="1" x="17"/>
        <item m="1" x="9"/>
        <item m="1" x="13"/>
        <item m="1" x="12"/>
        <item m="1" x="18"/>
        <item m="1" x="14"/>
        <item m="1" x="1"/>
        <item m="1" x="7"/>
        <item m="1" x="16"/>
        <item x="0"/>
        <item m="1" x="11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Col" dataField="1" showAll="0">
      <items count="11">
        <item m="1" x="4"/>
        <item x="0"/>
        <item m="1" x="8"/>
        <item m="1" x="6"/>
        <item m="1" x="9"/>
        <item m="1" x="5"/>
        <item x="2"/>
        <item x="1"/>
        <item m="1" x="7"/>
        <item x="3"/>
        <item t="default"/>
      </items>
    </pivotField>
    <pivotField showAll="0"/>
  </pivotFields>
  <rowFields count="1">
    <field x="7"/>
  </rowFields>
  <rowItems count="2">
    <i>
      <x v="16"/>
    </i>
    <i t="grand">
      <x/>
    </i>
  </rowItems>
  <colFields count="1">
    <field x="106"/>
  </colFields>
  <colItems count="5">
    <i>
      <x v="1"/>
    </i>
    <i>
      <x v="6"/>
    </i>
    <i>
      <x v="7"/>
    </i>
    <i>
      <x v="9"/>
    </i>
    <i t="grand">
      <x/>
    </i>
  </colItems>
  <dataFields count="1">
    <dataField name="TIPO DE COMPLEMENTO" fld="106" subtotal="count" baseField="0" baseItem="0"/>
  </dataFields>
  <formats count="23">
    <format dxfId="205">
      <pivotArea outline="0" collapsedLevelsAreSubtotals="1" fieldPosition="0"/>
    </format>
    <format dxfId="204">
      <pivotArea dataOnly="0" labelOnly="1" fieldPosition="0">
        <references count="1">
          <reference field="7" count="0"/>
        </references>
      </pivotArea>
    </format>
    <format dxfId="203">
      <pivotArea dataOnly="0" labelOnly="1" grandRow="1" outline="0" fieldPosition="0"/>
    </format>
    <format dxfId="202">
      <pivotArea outline="0" collapsedLevelsAreSubtotals="1" fieldPosition="0"/>
    </format>
    <format dxfId="201">
      <pivotArea dataOnly="0" labelOnly="1" fieldPosition="0">
        <references count="1">
          <reference field="7" count="0"/>
        </references>
      </pivotArea>
    </format>
    <format dxfId="200">
      <pivotArea dataOnly="0" labelOnly="1" grandRow="1" outline="0" fieldPosition="0"/>
    </format>
    <format dxfId="199">
      <pivotArea field="7" type="button" dataOnly="0" labelOnly="1" outline="0" axis="axisRow" fieldPosition="0"/>
    </format>
    <format dxfId="198">
      <pivotArea dataOnly="0" labelOnly="1" fieldPosition="0">
        <references count="1">
          <reference field="106" count="0"/>
        </references>
      </pivotArea>
    </format>
    <format dxfId="197">
      <pivotArea dataOnly="0" labelOnly="1" grandCol="1" outline="0" fieldPosition="0"/>
    </format>
    <format dxfId="196">
      <pivotArea field="7" type="button" dataOnly="0" labelOnly="1" outline="0" axis="axisRow" fieldPosition="0"/>
    </format>
    <format dxfId="195">
      <pivotArea dataOnly="0" labelOnly="1" fieldPosition="0">
        <references count="1">
          <reference field="106" count="0"/>
        </references>
      </pivotArea>
    </format>
    <format dxfId="194">
      <pivotArea dataOnly="0" labelOnly="1" grandCol="1" outline="0" fieldPosition="0"/>
    </format>
    <format dxfId="193">
      <pivotArea field="7" type="button" dataOnly="0" labelOnly="1" outline="0" axis="axisRow" fieldPosition="0"/>
    </format>
    <format dxfId="192">
      <pivotArea dataOnly="0" labelOnly="1" fieldPosition="0">
        <references count="1">
          <reference field="106" count="0"/>
        </references>
      </pivotArea>
    </format>
    <format dxfId="191">
      <pivotArea dataOnly="0" labelOnly="1" grandCol="1" outline="0" fieldPosition="0"/>
    </format>
    <format dxfId="190">
      <pivotArea type="origin" dataOnly="0" labelOnly="1" outline="0" fieldPosition="0"/>
    </format>
    <format dxfId="189">
      <pivotArea type="origin" dataOnly="0" labelOnly="1" outline="0" fieldPosition="0"/>
    </format>
    <format dxfId="188">
      <pivotArea type="origin" dataOnly="0" labelOnly="1" outline="0" fieldPosition="0"/>
    </format>
    <format dxfId="187">
      <pivotArea type="topRight" dataOnly="0" labelOnly="1" outline="0" offset="B1" fieldPosition="0"/>
    </format>
    <format dxfId="186">
      <pivotArea dataOnly="0" labelOnly="1" grandCol="1" outline="0" fieldPosition="0"/>
    </format>
    <format dxfId="185">
      <pivotArea grandRow="1" outline="0" collapsedLevelsAreSubtotals="1" fieldPosition="0"/>
    </format>
    <format dxfId="184">
      <pivotArea dataOnly="0" labelOnly="1" grandRow="1" outline="0" fieldPosition="0"/>
    </format>
    <format dxfId="18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DISCAPACIDAD">
  <location ref="G50:I53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m="1" x="2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26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DISCAPACIDAD" fld="26" subtotal="count" baseField="0" baseItem="0"/>
    <dataField name="Cuenta de DISCAPACIDAD2" fld="26" subtotal="count" showDataAs="percentOfCol" baseField="22" baseItem="0" numFmtId="10"/>
  </dataFields>
  <formats count="4"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1"/>
          </reference>
        </references>
      </pivotArea>
    </format>
  </formats>
  <chartFormats count="2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Tabla dinámica2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ESTRATO DEL HOGAR">
  <location ref="C190:E19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axis="axisRow" dataField="1" showAll="0">
      <items count="7">
        <item x="0"/>
        <item x="1"/>
        <item m="1" x="5"/>
        <item x="3"/>
        <item x="2"/>
        <item x="4"/>
        <item t="default"/>
      </items>
    </pivotField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48"/>
  </rowFields>
  <rowItems count="6">
    <i>
      <x/>
    </i>
    <i>
      <x v="1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ESTRATO DEL HOGAR" fld="48" baseField="0" baseItem="0"/>
    <dataField name="Porcentaje - ESTRATO DEL HOGAR" fld="48" showDataAs="percentOfCol" baseField="41" baseItem="0" numFmtId="164"/>
  </dataFields>
  <formats count="12">
    <format dxfId="17">
      <pivotArea field="48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field="48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">
      <pivotArea field="48" type="button" dataOnly="0" labelOnly="1" outline="0" axis="axisRow" fieldPosition="0"/>
    </format>
    <format dxfId="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collapsedLevelsAreSubtotals="1" fieldPosition="0">
        <references count="1">
          <reference field="48" count="0"/>
        </references>
      </pivotArea>
    </format>
    <format dxfId="10">
      <pivotArea collapsedLevelsAreSubtotals="1" fieldPosition="0">
        <references count="1">
          <reference field="48" count="0"/>
        </references>
      </pivotArea>
    </format>
    <format dxfId="9">
      <pivotArea collapsedLevelsAreSubtotals="1" fieldPosition="0">
        <references count="1">
          <reference field="48" count="0"/>
        </references>
      </pivotArea>
    </format>
    <format dxfId="8">
      <pivotArea grandRow="1" outline="0" collapsedLevelsAreSubtotals="1" fieldPosition="0"/>
    </format>
    <format dxfId="7">
      <pivotArea grandRow="1" outline="0" collapsedLevelsAreSubtotals="1" fieldPosition="0"/>
    </format>
    <format dxfId="6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8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8" count="1" selected="0">
            <x v="0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6000000}" name="Tabla dinámica16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3">
  <location ref="K190:M214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Row" dataField="1" showAll="0" defaultSubtotal="0">
      <items count="34">
        <item x="1"/>
        <item m="1" x="31"/>
        <item m="1" x="33"/>
        <item m="1" x="30"/>
        <item m="1" x="24"/>
        <item m="1" x="25"/>
        <item m="1" x="28"/>
        <item m="1" x="26"/>
        <item m="1" x="29"/>
        <item m="1" x="27"/>
        <item m="1" x="32"/>
        <item x="14"/>
        <item x="8"/>
        <item x="6"/>
        <item x="12"/>
        <item x="11"/>
        <item x="20"/>
        <item x="18"/>
        <item x="0"/>
        <item x="3"/>
        <item x="4"/>
        <item x="16"/>
        <item x="19"/>
        <item x="7"/>
        <item x="10"/>
        <item x="2"/>
        <item x="5"/>
        <item x="9"/>
        <item x="13"/>
        <item x="17"/>
        <item x="15"/>
        <item x="21"/>
        <item x="23"/>
        <item x="22"/>
      </items>
    </pivotField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51"/>
  </rowFields>
  <rowItems count="24">
    <i>
      <x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PUNTAJE SISBEN" fld="51" subtotal="count" baseField="0" baseItem="0"/>
    <dataField name="Porcentaje de PUNTAJE SISBEN" fld="51" subtotal="count" showDataAs="percentOfCol" baseField="45" baseItem="1" numFmtId="164"/>
  </dataFields>
  <formats count="13">
    <format dxfId="30">
      <pivotArea field="51" type="button" dataOnly="0" labelOnly="1" outline="0" axis="axisRow" fieldPosition="0"/>
    </format>
    <format dxfId="29">
      <pivotArea field="51" type="button" dataOnly="0" labelOnly="1" outline="0" axis="axisRow" fieldPosition="0"/>
    </format>
    <format dxfId="28">
      <pivotArea field="51" type="button" dataOnly="0" labelOnly="1" outline="0" axis="axisRow" fieldPosition="0"/>
    </format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outline="0" fieldPosition="0">
        <references count="1">
          <reference field="4294967294" count="1">
            <x v="1"/>
          </reference>
        </references>
      </pivotArea>
    </format>
    <format dxfId="20">
      <pivotArea dataOnly="0" labelOnly="1" fieldPosition="0">
        <references count="1">
          <reference field="51" count="0"/>
        </references>
      </pivotArea>
    </format>
    <format dxfId="19">
      <pivotArea dataOnly="0" labelOnly="1" fieldPosition="0">
        <references count="1">
          <reference field="51" count="0"/>
        </references>
      </pivotArea>
    </format>
    <format dxfId="18">
      <pivotArea dataOnly="0" labelOnly="1" fieldPosition="0">
        <references count="1">
          <reference field="51" count="0"/>
        </references>
      </pivotArea>
    </format>
  </formats>
  <chartFormats count="2"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D000000}" name="Tabla dinámica8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EPS">
  <location ref="K50:M83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3">
        <item x="1"/>
        <item m="1" x="57"/>
        <item x="5"/>
        <item m="1" x="49"/>
        <item x="12"/>
        <item m="1" x="61"/>
        <item x="8"/>
        <item m="1" x="48"/>
        <item x="6"/>
        <item x="0"/>
        <item x="3"/>
        <item x="22"/>
        <item x="2"/>
        <item m="1" x="78"/>
        <item m="1" x="45"/>
        <item m="1" x="71"/>
        <item m="1" x="38"/>
        <item x="28"/>
        <item x="9"/>
        <item m="1" x="74"/>
        <item x="4"/>
        <item m="1" x="54"/>
        <item x="7"/>
        <item x="14"/>
        <item x="16"/>
        <item x="27"/>
        <item m="1" x="77"/>
        <item x="32"/>
        <item m="1" x="81"/>
        <item x="25"/>
        <item m="1" x="70"/>
        <item m="1" x="51"/>
        <item m="1" x="63"/>
        <item x="18"/>
        <item x="31"/>
        <item m="1" x="60"/>
        <item m="1" x="44"/>
        <item x="13"/>
        <item m="1" x="39"/>
        <item m="1" x="69"/>
        <item m="1" x="52"/>
        <item m="1" x="62"/>
        <item m="1" x="40"/>
        <item m="1" x="66"/>
        <item m="1" x="64"/>
        <item m="1" x="76"/>
        <item m="1" x="53"/>
        <item m="1" x="67"/>
        <item m="1" x="79"/>
        <item m="1" x="42"/>
        <item m="1" x="58"/>
        <item m="1" x="56"/>
        <item m="1" x="55"/>
        <item m="1" x="65"/>
        <item m="1" x="72"/>
        <item m="1" x="75"/>
        <item m="1" x="43"/>
        <item m="1" x="50"/>
        <item m="1" x="41"/>
        <item m="1" x="47"/>
        <item m="1" x="80"/>
        <item x="10"/>
        <item x="11"/>
        <item x="17"/>
        <item x="15"/>
        <item m="1" x="46"/>
        <item x="19"/>
        <item x="20"/>
        <item m="1" x="73"/>
        <item m="1" x="59"/>
        <item x="21"/>
        <item m="1" x="68"/>
        <item x="24"/>
        <item x="23"/>
        <item x="26"/>
        <item x="29"/>
        <item x="30"/>
        <item x="33"/>
        <item x="34"/>
        <item x="35"/>
        <item x="36"/>
        <item x="37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90"/>
  </rowFields>
  <rowItems count="33">
    <i>
      <x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7"/>
    </i>
    <i>
      <x v="18"/>
    </i>
    <i>
      <x v="20"/>
    </i>
    <i>
      <x v="22"/>
    </i>
    <i>
      <x v="23"/>
    </i>
    <i>
      <x v="24"/>
    </i>
    <i>
      <x v="25"/>
    </i>
    <i>
      <x v="27"/>
    </i>
    <i>
      <x v="29"/>
    </i>
    <i>
      <x v="33"/>
    </i>
    <i>
      <x v="34"/>
    </i>
    <i>
      <x v="37"/>
    </i>
    <i>
      <x v="61"/>
    </i>
    <i>
      <x v="62"/>
    </i>
    <i>
      <x v="64"/>
    </i>
    <i>
      <x v="66"/>
    </i>
    <i>
      <x v="67"/>
    </i>
    <i>
      <x v="70"/>
    </i>
    <i>
      <x v="73"/>
    </i>
    <i>
      <x v="78"/>
    </i>
    <i>
      <x v="79"/>
    </i>
    <i>
      <x v="80"/>
    </i>
    <i>
      <x v="8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EPS" fld="90" subtotal="count" baseField="0" baseItem="0"/>
    <dataField name="Porcentaje - EPS" fld="90" subtotal="count" showDataAs="percentOfCol" baseField="74" baseItem="0" numFmtId="164"/>
  </dataFields>
  <formats count="10">
    <format dxfId="40">
      <pivotArea field="90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8">
      <pivotArea field="90" type="button" dataOnly="0" labelOnly="1" outline="0" axis="axisRow" fieldPosition="0"/>
    </format>
    <format dxfId="3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">
      <pivotArea field="90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">
      <pivotArea outline="0" collapsedLevelsAreSubtotals="1" fieldPosition="0"/>
    </format>
    <format dxfId="33">
      <pivotArea outline="0" collapsedLevelsAreSubtotals="1" fieldPosition="0"/>
    </format>
    <format dxfId="32">
      <pivotArea outline="0" collapsedLevelsAreSubtotals="1" fieldPosition="0"/>
    </format>
    <format dxfId="31">
      <pivotArea outline="0" fieldPosition="0">
        <references count="1">
          <reference field="4294967294" count="1">
            <x v="1"/>
          </reference>
        </references>
      </pivotArea>
    </format>
  </formats>
  <chartFormats count="1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1"/>
          </reference>
          <reference field="90" count="1" selected="0">
            <x v="4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1"/>
          </reference>
          <reference field="9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90" count="1" selected="0">
            <x v="1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90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90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90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90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90" count="1" selected="0">
            <x v="4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1"/>
          </reference>
          <reference field="90" count="1" selected="0">
            <x v="8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0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4" rowHeaderCaption="CARNET DE CRECIMIENTO Y DESARROLLO">
  <location ref="G81:I8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axis="axisRow" dataField="1" showAll="0">
      <items count="6">
        <item x="1"/>
        <item x="2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94"/>
  </rowFields>
  <rowItems count="5">
    <i>
      <x/>
    </i>
    <i>
      <x v="1"/>
    </i>
    <i>
      <x v="2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 BENEFICIARIO QUE PRESENTA CARNET DE CRECIMIENTO Y DESARROLLO" fld="94" subtotal="count" baseField="0" baseItem="0"/>
    <dataField name="Porcentaje - BENEFICIARIO QUE PRESENTA CARNET DE CRECIMIENTO Y DESARROLLO" fld="94" subtotal="count" showDataAs="percentOfCol" baseField="78" baseItem="0" numFmtId="164"/>
  </dataFields>
  <formats count="10">
    <format dxfId="50">
      <pivotArea field="94" type="button" dataOnly="0" labelOnly="1" outline="0" axis="axisRow" fieldPosition="0"/>
    </format>
    <format dxfId="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8">
      <pivotArea field="94" type="button" dataOnly="0" labelOnly="1" outline="0" axis="axisRow" fieldPosition="0"/>
    </format>
    <format dxfId="4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6">
      <pivotArea field="94" type="button" dataOnly="0" labelOnly="1" outline="0" axis="axisRow" fieldPosition="0"/>
    </format>
    <format dxfId="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4">
      <pivotArea outline="0" collapsedLevelsAreSubtotals="1" fieldPosition="0"/>
    </format>
    <format dxfId="43">
      <pivotArea outline="0" collapsedLevelsAreSubtotals="1" fieldPosition="0"/>
    </format>
    <format dxfId="42">
      <pivotArea outline="0" collapsedLevelsAreSubtotals="1" fieldPosition="0"/>
    </format>
    <format dxfId="41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9000000}" name="Tabla dinámica4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PAIS DE NACIMIENTO">
  <location ref="K22:M2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">
        <item x="0"/>
        <item x="1"/>
        <item m="1" x="4"/>
        <item x="3"/>
        <item x="2"/>
        <item m="1" x="5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4">
    <i>
      <x/>
    </i>
    <i>
      <x v="1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PAIS DE NACIMIENTO" fld="23" subtotal="count" baseField="0" baseItem="0"/>
    <dataField name="Porcentaje - PAIS DE NACIMIENTO" fld="23" subtotal="count" showDataAs="percentOfCol" baseField="17" baseItem="0" numFmtId="164"/>
  </dataFields>
  <formats count="10">
    <format dxfId="60">
      <pivotArea field="23" type="button" dataOnly="0" labelOnly="1" outline="0" axis="axisRow" fieldPosition="0"/>
    </format>
    <format dxfId="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field="23" type="button" dataOnly="0" labelOnly="1" outline="0" axis="axisRow" fieldPosition="0"/>
    </format>
    <format dxfId="5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6">
      <pivotArea field="23" type="button" dataOnly="0" labelOnly="1" outline="0" axis="axisRow" fieldPosition="0"/>
    </format>
    <format dxfId="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4">
      <pivotArea outline="0" collapsedLevelsAreSubtotals="1" fieldPosition="0"/>
    </format>
    <format dxfId="53">
      <pivotArea outline="0" collapsedLevelsAreSubtotals="1" fieldPosition="0"/>
    </format>
    <format dxfId="52">
      <pivotArea outline="0" collapsedLevelsAreSubtotals="1" fieldPosition="0"/>
    </format>
    <format dxfId="51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1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3" rowHeaderCaption="ZONA DE UBICACIÓN">
  <location ref="C109:E112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0"/>
        <item x="1"/>
        <item m="1" x="2"/>
        <item m="1" x="3"/>
        <item t="default"/>
      </items>
    </pivotField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4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ZONA DE UBICACIÓN" fld="40" subtotal="count" baseField="0" baseItem="0"/>
    <dataField name="Porcentaje -  ZONA DE UBICACIÓN2" fld="40" subtotal="count" showDataAs="percentOfCol" baseField="34" baseItem="0" numFmtId="164"/>
  </dataFields>
  <formats count="10">
    <format dxfId="70">
      <pivotArea field="40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">
      <pivotArea field="40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field="40" type="button" dataOnly="0" labelOnly="1" outline="0" axis="axisRow" fieldPosition="0"/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outline="0" fieldPosition="0">
        <references count="1">
          <reference field="4294967294" count="1">
            <x v="1"/>
          </reference>
        </references>
      </pivotArea>
    </format>
    <format dxfId="63">
      <pivotArea outline="0" collapsedLevelsAreSubtotals="1" fieldPosition="0"/>
    </format>
    <format dxfId="62">
      <pivotArea outline="0" collapsedLevelsAreSubtotals="1" fieldPosition="0"/>
    </format>
    <format dxfId="61">
      <pivotArea outline="0" collapsedLevelsAreSubtotals="1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0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40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8000000}" name="Tabla dinámica3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GENERO">
  <location ref="C22:E25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axis="axisRow" dataField="1" showAll="0" defaultSubtotal="0">
      <items count="5">
        <item x="1"/>
        <item x="0"/>
        <item m="1" x="2"/>
        <item m="1" x="3"/>
        <item m="1" x="4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2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GENERO" fld="22" subtotal="count" baseField="0" baseItem="0"/>
    <dataField name="Porcentaje - GENERO" fld="22" subtotal="count" showDataAs="percentOfCol" baseField="15" baseItem="0" numFmtId="164"/>
  </dataFields>
  <formats count="16"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field="22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3">
      <pivotArea field="22" type="button" dataOnly="0" labelOnly="1" outline="0" axis="axisRow" fieldPosition="0"/>
    </format>
    <format dxfId="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1">
      <pivotArea field="22" type="button" dataOnly="0" labelOnly="1" outline="0" axis="axisRow" fieldPosition="0"/>
    </format>
    <format dxfId="8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9">
      <pivotArea collapsedLevelsAreSubtotals="1" fieldPosition="0">
        <references count="1">
          <reference field="22" count="0"/>
        </references>
      </pivotArea>
    </format>
    <format dxfId="78">
      <pivotArea dataOnly="0" labelOnly="1" fieldPosition="0">
        <references count="1">
          <reference field="22" count="0"/>
        </references>
      </pivotArea>
    </format>
    <format dxfId="77">
      <pivotArea collapsedLevelsAreSubtotals="1" fieldPosition="0">
        <references count="1">
          <reference field="22" count="0"/>
        </references>
      </pivotArea>
    </format>
    <format dxfId="76">
      <pivotArea dataOnly="0" labelOnly="1" fieldPosition="0">
        <references count="1">
          <reference field="22" count="0"/>
        </references>
      </pivotArea>
    </format>
    <format dxfId="75">
      <pivotArea collapsedLevelsAreSubtotals="1" fieldPosition="0">
        <references count="1">
          <reference field="22" count="0"/>
        </references>
      </pivotArea>
    </format>
    <format dxfId="74">
      <pivotArea dataOnly="0" labelOnly="1" fieldPosition="0">
        <references count="1">
          <reference field="22" count="0"/>
        </references>
      </pivotArea>
    </format>
    <format dxfId="73">
      <pivotArea outline="0" collapsedLevelsAreSubtotals="1" fieldPosition="0"/>
    </format>
    <format dxfId="72">
      <pivotArea outline="0" collapsedLevelsAreSubtotals="1" fieldPosition="0"/>
    </format>
    <format dxfId="71">
      <pivotArea outline="0" collapsedLevelsAreSubtotals="1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13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BARRIO">
  <location ref="K109:M172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Row" dataField="1" showAll="0" sortType="descending">
      <items count="219">
        <item m="1" x="111"/>
        <item m="1" x="99"/>
        <item m="1" x="194"/>
        <item m="1" x="88"/>
        <item m="1" x="90"/>
        <item m="1" x="102"/>
        <item m="1" x="98"/>
        <item m="1" x="216"/>
        <item m="1" x="145"/>
        <item x="17"/>
        <item m="1" x="185"/>
        <item m="1" x="173"/>
        <item m="1" x="97"/>
        <item m="1" x="212"/>
        <item m="1" x="135"/>
        <item m="1" x="151"/>
        <item m="1" x="193"/>
        <item m="1" x="156"/>
        <item x="39"/>
        <item m="1" x="208"/>
        <item m="1" x="95"/>
        <item m="1" x="163"/>
        <item m="1" x="149"/>
        <item m="1" x="210"/>
        <item m="1" x="177"/>
        <item m="1" x="152"/>
        <item m="1" x="143"/>
        <item m="1" x="91"/>
        <item m="1" x="170"/>
        <item x="69"/>
        <item m="1" x="172"/>
        <item m="1" x="191"/>
        <item m="1" x="209"/>
        <item x="12"/>
        <item m="1" x="188"/>
        <item m="1" x="134"/>
        <item m="1" x="114"/>
        <item m="1" x="207"/>
        <item m="1" x="94"/>
        <item m="1" x="160"/>
        <item m="1" x="131"/>
        <item m="1" x="183"/>
        <item m="1" x="120"/>
        <item x="80"/>
        <item x="60"/>
        <item x="16"/>
        <item x="26"/>
        <item x="42"/>
        <item x="22"/>
        <item x="20"/>
        <item x="59"/>
        <item x="52"/>
        <item x="85"/>
        <item m="1" x="192"/>
        <item m="1" x="126"/>
        <item x="30"/>
        <item x="37"/>
        <item x="5"/>
        <item x="4"/>
        <item x="82"/>
        <item x="19"/>
        <item m="1" x="133"/>
        <item x="72"/>
        <item x="2"/>
        <item x="0"/>
        <item m="1" x="181"/>
        <item x="61"/>
        <item x="31"/>
        <item m="1" x="144"/>
        <item m="1" x="125"/>
        <item x="53"/>
        <item x="14"/>
        <item x="7"/>
        <item m="1" x="205"/>
        <item x="62"/>
        <item x="46"/>
        <item m="1" x="148"/>
        <item x="55"/>
        <item m="1" x="139"/>
        <item m="1" x="115"/>
        <item x="74"/>
        <item x="25"/>
        <item m="1" x="159"/>
        <item x="9"/>
        <item m="1" x="109"/>
        <item x="10"/>
        <item m="1" x="104"/>
        <item m="1" x="119"/>
        <item m="1" x="132"/>
        <item m="1" x="146"/>
        <item x="6"/>
        <item m="1" x="153"/>
        <item m="1" x="213"/>
        <item m="1" x="137"/>
        <item x="24"/>
        <item m="1" x="122"/>
        <item m="1" x="130"/>
        <item m="1" x="162"/>
        <item m="1" x="113"/>
        <item m="1" x="176"/>
        <item m="1" x="215"/>
        <item m="1" x="110"/>
        <item m="1" x="100"/>
        <item m="1" x="180"/>
        <item m="1" x="105"/>
        <item m="1" x="124"/>
        <item m="1" x="167"/>
        <item m="1" x="93"/>
        <item m="1" x="198"/>
        <item m="1" x="197"/>
        <item m="1" x="165"/>
        <item m="1" x="187"/>
        <item m="1" x="128"/>
        <item m="1" x="150"/>
        <item m="1" x="204"/>
        <item m="1" x="186"/>
        <item m="1" x="202"/>
        <item m="1" x="101"/>
        <item x="84"/>
        <item m="1" x="161"/>
        <item m="1" x="136"/>
        <item m="1" x="103"/>
        <item m="1" x="141"/>
        <item m="1" x="138"/>
        <item m="1" x="117"/>
        <item m="1" x="189"/>
        <item m="1" x="184"/>
        <item x="44"/>
        <item m="1" x="127"/>
        <item m="1" x="123"/>
        <item m="1" x="89"/>
        <item m="1" x="195"/>
        <item x="71"/>
        <item m="1" x="116"/>
        <item m="1" x="129"/>
        <item m="1" x="155"/>
        <item m="1" x="206"/>
        <item m="1" x="164"/>
        <item m="1" x="199"/>
        <item m="1" x="179"/>
        <item m="1" x="211"/>
        <item m="1" x="96"/>
        <item m="1" x="201"/>
        <item x="23"/>
        <item m="1" x="112"/>
        <item m="1" x="200"/>
        <item m="1" x="174"/>
        <item x="1"/>
        <item m="1" x="217"/>
        <item m="1" x="118"/>
        <item m="1" x="108"/>
        <item m="1" x="142"/>
        <item m="1" x="171"/>
        <item m="1" x="158"/>
        <item m="1" x="106"/>
        <item m="1" x="121"/>
        <item m="1" x="190"/>
        <item m="1" x="92"/>
        <item m="1" x="107"/>
        <item m="1" x="157"/>
        <item m="1" x="87"/>
        <item m="1" x="175"/>
        <item m="1" x="168"/>
        <item m="1" x="140"/>
        <item m="1" x="154"/>
        <item m="1" x="166"/>
        <item m="1" x="169"/>
        <item m="1" x="203"/>
        <item m="1" x="86"/>
        <item m="1" x="182"/>
        <item m="1" x="147"/>
        <item x="3"/>
        <item x="8"/>
        <item x="11"/>
        <item x="13"/>
        <item x="15"/>
        <item x="18"/>
        <item x="27"/>
        <item x="28"/>
        <item x="32"/>
        <item x="33"/>
        <item x="34"/>
        <item x="35"/>
        <item x="36"/>
        <item x="38"/>
        <item x="41"/>
        <item x="43"/>
        <item x="45"/>
        <item x="47"/>
        <item x="50"/>
        <item x="54"/>
        <item x="57"/>
        <item x="49"/>
        <item x="58"/>
        <item x="64"/>
        <item x="65"/>
        <item x="66"/>
        <item m="1" x="196"/>
        <item x="68"/>
        <item x="67"/>
        <item x="48"/>
        <item x="56"/>
        <item x="70"/>
        <item m="1" x="178"/>
        <item m="1" x="214"/>
        <item x="73"/>
        <item x="51"/>
        <item x="40"/>
        <item x="63"/>
        <item x="75"/>
        <item x="77"/>
        <item x="78"/>
        <item x="81"/>
        <item x="21"/>
        <item x="79"/>
        <item x="29"/>
        <item x="83"/>
        <item x="7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43"/>
  </rowFields>
  <rowItems count="63">
    <i>
      <x v="57"/>
    </i>
    <i>
      <x v="207"/>
    </i>
    <i>
      <x v="64"/>
    </i>
    <i>
      <x v="45"/>
    </i>
    <i>
      <x v="80"/>
    </i>
    <i>
      <x v="48"/>
    </i>
    <i>
      <x v="63"/>
    </i>
    <i>
      <x v="188"/>
    </i>
    <i>
      <x v="83"/>
    </i>
    <i>
      <x v="208"/>
    </i>
    <i>
      <x v="72"/>
    </i>
    <i>
      <x v="71"/>
    </i>
    <i>
      <x v="55"/>
    </i>
    <i>
      <x v="49"/>
    </i>
    <i>
      <x v="74"/>
    </i>
    <i>
      <x v="176"/>
    </i>
    <i>
      <x v="173"/>
    </i>
    <i>
      <x v="178"/>
    </i>
    <i>
      <x v="212"/>
    </i>
    <i>
      <x v="70"/>
    </i>
    <i>
      <x v="81"/>
    </i>
    <i>
      <x v="213"/>
    </i>
    <i>
      <x v="174"/>
    </i>
    <i>
      <x v="206"/>
    </i>
    <i>
      <x v="56"/>
    </i>
    <i>
      <x v="210"/>
    </i>
    <i>
      <x v="90"/>
    </i>
    <i>
      <x v="67"/>
    </i>
    <i>
      <x v="127"/>
    </i>
    <i>
      <x v="143"/>
    </i>
    <i>
      <x v="194"/>
    </i>
    <i>
      <x v="209"/>
    </i>
    <i>
      <x v="202"/>
    </i>
    <i>
      <x v="147"/>
    </i>
    <i>
      <x v="214"/>
    </i>
    <i>
      <x v="172"/>
    </i>
    <i>
      <x v="200"/>
    </i>
    <i>
      <x v="59"/>
    </i>
    <i>
      <x v="18"/>
    </i>
    <i>
      <x v="52"/>
    </i>
    <i>
      <x v="58"/>
    </i>
    <i>
      <x v="175"/>
    </i>
    <i>
      <x v="216"/>
    </i>
    <i>
      <x v="75"/>
    </i>
    <i>
      <x v="196"/>
    </i>
    <i>
      <x v="177"/>
    </i>
    <i>
      <x v="201"/>
    </i>
    <i>
      <x v="47"/>
    </i>
    <i>
      <x v="29"/>
    </i>
    <i>
      <x v="179"/>
    </i>
    <i>
      <x v="94"/>
    </i>
    <i>
      <x v="181"/>
    </i>
    <i>
      <x v="118"/>
    </i>
    <i>
      <x v="185"/>
    </i>
    <i>
      <x v="132"/>
    </i>
    <i>
      <x v="66"/>
    </i>
    <i>
      <x v="215"/>
    </i>
    <i>
      <x v="190"/>
    </i>
    <i>
      <x v="217"/>
    </i>
    <i>
      <x v="191"/>
    </i>
    <i>
      <x v="192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 BARRIO" fld="43" subtotal="count" baseField="0" baseItem="0"/>
    <dataField name="Porcentaje - BARRIO" fld="43" subtotal="count" showDataAs="percentOfCol" baseField="37" baseItem="0" numFmtId="164"/>
  </dataFields>
  <formats count="10">
    <format dxfId="96">
      <pivotArea outline="0" collapsedLevelsAreSubtotals="1" fieldPosition="0"/>
    </format>
    <format dxfId="95">
      <pivotArea outline="0" collapsedLevelsAreSubtotals="1" fieldPosition="0"/>
    </format>
    <format dxfId="94">
      <pivotArea outline="0" collapsedLevelsAreSubtotals="1" fieldPosition="0"/>
    </format>
    <format dxfId="93">
      <pivotArea field="43" type="button" dataOnly="0" labelOnly="1" outline="0" axis="axisRow" fieldPosition="0"/>
    </format>
    <format dxfId="9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1">
      <pivotArea field="43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9">
      <pivotArea field="43" type="button" dataOnly="0" labelOnly="1" outline="0" axis="axisRow" fieldPosition="0"/>
    </format>
    <format dxfId="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7">
      <pivotArea outline="0" fieldPosition="0">
        <references count="1">
          <reference field="4294967294" count="1">
            <x v="1"/>
          </reference>
        </references>
      </pivotArea>
    </format>
  </format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1"/>
          </reference>
          <reference field="43" count="1" selected="0">
            <x v="4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1"/>
          </reference>
          <reference field="43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43" count="1" selected="0">
            <x v="7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43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1"/>
          </reference>
          <reference field="43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1"/>
          </reference>
          <reference field="43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1"/>
          </reference>
          <reference field="43" count="1" selected="0">
            <x v="2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A000000}" name="Tabla dinámica5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4" indent="0" outline="1" outlineData="1" multipleFieldFilters="0" chartFormat="1" rowHeaderCaption="ACTIVOS">
  <location ref="C12:D13" firstHeaderRow="1" firstDataRow="1" firstDataCol="1"/>
  <pivotFields count="108">
    <pivotField showAll="0"/>
    <pivotField axis="axisRow" dataField="1" showAll="0">
      <items count="4">
        <item x="1"/>
        <item h="1" m="1" x="2"/>
        <item h="1" x="0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 defaultSubtotal="0">
      <items count="5">
        <item x="1"/>
        <item x="0"/>
        <item m="1" x="2"/>
        <item m="1" x="3"/>
        <item m="1" x="4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1"/>
  </rowFields>
  <rowItems count="1">
    <i>
      <x/>
    </i>
  </rowItems>
  <colItems count="1">
    <i/>
  </colItems>
  <dataFields count="1">
    <dataField name="CANTIDAD ACTIVOS" fld="1" subtotal="count" baseField="0" baseItem="0"/>
  </dataFields>
  <formats count="12">
    <format dxfId="108">
      <pivotArea field="22" type="button" dataOnly="0" labelOnly="1" outline="0"/>
    </format>
    <format dxfId="107">
      <pivotArea field="22" type="button" dataOnly="0" labelOnly="1" outline="0"/>
    </format>
    <format dxfId="106">
      <pivotArea field="22" type="button" dataOnly="0" labelOnly="1" outline="0"/>
    </format>
    <format dxfId="105">
      <pivotArea outline="0" collapsedLevelsAreSubtotals="1" fieldPosition="0"/>
    </format>
    <format dxfId="104">
      <pivotArea outline="0" collapsedLevelsAreSubtotals="1" fieldPosition="0"/>
    </format>
    <format dxfId="103">
      <pivotArea outline="0" collapsedLevelsAreSubtotals="1" fieldPosition="0"/>
    </format>
    <format dxfId="102">
      <pivotArea field="1" type="button" dataOnly="0" labelOnly="1" outline="0" axis="axisRow" fieldPosition="0"/>
    </format>
    <format dxfId="101">
      <pivotArea dataOnly="0" labelOnly="1" outline="0" axis="axisValues" fieldPosition="0"/>
    </format>
    <format dxfId="100">
      <pivotArea field="1" type="button" dataOnly="0" labelOnly="1" outline="0" axis="axisRow" fieldPosition="0"/>
    </format>
    <format dxfId="99">
      <pivotArea dataOnly="0" labelOnly="1" outline="0" axis="axisValues" fieldPosition="0"/>
    </format>
    <format dxfId="98">
      <pivotArea field="1" type="button" dataOnly="0" labelOnly="1" outline="0" axis="axisRow" fieldPosition="0"/>
    </format>
    <format dxfId="9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B000000}" name="Tabla dinámica6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REGIMEN - EPS">
  <location ref="C50:E5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3"/>
        <item x="1"/>
        <item x="0"/>
        <item x="4"/>
        <item m="1" x="9"/>
        <item m="1" x="13"/>
        <item m="1" x="10"/>
        <item m="1" x="7"/>
        <item m="1" x="6"/>
        <item x="2"/>
        <item m="1" x="11"/>
        <item m="1" x="8"/>
        <item m="1" x="12"/>
        <item m="1" x="5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89"/>
  </rowFields>
  <rowItems count="6">
    <i>
      <x/>
    </i>
    <i>
      <x v="1"/>
    </i>
    <i>
      <x v="2"/>
    </i>
    <i>
      <x v="3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REGIMEN" fld="89" subtotal="count" baseField="0" baseItem="0"/>
    <dataField name="Porcentaje - REGIMEN" fld="89" subtotal="count" showDataAs="percentOfCol" baseField="73" baseItem="0" numFmtId="164"/>
  </dataFields>
  <formats count="10">
    <format dxfId="118">
      <pivotArea outline="0" collapsedLevelsAreSubtotals="1" fieldPosition="0"/>
    </format>
    <format dxfId="117">
      <pivotArea outline="0" collapsedLevelsAreSubtotals="1" fieldPosition="0"/>
    </format>
    <format dxfId="116">
      <pivotArea outline="0" collapsedLevelsAreSubtotals="1" fieldPosition="0"/>
    </format>
    <format dxfId="115">
      <pivotArea field="89" type="button" dataOnly="0" labelOnly="1" outline="0" axis="axisRow" fieldPosition="0"/>
    </format>
    <format dxfId="1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3">
      <pivotArea field="89" type="button" dataOnly="0" labelOnly="1" outline="0" axis="axisRow" fieldPosition="0"/>
    </format>
    <format dxfId="1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1">
      <pivotArea field="89" type="button" dataOnly="0" labelOnly="1" outline="0" axis="axisRow" fieldPosition="0"/>
    </format>
    <format dxfId="1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9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89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89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C000000}" name="Tabla dinámica7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TIPO DE BENEFICIARIO">
  <location ref="G22:I2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axis="axisRow" dataField="1" showAll="0">
      <items count="8">
        <item x="0"/>
        <item x="1"/>
        <item x="2"/>
        <item m="1" x="3"/>
        <item m="1" x="6"/>
        <item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2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TIPO DE BENEFICIARIO" fld="21" subtotal="count" baseField="0" baseItem="0"/>
    <dataField name="Porcentaje - TIPO DE BENEFICIARIO" fld="21" subtotal="count" showDataAs="percentOfCol" baseField="5" baseItem="0" numFmtId="164"/>
  </dataFields>
  <formats count="10">
    <format dxfId="128">
      <pivotArea field="21" type="button" dataOnly="0" labelOnly="1" outline="0" axis="axisRow" fieldPosition="0"/>
    </format>
    <format dxfId="1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6">
      <pivotArea field="21" type="button" dataOnly="0" labelOnly="1" outline="0" axis="axisRow" fieldPosition="0"/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field="21" type="button" dataOnly="0" labelOnly="1" outline="0" axis="axisRow" fieldPosition="0"/>
    </format>
    <format dxfId="1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2">
      <pivotArea outline="0" collapsedLevelsAreSubtotals="1" fieldPosition="0"/>
    </format>
    <format dxfId="121">
      <pivotArea outline="0" collapsedLevelsAreSubtotals="1" fieldPosition="0"/>
    </format>
    <format dxfId="120">
      <pivotArea outline="0" collapsedLevelsAreSubtotals="1" fieldPosition="0"/>
    </format>
    <format dxfId="119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12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6" rowHeaderCaption="LOCALIDAD-COMUNA-RESTO">
  <location ref="G109:I113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defaultSubtotal="0">
      <items count="11">
        <item m="1" x="8"/>
        <item m="1" x="9"/>
        <item m="1" x="10"/>
        <item m="1" x="3"/>
        <item m="1" x="5"/>
        <item x="1"/>
        <item x="2"/>
        <item m="1" x="4"/>
        <item x="0"/>
        <item m="1" x="7"/>
        <item m="1" x="6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42"/>
  </rowFields>
  <rowItems count="4">
    <i>
      <x v="5"/>
    </i>
    <i>
      <x v="6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NOMBRE LOCALIDAD/COMUNAS/NOMBRE DE ZONA RESTO" fld="42" subtotal="count" baseField="0" baseItem="0"/>
    <dataField name="Porcentaje NOMBRE LOCALIDAD/COMUNAS/NOMBRE DE ZONA RESTO2" fld="42" subtotal="count" showDataAs="percentOfCol" baseField="36" baseItem="0" numFmtId="164"/>
  </dataFields>
  <formats count="10">
    <format dxfId="138">
      <pivotArea outline="0" collapsedLevelsAreSubtotals="1" fieldPosition="0"/>
    </format>
    <format dxfId="137">
      <pivotArea outline="0" collapsedLevelsAreSubtotals="1" fieldPosition="0"/>
    </format>
    <format dxfId="136">
      <pivotArea outline="0" collapsedLevelsAreSubtotals="1" fieldPosition="0"/>
    </format>
    <format dxfId="135">
      <pivotArea field="42" type="button" dataOnly="0" labelOnly="1" outline="0" axis="axisRow" fieldPosition="0"/>
    </format>
    <format dxfId="1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3">
      <pivotArea field="42" type="button" dataOnly="0" labelOnly="1" outline="0" axis="axisRow" fieldPosition="0"/>
    </format>
    <format dxfId="1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1">
      <pivotArea field="42" type="button" dataOnly="0" labelOnly="1" outline="0" axis="axisRow" fieldPosition="0"/>
    </format>
    <format dxfId="1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9">
      <pivotArea outline="0" fieldPosition="0">
        <references count="1">
          <reference field="4294967294" count="1">
            <x v="1"/>
          </reference>
        </references>
      </pivotArea>
    </format>
  </formats>
  <chartFormats count="19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1"/>
          </reference>
          <reference field="42" count="1" selected="0">
            <x v="5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1"/>
          </reference>
          <reference field="42" count="1" selected="0">
            <x v="4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1"/>
          </reference>
          <reference field="42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1"/>
          </reference>
          <reference field="42" count="1" selected="0">
            <x v="2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1"/>
          </reference>
          <reference field="42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1"/>
          </reference>
          <reference field="42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42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42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42" count="1" selected="0">
            <x v="5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42" count="1" selected="0">
            <x v="4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42" count="1" selected="0">
            <x v="3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42" count="1" selected="0">
            <x v="2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42" count="1" selected="0">
            <x v="8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E000000}" name="Tabla dinámica9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CARNET DE VACUNACION">
  <location ref="C81:E85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2"/>
        <item x="0"/>
        <item x="1"/>
        <item m="1" x="5"/>
        <item m="1" x="6"/>
        <item m="1" x="3"/>
        <item m="1" x="4"/>
        <item m="1" x="8"/>
        <item m="1" x="13"/>
        <item m="1" x="10"/>
        <item m="1" x="7"/>
        <item m="1" x="11"/>
        <item m="1" x="12"/>
        <item m="1" x="9"/>
        <item t="default"/>
      </items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9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 BENEFICIARIO QUE CUENTAN CON EL CARNET DE VACUNACIÓN" fld="91" subtotal="count" baseField="0" baseItem="0"/>
    <dataField name="Porcentaje -  BENEFICIARIO QUE CUENTAN CON EL CARNET DE VACUNACIÓN" fld="91" subtotal="count" showDataAs="percentOfCol" baseField="75" baseItem="1" numFmtId="164"/>
  </dataFields>
  <formats count="10">
    <format dxfId="148">
      <pivotArea field="91" type="button" dataOnly="0" labelOnly="1" outline="0" axis="axisRow" fieldPosition="0"/>
    </format>
    <format dxfId="14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6">
      <pivotArea field="91" type="button" dataOnly="0" labelOnly="1" outline="0" axis="axisRow" fieldPosition="0"/>
    </format>
    <format dxfId="1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4">
      <pivotArea field="91" type="button" dataOnly="0" labelOnly="1" outline="0" axis="axisRow" fieldPosition="0"/>
    </format>
    <format dxfId="14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2">
      <pivotArea outline="0" collapsedLevelsAreSubtotals="1" fieldPosition="0"/>
    </format>
    <format dxfId="141">
      <pivotArea outline="0" collapsedLevelsAreSubtotals="1" fieldPosition="0"/>
    </format>
    <format dxfId="140">
      <pivotArea outline="0" collapsedLevelsAreSubtotals="1" fieldPosition="0"/>
    </format>
    <format dxfId="139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9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91" count="1" selected="0">
            <x v="2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15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3">
  <location ref="G190:I194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axis="axisRow" dataField="1" showAll="0">
      <items count="7">
        <item x="1"/>
        <item x="0"/>
        <item x="2"/>
        <item m="1" x="4"/>
        <item m="1" x="3"/>
        <item m="1" x="5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5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BENEFICIARIO SISBENIZADO" fld="50" subtotal="count" baseField="0" baseItem="0"/>
    <dataField name="Cuenta de BENEFICIARIO SISBENIZADO2" fld="50" subtotal="count" showDataAs="percentOfCol" baseField="43" baseItem="0" numFmtId="164"/>
  </dataFields>
  <formats count="10">
    <format dxfId="158">
      <pivotArea field="50" type="button" dataOnly="0" labelOnly="1" outline="0" axis="axisRow" fieldPosition="0"/>
    </format>
    <format dxfId="15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6">
      <pivotArea field="50" type="button" dataOnly="0" labelOnly="1" outline="0" axis="axisRow" fieldPosition="0"/>
    </format>
    <format dxfId="1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4">
      <pivotArea field="50" type="button" dataOnly="0" labelOnly="1" outline="0" axis="axisRow" fieldPosition="0"/>
    </format>
    <format dxfId="153">
      <pivotArea outline="0" collapsedLevelsAreSubtotals="1" fieldPosition="0"/>
    </format>
    <format dxfId="152">
      <pivotArea outline="0" collapsedLevelsAreSubtotals="1" fieldPosition="0"/>
    </format>
    <format dxfId="151">
      <pivotArea outline="0" collapsedLevelsAreSubtotals="1" fieldPosition="0"/>
    </format>
    <format dxfId="1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9">
      <pivotArea outline="0" fieldPosition="0">
        <references count="1">
          <reference field="4294967294" count="1">
            <x v="1"/>
          </reference>
        </references>
      </pivotArea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0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5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50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¿ACTIVO_O_INACTIVO?" xr10:uid="{00000000-0013-0000-FFFF-FFFF01000000}" sourceName="¿ACTIVO O INACTIVO?">
  <pivotTables>
    <pivotTable tabId="5" name="Tabla dinámica1"/>
    <pivotTable tabId="5" name="Tabla dinámica2"/>
    <pivotTable tabId="5" name="Tabla dinámica3"/>
  </pivotTables>
  <data>
    <tabular pivotCacheId="1" showMissing="0">
      <items count="3">
        <i x="1" s="1"/>
        <i x="0"/>
        <i x="2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¿ACTIVO_O_INACTIVO?1" xr10:uid="{00000000-0013-0000-FFFF-FFFF02000000}" sourceName="¿ACTIVO O INACTIVO?">
  <pivotTables>
    <pivotTable tabId="6" name="Tabla dinámica5"/>
    <pivotTable tabId="6" name="Tabla dinámica1"/>
    <pivotTable tabId="6" name="Tabla dinámica2"/>
    <pivotTable tabId="6" name="Tabla dinámica3"/>
    <pivotTable tabId="6" name="Tabla dinámica7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4"/>
    <pivotTable tabId="6" name="Tabla dinámica6"/>
    <pivotTable tabId="6" name="Tabla dinámica8"/>
    <pivotTable tabId="6" name="Tabla dinámica9"/>
  </pivotTables>
  <data>
    <tabular pivotCacheId="1" showMissing="0">
      <items count="3">
        <i x="1" s="1"/>
        <i x="0"/>
        <i x="2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UNIDAD" xr10:uid="{00000000-0013-0000-FFFF-FFFF03000000}" sourceName="UNIDAD">
  <pivotTables>
    <pivotTable tabId="6" name="Tabla dinámica3"/>
    <pivotTable tabId="6" name="Tabla dinámica1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2"/>
    <pivotTable tabId="6" name="Tabla dinámica4"/>
    <pivotTable tabId="6" name="Tabla dinámica5"/>
    <pivotTable tabId="6" name="Tabla dinámica6"/>
    <pivotTable tabId="6" name="Tabla dinámica7"/>
    <pivotTable tabId="6" name="Tabla dinámica8"/>
    <pivotTable tabId="6" name="Tabla dinámica9"/>
  </pivotTables>
  <data>
    <tabular pivotCacheId="1" showMissing="0">
      <items count="19">
        <i x="0" s="1"/>
        <i x="9" s="1" nd="1"/>
        <i x="17" s="1" nd="1"/>
        <i x="13" s="1" nd="1"/>
        <i x="16" s="1" nd="1"/>
        <i x="7" s="1" nd="1"/>
        <i x="12" s="1" nd="1"/>
        <i x="18" s="1" nd="1"/>
        <i x="14" s="1" nd="1"/>
        <i x="8" s="1" nd="1"/>
        <i x="2" s="1" nd="1"/>
        <i x="3" s="1" nd="1"/>
        <i x="6" s="1" nd="1"/>
        <i x="10" s="1" nd="1"/>
        <i x="11" s="1" nd="1"/>
        <i x="4" s="1" nd="1"/>
        <i x="5" s="1" nd="1"/>
        <i x="15" s="1" nd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UPLA" xr10:uid="{00000000-0013-0000-FFFF-FFFF04000000}" sourceName="DUPLA">
  <pivotTables>
    <pivotTable tabId="6" name="Tabla dinámica3"/>
    <pivotTable tabId="6" name="Tabla dinámica1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2"/>
    <pivotTable tabId="6" name="Tabla dinámica4"/>
    <pivotTable tabId="6" name="Tabla dinámica5"/>
    <pivotTable tabId="6" name="Tabla dinámica6"/>
    <pivotTable tabId="6" name="Tabla dinámica7"/>
    <pivotTable tabId="6" name="Tabla dinámica8"/>
    <pivotTable tabId="6" name="Tabla dinámica9"/>
  </pivotTables>
  <data>
    <tabular pivotCacheId="1" showMissing="0">
      <items count="115">
        <i x="0" s="1"/>
        <i x="7" s="1"/>
        <i x="2" s="1"/>
        <i x="8" s="1"/>
        <i x="4" s="1"/>
        <i x="3" s="1"/>
        <i x="5" s="1"/>
        <i x="1" s="1"/>
        <i x="6" s="1" nd="1"/>
        <i x="15" s="1" nd="1"/>
        <i x="108" s="1" nd="1"/>
        <i x="93" s="1" nd="1"/>
        <i x="77" s="1" nd="1"/>
        <i x="59" s="1" nd="1"/>
        <i x="40" s="1" nd="1"/>
        <i x="110" s="1" nd="1"/>
        <i x="53" s="1" nd="1"/>
        <i x="68" s="1" nd="1"/>
        <i x="25" s="1" nd="1"/>
        <i x="29" s="1" nd="1"/>
        <i x="106" s="1" nd="1"/>
        <i x="46" s="1" nd="1"/>
        <i x="58" s="1" nd="1"/>
        <i x="114" s="1" nd="1"/>
        <i x="94" s="1" nd="1"/>
        <i x="75" s="1" nd="1"/>
        <i x="78" s="1" nd="1"/>
        <i x="33" s="1" nd="1"/>
        <i x="97" s="1" nd="1"/>
        <i x="82" s="1" nd="1"/>
        <i x="64" s="1" nd="1"/>
        <i x="45" s="1" nd="1"/>
        <i x="30" s="1" nd="1"/>
        <i x="14" s="1" nd="1"/>
        <i x="90" s="1" nd="1"/>
        <i x="42" s="1" nd="1"/>
        <i x="104" s="1" nd="1"/>
        <i x="98" s="1" nd="1"/>
        <i x="20" s="1" nd="1"/>
        <i x="47" s="1" nd="1"/>
        <i x="87" s="1" nd="1"/>
        <i x="41" s="1" nd="1"/>
        <i x="101" s="1" nd="1"/>
        <i x="107" s="1" nd="1"/>
        <i x="35" s="1" nd="1"/>
        <i x="74" s="1" nd="1"/>
        <i x="22" s="1" nd="1"/>
        <i x="105" s="1" nd="1"/>
        <i x="26" s="1" nd="1"/>
        <i x="43" s="1" nd="1"/>
        <i x="103" s="1" nd="1"/>
        <i x="39" s="1" nd="1"/>
        <i x="28" s="1" nd="1"/>
        <i x="71" s="1" nd="1"/>
        <i x="109" s="1" nd="1"/>
        <i x="31" s="1" nd="1"/>
        <i x="63" s="1" nd="1"/>
        <i x="80" s="1" nd="1"/>
        <i x="56" s="1" nd="1"/>
        <i x="70" s="1" nd="1"/>
        <i x="50" s="1" nd="1"/>
        <i x="32" s="1" nd="1"/>
        <i x="17" s="1" nd="1"/>
        <i x="111" s="1" nd="1"/>
        <i x="96" s="1" nd="1"/>
        <i x="52" s="1" nd="1"/>
        <i x="49" s="1" nd="1"/>
        <i x="37" s="1" nd="1"/>
        <i x="44" s="1" nd="1"/>
        <i x="73" s="1" nd="1"/>
        <i x="112" s="1" nd="1"/>
        <i x="100" s="1" nd="1"/>
        <i x="27" s="1" nd="1"/>
        <i x="57" s="1" nd="1"/>
        <i x="51" s="1" nd="1"/>
        <i x="36" s="1" nd="1"/>
        <i x="18" s="1" nd="1"/>
        <i x="62" s="1" nd="1"/>
        <i x="95" s="1" nd="1"/>
        <i x="69" s="1" nd="1"/>
        <i x="113" s="1" nd="1"/>
        <i x="76" s="1" nd="1"/>
        <i x="34" s="1" nd="1"/>
        <i x="21" s="1" nd="1"/>
        <i x="61" s="1" nd="1"/>
        <i x="83" s="1" nd="1"/>
        <i x="92" s="1" nd="1"/>
        <i x="38" s="1" nd="1"/>
        <i x="66" s="1" nd="1"/>
        <i x="81" s="1" nd="1"/>
        <i x="54" s="1" nd="1"/>
        <i x="86" s="1" nd="1"/>
        <i x="85" s="1" nd="1"/>
        <i x="91" s="1" nd="1"/>
        <i x="12" s="1" nd="1"/>
        <i x="88" s="1" nd="1"/>
        <i x="65" s="1" nd="1"/>
        <i x="19" s="1" nd="1"/>
        <i x="72" s="1" nd="1"/>
        <i x="23" s="1" nd="1"/>
        <i x="24" s="1" nd="1"/>
        <i x="89" s="1" nd="1"/>
        <i x="60" s="1" nd="1"/>
        <i x="79" s="1" nd="1"/>
        <i x="11" s="1" nd="1"/>
        <i x="13" s="1" nd="1"/>
        <i x="102" s="1" nd="1"/>
        <i x="55" s="1" nd="1"/>
        <i x="9" s="1" nd="1"/>
        <i x="99" s="1" nd="1"/>
        <i x="84" s="1" nd="1"/>
        <i x="67" s="1" nd="1"/>
        <i x="48" s="1" nd="1"/>
        <i x="16" s="1" nd="1"/>
        <i x="1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CENTE" xr10:uid="{00000000-0013-0000-FFFF-FFFF05000000}" sourceName="DOCENTE">
  <pivotTables>
    <pivotTable tabId="6" name="Tabla dinámica3"/>
    <pivotTable tabId="6" name="Tabla dinámica1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2"/>
    <pivotTable tabId="6" name="Tabla dinámica4"/>
    <pivotTable tabId="6" name="Tabla dinámica5"/>
    <pivotTable tabId="6" name="Tabla dinámica6"/>
    <pivotTable tabId="6" name="Tabla dinámica7"/>
    <pivotTable tabId="6" name="Tabla dinámica8"/>
    <pivotTable tabId="6" name="Tabla dinámica9"/>
  </pivotTables>
  <data>
    <tabular pivotCacheId="1" showMissing="0">
      <items count="99">
        <i x="7" s="1"/>
        <i x="1" s="1"/>
        <i x="3" s="1"/>
        <i x="5" s="1"/>
        <i x="2" s="1"/>
        <i x="8" s="1"/>
        <i x="4" s="1"/>
        <i x="0" s="1"/>
        <i x="6" s="1" nd="1"/>
        <i x="16" s="1" nd="1"/>
        <i x="50" s="1" nd="1"/>
        <i x="70" s="1" nd="1"/>
        <i x="52" s="1" nd="1"/>
        <i x="14" s="1" nd="1"/>
        <i x="82" s="1" nd="1"/>
        <i x="53" s="1" nd="1"/>
        <i x="59" s="1" nd="1"/>
        <i x="21" s="1" nd="1"/>
        <i x="37" s="1" nd="1"/>
        <i x="26" s="1" nd="1"/>
        <i x="88" s="1" nd="1"/>
        <i x="51" s="1" nd="1"/>
        <i x="17" s="1" nd="1"/>
        <i x="79" s="1" nd="1"/>
        <i x="49" s="1" nd="1"/>
        <i x="98" s="1" nd="1"/>
        <i x="91" s="1" nd="1"/>
        <i x="10" s="1" nd="1"/>
        <i x="29" s="1" nd="1"/>
        <i x="63" s="1" nd="1"/>
        <i x="11" s="1" nd="1"/>
        <i x="97" s="1" nd="1"/>
        <i x="30" s="1" nd="1"/>
        <i x="23" s="1" nd="1"/>
        <i x="71" s="1" nd="1"/>
        <i x="85" s="1" nd="1"/>
        <i x="80" s="1" nd="1"/>
        <i x="34" s="1" nd="1"/>
        <i x="18" s="1" nd="1"/>
        <i x="74" s="1" nd="1"/>
        <i x="39" s="1" nd="1"/>
        <i x="65" s="1" nd="1"/>
        <i x="87" s="1" nd="1"/>
        <i x="83" s="1" nd="1"/>
        <i x="94" s="1" nd="1"/>
        <i x="24" s="1" nd="1"/>
        <i x="41" s="1" nd="1"/>
        <i x="84" s="1" nd="1"/>
        <i x="38" s="1" nd="1"/>
        <i x="35" s="1" nd="1"/>
        <i x="96" s="1" nd="1"/>
        <i x="76" s="1" nd="1"/>
        <i x="47" s="1" nd="1"/>
        <i x="15" s="1" nd="1"/>
        <i x="89" s="1" nd="1"/>
        <i x="93" s="1" nd="1"/>
        <i x="33" s="1" nd="1"/>
        <i x="36" s="1" nd="1"/>
        <i x="42" s="1" nd="1"/>
        <i x="12" s="1" nd="1"/>
        <i x="45" s="1" nd="1"/>
        <i x="27" s="1" nd="1"/>
        <i x="55" s="1" nd="1"/>
        <i x="22" s="1" nd="1"/>
        <i x="46" s="1" nd="1"/>
        <i x="25" s="1" nd="1"/>
        <i x="72" s="1" nd="1"/>
        <i x="67" s="1" nd="1"/>
        <i x="73" s="1" nd="1"/>
        <i x="92" s="1" nd="1"/>
        <i x="75" s="1" nd="1"/>
        <i x="60" s="1" nd="1"/>
        <i x="57" s="1" nd="1"/>
        <i x="43" s="1" nd="1"/>
        <i x="62" s="1" nd="1"/>
        <i x="90" s="1" nd="1"/>
        <i x="32" s="1" nd="1"/>
        <i x="31" s="1" nd="1"/>
        <i x="19" s="1" nd="1"/>
        <i x="68" s="1" nd="1"/>
        <i x="40" s="1" nd="1"/>
        <i x="64" s="1" nd="1"/>
        <i x="86" s="1" nd="1"/>
        <i x="58" s="1" nd="1"/>
        <i x="56" s="1" nd="1"/>
        <i x="13" s="1" nd="1"/>
        <i x="54" s="1" nd="1"/>
        <i x="81" s="1" nd="1"/>
        <i x="44" s="1" nd="1"/>
        <i x="77" s="1" nd="1"/>
        <i x="20" s="1" nd="1"/>
        <i x="28" s="1" nd="1"/>
        <i x="78" s="1" nd="1"/>
        <i x="66" s="1" nd="1"/>
        <i x="69" s="1" nd="1"/>
        <i x="48" s="1" nd="1"/>
        <i x="61" s="1" nd="1"/>
        <i x="95" s="1" nd="1"/>
        <i x="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UNIDAD1" xr10:uid="{00000000-0013-0000-FFFF-FFFF06000000}" sourceName="UNIDAD">
  <pivotTables>
    <pivotTable tabId="5" name="Tabla dinámica1"/>
    <pivotTable tabId="5" name="Tabla dinámica2"/>
    <pivotTable tabId="5" name="Tabla dinámica3"/>
  </pivotTables>
  <data>
    <tabular pivotCacheId="1" showMissing="0">
      <items count="19">
        <i x="0" s="1"/>
        <i x="9" s="1" nd="1"/>
        <i x="17" s="1" nd="1"/>
        <i x="13" s="1" nd="1"/>
        <i x="16" s="1" nd="1"/>
        <i x="7" s="1" nd="1"/>
        <i x="12" s="1" nd="1"/>
        <i x="18" s="1" nd="1"/>
        <i x="14" s="1" nd="1"/>
        <i x="8" s="1" nd="1"/>
        <i x="2" s="1" nd="1"/>
        <i x="3" s="1" nd="1"/>
        <i x="6" s="1" nd="1"/>
        <i x="10" s="1" nd="1"/>
        <i x="11" s="1" nd="1"/>
        <i x="4" s="1" nd="1"/>
        <i x="5" s="1" nd="1"/>
        <i x="15" s="1" nd="1"/>
        <i x="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UPLA1" xr10:uid="{00000000-0013-0000-FFFF-FFFF07000000}" sourceName="DUPLA">
  <pivotTables>
    <pivotTable tabId="5" name="Tabla dinámica1"/>
    <pivotTable tabId="5" name="Tabla dinámica2"/>
    <pivotTable tabId="5" name="Tabla dinámica3"/>
  </pivotTables>
  <data>
    <tabular pivotCacheId="1" showMissing="0">
      <items count="115">
        <i x="0" s="1"/>
        <i x="7" s="1"/>
        <i x="2" s="1"/>
        <i x="8" s="1"/>
        <i x="4" s="1"/>
        <i x="3" s="1"/>
        <i x="5" s="1"/>
        <i x="1" s="1"/>
        <i x="6" s="1" nd="1"/>
        <i x="15" s="1" nd="1"/>
        <i x="108" s="1" nd="1"/>
        <i x="93" s="1" nd="1"/>
        <i x="77" s="1" nd="1"/>
        <i x="59" s="1" nd="1"/>
        <i x="40" s="1" nd="1"/>
        <i x="110" s="1" nd="1"/>
        <i x="53" s="1" nd="1"/>
        <i x="68" s="1" nd="1"/>
        <i x="25" s="1" nd="1"/>
        <i x="29" s="1" nd="1"/>
        <i x="106" s="1" nd="1"/>
        <i x="46" s="1" nd="1"/>
        <i x="58" s="1" nd="1"/>
        <i x="114" s="1" nd="1"/>
        <i x="94" s="1" nd="1"/>
        <i x="75" s="1" nd="1"/>
        <i x="78" s="1" nd="1"/>
        <i x="33" s="1" nd="1"/>
        <i x="97" s="1" nd="1"/>
        <i x="82" s="1" nd="1"/>
        <i x="64" s="1" nd="1"/>
        <i x="45" s="1" nd="1"/>
        <i x="30" s="1" nd="1"/>
        <i x="14" s="1" nd="1"/>
        <i x="90" s="1" nd="1"/>
        <i x="42" s="1" nd="1"/>
        <i x="104" s="1" nd="1"/>
        <i x="98" s="1" nd="1"/>
        <i x="20" s="1" nd="1"/>
        <i x="47" s="1" nd="1"/>
        <i x="87" s="1" nd="1"/>
        <i x="41" s="1" nd="1"/>
        <i x="101" s="1" nd="1"/>
        <i x="107" s="1" nd="1"/>
        <i x="35" s="1" nd="1"/>
        <i x="74" s="1" nd="1"/>
        <i x="22" s="1" nd="1"/>
        <i x="105" s="1" nd="1"/>
        <i x="26" s="1" nd="1"/>
        <i x="43" s="1" nd="1"/>
        <i x="103" s="1" nd="1"/>
        <i x="39" s="1" nd="1"/>
        <i x="28" s="1" nd="1"/>
        <i x="71" s="1" nd="1"/>
        <i x="109" s="1" nd="1"/>
        <i x="31" s="1" nd="1"/>
        <i x="63" s="1" nd="1"/>
        <i x="80" s="1" nd="1"/>
        <i x="56" s="1" nd="1"/>
        <i x="70" s="1" nd="1"/>
        <i x="50" s="1" nd="1"/>
        <i x="32" s="1" nd="1"/>
        <i x="17" s="1" nd="1"/>
        <i x="111" s="1" nd="1"/>
        <i x="96" s="1" nd="1"/>
        <i x="52" s="1" nd="1"/>
        <i x="49" s="1" nd="1"/>
        <i x="37" s="1" nd="1"/>
        <i x="44" s="1" nd="1"/>
        <i x="73" s="1" nd="1"/>
        <i x="112" s="1" nd="1"/>
        <i x="100" s="1" nd="1"/>
        <i x="27" s="1" nd="1"/>
        <i x="57" s="1" nd="1"/>
        <i x="51" s="1" nd="1"/>
        <i x="36" s="1" nd="1"/>
        <i x="18" s="1" nd="1"/>
        <i x="62" s="1" nd="1"/>
        <i x="95" s="1" nd="1"/>
        <i x="69" s="1" nd="1"/>
        <i x="113" s="1" nd="1"/>
        <i x="76" s="1" nd="1"/>
        <i x="34" s="1" nd="1"/>
        <i x="21" s="1" nd="1"/>
        <i x="61" s="1" nd="1"/>
        <i x="83" s="1" nd="1"/>
        <i x="92" s="1" nd="1"/>
        <i x="38" s="1" nd="1"/>
        <i x="66" s="1" nd="1"/>
        <i x="81" s="1" nd="1"/>
        <i x="54" s="1" nd="1"/>
        <i x="86" s="1" nd="1"/>
        <i x="85" s="1" nd="1"/>
        <i x="91" s="1" nd="1"/>
        <i x="12" s="1" nd="1"/>
        <i x="88" s="1" nd="1"/>
        <i x="65" s="1" nd="1"/>
        <i x="19" s="1" nd="1"/>
        <i x="72" s="1" nd="1"/>
        <i x="23" s="1" nd="1"/>
        <i x="24" s="1" nd="1"/>
        <i x="89" s="1" nd="1"/>
        <i x="60" s="1" nd="1"/>
        <i x="79" s="1" nd="1"/>
        <i x="11" s="1" nd="1"/>
        <i x="13" s="1" nd="1"/>
        <i x="102" s="1" nd="1"/>
        <i x="55" s="1" nd="1"/>
        <i x="9" s="1" nd="1"/>
        <i x="99" s="1" nd="1"/>
        <i x="84" s="1" nd="1"/>
        <i x="67" s="1" nd="1"/>
        <i x="48" s="1" nd="1"/>
        <i x="16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CENTE1" xr10:uid="{00000000-0013-0000-FFFF-FFFF08000000}" sourceName="DOCENTE">
  <pivotTables>
    <pivotTable tabId="5" name="Tabla dinámica1"/>
    <pivotTable tabId="5" name="Tabla dinámica2"/>
    <pivotTable tabId="5" name="Tabla dinámica3"/>
  </pivotTables>
  <data>
    <tabular pivotCacheId="1" showMissing="0">
      <items count="99">
        <i x="7" s="1"/>
        <i x="1" s="1"/>
        <i x="3" s="1"/>
        <i x="5" s="1"/>
        <i x="2" s="1"/>
        <i x="8" s="1"/>
        <i x="4" s="1"/>
        <i x="0" s="1"/>
        <i x="6" s="1" nd="1"/>
        <i x="16" s="1" nd="1"/>
        <i x="50" s="1" nd="1"/>
        <i x="70" s="1" nd="1"/>
        <i x="52" s="1" nd="1"/>
        <i x="14" s="1" nd="1"/>
        <i x="82" s="1" nd="1"/>
        <i x="53" s="1" nd="1"/>
        <i x="59" s="1" nd="1"/>
        <i x="21" s="1" nd="1"/>
        <i x="37" s="1" nd="1"/>
        <i x="26" s="1" nd="1"/>
        <i x="88" s="1" nd="1"/>
        <i x="51" s="1" nd="1"/>
        <i x="17" s="1" nd="1"/>
        <i x="79" s="1" nd="1"/>
        <i x="49" s="1" nd="1"/>
        <i x="98" s="1" nd="1"/>
        <i x="91" s="1" nd="1"/>
        <i x="10" s="1" nd="1"/>
        <i x="29" s="1" nd="1"/>
        <i x="63" s="1" nd="1"/>
        <i x="11" s="1" nd="1"/>
        <i x="97" s="1" nd="1"/>
        <i x="30" s="1" nd="1"/>
        <i x="23" s="1" nd="1"/>
        <i x="71" s="1" nd="1"/>
        <i x="85" s="1" nd="1"/>
        <i x="80" s="1" nd="1"/>
        <i x="34" s="1" nd="1"/>
        <i x="18" s="1" nd="1"/>
        <i x="74" s="1" nd="1"/>
        <i x="39" s="1" nd="1"/>
        <i x="65" s="1" nd="1"/>
        <i x="87" s="1" nd="1"/>
        <i x="83" s="1" nd="1"/>
        <i x="94" s="1" nd="1"/>
        <i x="24" s="1" nd="1"/>
        <i x="41" s="1" nd="1"/>
        <i x="84" s="1" nd="1"/>
        <i x="38" s="1" nd="1"/>
        <i x="35" s="1" nd="1"/>
        <i x="96" s="1" nd="1"/>
        <i x="76" s="1" nd="1"/>
        <i x="47" s="1" nd="1"/>
        <i x="15" s="1" nd="1"/>
        <i x="89" s="1" nd="1"/>
        <i x="93" s="1" nd="1"/>
        <i x="33" s="1" nd="1"/>
        <i x="36" s="1" nd="1"/>
        <i x="42" s="1" nd="1"/>
        <i x="12" s="1" nd="1"/>
        <i x="45" s="1" nd="1"/>
        <i x="27" s="1" nd="1"/>
        <i x="55" s="1" nd="1"/>
        <i x="22" s="1" nd="1"/>
        <i x="46" s="1" nd="1"/>
        <i x="25" s="1" nd="1"/>
        <i x="72" s="1" nd="1"/>
        <i x="67" s="1" nd="1"/>
        <i x="73" s="1" nd="1"/>
        <i x="92" s="1" nd="1"/>
        <i x="75" s="1" nd="1"/>
        <i x="60" s="1" nd="1"/>
        <i x="57" s="1" nd="1"/>
        <i x="43" s="1" nd="1"/>
        <i x="62" s="1" nd="1"/>
        <i x="90" s="1" nd="1"/>
        <i x="32" s="1" nd="1"/>
        <i x="31" s="1" nd="1"/>
        <i x="19" s="1" nd="1"/>
        <i x="68" s="1" nd="1"/>
        <i x="40" s="1" nd="1"/>
        <i x="64" s="1" nd="1"/>
        <i x="86" s="1" nd="1"/>
        <i x="58" s="1" nd="1"/>
        <i x="56" s="1" nd="1"/>
        <i x="13" s="1" nd="1"/>
        <i x="54" s="1" nd="1"/>
        <i x="81" s="1" nd="1"/>
        <i x="44" s="1" nd="1"/>
        <i x="77" s="1" nd="1"/>
        <i x="20" s="1" nd="1"/>
        <i x="28" s="1" nd="1"/>
        <i x="78" s="1" nd="1"/>
        <i x="66" s="1" nd="1"/>
        <i x="69" s="1" nd="1"/>
        <i x="48" s="1" nd="1"/>
        <i x="61" s="1" nd="1"/>
        <i x="95" s="1" nd="1"/>
        <i x="9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¿ACTIVO_O_INACTIVO?2" xr10:uid="{00000000-0013-0000-FFFF-FFFF09000000}" sourceName="¿ACTIVO O INACTIVO?">
  <pivotTables>
    <pivotTable tabId="9" name="Tabla dinámica1"/>
  </pivotTables>
  <data>
    <tabular pivotCacheId="1" showMissing="0">
      <items count="3">
        <i x="1" s="1"/>
        <i x="0"/>
        <i x="2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1" xr10:uid="{1E2F3A3A-C8EE-6D47-8C30-2785EA26A05A}" sourceName="AÑOS">
  <pivotTables>
    <pivotTable tabId="5" name="Tabla dinámica3"/>
  </pivotTables>
  <data>
    <tabular pivotCacheId="1">
      <items count="33">
        <i x="1" s="1"/>
        <i x="3" s="1"/>
        <i x="2" s="1"/>
        <i x="10" s="1"/>
        <i x="8" s="1"/>
        <i x="9" s="1"/>
        <i x="30" s="1"/>
        <i x="29" s="1"/>
        <i x="16" s="1"/>
        <i x="4" s="1"/>
        <i x="15" s="1"/>
        <i x="24" s="1"/>
        <i x="22" s="1"/>
        <i x="26" s="1"/>
        <i x="20" s="1"/>
        <i x="5" s="1"/>
        <i x="19" s="1"/>
        <i x="13" s="1"/>
        <i x="25" s="1" nd="1"/>
        <i x="21" s="1" nd="1"/>
        <i x="23" s="1" nd="1"/>
        <i x="18" s="1" nd="1"/>
        <i x="17" s="1" nd="1"/>
        <i x="0" s="1" nd="1"/>
        <i x="12" s="1" nd="1"/>
        <i x="27" s="1" nd="1"/>
        <i x="11" s="1" nd="1"/>
        <i x="28" s="1" nd="1"/>
        <i x="31" s="1" nd="1"/>
        <i x="7" s="1" nd="1"/>
        <i x="32" s="1" nd="1"/>
        <i x="6" s="1" nd="1"/>
        <i x="14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" xr10:uid="{53F82BBC-6D02-2A43-A267-378DF3A744D7}" sourceName="AÑOS">
  <extLst>
    <x:ext xmlns:x15="http://schemas.microsoft.com/office/spreadsheetml/2010/11/main" uri="{2F2917AC-EB37-4324-AD4E-5DD8C200BD13}">
      <x15:tableSlicerCache tableId="67" column="12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B26A9909-CA83-CD45-A25E-19E9E91FD5E5}" sourceName="MESES">
  <extLst>
    <x:ext xmlns:x15="http://schemas.microsoft.com/office/spreadsheetml/2010/11/main" uri="{2F2917AC-EB37-4324-AD4E-5DD8C200BD13}">
      <x15:tableSlicerCache tableId="67" column="13"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AS" xr10:uid="{629F931B-387F-A34A-AF55-1DD6248B28A1}" sourceName="DIAS">
  <extLst>
    <x:ext xmlns:x15="http://schemas.microsoft.com/office/spreadsheetml/2010/11/main" uri="{2F2917AC-EB37-4324-AD4E-5DD8C200BD13}">
      <x15:tableSlicerCache tableId="67" column="1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S" xr10:uid="{B28EF27A-433C-664B-8995-FC4AC5AD720D}" cache="SegmentaciónDeDatos_AÑOS" caption="AÑOS" columnCount="6" rowHeight="230716"/>
  <slicer name="MESES" xr10:uid="{C2DE565E-95EC-1D41-8CC8-008075D55C41}" cache="SegmentaciónDeDatos_MESES" caption="MESES" columnCount="4" rowHeight="230716"/>
  <slicer name="DIAS" xr10:uid="{F4EF7DD9-DCBD-3041-A982-16C795225256}" cache="SegmentaciónDeDatos_DIAS" caption="DIAS" columnCount="6" rowHeight="230716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¿ACTIVO O INACTIVO?" xr10:uid="{00000000-0014-0000-FFFF-FFFF01000000}" cache="SegmentaciónDeDatos_¿ACTIVO_O_INACTIVO?" caption="¿ACTIVO O INACTIVO?" style="SlicerStyleLight3" rowHeight="241300"/>
  <slicer name="UNIDAD 1" xr10:uid="{00000000-0014-0000-FFFF-FFFF02000000}" cache="SegmentaciónDeDatos_UNIDAD1" caption="UNIDAD" style="SlicerStyleLight3" rowHeight="241300"/>
  <slicer name="DUPLA 1" xr10:uid="{00000000-0014-0000-FFFF-FFFF03000000}" cache="SegmentaciónDeDatos_DUPLA1" caption="DUPLA" columnCount="2" style="SlicerStyleLight3" rowHeight="241300"/>
  <slicer name="DOCENTE 1" xr10:uid="{00000000-0014-0000-FFFF-FFFF04000000}" cache="SegmentaciónDeDatos_DOCENTE1" caption="DOCENTE" columnCount="2" style="SlicerStyleLight3" rowHeight="241300"/>
  <slicer name="AÑOS 1" xr10:uid="{93309909-8BDA-BE45-9229-D814A7646BDB}" cache="SegmentaciónDeDatos_AÑOS1" caption="AÑOS" columnCount="5" rowHeight="230716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¿ACTIVO O INACTIVO? 2" xr10:uid="{00000000-0014-0000-FFFF-FFFF05000000}" cache="SegmentaciónDeDatos_¿ACTIVO_O_INACTIVO?2" caption="¿ACTIVO O INACTIVO?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¿ACTIVO O INACTIVO? 1" xr10:uid="{00000000-0014-0000-FFFF-FFFF06000000}" cache="SegmentaciónDeDatos_¿ACTIVO_O_INACTIVO?1" caption="¿ACTIVO O INACTIVO?" style="SlicerStyleLight3" lockedPosition="1" rowHeight="241300"/>
  <slicer name="UNIDAD" xr10:uid="{00000000-0014-0000-FFFF-FFFF07000000}" cache="SegmentaciónDeDatos_UNIDAD" caption="UNIDAD" style="SlicerStyleLight3" lockedPosition="1" rowHeight="241300"/>
  <slicer name="DUPLA" xr10:uid="{00000000-0014-0000-FFFF-FFFF08000000}" cache="SegmentaciónDeDatos_DUPLA" caption="DUPLA" columnCount="2" style="SlicerStyleLight3" lockedPosition="1" rowHeight="241300"/>
  <slicer name="DOCENTE" xr10:uid="{00000000-0014-0000-FFFF-FFFF09000000}" cache="SegmentaciónDeDatos_DOCENTE" caption="DOCENTE" columnCount="2" style="SlicerStyleLight3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IPODEDOCUMENTO" displayName="TIPODEDOCUMENTO" ref="D2:D10" totalsRowShown="0" headerRowDxfId="852" dataDxfId="851">
  <autoFilter ref="D2:D10" xr:uid="{00000000-0009-0000-0100-000001000000}"/>
  <sortState xmlns:xlrd2="http://schemas.microsoft.com/office/spreadsheetml/2017/richdata2" ref="D3:D9">
    <sortCondition ref="D2:D9"/>
  </sortState>
  <tableColumns count="1">
    <tableColumn id="1" xr3:uid="{00000000-0010-0000-0000-000001000000}" name="TIPO DE DOCUMENTO" dataDxfId="8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AIS" displayName="PAIS" ref="F2:F8" totalsRowShown="0" headerRowDxfId="849" dataDxfId="848">
  <autoFilter ref="F2:F8" xr:uid="{00000000-0009-0000-0100-000002000000}"/>
  <tableColumns count="1">
    <tableColumn id="1" xr3:uid="{00000000-0010-0000-0100-000001000000}" name="PAIS" dataDxfId="8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OLOMBIA" displayName="COLOMBIA" ref="H2:H36" totalsRowShown="0" headerRowDxfId="846" dataDxfId="844" headerRowBorderDxfId="845" tableBorderDxfId="843">
  <autoFilter ref="H2:H36" xr:uid="{00000000-0009-0000-0100-000003000000}"/>
  <sortState xmlns:xlrd2="http://schemas.microsoft.com/office/spreadsheetml/2017/richdata2" ref="H3:H36">
    <sortCondition ref="H2:H36"/>
  </sortState>
  <tableColumns count="1">
    <tableColumn id="1" xr3:uid="{00000000-0010-0000-0200-000001000000}" name="COLOMBIA" dataDxfId="8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VENEZUELA" displayName="VENEZUELA" ref="F10:F11" totalsRowShown="0" headerRowDxfId="841" dataDxfId="839" headerRowBorderDxfId="840" tableBorderDxfId="838">
  <autoFilter ref="F10:F11" xr:uid="{00000000-0009-0000-0100-000004000000}"/>
  <tableColumns count="1">
    <tableColumn id="1" xr3:uid="{00000000-0010-0000-0300-000001000000}" name="VENEZUELA" dataDxfId="8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ERU" displayName="PERU" ref="F13:F14" totalsRowShown="0" headerRowDxfId="836" dataDxfId="834" headerRowBorderDxfId="835" tableBorderDxfId="833">
  <autoFilter ref="F13:F14" xr:uid="{00000000-0009-0000-0100-000005000000}"/>
  <tableColumns count="1">
    <tableColumn id="1" xr3:uid="{00000000-0010-0000-0400-000001000000}" name="PERU" dataDxfId="8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CUADOR" displayName="ECUADOR" ref="F16:F17" totalsRowShown="0" headerRowDxfId="831" dataDxfId="829" headerRowBorderDxfId="830" tableBorderDxfId="828">
  <autoFilter ref="F16:F17" xr:uid="{00000000-0009-0000-0100-000006000000}"/>
  <tableColumns count="1">
    <tableColumn id="1" xr3:uid="{00000000-0010-0000-0500-000001000000}" name="ECUADOR" dataDxfId="8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PANAMA" displayName="PANAMA" ref="F19:F20" totalsRowShown="0" headerRowDxfId="826" dataDxfId="824" headerRowBorderDxfId="825" tableBorderDxfId="823">
  <autoFilter ref="F19:F20" xr:uid="{00000000-0009-0000-0100-000007000000}"/>
  <tableColumns count="1">
    <tableColumn id="1" xr3:uid="{00000000-0010-0000-0600-000001000000}" name="PANAMA" dataDxfId="8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BRASIL" displayName="BRASIL" ref="F22:F23" totalsRowShown="0" headerRowDxfId="821" dataDxfId="819" headerRowBorderDxfId="820" tableBorderDxfId="818">
  <autoFilter ref="F22:F23" xr:uid="{00000000-0009-0000-0100-000008000000}"/>
  <tableColumns count="1">
    <tableColumn id="1" xr3:uid="{00000000-0010-0000-0700-000001000000}" name="BRASIL" dataDxfId="8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AMAZONAS" displayName="AMAZONAS" ref="H38:H49" totalsRowShown="0" headerRowDxfId="816" dataDxfId="814" headerRowBorderDxfId="815" tableBorderDxfId="813">
  <autoFilter ref="H38:H49" xr:uid="{00000000-0009-0000-0100-00000A000000}"/>
  <sortState xmlns:xlrd2="http://schemas.microsoft.com/office/spreadsheetml/2017/richdata2" ref="H39:H49">
    <sortCondition ref="H38:H49"/>
  </sortState>
  <tableColumns count="1">
    <tableColumn id="1" xr3:uid="{00000000-0010-0000-0800-000001000000}" name="AMAZONAS" dataDxfId="8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ANTIOQUIA" displayName="ANTIOQUIA" ref="H51:H175" totalsRowShown="0" headerRowDxfId="811" dataDxfId="809" headerRowBorderDxfId="810" tableBorderDxfId="808">
  <autoFilter ref="H51:H175" xr:uid="{00000000-0009-0000-0100-00000B000000}"/>
  <sortState xmlns:xlrd2="http://schemas.microsoft.com/office/spreadsheetml/2017/richdata2" ref="H52:H174">
    <sortCondition ref="H51:H174"/>
  </sortState>
  <tableColumns count="1">
    <tableColumn id="1" xr3:uid="{00000000-0010-0000-0900-000001000000}" name="ANTIOQUIA" dataDxfId="80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ARAUCA" displayName="ARAUCA" ref="H177:H183" totalsRowShown="0" headerRowDxfId="806" dataDxfId="804" headerRowBorderDxfId="805" tableBorderDxfId="803">
  <autoFilter ref="H177:H183" xr:uid="{00000000-0009-0000-0100-00000C000000}"/>
  <tableColumns count="1">
    <tableColumn id="1" xr3:uid="{00000000-0010-0000-0A00-000001000000}" name="ARAUCA" dataDxfId="80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ATLÁNTICO" displayName="ATLÁNTICO" ref="H185:H208" totalsRowShown="0" headerRowDxfId="801" dataDxfId="799" headerRowBorderDxfId="800" tableBorderDxfId="798">
  <autoFilter ref="H185:H208" xr:uid="{00000000-0009-0000-0100-00000D000000}"/>
  <sortState xmlns:xlrd2="http://schemas.microsoft.com/office/spreadsheetml/2017/richdata2" ref="H186:H208">
    <sortCondition ref="H185:H208"/>
  </sortState>
  <tableColumns count="1">
    <tableColumn id="1" xr3:uid="{00000000-0010-0000-0B00-000001000000}" name="ATLÁNTICO" dataDxfId="79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BOLÍVAR" displayName="BOLÍVAR" ref="H210:H255" totalsRowShown="0" headerRowDxfId="796" dataDxfId="794" headerRowBorderDxfId="795" tableBorderDxfId="793">
  <autoFilter ref="H210:H255" xr:uid="{00000000-0009-0000-0100-00000E000000}"/>
  <sortState xmlns:xlrd2="http://schemas.microsoft.com/office/spreadsheetml/2017/richdata2" ref="H211:H255">
    <sortCondition ref="H210:H255"/>
  </sortState>
  <tableColumns count="1">
    <tableColumn id="1" xr3:uid="{00000000-0010-0000-0C00-000001000000}" name="BOLÍVAR" dataDxfId="79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BOYACÁ" displayName="BOYACÁ" ref="H257:H378" totalsRowShown="0" headerRowDxfId="791" dataDxfId="789" headerRowBorderDxfId="790" tableBorderDxfId="788">
  <autoFilter ref="H257:H378" xr:uid="{00000000-0009-0000-0100-00000F000000}"/>
  <sortState xmlns:xlrd2="http://schemas.microsoft.com/office/spreadsheetml/2017/richdata2" ref="H258:H378">
    <sortCondition ref="H257:H378"/>
  </sortState>
  <tableColumns count="1">
    <tableColumn id="1" xr3:uid="{00000000-0010-0000-0D00-000001000000}" name="BOYACÁ" dataDxfId="78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GUAINÍA" displayName="GUAINÍA" ref="H380:H389" totalsRowShown="0" headerRowDxfId="786" dataDxfId="784" headerRowBorderDxfId="785" tableBorderDxfId="783">
  <autoFilter ref="H380:H389" xr:uid="{00000000-0009-0000-0100-000010000000}"/>
  <sortState xmlns:xlrd2="http://schemas.microsoft.com/office/spreadsheetml/2017/richdata2" ref="H381:H389">
    <sortCondition ref="H380:H389"/>
  </sortState>
  <tableColumns count="1">
    <tableColumn id="1" xr3:uid="{00000000-0010-0000-0E00-000001000000}" name="GUAINÍA" dataDxfId="78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VAUPÉS" displayName="VAUPÉS" ref="H398:H404" totalsRowShown="0" headerRowDxfId="781" dataDxfId="780">
  <autoFilter ref="H398:H404" xr:uid="{00000000-0009-0000-0100-000011000000}"/>
  <sortState xmlns:xlrd2="http://schemas.microsoft.com/office/spreadsheetml/2017/richdata2" ref="H399:H404">
    <sortCondition ref="H398:H404"/>
  </sortState>
  <tableColumns count="1">
    <tableColumn id="1" xr3:uid="{00000000-0010-0000-0F00-000001000000}" name="VAUPÉS" dataDxfId="779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VICHADA" displayName="VICHADA" ref="H391:H395" totalsRowShown="0" headerRowDxfId="778" dataDxfId="776" headerRowBorderDxfId="777" tableBorderDxfId="775">
  <autoFilter ref="H391:H395" xr:uid="{00000000-0009-0000-0100-000012000000}"/>
  <sortState xmlns:xlrd2="http://schemas.microsoft.com/office/spreadsheetml/2017/richdata2" ref="H392:H395">
    <sortCondition ref="H391:H395"/>
  </sortState>
  <tableColumns count="1">
    <tableColumn id="1" xr3:uid="{00000000-0010-0000-1000-000001000000}" name="VICHADA" dataDxfId="774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VALLE_DEL_CAUCA" displayName="VALLE_DEL_CAUCA" ref="H406:H447" totalsRowShown="0" headerRowDxfId="773" dataDxfId="772">
  <autoFilter ref="H406:H447" xr:uid="{00000000-0009-0000-0100-000013000000}"/>
  <sortState xmlns:xlrd2="http://schemas.microsoft.com/office/spreadsheetml/2017/richdata2" ref="H407:H447">
    <sortCondition ref="H406:H447"/>
  </sortState>
  <tableColumns count="1">
    <tableColumn id="1" xr3:uid="{00000000-0010-0000-1100-000001000000}" name="VALLE DEL CAUCA" dataDxfId="77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2000000}" name="TOLIMA" displayName="TOLIMA" ref="H449:H496" totalsRowShown="0" headerRowDxfId="770" dataDxfId="769">
  <autoFilter ref="H449:H496" xr:uid="{00000000-0009-0000-0100-000014000000}"/>
  <sortState xmlns:xlrd2="http://schemas.microsoft.com/office/spreadsheetml/2017/richdata2" ref="H450:H496">
    <sortCondition ref="H449:H496"/>
  </sortState>
  <tableColumns count="1">
    <tableColumn id="1" xr3:uid="{00000000-0010-0000-1200-000001000000}" name="TOLIMA" dataDxfId="76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3000000}" name="SUCRE" displayName="SUCRE" ref="H498:H523" totalsRowShown="0" headerRowDxfId="767" dataDxfId="766">
  <autoFilter ref="H498:H523" xr:uid="{00000000-0009-0000-0100-000015000000}"/>
  <sortState xmlns:xlrd2="http://schemas.microsoft.com/office/spreadsheetml/2017/richdata2" ref="H499:H523">
    <sortCondition ref="H498:H523"/>
  </sortState>
  <tableColumns count="1">
    <tableColumn id="1" xr3:uid="{00000000-0010-0000-1300-000001000000}" name="SUCRE" dataDxfId="76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SANTANDER" displayName="SANTANDER" ref="H525:H650" totalsRowShown="0" headerRowDxfId="764" dataDxfId="763">
  <autoFilter ref="H525:H650" xr:uid="{00000000-0009-0000-0100-000016000000}"/>
  <sortState xmlns:xlrd2="http://schemas.microsoft.com/office/spreadsheetml/2017/richdata2" ref="H525:H649">
    <sortCondition ref="H532"/>
  </sortState>
  <tableColumns count="1">
    <tableColumn id="1" xr3:uid="{00000000-0010-0000-1400-000001000000}" name="SANTANDER" dataDxfId="76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PROVIDENCIA" displayName="PROVIDENCIA" ref="H652:H654" totalsRowShown="0" headerRowDxfId="761" dataDxfId="760">
  <autoFilter ref="H652:H654" xr:uid="{00000000-0009-0000-0100-000017000000}"/>
  <tableColumns count="1">
    <tableColumn id="1" xr3:uid="{00000000-0010-0000-1500-000001000000}" name="PROVIDENCIA" dataDxfId="75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6000000}" name="RISARALDA" displayName="RISARALDA" ref="H656:H670" totalsRowShown="0" headerRowDxfId="758" dataDxfId="757">
  <autoFilter ref="H656:H670" xr:uid="{00000000-0009-0000-0100-000018000000}"/>
  <sortState xmlns:xlrd2="http://schemas.microsoft.com/office/spreadsheetml/2017/richdata2" ref="H657:H670">
    <sortCondition ref="H656:H670"/>
  </sortState>
  <tableColumns count="1">
    <tableColumn id="1" xr3:uid="{00000000-0010-0000-1600-000001000000}" name="RISARALDA" dataDxfId="75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7000000}" name="QUINDÍO" displayName="QUINDÍO" ref="H672:H683" totalsRowShown="0" headerRowDxfId="755" dataDxfId="754">
  <autoFilter ref="H672:H683" xr:uid="{00000000-0009-0000-0100-000019000000}"/>
  <sortState xmlns:xlrd2="http://schemas.microsoft.com/office/spreadsheetml/2017/richdata2" ref="H673:H683">
    <sortCondition ref="H672:H683"/>
  </sortState>
  <tableColumns count="1">
    <tableColumn id="1" xr3:uid="{00000000-0010-0000-1700-000001000000}" name="QUINDÍO" dataDxfId="75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8000000}" name="PUTUMAYO" displayName="PUTUMAYO" ref="H685:H698" totalsRowShown="0" headerRowDxfId="752" dataDxfId="751">
  <autoFilter ref="H685:H698" xr:uid="{00000000-0009-0000-0100-00001A000000}"/>
  <sortState xmlns:xlrd2="http://schemas.microsoft.com/office/spreadsheetml/2017/richdata2" ref="H686:H698">
    <sortCondition ref="H685:H698"/>
  </sortState>
  <tableColumns count="1">
    <tableColumn id="1" xr3:uid="{00000000-0010-0000-1800-000001000000}" name="PUTUMAYO" dataDxfId="75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9000000}" name="NARIÑO" displayName="NARIÑO" ref="H741:H804" totalsRowShown="0" headerRowDxfId="749" dataDxfId="748">
  <autoFilter ref="H741:H804" xr:uid="{00000000-0009-0000-0100-00001B000000}"/>
  <sortState xmlns:xlrd2="http://schemas.microsoft.com/office/spreadsheetml/2017/richdata2" ref="H742:H804">
    <sortCondition ref="H741:H804"/>
  </sortState>
  <tableColumns count="1">
    <tableColumn id="1" xr3:uid="{00000000-0010-0000-1900-000001000000}" name="NARIÑO" dataDxfId="747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A000000}" name="META" displayName="META" ref="H806:H835" totalsRowShown="0" headerRowDxfId="746" dataDxfId="745">
  <autoFilter ref="H806:H835" xr:uid="{00000000-0009-0000-0100-00001C000000}"/>
  <sortState xmlns:xlrd2="http://schemas.microsoft.com/office/spreadsheetml/2017/richdata2" ref="H807:H835">
    <sortCondition ref="H806:H835"/>
  </sortState>
  <tableColumns count="1">
    <tableColumn id="1" xr3:uid="{00000000-0010-0000-1A00-000001000000}" name="META" dataDxfId="74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B000000}" name="MAGDALENA" displayName="MAGDALENA" ref="H837:H868" totalsRowShown="0" headerRowDxfId="743" dataDxfId="742">
  <autoFilter ref="H837:H868" xr:uid="{00000000-0009-0000-0100-00001D000000}"/>
  <sortState xmlns:xlrd2="http://schemas.microsoft.com/office/spreadsheetml/2017/richdata2" ref="H838:H868">
    <sortCondition ref="H837:H868"/>
  </sortState>
  <tableColumns count="1">
    <tableColumn id="1" xr3:uid="{00000000-0010-0000-1B00-000001000000}" name="MAGDALENA" dataDxfId="74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C000000}" name="LA_GUAJIRA" displayName="LA_GUAJIRA" ref="H870:H885" totalsRowShown="0" headerRowDxfId="740" dataDxfId="739">
  <autoFilter ref="H870:H885" xr:uid="{00000000-0009-0000-0100-00001E000000}"/>
  <sortState xmlns:xlrd2="http://schemas.microsoft.com/office/spreadsheetml/2017/richdata2" ref="H871:H885">
    <sortCondition ref="H870:H885"/>
  </sortState>
  <tableColumns count="1">
    <tableColumn id="1" xr3:uid="{00000000-0010-0000-1C00-000001000000}" name="LA GUAJIRA" dataDxfId="73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D000000}" name="HUILA" displayName="HUILA" ref="H887:H924" totalsRowShown="0" headerRowDxfId="737" dataDxfId="736">
  <autoFilter ref="H887:H924" xr:uid="{00000000-0009-0000-0100-00001F000000}"/>
  <sortState xmlns:xlrd2="http://schemas.microsoft.com/office/spreadsheetml/2017/richdata2" ref="H888:H924">
    <sortCondition ref="H887:H924"/>
  </sortState>
  <tableColumns count="1">
    <tableColumn id="1" xr3:uid="{00000000-0010-0000-1D00-000001000000}" name="HUILA" dataDxfId="735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E000000}" name="GUAVIARE" displayName="GUAVIARE" ref="H926:H939" totalsRowShown="0" headerRowDxfId="734" dataDxfId="733">
  <autoFilter ref="H926:H939" xr:uid="{00000000-0009-0000-0100-000020000000}"/>
  <sortState xmlns:xlrd2="http://schemas.microsoft.com/office/spreadsheetml/2017/richdata2" ref="H927:H939">
    <sortCondition ref="H926:H939"/>
  </sortState>
  <tableColumns count="1">
    <tableColumn id="1" xr3:uid="{00000000-0010-0000-1E00-000001000000}" name="GUAVIARE" dataDxfId="73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F000000}" name="ESPECIALES" displayName="ESPECIALES" ref="H941:H942" totalsRowShown="0" headerRowDxfId="731" dataDxfId="730">
  <autoFilter ref="H941:H942" xr:uid="{00000000-0009-0000-0100-000021000000}"/>
  <tableColumns count="1">
    <tableColumn id="1" xr3:uid="{00000000-0010-0000-1F00-000001000000}" name="ESPECIALES" dataDxfId="729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0000000}" name="CUNDINAMARCA" displayName="CUNDINAMARCA" ref="H944:H1059" totalsRowShown="0" headerRowDxfId="728" dataDxfId="727">
  <autoFilter ref="H944:H1059" xr:uid="{00000000-0009-0000-0100-000022000000}"/>
  <sortState xmlns:xlrd2="http://schemas.microsoft.com/office/spreadsheetml/2017/richdata2" ref="H945:H1059">
    <sortCondition ref="H944:H1059"/>
  </sortState>
  <tableColumns count="1">
    <tableColumn id="1" xr3:uid="{00000000-0010-0000-2000-000001000000}" name="CUNDINAMARCA" dataDxfId="726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1000000}" name="NORTE_DE_SANTANDER" displayName="NORTE_DE_SANTANDER" ref="H700:H739" totalsRowShown="0" headerRowDxfId="725" dataDxfId="724">
  <autoFilter ref="H700:H739" xr:uid="{00000000-0009-0000-0100-000023000000}"/>
  <sortState xmlns:xlrd2="http://schemas.microsoft.com/office/spreadsheetml/2017/richdata2" ref="H701:H739">
    <sortCondition ref="H700:H739"/>
  </sortState>
  <tableColumns count="1">
    <tableColumn id="1" xr3:uid="{00000000-0010-0000-2100-000001000000}" name="NORTE_DE_SANTANDER" dataDxfId="723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2000000}" name="BOGOTÁ" displayName="BOGOTÁ" ref="H1062:H1063" totalsRowShown="0" headerRowDxfId="722" dataDxfId="720" headerRowBorderDxfId="721" tableBorderDxfId="719" totalsRowBorderDxfId="718">
  <autoFilter ref="H1062:H1063" xr:uid="{00000000-0009-0000-0100-000024000000}"/>
  <tableColumns count="1">
    <tableColumn id="1" xr3:uid="{00000000-0010-0000-2200-000001000000}" name="BOGOTÁ" dataDxfId="717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3000000}" name="CALDAS" displayName="CALDAS" ref="H1065:H1091" totalsRowShown="0" headerRowDxfId="716" dataDxfId="714" headerRowBorderDxfId="715" tableBorderDxfId="713">
  <autoFilter ref="H1065:H1091" xr:uid="{00000000-0009-0000-0100-000025000000}"/>
  <sortState xmlns:xlrd2="http://schemas.microsoft.com/office/spreadsheetml/2017/richdata2" ref="H1066:H1091">
    <sortCondition ref="H1065:H1091"/>
  </sortState>
  <tableColumns count="1">
    <tableColumn id="1" xr3:uid="{00000000-0010-0000-2300-000001000000}" name="CALDAS" dataDxfId="71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CAQUETÁ" displayName="CAQUETÁ" ref="H1093:H1109" totalsRowShown="0" headerRowDxfId="711" dataDxfId="710" tableBorderDxfId="709">
  <autoFilter ref="H1093:H1109" xr:uid="{00000000-0009-0000-0100-000026000000}"/>
  <sortState xmlns:xlrd2="http://schemas.microsoft.com/office/spreadsheetml/2017/richdata2" ref="H1094:H1109">
    <sortCondition ref="H1093:H1109"/>
  </sortState>
  <tableColumns count="1">
    <tableColumn id="1" xr3:uid="{00000000-0010-0000-2400-000001000000}" name="CAQUETÁ" dataDxfId="708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5000000}" name="CASANARE" displayName="CASANARE" ref="H1111:H1130" totalsRowShown="0" headerRowDxfId="707" dataDxfId="706" tableBorderDxfId="705">
  <autoFilter ref="H1111:H1130" xr:uid="{00000000-0009-0000-0100-000027000000}"/>
  <sortState xmlns:xlrd2="http://schemas.microsoft.com/office/spreadsheetml/2017/richdata2" ref="H1112:H1130">
    <sortCondition ref="H1111:H1130"/>
  </sortState>
  <tableColumns count="1">
    <tableColumn id="1" xr3:uid="{00000000-0010-0000-2500-000001000000}" name="CASANARE" dataDxfId="704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6000000}" name="CAUCA" displayName="CAUCA" ref="H1132:H1213" totalsRowShown="0" headerRowDxfId="703" dataDxfId="702" tableBorderDxfId="701">
  <autoFilter ref="H1132:H1213" xr:uid="{00000000-0009-0000-0100-000028000000}"/>
  <sortState xmlns:xlrd2="http://schemas.microsoft.com/office/spreadsheetml/2017/richdata2" ref="H1133:H1213">
    <sortCondition ref="H1132:H1213"/>
  </sortState>
  <tableColumns count="1">
    <tableColumn id="1" xr3:uid="{00000000-0010-0000-2600-000001000000}" name="CAUCA" dataDxfId="70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7000000}" name="CESAR" displayName="CESAR" ref="H1215:H1240" totalsRowShown="0" headerRowDxfId="699" dataDxfId="698">
  <autoFilter ref="H1215:H1240" xr:uid="{00000000-0009-0000-0100-000029000000}"/>
  <tableColumns count="1">
    <tableColumn id="1" xr3:uid="{00000000-0010-0000-2700-000001000000}" name="CESAR" dataDxfId="697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8000000}" name="GENERO" displayName="GENERO" ref="J2:J4" totalsRowShown="0" headerRowDxfId="696" dataDxfId="695">
  <autoFilter ref="J2:J4" xr:uid="{00000000-0009-0000-0100-00002A000000}"/>
  <tableColumns count="1">
    <tableColumn id="1" xr3:uid="{00000000-0010-0000-2800-000001000000}" name="GENERO" dataDxfId="694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9000000}" name="GRUPO_ÉTNICO" displayName="GRUPO_ÉTNICO" ref="L2:L6" totalsRowShown="0" headerRowDxfId="693" dataDxfId="692">
  <autoFilter ref="L2:L6" xr:uid="{00000000-0009-0000-0100-00002B000000}"/>
  <tableColumns count="1">
    <tableColumn id="1" xr3:uid="{00000000-0010-0000-2900-000001000000}" name="GRUPO_ÉTNICO" dataDxfId="69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SI_NO" displayName="SI_NO" ref="P2:P4" totalsRowShown="0" headerRowDxfId="690" dataDxfId="689">
  <autoFilter ref="P2:P4" xr:uid="{00000000-0009-0000-0100-00002C000000}"/>
  <tableColumns count="1">
    <tableColumn id="1" xr3:uid="{00000000-0010-0000-2A00-000001000000}" name="SI/NO" dataDxfId="68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PAIS_RESIDENCIA" displayName="PAIS_RESIDENCIA" ref="P14:P15" totalsRowShown="0" headerRowDxfId="687" dataDxfId="686">
  <autoFilter ref="P14:P15" xr:uid="{00000000-0009-0000-0100-00002D000000}"/>
  <tableColumns count="1">
    <tableColumn id="1" xr3:uid="{00000000-0010-0000-2B00-000001000000}" name="PAIS_RESIDENCIA" dataDxfId="685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ZONA_UBICACION" displayName="ZONA_UBICACION" ref="P17:P19" totalsRowShown="0">
  <autoFilter ref="P17:P19" xr:uid="{00000000-0009-0000-0100-00002E000000}"/>
  <tableColumns count="1">
    <tableColumn id="1" xr3:uid="{00000000-0010-0000-2C00-000001000000}" name="ZONA_UBICACION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ESTRAT0" displayName="ESTRAT0" ref="R2:R5" totalsRowShown="0" headerRowDxfId="684" dataDxfId="683">
  <autoFilter ref="R2:R5" xr:uid="{00000000-0009-0000-0100-00002F000000}"/>
  <tableColumns count="1">
    <tableColumn id="1" xr3:uid="{00000000-0010-0000-2D00-000001000000}" name="ESTRAT0" dataDxfId="682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OCALIDAD" displayName="LOCALIDAD" ref="V2:V22" totalsRowShown="0" headerRowDxfId="681" dataDxfId="680">
  <autoFilter ref="V2:V22" xr:uid="{00000000-0009-0000-0100-000030000000}"/>
  <tableColumns count="1">
    <tableColumn id="1" xr3:uid="{00000000-0010-0000-2E00-000001000000}" name="LOCALIDAD" dataDxfId="679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F000000}" name="USAQUEN" displayName="USAQUEN" ref="X2:X136" totalsRowShown="0" headerRowDxfId="678" headerRowBorderDxfId="677" tableBorderDxfId="676">
  <autoFilter ref="X2:X136" xr:uid="{00000000-0009-0000-0100-000009000000}"/>
  <sortState xmlns:xlrd2="http://schemas.microsoft.com/office/spreadsheetml/2017/richdata2" ref="X3:X136">
    <sortCondition ref="X61"/>
  </sortState>
  <tableColumns count="1">
    <tableColumn id="1" xr3:uid="{00000000-0010-0000-2F00-000001000000}" name="USAQUEN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CHAPINERO" displayName="CHAPINERO" ref="X138:X188" totalsRowShown="0" headerRowDxfId="675" headerRowBorderDxfId="674" tableBorderDxfId="673" totalsRowBorderDxfId="672">
  <autoFilter ref="X138:X188" xr:uid="{00000000-0009-0000-0100-000031000000}"/>
  <sortState xmlns:xlrd2="http://schemas.microsoft.com/office/spreadsheetml/2017/richdata2" ref="X139:X188">
    <sortCondition ref="X140"/>
  </sortState>
  <tableColumns count="1">
    <tableColumn id="1" xr3:uid="{00000000-0010-0000-3000-000001000000}" name="CHAPINERO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SANTA_FE" displayName="SANTA_FE" ref="X190:X228" totalsRowShown="0" headerRowDxfId="671" headerRowBorderDxfId="670" tableBorderDxfId="669" totalsRowBorderDxfId="668">
  <autoFilter ref="X190:X228" xr:uid="{00000000-0009-0000-0100-000032000000}"/>
  <sortState xmlns:xlrd2="http://schemas.microsoft.com/office/spreadsheetml/2017/richdata2" ref="X191:X228">
    <sortCondition ref="X190:X228"/>
  </sortState>
  <tableColumns count="1">
    <tableColumn id="1" xr3:uid="{00000000-0010-0000-3100-000001000000}" name="SANTA_FE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SAN_CRISTOBAL" displayName="SAN_CRISTOBAL" ref="X230:X433" totalsRowShown="0" headerRowDxfId="667" headerRowBorderDxfId="666" tableBorderDxfId="665">
  <autoFilter ref="X230:X433" xr:uid="{00000000-0009-0000-0100-000033000000}"/>
  <sortState xmlns:xlrd2="http://schemas.microsoft.com/office/spreadsheetml/2017/richdata2" ref="X231:X433">
    <sortCondition ref="X230:X433"/>
  </sortState>
  <tableColumns count="1">
    <tableColumn id="1" xr3:uid="{00000000-0010-0000-3200-000001000000}" name="SAN_CRISTOBAL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USME" displayName="USME" ref="X435:X657" totalsRowShown="0" headerRowDxfId="664" dataDxfId="662" headerRowBorderDxfId="663" tableBorderDxfId="661" totalsRowBorderDxfId="660">
  <autoFilter ref="X435:X657" xr:uid="{00000000-0009-0000-0100-000034000000}"/>
  <sortState xmlns:xlrd2="http://schemas.microsoft.com/office/spreadsheetml/2017/richdata2" ref="X436:X657">
    <sortCondition ref="X546"/>
  </sortState>
  <tableColumns count="1">
    <tableColumn id="1" xr3:uid="{00000000-0010-0000-3300-000001000000}" name="USME" dataDxfId="659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UNJUELITO" displayName="TUNJUELITO" ref="X659:X687" totalsRowShown="0" headerRowDxfId="658" headerRowBorderDxfId="657" tableBorderDxfId="656" totalsRowBorderDxfId="655">
  <autoFilter ref="X659:X687" xr:uid="{00000000-0009-0000-0100-000035000000}"/>
  <sortState xmlns:xlrd2="http://schemas.microsoft.com/office/spreadsheetml/2017/richdata2" ref="X660:X687">
    <sortCondition ref="X659:X687"/>
  </sortState>
  <tableColumns count="1">
    <tableColumn id="1" xr3:uid="{00000000-0010-0000-3400-000001000000}" name="TUNJUELITO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BOSA" displayName="BOSA" ref="X689:X1011" totalsRowShown="0" headerRowDxfId="654" dataDxfId="652" headerRowBorderDxfId="653" tableBorderDxfId="651" totalsRowBorderDxfId="650">
  <autoFilter ref="X689:X1011" xr:uid="{00000000-0009-0000-0100-000036000000}"/>
  <sortState xmlns:xlrd2="http://schemas.microsoft.com/office/spreadsheetml/2017/richdata2" ref="X690:X1011">
    <sortCondition ref="X689:X1011"/>
  </sortState>
  <tableColumns count="1">
    <tableColumn id="1" xr3:uid="{00000000-0010-0000-3500-000001000000}" name="BOSA" dataDxfId="649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KENNEDY" displayName="KENNEDY" ref="X1013:X1326" totalsRowShown="0" headerRowDxfId="648" dataDxfId="646" headerRowBorderDxfId="647" tableBorderDxfId="645" totalsRowBorderDxfId="644">
  <autoFilter ref="X1013:X1326" xr:uid="{00000000-0009-0000-0100-000037000000}"/>
  <sortState xmlns:xlrd2="http://schemas.microsoft.com/office/spreadsheetml/2017/richdata2" ref="X1014:X1326">
    <sortCondition ref="X1013:X1326"/>
  </sortState>
  <tableColumns count="1">
    <tableColumn id="1" xr3:uid="{00000000-0010-0000-3600-000001000000}" name="KENNEDY" dataDxfId="643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FONTIBON" displayName="FONTIBON" ref="Z2:Z82" totalsRowShown="0" headerRowDxfId="642" dataDxfId="640" headerRowBorderDxfId="641" tableBorderDxfId="639" totalsRowBorderDxfId="638">
  <autoFilter ref="Z2:Z82" xr:uid="{00000000-0009-0000-0100-000038000000}"/>
  <sortState xmlns:xlrd2="http://schemas.microsoft.com/office/spreadsheetml/2017/richdata2" ref="Z3:Z82">
    <sortCondition ref="Z79"/>
  </sortState>
  <tableColumns count="1">
    <tableColumn id="1" xr3:uid="{00000000-0010-0000-3700-000001000000}" name="FONTIBON" dataDxfId="637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ENGATIVA" displayName="ENGATIVA" ref="Z84:Z210" totalsRowShown="0" headerRowDxfId="636" headerRowBorderDxfId="635" tableBorderDxfId="634">
  <autoFilter ref="Z84:Z210" xr:uid="{00000000-0009-0000-0100-000039000000}"/>
  <sortState xmlns:xlrd2="http://schemas.microsoft.com/office/spreadsheetml/2017/richdata2" ref="Z85:Z210">
    <sortCondition ref="Z87"/>
  </sortState>
  <tableColumns count="1">
    <tableColumn id="1" xr3:uid="{00000000-0010-0000-3800-000001000000}" name="ENGATIVA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SUBA" displayName="SUBA" ref="Z212:Z468" totalsRowShown="0" headerRowDxfId="633" headerRowBorderDxfId="632" tableBorderDxfId="631">
  <autoFilter ref="Z212:Z468" xr:uid="{00000000-0009-0000-0100-00003A000000}"/>
  <sortState xmlns:xlrd2="http://schemas.microsoft.com/office/spreadsheetml/2017/richdata2" ref="Z213:Z468">
    <sortCondition ref="Z212:Z468"/>
  </sortState>
  <tableColumns count="1">
    <tableColumn id="1" xr3:uid="{00000000-0010-0000-3900-000001000000}" name="SUBA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BARRIOS_UNIDOS" displayName="BARRIOS_UNIDOS" ref="Z470:Z514" totalsRowShown="0" headerRowDxfId="630" headerRowBorderDxfId="629" tableBorderDxfId="628" totalsRowBorderDxfId="627">
  <autoFilter ref="Z470:Z514" xr:uid="{00000000-0009-0000-0100-00003B000000}"/>
  <sortState xmlns:xlrd2="http://schemas.microsoft.com/office/spreadsheetml/2017/richdata2" ref="Z471:Z514">
    <sortCondition ref="Z470:Z514"/>
  </sortState>
  <tableColumns count="1">
    <tableColumn id="1" xr3:uid="{00000000-0010-0000-3A00-000001000000}" name="BARRIOS_UNIDOS"/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TEUSAQUILLO" displayName="TEUSAQUILLO" ref="Z516:Z547" totalsRowShown="0" headerRowDxfId="626" headerRowBorderDxfId="625" tableBorderDxfId="624" totalsRowBorderDxfId="623">
  <autoFilter ref="Z516:Z547" xr:uid="{00000000-0009-0000-0100-00003C000000}"/>
  <sortState xmlns:xlrd2="http://schemas.microsoft.com/office/spreadsheetml/2017/richdata2" ref="Z517:Z547">
    <sortCondition ref="Z516:Z547"/>
  </sortState>
  <tableColumns count="1">
    <tableColumn id="1" xr3:uid="{00000000-0010-0000-3B00-000001000000}" name="TEUSAQUILLO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C000000}" name="LOSMARTIRES" displayName="LOSMARTIRES" ref="Z549:Z570" totalsRowShown="0" headerRowDxfId="622" headerRowBorderDxfId="621" tableBorderDxfId="620" totalsRowBorderDxfId="619">
  <autoFilter ref="Z549:Z570" xr:uid="{00000000-0009-0000-0100-00003D000000}"/>
  <sortState xmlns:xlrd2="http://schemas.microsoft.com/office/spreadsheetml/2017/richdata2" ref="Z550:Z570">
    <sortCondition ref="Z549:Z570"/>
  </sortState>
  <tableColumns count="1">
    <tableColumn id="1" xr3:uid="{00000000-0010-0000-3C00-000001000000}" name="LOS MARTIRES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D000000}" name="ANTONIO_NARIÑO" displayName="ANTONIO_NARIÑO" ref="Z572:Z590" totalsRowShown="0" headerRowDxfId="618" dataDxfId="616" headerRowBorderDxfId="617" tableBorderDxfId="615" totalsRowBorderDxfId="614">
  <autoFilter ref="Z572:Z590" xr:uid="{00000000-0009-0000-0100-00003E000000}"/>
  <sortState xmlns:xlrd2="http://schemas.microsoft.com/office/spreadsheetml/2017/richdata2" ref="Z573:Z590">
    <sortCondition ref="Z572:Z590"/>
  </sortState>
  <tableColumns count="1">
    <tableColumn id="1" xr3:uid="{00000000-0010-0000-3D00-000001000000}" name="ANTONIO_NARIÑO" dataDxfId="613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E000000}" name="PUENTE_ARANDA" displayName="PUENTE_ARANDA" ref="Z592:Z647" totalsRowShown="0" headerRowDxfId="612" dataDxfId="610" headerRowBorderDxfId="611" tableBorderDxfId="609" totalsRowBorderDxfId="608">
  <autoFilter ref="Z592:Z647" xr:uid="{00000000-0009-0000-0100-00003F000000}"/>
  <sortState xmlns:xlrd2="http://schemas.microsoft.com/office/spreadsheetml/2017/richdata2" ref="Z593:Z647">
    <sortCondition ref="Z641"/>
  </sortState>
  <tableColumns count="1">
    <tableColumn id="1" xr3:uid="{00000000-0010-0000-3E00-000001000000}" name="PUENTE_ARANDA" dataDxfId="607"/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F000000}" name="LA_CANDELARIA" displayName="LA_CANDELARIA" ref="Z649:Z657" totalsRowShown="0" headerRowDxfId="606" dataDxfId="604" headerRowBorderDxfId="605" tableBorderDxfId="603" totalsRowBorderDxfId="602">
  <autoFilter ref="Z649:Z657" xr:uid="{00000000-0009-0000-0100-000040000000}"/>
  <sortState xmlns:xlrd2="http://schemas.microsoft.com/office/spreadsheetml/2017/richdata2" ref="Z650:Z657">
    <sortCondition ref="Z651"/>
  </sortState>
  <tableColumns count="1">
    <tableColumn id="1" xr3:uid="{00000000-0010-0000-3F00-000001000000}" name="LA_CANDELARIA" dataDxfId="601"/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0000000}" name="RAFAEL_URIBE" displayName="RAFAEL_URIBE" ref="Z659:Z763" totalsRowShown="0" headerRowDxfId="600" dataDxfId="598" headerRowBorderDxfId="599" tableBorderDxfId="597" totalsRowBorderDxfId="596">
  <autoFilter ref="Z659:Z763" xr:uid="{00000000-0009-0000-0100-000041000000}"/>
  <sortState xmlns:xlrd2="http://schemas.microsoft.com/office/spreadsheetml/2017/richdata2" ref="Z660:Z763">
    <sortCondition ref="Z659:Z763"/>
  </sortState>
  <tableColumns count="1">
    <tableColumn id="1" xr3:uid="{00000000-0010-0000-4000-000001000000}" name="RAFAEL_URIBE" dataDxfId="595"/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41000000}" name="CIUDAD_BOLIVAR" displayName="CIUDAD_BOLIVAR" ref="Z765:Z1013" totalsRowShown="0" headerRowDxfId="594" dataDxfId="592" headerRowBorderDxfId="593" tableBorderDxfId="591" totalsRowBorderDxfId="590">
  <autoFilter ref="Z765:Z1013" xr:uid="{00000000-0009-0000-0100-000042000000}"/>
  <sortState xmlns:xlrd2="http://schemas.microsoft.com/office/spreadsheetml/2017/richdata2" ref="Z766:Z1013">
    <sortCondition ref="Z765:Z1013"/>
  </sortState>
  <tableColumns count="1">
    <tableColumn id="1" xr3:uid="{00000000-0010-0000-4100-000001000000}" name="CIUDAD_BOLIVAR" dataDxfId="589"/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2000000}" name="ACTIVO_INACTIVO" displayName="ACTIVO_INACTIVO" ref="B2:B4" totalsRowShown="0">
  <autoFilter ref="B2:B4" xr:uid="{00000000-0009-0000-0100-000044000000}"/>
  <tableColumns count="1">
    <tableColumn id="1" xr3:uid="{00000000-0010-0000-4200-000001000000}" name="ACTIVO/INACTIVO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3000000}" name="NO_" displayName="NO_" ref="P6:P7" totalsRowShown="0">
  <autoFilter ref="P6:P7" xr:uid="{00000000-0009-0000-0100-000045000000}"/>
  <tableColumns count="1">
    <tableColumn id="1" xr3:uid="{00000000-0010-0000-4300-000001000000}" name="NO_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4000000}" name="SI_" displayName="SI_" ref="P9:P11" totalsRowShown="0">
  <autoFilter ref="P9:P11" xr:uid="{00000000-0009-0000-0100-000046000000}"/>
  <tableColumns count="1">
    <tableColumn id="1" xr3:uid="{00000000-0010-0000-4400-000001000000}" name="SI_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5000000}" name="CABECERA" displayName="CABECERA" ref="T2:T5" totalsRowShown="0" headerRowDxfId="588" dataDxfId="587">
  <autoFilter ref="T2:T5" xr:uid="{00000000-0009-0000-0100-000047000000}"/>
  <tableColumns count="1">
    <tableColumn id="1" xr3:uid="{00000000-0010-0000-4500-000001000000}" name="TIPO_DE_CABECERA" dataDxfId="586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6000000}" name="FAMILIA" displayName="FAMILIA" ref="AB2:AB12" totalsRowShown="0" headerRowDxfId="585" dataDxfId="584">
  <autoFilter ref="AB2:AB12" xr:uid="{00000000-0009-0000-0100-000048000000}"/>
  <tableColumns count="1">
    <tableColumn id="1" xr3:uid="{00000000-0010-0000-4600-000001000000}" name="FAMILIA" dataDxfId="583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7000000}" name="TIPODEDOCUMENTOADULTO" displayName="TIPODEDOCUMENTOADULTO" ref="AD2:AD7" totalsRowShown="0" headerRowDxfId="582" dataDxfId="581">
  <autoFilter ref="AD2:AD7" xr:uid="{00000000-0009-0000-0100-000049000000}"/>
  <sortState xmlns:xlrd2="http://schemas.microsoft.com/office/spreadsheetml/2017/richdata2" ref="AD3:AD9">
    <sortCondition ref="AD2:AD9"/>
  </sortState>
  <tableColumns count="1">
    <tableColumn id="1" xr3:uid="{00000000-0010-0000-4700-000001000000}" name="TIPO DE DOCUMENTO" dataDxfId="580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8000000}" name="REGIMEN" displayName="REGIMEN" ref="AF2:AF6" totalsRowShown="0" headerRowDxfId="579" dataDxfId="578">
  <autoFilter ref="AF2:AF6" xr:uid="{00000000-0009-0000-0100-00004A000000}"/>
  <tableColumns count="1">
    <tableColumn id="1" xr3:uid="{00000000-0010-0000-4800-000001000000}" name="REGIMEN" dataDxfId="577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9000000}" name="SUBSIDIADO" displayName="SUBSIDIADO" ref="AF8:AF41" totalsRowShown="0" headerRowDxfId="576" dataDxfId="575">
  <autoFilter ref="AF8:AF41" xr:uid="{00000000-0009-0000-0100-00004B000000}"/>
  <sortState xmlns:xlrd2="http://schemas.microsoft.com/office/spreadsheetml/2017/richdata2" ref="AF9:AF41">
    <sortCondition ref="AF8:AF41"/>
  </sortState>
  <tableColumns count="1">
    <tableColumn id="1" xr3:uid="{00000000-0010-0000-4900-000001000000}" name="SUBSIDIADO" dataDxfId="574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A000000}" name="CONTRIBUTIVO" displayName="CONTRIBUTIVO" ref="AF43:AF80" totalsRowShown="0" headerRowDxfId="573" dataDxfId="572">
  <autoFilter ref="AF43:AF80" xr:uid="{00000000-0009-0000-0100-00004C000000}"/>
  <sortState xmlns:xlrd2="http://schemas.microsoft.com/office/spreadsheetml/2017/richdata2" ref="AF44:AF80">
    <sortCondition ref="AF43:AF80"/>
  </sortState>
  <tableColumns count="1">
    <tableColumn id="1" xr3:uid="{00000000-0010-0000-4A00-000001000000}" name="CONTRIBUTIVO" dataDxfId="571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B000000}" name="ESPECIAL" displayName="ESPECIAL" ref="AF82:AF87" totalsRowShown="0" headerRowDxfId="570" dataDxfId="569">
  <autoFilter ref="AF82:AF87" xr:uid="{00000000-0009-0000-0100-00004D000000}"/>
  <tableColumns count="1">
    <tableColumn id="1" xr3:uid="{00000000-0010-0000-4B00-000001000000}" name="ESPECIAL" dataDxfId="568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C000000}" name="NO_SE_ENCUENTRA_AFILIADO" displayName="NO_SE_ENCUENTRA_AFILIADO" ref="AF89:AF90" totalsRowShown="0" headerRowDxfId="567" dataDxfId="565" headerRowBorderDxfId="566" tableBorderDxfId="564" totalsRowBorderDxfId="563">
  <autoFilter ref="AF89:AF90" xr:uid="{00000000-0009-0000-0100-00004E000000}"/>
  <tableColumns count="1">
    <tableColumn id="1" xr3:uid="{00000000-0010-0000-4C00-000001000000}" name="NO SE ENCUENTRA AFILIADO" dataDxfId="562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D000000}" name="TIPO_COMPLEMENTO" displayName="TIPO_COMPLEMENTO" ref="AH2:AH6" totalsRowShown="0" headerRowDxfId="561" dataDxfId="560">
  <autoFilter ref="AH2:AH6" xr:uid="{00000000-0009-0000-0100-00004F000000}"/>
  <tableColumns count="1">
    <tableColumn id="1" xr3:uid="{00000000-0010-0000-4D00-000001000000}" name="TIPO COMPLEMENTO" dataDxfId="559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TIPO_DE_BENEFICIARIO" displayName="TIPO_DE_BENEFICIARIO" ref="AJ2:AJ5" totalsRowShown="0">
  <autoFilter ref="AJ2:AJ5" xr:uid="{00000000-0009-0000-0100-000051000000}"/>
  <tableColumns count="1">
    <tableColumn id="1" xr3:uid="{00000000-0010-0000-4E00-000001000000}" name="TIPO DE BENEFICIARIO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F000000}" name="UNIDAD" displayName="UNIDAD" ref="AL2:AN39" totalsRowShown="0" headerRowDxfId="558" dataDxfId="556" headerRowBorderDxfId="557" tableBorderDxfId="555" totalsRowBorderDxfId="554">
  <autoFilter ref="AL2:AN39" xr:uid="{00000000-0009-0000-0100-000050000000}"/>
  <tableColumns count="3">
    <tableColumn id="1" xr3:uid="{00000000-0010-0000-4F00-000001000000}" name="UNIDAD" dataDxfId="553"/>
    <tableColumn id="2" xr3:uid="{D2D7435F-7F7A-4E51-BB38-298C02CA38B7}" name="ABREVIATURA" dataDxfId="552"/>
    <tableColumn id="3" xr3:uid="{C47660CC-BCA5-41DA-816D-D3C96994D469}" name="CODIGO DE UNIDAD" dataDxfId="551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50000000}" name="TIPOS_DE_DISCAPACIDAD" displayName="TIPOS_DE_DISCAPACIDAD" ref="N2:N14" totalsRowShown="0" headerRowDxfId="550" dataDxfId="549">
  <autoFilter ref="N2:N14" xr:uid="{00000000-0009-0000-0100-000052000000}"/>
  <tableColumns count="1">
    <tableColumn id="1" xr3:uid="{00000000-0010-0000-5000-000001000000}" name="TIPOS_DE_DISCAPACIDAD" dataDxfId="548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1000000}" name="EXTERIOR" displayName="EXTERIOR" ref="F25:F26" totalsRowShown="0" headerRowDxfId="547" dataDxfId="546">
  <autoFilter ref="F25:F26" xr:uid="{00000000-0009-0000-0100-000053000000}"/>
  <tableColumns count="1">
    <tableColumn id="1" xr3:uid="{00000000-0010-0000-5100-000001000000}" name="EXTERIOR" dataDxfId="545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2000000}" name="RESTO" displayName="RESTO" ref="T7:T8" totalsRowShown="0" headerRowDxfId="544" dataDxfId="543">
  <autoFilter ref="T7:T8" xr:uid="{00000000-0009-0000-0100-000054000000}"/>
  <tableColumns count="1">
    <tableColumn id="1" xr3:uid="{00000000-0010-0000-5200-000001000000}" name="RESTO" dataDxfId="542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3000000}" name="N_A" displayName="N_A" ref="T10:T11" totalsRowShown="0" headerRowDxfId="541" dataDxfId="540">
  <autoFilter ref="T10:T11" xr:uid="{00000000-0009-0000-0100-000055000000}"/>
  <tableColumns count="1">
    <tableColumn id="1" xr3:uid="{00000000-0010-0000-5300-000001000000}" name="NO_APLICA" dataDxfId="539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4000000}" name="CÓRDOBA" displayName="CÓRDOBA" ref="H1244:H1274" totalsRowShown="0" headerRowDxfId="538">
  <autoFilter ref="H1244:H1274" xr:uid="{00000000-0009-0000-0100-000056000000}"/>
  <tableColumns count="1">
    <tableColumn id="1" xr3:uid="{00000000-0010-0000-5400-000001000000}" name="CÓRDOBA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5000000}" name="CHOCÓ" displayName="CHOCÓ" ref="H1276:H1305" totalsRowShown="0" headerRowDxfId="537">
  <autoFilter ref="H1276:H1305" xr:uid="{00000000-0009-0000-0100-000057000000}"/>
  <tableColumns count="1">
    <tableColumn id="1" xr3:uid="{00000000-0010-0000-5500-000001000000}" name="CHOCÓ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6000000}" name="CRITERIOS_DE_FOCALIZACION" displayName="CRITERIOS_DE_FOCALIZACION" ref="AP2:AP17" totalsRowShown="0" headerRowDxfId="536" dataDxfId="535">
  <autoFilter ref="AP2:AP17" xr:uid="{00000000-0009-0000-0100-000058000000}"/>
  <tableColumns count="1">
    <tableColumn id="1" xr3:uid="{00000000-0010-0000-5600-000001000000}" name="CRITERIOS_DE_FOCALIZACION" dataDxfId="534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8E2E6ABF-754A-40E5-BBC2-125D7C0794AA}" name="SISBEN" displayName="SISBEN" ref="AR2:AR21" totalsRowShown="0" headerRowDxfId="533" dataDxfId="532">
  <autoFilter ref="AR2:AR21" xr:uid="{8E2E6ABF-754A-40E5-BBC2-125D7C0794AA}"/>
  <tableColumns count="1">
    <tableColumn id="1" xr3:uid="{D8FB1A76-D20B-4EDC-8F9A-0595310479E9}" name="SISBEN" dataDxfId="531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AD16B666-70FE-6649-A087-5863F47B86CC}" name="DUPLAS" displayName="DUPLAS" ref="AT2:AU10" totalsRowShown="0" headerRowDxfId="530" dataDxfId="529">
  <autoFilter ref="AT2:AU10" xr:uid="{AD16B666-70FE-6649-A087-5863F47B86CC}"/>
  <sortState xmlns:xlrd2="http://schemas.microsoft.com/office/spreadsheetml/2017/richdata2" ref="AT3:AU10">
    <sortCondition ref="AT2:AT10"/>
  </sortState>
  <tableColumns count="2">
    <tableColumn id="1" xr3:uid="{3600C4AD-3BC2-BB40-BBC7-78DCE326CB4D}" name="DUPLA" dataDxfId="528"/>
    <tableColumn id="2" xr3:uid="{13B94E9D-DBFD-F945-A1C7-56CE44531B61}" name="DOCENTE" dataDxfId="527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57000000}" name="MATRIZ_PRINCIPAL_USUARIOS" displayName="MATRIZ_PRINCIPAL_USUARIOS" ref="A7:DD657" totalsRowShown="0" headerRowDxfId="520" dataDxfId="518" headerRowBorderDxfId="519" tableBorderDxfId="517" totalsRowBorderDxfId="516">
  <autoFilter ref="A7:DD657" xr:uid="{00000000-0009-0000-0100-000043000000}"/>
  <tableColumns count="108">
    <tableColumn id="1" xr3:uid="{00000000-0010-0000-5700-000001000000}" name="NUMERO DE DOCUMENTO" dataDxfId="515"/>
    <tableColumn id="2" xr3:uid="{00000000-0010-0000-5700-000002000000}" name="¿ACTIVO O INACTIVO?" dataDxfId="514"/>
    <tableColumn id="3" xr3:uid="{00000000-0010-0000-5700-000003000000}" name="FECHA DE INGRESO" dataDxfId="513"/>
    <tableColumn id="4" xr3:uid="{00000000-0010-0000-5700-000004000000}" name="FECHA DE EGRESO" dataDxfId="512"/>
    <tableColumn id="110" xr3:uid="{D650CDFF-E851-4D4E-8510-8F3C4B86445E}" name="INGRESA POR:" dataDxfId="511"/>
    <tableColumn id="104" xr3:uid="{ECF55256-7FEF-A146-BD7A-292430B29484}" name="MOTIVO DE EGRESO" dataDxfId="510">
      <calculatedColumnFormula>VLOOKUP(MATRIZ_PRINCIPAL_USUARIOS[[#This Row],[NOMBRE COMPLETO]],$E$659:$E$682,1,0)</calculatedColumnFormula>
    </tableColumn>
    <tableColumn id="84" xr3:uid="{F217F7F1-BB21-DF4C-BC95-FFD98DC1D5C8}" name="SI EL MOTIVO DE EGRESO ES &quot;OTRO&quot;, INDIQUE EL POR QUÉ" dataDxfId="509"/>
    <tableColumn id="56" xr3:uid="{00000000-0010-0000-5700-000038000000}" name="UNIDAD" dataDxfId="508"/>
    <tableColumn id="63" xr3:uid="{00000000-0010-0000-5700-00003F000000}" name="DUPLA" dataDxfId="507"/>
    <tableColumn id="91" xr3:uid="{00000000-0010-0000-5700-00005B000000}" name="DOCENTE" dataDxfId="506">
      <calculatedColumnFormula>VLOOKUP(MATRIZ_PRINCIPAL_USUARIOS[[#This Row],[DUPLA]],DUPLAS[],2,0)</calculatedColumnFormula>
    </tableColumn>
    <tableColumn id="5" xr3:uid="{00000000-0010-0000-5700-000005000000}" name="TIPO DE DOCUMENTO" dataDxfId="505"/>
    <tableColumn id="9" xr3:uid="{00000000-0010-0000-5700-000009000000}" name="PRIMER NOMBRE" dataDxfId="504"/>
    <tableColumn id="10" xr3:uid="{00000000-0010-0000-5700-00000A000000}" name="SEGUNDO NOMBRE" dataDxfId="503"/>
    <tableColumn id="7" xr3:uid="{00000000-0010-0000-5700-000007000000}" name="PRIMER APELLIDO" dataDxfId="502"/>
    <tableColumn id="8" xr3:uid="{00000000-0010-0000-5700-000008000000}" name="SEGUNDO APELLIDO" dataDxfId="501"/>
    <tableColumn id="28" xr3:uid="{00000000-0010-0000-5700-00001C000000}" name="NOMBRE COMPLETO" dataDxfId="500">
      <calculatedColumnFormula>+MATRIZ_PRINCIPAL_USUARIOS[[#This Row],[PRIMER NOMBRE]]&amp;" "&amp;MATRIZ_PRINCIPAL_USUARIOS[[#This Row],[SEGUNDO NOMBRE]]&amp;" "&amp;MATRIZ_PRINCIPAL_USUARIOS[[#This Row],[PRIMER APELLIDO]]&amp;" "&amp;MATRIZ_PRINCIPAL_USUARIOS[[#This Row],[SEGUNDO APELLIDO]]</calculatedColumnFormula>
    </tableColumn>
    <tableColumn id="11" xr3:uid="{00000000-0010-0000-5700-00000B000000}" name="FECHA DE NACIMIENTO" dataDxfId="499"/>
    <tableColumn id="12" xr3:uid="{00000000-0010-0000-5700-00000C000000}" name="AÑOS" dataDxfId="498">
      <calculatedColumnFormula>+IF(Q8&gt;0,DATEDIF(Q8,$B$1,"y"),"")</calculatedColumnFormula>
    </tableColumn>
    <tableColumn id="13" xr3:uid="{00000000-0010-0000-5700-00000D000000}" name="MESES" dataDxfId="497">
      <calculatedColumnFormula>+IF(Q8&gt;0,DATEDIF(Q8,$B$1,"ym"),"")</calculatedColumnFormula>
    </tableColumn>
    <tableColumn id="14" xr3:uid="{00000000-0010-0000-5700-00000E000000}" name="DIAS" dataDxfId="496">
      <calculatedColumnFormula>ABS(IF(Q8&gt;0,DATEDIF(Q8,$B$1,"md"),""))</calculatedColumnFormula>
    </tableColumn>
    <tableColumn id="15" xr3:uid="{00000000-0010-0000-5700-00000F000000}" name="EDAD" dataDxfId="495">
      <calculatedColumnFormula>IF(MATRIZ_PRINCIPAL_USUARIOS[[#This Row],[FECHA DE NACIMIENTO]]&gt;0,CONCATENATE(R8," AÑOS ",S8," MESES ",T8," DIAS "),"")</calculatedColumnFormula>
    </tableColumn>
    <tableColumn id="6" xr3:uid="{00000000-0010-0000-5700-000006000000}" name="TIPO DE BENEFICIARIO" dataDxfId="494">
      <calculatedColumnFormula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calculatedColumnFormula>
    </tableColumn>
    <tableColumn id="93" xr3:uid="{00000000-0010-0000-5700-00005D000000}" name="GENERO" dataDxfId="493"/>
    <tableColumn id="16" xr3:uid="{00000000-0010-0000-5700-000010000000}" name="PAIS DE NACIMIENTO" dataDxfId="492"/>
    <tableColumn id="17" xr3:uid="{00000000-0010-0000-5700-000011000000}" name="DEPARTAMENTO DE NACIMIENTO" dataDxfId="491"/>
    <tableColumn id="18" xr3:uid="{00000000-0010-0000-5700-000012000000}" name="MUNICIPIO DE NACIMIENTO" dataDxfId="490"/>
    <tableColumn id="20" xr3:uid="{00000000-0010-0000-5700-000014000000}" name="DISCAPACIDAD" dataDxfId="489"/>
    <tableColumn id="21" xr3:uid="{00000000-0010-0000-5700-000015000000}" name="DISCAPACIDAD CERTIFICADA" dataDxfId="488"/>
    <tableColumn id="22" xr3:uid="{00000000-0010-0000-5700-000016000000}" name="ENTIDAD QUE CERTIFICA LA DISCAPACIDAD" dataDxfId="487"/>
    <tableColumn id="23" xr3:uid="{00000000-0010-0000-5700-000017000000}" name="CATEGORIA DE LA DISCAPACIDAD" dataDxfId="486"/>
    <tableColumn id="96" xr3:uid="{00000000-0010-0000-5700-000060000000}" name="ESPECIFICAR LA DISCAPACIDAD" dataDxfId="485"/>
    <tableColumn id="24" xr3:uid="{00000000-0010-0000-5700-000018000000}" name="¿ESTÁ INSCRITO EN EL REGISTRO PARA LA LOCALIZACIÓN Y CARACTERIZACIÓN DE PERSONAS CON DISCAPACIDAD ?" dataDxfId="484"/>
    <tableColumn id="25" xr3:uid="{00000000-0010-0000-5700-000019000000}" name="¿REQUIERE LA AYUDA DE OTRA PERSONA ?" dataDxfId="483"/>
    <tableColumn id="26" xr3:uid="{00000000-0010-0000-5700-00001A000000}" name="¿REQUIERE AYUDA TÉCNICA / PRODUCTO  DE APOYO ?" dataDxfId="482"/>
    <tableColumn id="27" xr3:uid="{00000000-0010-0000-5700-00001B000000}" name="¿CUENTA CON LA AYUDA TÉCNICA / PRODUCTO  DE APOYO ?" dataDxfId="481"/>
    <tableColumn id="29" xr3:uid="{00000000-0010-0000-5700-00001D000000}" name="¿REQUIERE TERAPIA Y/O REHABILITACIÓN ?" dataDxfId="480"/>
    <tableColumn id="30" xr3:uid="{00000000-0010-0000-5700-00001E000000}" name="RECIBE ATENCIÓN EN TERAPIA Y/O REHABILITACIÓN ?" dataDxfId="479"/>
    <tableColumn id="31" xr3:uid="{00000000-0010-0000-5700-00001F000000}" name="TIENE PROCESO DE INTERDICCIÓN ?" dataDxfId="478"/>
    <tableColumn id="36" xr3:uid="{00000000-0010-0000-5700-000024000000}" name="PAIS DE RESIDENCIA" dataDxfId="477"/>
    <tableColumn id="37" xr3:uid="{00000000-0010-0000-5700-000025000000}" name="DEPARTAMENTO DE RESIDENCIA" dataDxfId="476"/>
    <tableColumn id="38" xr3:uid="{00000000-0010-0000-5700-000026000000}" name="ZONA DE UBICACIÓN" dataDxfId="475"/>
    <tableColumn id="40" xr3:uid="{00000000-0010-0000-5700-000028000000}" name="TIPO DE CABECERA" dataDxfId="474"/>
    <tableColumn id="41" xr3:uid="{00000000-0010-0000-5700-000029000000}" name="NOMBRE LOCALIDAD/COMUNAS/NOMBRE DE ZONA RESTO" dataDxfId="473"/>
    <tableColumn id="92" xr3:uid="{00000000-0010-0000-5700-00005C000000}" name="BARRIO" dataDxfId="472"/>
    <tableColumn id="32" xr3:uid="{00000000-0010-0000-5700-000020000000}" name="NOMBRE DE LA ZONA RESTO" dataDxfId="471"/>
    <tableColumn id="42" xr3:uid="{00000000-0010-0000-5700-00002A000000}" name="DIRECCION" dataDxfId="470"/>
    <tableColumn id="43" xr3:uid="{00000000-0010-0000-5700-00002B000000}" name="TELEFONO PRINCIPAL" dataDxfId="469"/>
    <tableColumn id="44" xr3:uid="{00000000-0010-0000-5700-00002C000000}" name="TELEFONO SECUNDARIO" dataDxfId="468"/>
    <tableColumn id="39" xr3:uid="{00000000-0010-0000-5700-000027000000}" name="ESTRATO DEL HOGAR" dataDxfId="467"/>
    <tableColumn id="19" xr3:uid="{00000000-0010-0000-5700-000013000000}" name="GRUPO ETNICO" dataDxfId="466"/>
    <tableColumn id="33" xr3:uid="{00000000-0010-0000-5700-000021000000}" name="BENEFICIARIO SISBENIZADO" dataDxfId="465"/>
    <tableColumn id="34" xr3:uid="{00000000-0010-0000-5700-000022000000}" name="PUNTAJE SISBEN" dataDxfId="464"/>
    <tableColumn id="35" xr3:uid="{00000000-0010-0000-5700-000023000000}" name="PERTENECE A FAMILIAS EN ACCION" dataDxfId="463"/>
    <tableColumn id="52" xr3:uid="{00000000-0010-0000-5700-000034000000}" name="EL BENEFICIARIO HA SIDO VICTIMA DIRECTA CONFLICTO ARMADO" dataDxfId="462"/>
    <tableColumn id="86" xr3:uid="{00000000-0010-0000-5700-000056000000}" name="CRITERIOS DE FOCALIZACION" dataDxfId="461"/>
    <tableColumn id="85" xr3:uid="{00000000-0010-0000-5700-000055000000}" name="SI NO CUMPLE CON NINGUN CRITERIO, CUENTA CON EL ACTA DONDE JUSTIFICA QUE EL BENEFICIARIO REQUIERE LA ATENCION" dataDxfId="460"/>
    <tableColumn id="45" xr3:uid="{00000000-0010-0000-5700-00002D000000}" name="TIPO DE RESPONSABLE" dataDxfId="459"/>
    <tableColumn id="46" xr3:uid="{00000000-0010-0000-5700-00002E000000}" name="TIPO DE DOCUMENTO ACUDIENTE" dataDxfId="458"/>
    <tableColumn id="97" xr3:uid="{00000000-0010-0000-5700-000061000000}" name="NUMERO DE DOCUMENTO DEL ACUDIENTE" dataDxfId="457"/>
    <tableColumn id="47" xr3:uid="{00000000-0010-0000-5700-00002F000000}" name="PRIMER NOMBRE ACUDIENTE" dataDxfId="456"/>
    <tableColumn id="48" xr3:uid="{00000000-0010-0000-5700-000030000000}" name="SEGUNDO NOMBRE ACUDIENTE" dataDxfId="455"/>
    <tableColumn id="49" xr3:uid="{00000000-0010-0000-5700-000031000000}" name="PRIMER APELLIDO ACUDIENTE" dataDxfId="454"/>
    <tableColumn id="50" xr3:uid="{00000000-0010-0000-5700-000032000000}" name="SEGUNDO APELLIDO ACUDIENTE" dataDxfId="453"/>
    <tableColumn id="51" xr3:uid="{00000000-0010-0000-5700-000033000000}" name="FECHA DE NACIMIENTO ACUDIENTE" dataDxfId="452"/>
    <tableColumn id="53" xr3:uid="{00000000-0010-0000-5700-000035000000}" name="PAIS DE NACIMIENTO ACUDIENTE" dataDxfId="451"/>
    <tableColumn id="54" xr3:uid="{00000000-0010-0000-5700-000036000000}" name="DEPARTAMENTO DE NACIMIENTO ACUDIENTE" dataDxfId="450"/>
    <tableColumn id="55" xr3:uid="{00000000-0010-0000-5700-000037000000}" name="MUNICIPIO DE NACIMIENTO ACUDIENTE" dataDxfId="449"/>
    <tableColumn id="57" xr3:uid="{00000000-0010-0000-5700-000039000000}" name="TIPO DE DOCUMENTO PAPÁ" dataDxfId="448"/>
    <tableColumn id="98" xr3:uid="{00000000-0010-0000-5700-000062000000}" name="NUMERO DE DOCUMENTO DEL PAPÁ" dataDxfId="447"/>
    <tableColumn id="58" xr3:uid="{00000000-0010-0000-5700-00003A000000}" name="PRIMER NOMBRE PAPÁ" dataDxfId="446"/>
    <tableColumn id="59" xr3:uid="{00000000-0010-0000-5700-00003B000000}" name="SEGUNDO NOMBRE PAPÁ" dataDxfId="445"/>
    <tableColumn id="60" xr3:uid="{00000000-0010-0000-5700-00003C000000}" name="PRIMER APELLIDO PAPÁ" dataDxfId="444"/>
    <tableColumn id="61" xr3:uid="{00000000-0010-0000-5700-00003D000000}" name="SEGUNDO APELLIDO PAPÁ" dataDxfId="443"/>
    <tableColumn id="62" xr3:uid="{00000000-0010-0000-5700-00003E000000}" name="FECHA DE NACIMIENTO PAPÁ" dataDxfId="442"/>
    <tableColumn id="99" xr3:uid="{00000000-0010-0000-5700-000063000000}" name="EDAD PAPÁ (AÑOS)" dataDxfId="441">
      <calculatedColumnFormula>+IF(BV8&gt;0,DATEDIF(BV8,$B$1,"y"),"")</calculatedColumnFormula>
    </tableColumn>
    <tableColumn id="113" xr3:uid="{271FDC33-5DFC-4F5A-945A-A501A63F9789}" name="PAIS DE NACIMIENTO PAPÁ" dataDxfId="440"/>
    <tableColumn id="112" xr3:uid="{91FC8E4C-9212-4BA2-A3AC-FC97A52D9547}" name="DEPARTAMENTO DE NACIMIENTO PAPÁ" dataDxfId="439"/>
    <tableColumn id="111" xr3:uid="{435DE910-C1C0-40D7-A9B1-7DF5E934F699}" name="MUNICIPIO DE NACIMIENTO PAPÁ" dataDxfId="438"/>
    <tableColumn id="64" xr3:uid="{00000000-0010-0000-5700-000040000000}" name="TIPO DE DOCUMENTO MAMÁ" dataDxfId="437"/>
    <tableColumn id="100" xr3:uid="{00000000-0010-0000-5700-000064000000}" name="NUMERO DE DOCUMENTO DE LA MAMÁ" dataDxfId="436"/>
    <tableColumn id="65" xr3:uid="{00000000-0010-0000-5700-000041000000}" name="PRIMER NOMBRE MAMÁ" dataDxfId="435"/>
    <tableColumn id="66" xr3:uid="{00000000-0010-0000-5700-000042000000}" name="SEGUNDO NOMBRE MAMÁ" dataDxfId="434"/>
    <tableColumn id="67" xr3:uid="{00000000-0010-0000-5700-000043000000}" name="PRIMER APELLIDO MAMÁ" dataDxfId="433"/>
    <tableColumn id="68" xr3:uid="{00000000-0010-0000-5700-000044000000}" name="SEGUNDO APELLIDO MAMÁ" dataDxfId="432"/>
    <tableColumn id="69" xr3:uid="{00000000-0010-0000-5700-000045000000}" name="FECHA DE NACIMIENTO MAMÁ" dataDxfId="431"/>
    <tableColumn id="101" xr3:uid="{00000000-0010-0000-5700-000065000000}" name="EDAD MAMÁ" dataDxfId="430">
      <calculatedColumnFormula>+IF(CG8&gt;0,DATEDIF(CG8,$B$1,"y"),"")</calculatedColumnFormula>
    </tableColumn>
    <tableColumn id="116" xr3:uid="{DF23D44F-E7C1-45D1-9241-86631095270C}" name="PAIS DE NACIMIENTO MAMÁ" dataDxfId="429"/>
    <tableColumn id="115" xr3:uid="{A3ABEB7C-7AB7-452E-A6F3-E195CF4E2C7F}" name="DEPARTAMENTO DE NACIMIENTO MAMÁ" dataDxfId="428"/>
    <tableColumn id="114" xr3:uid="{DA53252E-A505-4854-B0DA-7550DAECADA3}" name="MUNICIPIO DE NACIMIENTO MAMÁ" dataDxfId="427"/>
    <tableColumn id="70" xr3:uid="{00000000-0010-0000-5700-000046000000}" name="REGIMEN" dataDxfId="426"/>
    <tableColumn id="71" xr3:uid="{00000000-0010-0000-5700-000047000000}" name="EPS" dataDxfId="425"/>
    <tableColumn id="72" xr3:uid="{00000000-0010-0000-5700-000048000000}" name="¿EL BENEFICIARIO CUENTA CON EL CARNET DE VACUNACIÓN? * " dataDxfId="424"/>
    <tableColumn id="73" xr3:uid="{00000000-0010-0000-5700-000049000000}" name=" FECHA DE VERIFICACIÓN DEL ESQUEMA DE VACUNACIÓN" dataDxfId="423"/>
    <tableColumn id="74" xr3:uid="{00000000-0010-0000-5700-00004A000000}" name="¿EL CARNET DE VACUNACIÓN SE ENCUENTRA AL DÍA EN LAS VACUNAS Y DOSIS QUE CORRESPONDEN A LA EDAD DEL NIÑO O NIÑA? * " dataDxfId="422"/>
    <tableColumn id="75" xr3:uid="{00000000-0010-0000-5700-00004B000000}" name="¿EL BENEFICIARIO PRESENTA CARNET DE CRECIMIENTO Y DESARROLLO? * " dataDxfId="421"/>
    <tableColumn id="76" xr3:uid="{00000000-0010-0000-5700-00004C000000}" name="SI EL NIÑO CUENTA CON EL CARNET, VERIFIQUE ¿CUÁNTOS CONTROLES DE CRECIMIENTO Y DESARROLLO HA RECIBIDO EL NIÑO, EN LOS ÚLTIMOS 6 MESES? " dataDxfId="420"/>
    <tableColumn id="77" xr3:uid="{00000000-0010-0000-5700-00004D000000}" name="ANTECEDENTE DE PREMATUREZ * " dataDxfId="419"/>
    <tableColumn id="78" xr3:uid="{00000000-0010-0000-5700-00004E000000}" name="A LA FECHA DE VALORACIÓN EL BENEFICIARIO TIENE MENOS DE 40 SEMANAS " dataDxfId="418"/>
    <tableColumn id="79" xr3:uid="{00000000-0010-0000-5700-00004F000000}" name="PERIMETRO CEFÁLICO" dataDxfId="417"/>
    <tableColumn id="80" xr3:uid="{00000000-0010-0000-5700-000050000000}" name="EDAD GESTACIONAL AL NACER * " dataDxfId="416"/>
    <tableColumn id="103" xr3:uid="{00000000-0010-0000-5700-000067000000}" name="PESO AL NACER (EN KILOGRAMOS) *" dataDxfId="415"/>
    <tableColumn id="95" xr3:uid="{00000000-0010-0000-5700-00005F000000}" name="TALLA AL NACER (EN CENTÍMETROS) *" dataDxfId="414"/>
    <tableColumn id="87" xr3:uid="{00000000-0010-0000-5700-000057000000}" name="SI EL NIÑO O NIÑA ES MENOR DE 6 MESES, ¿ESTÁ SIENDO ALIMENTADO CON LECHE MATERNA DE FORMA EXCLUSIVA?" dataDxfId="413"/>
    <tableColumn id="88" xr3:uid="{00000000-0010-0000-5700-000058000000}" name="DURACIÓN LACTANCIA MATERNA EXCLUSIVA (MESES)" dataDxfId="412"/>
    <tableColumn id="89" xr3:uid="{00000000-0010-0000-5700-000059000000}" name="DURACIÓN LACTANCIA MATERNA TOTAL (MESES)" dataDxfId="411"/>
    <tableColumn id="90" xr3:uid="{00000000-0010-0000-5700-00005A000000}" name="X" dataDxfId="410"/>
    <tableColumn id="94" xr3:uid="{00000000-0010-0000-5700-00005E000000}" name="TIPO COMPLEMENTO" dataDxfId="409">
      <calculatedColumnFormula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calculatedColumnFormula>
    </tableColumn>
    <tableColumn id="102" xr3:uid="{00000000-0010-0000-5700-000066000000}" name="SI EL BENEFICIARIO TIENE TICKET, INDIQUE EL NÚMERO DE TICKET" dataDxfId="40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table" Target="../tables/table25.xml"/><Relationship Id="rId21" Type="http://schemas.openxmlformats.org/officeDocument/2006/relationships/table" Target="../tables/table20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63" Type="http://schemas.openxmlformats.org/officeDocument/2006/relationships/table" Target="../tables/table62.xml"/><Relationship Id="rId68" Type="http://schemas.openxmlformats.org/officeDocument/2006/relationships/table" Target="../tables/table67.xml"/><Relationship Id="rId84" Type="http://schemas.openxmlformats.org/officeDocument/2006/relationships/table" Target="../tables/table83.xml"/><Relationship Id="rId89" Type="http://schemas.openxmlformats.org/officeDocument/2006/relationships/table" Target="../tables/table88.xml"/><Relationship Id="rId16" Type="http://schemas.openxmlformats.org/officeDocument/2006/relationships/table" Target="../tables/table15.xml"/><Relationship Id="rId11" Type="http://schemas.openxmlformats.org/officeDocument/2006/relationships/table" Target="../tables/table10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53" Type="http://schemas.openxmlformats.org/officeDocument/2006/relationships/table" Target="../tables/table52.xml"/><Relationship Id="rId58" Type="http://schemas.openxmlformats.org/officeDocument/2006/relationships/table" Target="../tables/table57.xml"/><Relationship Id="rId74" Type="http://schemas.openxmlformats.org/officeDocument/2006/relationships/table" Target="../tables/table73.xml"/><Relationship Id="rId79" Type="http://schemas.openxmlformats.org/officeDocument/2006/relationships/table" Target="../tables/table78.xml"/><Relationship Id="rId5" Type="http://schemas.openxmlformats.org/officeDocument/2006/relationships/table" Target="../tables/table4.xml"/><Relationship Id="rId90" Type="http://schemas.openxmlformats.org/officeDocument/2006/relationships/table" Target="../tables/table89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56" Type="http://schemas.openxmlformats.org/officeDocument/2006/relationships/table" Target="../tables/table55.xml"/><Relationship Id="rId64" Type="http://schemas.openxmlformats.org/officeDocument/2006/relationships/table" Target="../tables/table63.xml"/><Relationship Id="rId69" Type="http://schemas.openxmlformats.org/officeDocument/2006/relationships/table" Target="../tables/table68.xml"/><Relationship Id="rId77" Type="http://schemas.openxmlformats.org/officeDocument/2006/relationships/table" Target="../tables/table76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72" Type="http://schemas.openxmlformats.org/officeDocument/2006/relationships/table" Target="../tables/table71.xml"/><Relationship Id="rId80" Type="http://schemas.openxmlformats.org/officeDocument/2006/relationships/table" Target="../tables/table79.xml"/><Relationship Id="rId85" Type="http://schemas.openxmlformats.org/officeDocument/2006/relationships/table" Target="../tables/table84.xml"/><Relationship Id="rId3" Type="http://schemas.openxmlformats.org/officeDocument/2006/relationships/table" Target="../tables/table2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59" Type="http://schemas.openxmlformats.org/officeDocument/2006/relationships/table" Target="../tables/table58.xml"/><Relationship Id="rId67" Type="http://schemas.openxmlformats.org/officeDocument/2006/relationships/table" Target="../tables/table66.xml"/><Relationship Id="rId20" Type="http://schemas.openxmlformats.org/officeDocument/2006/relationships/table" Target="../tables/table19.xml"/><Relationship Id="rId41" Type="http://schemas.openxmlformats.org/officeDocument/2006/relationships/table" Target="../tables/table40.xml"/><Relationship Id="rId54" Type="http://schemas.openxmlformats.org/officeDocument/2006/relationships/table" Target="../tables/table53.xml"/><Relationship Id="rId62" Type="http://schemas.openxmlformats.org/officeDocument/2006/relationships/table" Target="../tables/table61.xml"/><Relationship Id="rId70" Type="http://schemas.openxmlformats.org/officeDocument/2006/relationships/table" Target="../tables/table69.xml"/><Relationship Id="rId75" Type="http://schemas.openxmlformats.org/officeDocument/2006/relationships/table" Target="../tables/table74.xml"/><Relationship Id="rId83" Type="http://schemas.openxmlformats.org/officeDocument/2006/relationships/table" Target="../tables/table82.xml"/><Relationship Id="rId88" Type="http://schemas.openxmlformats.org/officeDocument/2006/relationships/table" Target="../tables/table87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Relationship Id="rId57" Type="http://schemas.openxmlformats.org/officeDocument/2006/relationships/table" Target="../tables/table56.xml"/><Relationship Id="rId10" Type="http://schemas.openxmlformats.org/officeDocument/2006/relationships/table" Target="../tables/table9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60" Type="http://schemas.openxmlformats.org/officeDocument/2006/relationships/table" Target="../tables/table59.xml"/><Relationship Id="rId65" Type="http://schemas.openxmlformats.org/officeDocument/2006/relationships/table" Target="../tables/table64.xml"/><Relationship Id="rId73" Type="http://schemas.openxmlformats.org/officeDocument/2006/relationships/table" Target="../tables/table72.xml"/><Relationship Id="rId78" Type="http://schemas.openxmlformats.org/officeDocument/2006/relationships/table" Target="../tables/table77.xml"/><Relationship Id="rId81" Type="http://schemas.openxmlformats.org/officeDocument/2006/relationships/table" Target="../tables/table80.xml"/><Relationship Id="rId86" Type="http://schemas.openxmlformats.org/officeDocument/2006/relationships/table" Target="../tables/table85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9" Type="http://schemas.openxmlformats.org/officeDocument/2006/relationships/table" Target="../tables/table38.xml"/><Relationship Id="rId34" Type="http://schemas.openxmlformats.org/officeDocument/2006/relationships/table" Target="../tables/table33.xml"/><Relationship Id="rId50" Type="http://schemas.openxmlformats.org/officeDocument/2006/relationships/table" Target="../tables/table49.xml"/><Relationship Id="rId55" Type="http://schemas.openxmlformats.org/officeDocument/2006/relationships/table" Target="../tables/table54.xml"/><Relationship Id="rId76" Type="http://schemas.openxmlformats.org/officeDocument/2006/relationships/table" Target="../tables/table75.xml"/><Relationship Id="rId7" Type="http://schemas.openxmlformats.org/officeDocument/2006/relationships/table" Target="../tables/table6.xml"/><Relationship Id="rId71" Type="http://schemas.openxmlformats.org/officeDocument/2006/relationships/table" Target="../tables/table70.xml"/><Relationship Id="rId2" Type="http://schemas.openxmlformats.org/officeDocument/2006/relationships/table" Target="../tables/table1.xml"/><Relationship Id="rId29" Type="http://schemas.openxmlformats.org/officeDocument/2006/relationships/table" Target="../tables/table28.xml"/><Relationship Id="rId24" Type="http://schemas.openxmlformats.org/officeDocument/2006/relationships/table" Target="../tables/table23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66" Type="http://schemas.openxmlformats.org/officeDocument/2006/relationships/table" Target="../tables/table65.xml"/><Relationship Id="rId87" Type="http://schemas.openxmlformats.org/officeDocument/2006/relationships/table" Target="../tables/table86.xml"/><Relationship Id="rId61" Type="http://schemas.openxmlformats.org/officeDocument/2006/relationships/table" Target="../tables/table60.xml"/><Relationship Id="rId82" Type="http://schemas.openxmlformats.org/officeDocument/2006/relationships/table" Target="../tables/table81.xml"/><Relationship Id="rId19" Type="http://schemas.openxmlformats.org/officeDocument/2006/relationships/table" Target="../tables/table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3.x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xml"/><Relationship Id="rId13" Type="http://schemas.openxmlformats.org/officeDocument/2006/relationships/pivotTable" Target="../pivotTables/pivotTable18.xml"/><Relationship Id="rId18" Type="http://schemas.microsoft.com/office/2007/relationships/slicer" Target="../slicers/slicer4.xml"/><Relationship Id="rId3" Type="http://schemas.openxmlformats.org/officeDocument/2006/relationships/pivotTable" Target="../pivotTables/pivotTable8.xml"/><Relationship Id="rId7" Type="http://schemas.openxmlformats.org/officeDocument/2006/relationships/pivotTable" Target="../pivotTables/pivotTable12.xml"/><Relationship Id="rId12" Type="http://schemas.openxmlformats.org/officeDocument/2006/relationships/pivotTable" Target="../pivotTables/pivotTable17.xml"/><Relationship Id="rId17" Type="http://schemas.openxmlformats.org/officeDocument/2006/relationships/drawing" Target="../drawings/drawing4.xml"/><Relationship Id="rId2" Type="http://schemas.openxmlformats.org/officeDocument/2006/relationships/pivotTable" Target="../pivotTables/pivotTable7.xml"/><Relationship Id="rId16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11" Type="http://schemas.openxmlformats.org/officeDocument/2006/relationships/pivotTable" Target="../pivotTables/pivotTable16.xml"/><Relationship Id="rId5" Type="http://schemas.openxmlformats.org/officeDocument/2006/relationships/pivotTable" Target="../pivotTables/pivotTable10.xml"/><Relationship Id="rId15" Type="http://schemas.openxmlformats.org/officeDocument/2006/relationships/pivotTable" Target="../pivotTables/pivotTable20.xml"/><Relationship Id="rId10" Type="http://schemas.openxmlformats.org/officeDocument/2006/relationships/pivotTable" Target="../pivotTables/pivotTable15.xml"/><Relationship Id="rId4" Type="http://schemas.openxmlformats.org/officeDocument/2006/relationships/pivotTable" Target="../pivotTables/pivotTable9.xml"/><Relationship Id="rId9" Type="http://schemas.openxmlformats.org/officeDocument/2006/relationships/pivotTable" Target="../pivotTables/pivotTable14.xml"/><Relationship Id="rId14" Type="http://schemas.openxmlformats.org/officeDocument/2006/relationships/pivotTable" Target="../pivotTables/pivot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AY1326"/>
  <sheetViews>
    <sheetView topLeftCell="L1" zoomScale="85" zoomScaleNormal="85" workbookViewId="0">
      <selection activeCell="AU6" sqref="AU6"/>
    </sheetView>
  </sheetViews>
  <sheetFormatPr baseColWidth="10" defaultRowHeight="14.4" x14ac:dyDescent="0.3"/>
  <cols>
    <col min="1" max="1" width="1.6640625" customWidth="1"/>
    <col min="2" max="2" width="11.44140625" customWidth="1"/>
    <col min="3" max="3" width="1.6640625" customWidth="1"/>
    <col min="4" max="4" width="22.44140625" customWidth="1"/>
    <col min="5" max="5" width="1.6640625" customWidth="1"/>
    <col min="6" max="6" width="15.77734375" bestFit="1" customWidth="1"/>
    <col min="7" max="7" width="1.6640625" customWidth="1"/>
    <col min="8" max="8" width="21.33203125" style="2" bestFit="1" customWidth="1"/>
    <col min="9" max="9" width="1.6640625" customWidth="1"/>
    <col min="11" max="11" width="1.6640625" customWidth="1"/>
    <col min="12" max="12" width="41" customWidth="1"/>
    <col min="13" max="13" width="1.6640625" customWidth="1"/>
    <col min="14" max="14" width="13" customWidth="1"/>
    <col min="15" max="15" width="1.6640625" customWidth="1"/>
    <col min="17" max="17" width="1.6640625" customWidth="1"/>
    <col min="18" max="18" width="13.44140625" customWidth="1"/>
    <col min="19" max="19" width="1.6640625" customWidth="1"/>
    <col min="20" max="20" width="19.44140625" customWidth="1"/>
    <col min="21" max="21" width="1.6640625" customWidth="1"/>
    <col min="22" max="22" width="19.77734375" customWidth="1"/>
    <col min="23" max="23" width="1.6640625" customWidth="1"/>
    <col min="25" max="25" width="1.6640625" customWidth="1"/>
    <col min="26" max="26" width="18.77734375" bestFit="1" customWidth="1"/>
    <col min="27" max="27" width="1.6640625" customWidth="1"/>
    <col min="29" max="29" width="1.6640625" customWidth="1"/>
    <col min="31" max="31" width="1.6640625" customWidth="1"/>
    <col min="32" max="32" width="13.109375" style="2" customWidth="1"/>
    <col min="33" max="33" width="1.6640625" customWidth="1"/>
    <col min="34" max="34" width="19" customWidth="1"/>
    <col min="35" max="35" width="1.6640625" customWidth="1"/>
    <col min="36" max="36" width="22.6640625" customWidth="1"/>
    <col min="38" max="38" width="13.77734375" customWidth="1"/>
    <col min="40" max="40" width="15" bestFit="1" customWidth="1"/>
    <col min="42" max="42" width="74.109375" customWidth="1"/>
    <col min="44" max="44" width="11.44140625" style="1"/>
  </cols>
  <sheetData>
    <row r="2" spans="2:51" ht="43.2" x14ac:dyDescent="0.3">
      <c r="B2" t="s">
        <v>2426</v>
      </c>
      <c r="D2" s="2" t="s">
        <v>0</v>
      </c>
      <c r="F2" s="2" t="s">
        <v>7</v>
      </c>
      <c r="H2" s="2" t="s">
        <v>8</v>
      </c>
      <c r="I2" s="2"/>
      <c r="J2" s="2" t="s">
        <v>128</v>
      </c>
      <c r="K2" s="2"/>
      <c r="L2" s="2" t="s">
        <v>2675</v>
      </c>
      <c r="M2" s="2"/>
      <c r="N2" s="2" t="s">
        <v>2506</v>
      </c>
      <c r="O2" s="2"/>
      <c r="P2" s="2" t="s">
        <v>137</v>
      </c>
      <c r="Q2" s="2"/>
      <c r="R2" s="2" t="s">
        <v>142</v>
      </c>
      <c r="S2" s="2"/>
      <c r="T2" s="2" t="s">
        <v>2431</v>
      </c>
      <c r="U2" s="2"/>
      <c r="V2" s="2" t="s">
        <v>143</v>
      </c>
      <c r="X2" s="2" t="s">
        <v>163</v>
      </c>
      <c r="Z2" s="2" t="s">
        <v>160</v>
      </c>
      <c r="AB2" s="28" t="s">
        <v>2432</v>
      </c>
      <c r="AD2" s="2" t="s">
        <v>0</v>
      </c>
      <c r="AF2" s="2" t="s">
        <v>2442</v>
      </c>
      <c r="AH2" s="2" t="s">
        <v>2500</v>
      </c>
      <c r="AJ2" t="s">
        <v>2382</v>
      </c>
      <c r="AL2" s="71" t="s">
        <v>2491</v>
      </c>
      <c r="AM2" s="68" t="s">
        <v>3630</v>
      </c>
      <c r="AN2" s="64" t="s">
        <v>3693</v>
      </c>
      <c r="AP2" s="2" t="s">
        <v>3622</v>
      </c>
      <c r="AR2" s="1" t="s">
        <v>3651</v>
      </c>
      <c r="AT2" s="2" t="s">
        <v>2492</v>
      </c>
      <c r="AU2" s="2" t="s">
        <v>2493</v>
      </c>
    </row>
    <row r="3" spans="2:51" ht="43.2" x14ac:dyDescent="0.3">
      <c r="B3" t="s">
        <v>2427</v>
      </c>
      <c r="D3" s="2" t="s">
        <v>1</v>
      </c>
      <c r="F3" s="2" t="s">
        <v>8</v>
      </c>
      <c r="H3" s="2" t="s">
        <v>14</v>
      </c>
      <c r="J3" s="2" t="s">
        <v>129</v>
      </c>
      <c r="L3" s="2" t="s">
        <v>133</v>
      </c>
      <c r="M3" s="2"/>
      <c r="N3" s="2" t="s">
        <v>2507</v>
      </c>
      <c r="P3" s="2" t="s">
        <v>2495</v>
      </c>
      <c r="R3" s="2">
        <v>1</v>
      </c>
      <c r="S3" s="2"/>
      <c r="T3" s="2" t="s">
        <v>143</v>
      </c>
      <c r="V3" s="2" t="s">
        <v>152</v>
      </c>
      <c r="X3" s="13" t="s">
        <v>233</v>
      </c>
      <c r="Z3" s="23" t="s">
        <v>1452</v>
      </c>
      <c r="AB3" s="2" t="s">
        <v>2433</v>
      </c>
      <c r="AD3" s="2" t="s">
        <v>2</v>
      </c>
      <c r="AF3" s="2" t="s">
        <v>2443</v>
      </c>
      <c r="AH3" s="2" t="s">
        <v>2494</v>
      </c>
      <c r="AJ3" t="s">
        <v>2497</v>
      </c>
      <c r="AL3" s="72" t="s">
        <v>2536</v>
      </c>
      <c r="AM3" s="69" t="s">
        <v>3629</v>
      </c>
      <c r="AN3" s="32">
        <v>110011138464</v>
      </c>
      <c r="AP3" s="2" t="s">
        <v>3607</v>
      </c>
      <c r="AR3" s="1" t="s">
        <v>3652</v>
      </c>
      <c r="AT3" s="2" t="s">
        <v>5619</v>
      </c>
      <c r="AU3" s="2" t="s">
        <v>3804</v>
      </c>
      <c r="AY3" s="133"/>
    </row>
    <row r="4" spans="2:51" ht="43.2" x14ac:dyDescent="0.3">
      <c r="B4" t="s">
        <v>2428</v>
      </c>
      <c r="D4" s="2" t="s">
        <v>2</v>
      </c>
      <c r="F4" s="2" t="s">
        <v>9</v>
      </c>
      <c r="H4" s="2" t="s">
        <v>15</v>
      </c>
      <c r="J4" s="2" t="s">
        <v>130</v>
      </c>
      <c r="L4" s="2" t="s">
        <v>134</v>
      </c>
      <c r="M4" s="2"/>
      <c r="N4" s="2" t="s">
        <v>2508</v>
      </c>
      <c r="P4" s="2" t="s">
        <v>2496</v>
      </c>
      <c r="R4" s="2">
        <v>2</v>
      </c>
      <c r="S4" s="2"/>
      <c r="T4" s="2" t="s">
        <v>2430</v>
      </c>
      <c r="V4" s="2" t="s">
        <v>153</v>
      </c>
      <c r="X4" s="14" t="s">
        <v>200</v>
      </c>
      <c r="Z4" s="23" t="s">
        <v>1417</v>
      </c>
      <c r="AB4" s="2" t="s">
        <v>2434</v>
      </c>
      <c r="AD4" s="2" t="s">
        <v>3</v>
      </c>
      <c r="AF4" s="2" t="s">
        <v>2444</v>
      </c>
      <c r="AH4" s="2" t="s">
        <v>3626</v>
      </c>
      <c r="AJ4" t="s">
        <v>2498</v>
      </c>
      <c r="AL4" s="72" t="s">
        <v>2537</v>
      </c>
      <c r="AM4" s="69" t="s">
        <v>3632</v>
      </c>
      <c r="AN4" s="32">
        <v>110011138478</v>
      </c>
      <c r="AP4" s="2" t="s">
        <v>3608</v>
      </c>
      <c r="AR4" s="1" t="s">
        <v>3593</v>
      </c>
      <c r="AT4" s="2" t="s">
        <v>6114</v>
      </c>
      <c r="AU4" s="2" t="s">
        <v>6153</v>
      </c>
      <c r="AY4" s="133"/>
    </row>
    <row r="5" spans="2:51" ht="43.2" x14ac:dyDescent="0.3">
      <c r="D5" s="2" t="s">
        <v>3</v>
      </c>
      <c r="F5" s="2" t="s">
        <v>10</v>
      </c>
      <c r="H5" s="2" t="s">
        <v>16</v>
      </c>
      <c r="L5" s="2" t="s">
        <v>135</v>
      </c>
      <c r="M5" s="2"/>
      <c r="N5" s="2" t="s">
        <v>2509</v>
      </c>
      <c r="R5" s="2">
        <v>3</v>
      </c>
      <c r="S5" s="2"/>
      <c r="T5" s="2" t="s">
        <v>2604</v>
      </c>
      <c r="V5" s="2" t="s">
        <v>144</v>
      </c>
      <c r="X5" s="14" t="s">
        <v>201</v>
      </c>
      <c r="Z5" s="23" t="s">
        <v>1418</v>
      </c>
      <c r="AB5" s="2" t="s">
        <v>2438</v>
      </c>
      <c r="AD5" s="2" t="s">
        <v>4</v>
      </c>
      <c r="AF5" s="2" t="s">
        <v>2445</v>
      </c>
      <c r="AH5" s="2" t="s">
        <v>3627</v>
      </c>
      <c r="AJ5" t="s">
        <v>2499</v>
      </c>
      <c r="AL5" s="72" t="s">
        <v>2538</v>
      </c>
      <c r="AM5" s="69" t="s">
        <v>3631</v>
      </c>
      <c r="AN5" s="32">
        <v>110011138630</v>
      </c>
      <c r="AP5" s="2" t="s">
        <v>3609</v>
      </c>
      <c r="AR5" s="1" t="s">
        <v>3601</v>
      </c>
      <c r="AT5" s="2" t="s">
        <v>6750</v>
      </c>
      <c r="AU5" s="2" t="s">
        <v>7221</v>
      </c>
      <c r="AY5" s="133"/>
    </row>
    <row r="6" spans="2:51" ht="57.6" x14ac:dyDescent="0.3">
      <c r="D6" s="2" t="s">
        <v>4</v>
      </c>
      <c r="F6" s="2" t="s">
        <v>11</v>
      </c>
      <c r="H6" s="2" t="s">
        <v>17</v>
      </c>
      <c r="L6" s="2" t="s">
        <v>136</v>
      </c>
      <c r="M6" s="2"/>
      <c r="N6" s="2" t="s">
        <v>2510</v>
      </c>
      <c r="P6" t="s">
        <v>2496</v>
      </c>
      <c r="V6" s="2" t="s">
        <v>145</v>
      </c>
      <c r="X6" s="14" t="s">
        <v>167</v>
      </c>
      <c r="Z6" s="23" t="s">
        <v>1419</v>
      </c>
      <c r="AB6" s="2" t="s">
        <v>2439</v>
      </c>
      <c r="AD6" s="2" t="s">
        <v>6</v>
      </c>
      <c r="AF6" s="2" t="s">
        <v>2490</v>
      </c>
      <c r="AH6" s="2" t="s">
        <v>5664</v>
      </c>
      <c r="AL6" s="72" t="s">
        <v>2539</v>
      </c>
      <c r="AM6" s="69" t="s">
        <v>3633</v>
      </c>
      <c r="AN6" s="32">
        <v>110011138489</v>
      </c>
      <c r="AP6" s="2" t="s">
        <v>3610</v>
      </c>
      <c r="AR6" s="1" t="s">
        <v>3592</v>
      </c>
      <c r="AT6" s="2" t="s">
        <v>7220</v>
      </c>
      <c r="AU6" s="2" t="s">
        <v>3935</v>
      </c>
      <c r="AY6" s="133"/>
    </row>
    <row r="7" spans="2:51" ht="57.6" x14ac:dyDescent="0.3">
      <c r="D7" s="2" t="s">
        <v>6</v>
      </c>
      <c r="F7" s="2" t="s">
        <v>12</v>
      </c>
      <c r="H7" s="2" t="s">
        <v>116</v>
      </c>
      <c r="N7" s="2" t="s">
        <v>2511</v>
      </c>
      <c r="P7" t="s">
        <v>2496</v>
      </c>
      <c r="T7" s="1" t="s">
        <v>141</v>
      </c>
      <c r="V7" s="2" t="s">
        <v>158</v>
      </c>
      <c r="X7" s="14" t="s">
        <v>234</v>
      </c>
      <c r="Z7" s="23" t="s">
        <v>1481</v>
      </c>
      <c r="AB7" s="2" t="s">
        <v>2440</v>
      </c>
      <c r="AD7" s="2" t="s">
        <v>5</v>
      </c>
      <c r="AL7" s="72" t="s">
        <v>3679</v>
      </c>
      <c r="AM7" s="69" t="s">
        <v>3634</v>
      </c>
      <c r="AN7" s="32">
        <v>1100100133506</v>
      </c>
      <c r="AP7" s="2" t="s">
        <v>3611</v>
      </c>
      <c r="AR7" s="1" t="s">
        <v>3606</v>
      </c>
      <c r="AT7" s="2" t="s">
        <v>6745</v>
      </c>
      <c r="AU7" s="2" t="s">
        <v>6746</v>
      </c>
      <c r="AY7" s="133"/>
    </row>
    <row r="8" spans="2:51" ht="86.4" x14ac:dyDescent="0.3">
      <c r="D8" s="2" t="s">
        <v>5</v>
      </c>
      <c r="F8" s="2" t="s">
        <v>13</v>
      </c>
      <c r="H8" s="2" t="s">
        <v>18</v>
      </c>
      <c r="N8" s="2" t="s">
        <v>2512</v>
      </c>
      <c r="T8" s="1" t="s">
        <v>2608</v>
      </c>
      <c r="V8" s="2" t="s">
        <v>159</v>
      </c>
      <c r="X8" s="14" t="s">
        <v>219</v>
      </c>
      <c r="Z8" s="23" t="s">
        <v>1420</v>
      </c>
      <c r="AB8" s="2" t="s">
        <v>2435</v>
      </c>
      <c r="AF8" s="2" t="s">
        <v>2443</v>
      </c>
      <c r="AL8" s="72" t="s">
        <v>3680</v>
      </c>
      <c r="AM8" s="69" t="s">
        <v>3635</v>
      </c>
      <c r="AN8" s="32">
        <v>1100100133300</v>
      </c>
      <c r="AP8" s="2" t="s">
        <v>3612</v>
      </c>
      <c r="AR8" s="1" t="s">
        <v>3594</v>
      </c>
      <c r="AT8" s="2" t="s">
        <v>6747</v>
      </c>
      <c r="AU8" s="2" t="s">
        <v>5989</v>
      </c>
      <c r="AY8" s="133"/>
    </row>
    <row r="9" spans="2:51" ht="43.2" x14ac:dyDescent="0.3">
      <c r="D9" s="2" t="s">
        <v>5925</v>
      </c>
      <c r="H9" s="2" t="s">
        <v>19</v>
      </c>
      <c r="L9" s="2"/>
      <c r="N9" s="2" t="s">
        <v>2513</v>
      </c>
      <c r="P9" t="s">
        <v>2495</v>
      </c>
      <c r="V9" s="2" t="s">
        <v>160</v>
      </c>
      <c r="X9" s="14" t="s">
        <v>168</v>
      </c>
      <c r="Z9" s="23" t="s">
        <v>1421</v>
      </c>
      <c r="AB9" s="2" t="s">
        <v>2436</v>
      </c>
      <c r="AF9" s="2" t="s">
        <v>2447</v>
      </c>
      <c r="AL9" s="37" t="s">
        <v>2541</v>
      </c>
      <c r="AM9" s="69" t="s">
        <v>3636</v>
      </c>
      <c r="AN9" s="32">
        <v>110011143202</v>
      </c>
      <c r="AP9" s="2" t="s">
        <v>3613</v>
      </c>
      <c r="AR9" s="1" t="s">
        <v>3602</v>
      </c>
      <c r="AT9" s="2" t="s">
        <v>6748</v>
      </c>
      <c r="AU9" s="2" t="s">
        <v>5990</v>
      </c>
    </row>
    <row r="10" spans="2:51" ht="86.4" x14ac:dyDescent="0.3">
      <c r="D10" s="2" t="s">
        <v>6579</v>
      </c>
      <c r="F10" s="3" t="s">
        <v>9</v>
      </c>
      <c r="H10" s="2" t="s">
        <v>20</v>
      </c>
      <c r="N10" s="2" t="s">
        <v>2514</v>
      </c>
      <c r="P10" t="s">
        <v>2495</v>
      </c>
      <c r="T10" s="1" t="s">
        <v>2607</v>
      </c>
      <c r="V10" s="2" t="s">
        <v>146</v>
      </c>
      <c r="X10" s="14" t="s">
        <v>169</v>
      </c>
      <c r="Z10" s="23" t="s">
        <v>1422</v>
      </c>
      <c r="AB10" s="2" t="s">
        <v>2437</v>
      </c>
      <c r="AF10" s="2" t="s">
        <v>2448</v>
      </c>
      <c r="AL10" s="80" t="s">
        <v>2540</v>
      </c>
      <c r="AM10" s="69" t="s">
        <v>3637</v>
      </c>
      <c r="AN10" s="32">
        <v>110011143206</v>
      </c>
      <c r="AP10" s="2" t="s">
        <v>3614</v>
      </c>
      <c r="AR10" s="1" t="s">
        <v>3591</v>
      </c>
      <c r="AT10" s="2" t="s">
        <v>6749</v>
      </c>
      <c r="AU10" s="2" t="s">
        <v>6152</v>
      </c>
    </row>
    <row r="11" spans="2:51" ht="43.2" x14ac:dyDescent="0.3">
      <c r="F11" s="1" t="s">
        <v>45</v>
      </c>
      <c r="H11" s="2" t="s">
        <v>21</v>
      </c>
      <c r="N11" s="2" t="s">
        <v>2515</v>
      </c>
      <c r="P11" t="s">
        <v>2496</v>
      </c>
      <c r="T11" s="1" t="s">
        <v>2606</v>
      </c>
      <c r="V11" s="2" t="s">
        <v>154</v>
      </c>
      <c r="X11" s="14" t="s">
        <v>202</v>
      </c>
      <c r="Z11" s="23" t="s">
        <v>1453</v>
      </c>
      <c r="AB11" s="2" t="s">
        <v>2615</v>
      </c>
      <c r="AF11" s="2" t="s">
        <v>2449</v>
      </c>
      <c r="AL11" s="72" t="s">
        <v>2542</v>
      </c>
      <c r="AM11" s="69" t="s">
        <v>3638</v>
      </c>
      <c r="AN11" s="32">
        <v>110011114624</v>
      </c>
      <c r="AP11" s="2" t="s">
        <v>3615</v>
      </c>
      <c r="AR11" s="1" t="s">
        <v>3595</v>
      </c>
    </row>
    <row r="12" spans="2:51" ht="28.8" x14ac:dyDescent="0.3">
      <c r="F12" s="1"/>
      <c r="H12" s="2" t="s">
        <v>22</v>
      </c>
      <c r="N12" s="2" t="s">
        <v>2516</v>
      </c>
      <c r="V12" s="2" t="s">
        <v>161</v>
      </c>
      <c r="X12" s="14" t="s">
        <v>256</v>
      </c>
      <c r="Z12" s="23" t="s">
        <v>1480</v>
      </c>
      <c r="AB12" s="2" t="s">
        <v>2606</v>
      </c>
      <c r="AF12" s="2" t="s">
        <v>2451</v>
      </c>
      <c r="AL12" s="72" t="s">
        <v>2543</v>
      </c>
      <c r="AM12" s="69" t="s">
        <v>3639</v>
      </c>
      <c r="AN12" s="32">
        <v>110011114525</v>
      </c>
      <c r="AP12" s="2" t="s">
        <v>3616</v>
      </c>
      <c r="AR12" s="1" t="s">
        <v>3653</v>
      </c>
    </row>
    <row r="13" spans="2:51" ht="57.6" x14ac:dyDescent="0.3">
      <c r="F13" s="4" t="s">
        <v>10</v>
      </c>
      <c r="H13" s="2" t="s">
        <v>23</v>
      </c>
      <c r="N13" s="2" t="s">
        <v>2517</v>
      </c>
      <c r="V13" s="2" t="s">
        <v>155</v>
      </c>
      <c r="X13" s="14" t="s">
        <v>257</v>
      </c>
      <c r="Z13" s="23" t="s">
        <v>1482</v>
      </c>
      <c r="AF13" s="2" t="s">
        <v>2453</v>
      </c>
      <c r="AL13" s="72" t="s">
        <v>2544</v>
      </c>
      <c r="AM13" s="69" t="s">
        <v>3640</v>
      </c>
      <c r="AN13" s="32">
        <v>110011138495</v>
      </c>
      <c r="AP13" s="2" t="s">
        <v>3617</v>
      </c>
      <c r="AR13" s="1" t="s">
        <v>3600</v>
      </c>
    </row>
    <row r="14" spans="2:51" ht="28.8" x14ac:dyDescent="0.3">
      <c r="F14" s="1" t="s">
        <v>45</v>
      </c>
      <c r="H14" s="2" t="s">
        <v>24</v>
      </c>
      <c r="N14" s="2" t="s">
        <v>2518</v>
      </c>
      <c r="P14" s="1" t="s">
        <v>138</v>
      </c>
      <c r="V14" s="2" t="s">
        <v>156</v>
      </c>
      <c r="X14" s="14" t="s">
        <v>235</v>
      </c>
      <c r="Z14" s="23" t="s">
        <v>1471</v>
      </c>
      <c r="AF14" s="2" t="s">
        <v>2455</v>
      </c>
      <c r="AL14" s="72" t="s">
        <v>2545</v>
      </c>
      <c r="AM14" s="69" t="s">
        <v>3641</v>
      </c>
      <c r="AN14" s="32">
        <v>1100100133329</v>
      </c>
      <c r="AP14" s="2" t="s">
        <v>3618</v>
      </c>
      <c r="AR14" s="1" t="s">
        <v>3605</v>
      </c>
    </row>
    <row r="15" spans="2:51" ht="43.2" x14ac:dyDescent="0.3">
      <c r="F15" s="1"/>
      <c r="H15" s="2" t="s">
        <v>25</v>
      </c>
      <c r="P15" s="1" t="s">
        <v>8</v>
      </c>
      <c r="V15" s="2" t="s">
        <v>162</v>
      </c>
      <c r="X15" s="14" t="s">
        <v>236</v>
      </c>
      <c r="Z15" s="23" t="s">
        <v>1423</v>
      </c>
      <c r="AF15" s="2" t="s">
        <v>2457</v>
      </c>
      <c r="AL15" s="72" t="s">
        <v>2546</v>
      </c>
      <c r="AM15" s="69" t="s">
        <v>3642</v>
      </c>
      <c r="AN15" s="32">
        <v>110011138502</v>
      </c>
      <c r="AP15" s="2" t="s">
        <v>3619</v>
      </c>
      <c r="AR15" s="1" t="s">
        <v>3590</v>
      </c>
    </row>
    <row r="16" spans="2:51" ht="43.2" x14ac:dyDescent="0.3">
      <c r="F16" s="4" t="s">
        <v>11</v>
      </c>
      <c r="H16" s="2" t="s">
        <v>2642</v>
      </c>
      <c r="V16" s="2" t="s">
        <v>157</v>
      </c>
      <c r="X16" s="14" t="s">
        <v>190</v>
      </c>
      <c r="Z16" s="23" t="s">
        <v>1424</v>
      </c>
      <c r="AF16" s="2" t="s">
        <v>2459</v>
      </c>
      <c r="AL16" s="72" t="s">
        <v>2547</v>
      </c>
      <c r="AM16" s="69" t="s">
        <v>3643</v>
      </c>
      <c r="AN16" s="32">
        <v>1100100133013</v>
      </c>
      <c r="AP16" s="2" t="s">
        <v>3620</v>
      </c>
      <c r="AR16" s="1" t="s">
        <v>3598</v>
      </c>
    </row>
    <row r="17" spans="6:44" ht="43.2" x14ac:dyDescent="0.3">
      <c r="F17" s="1" t="s">
        <v>45</v>
      </c>
      <c r="H17" s="2" t="s">
        <v>26</v>
      </c>
      <c r="P17" t="s">
        <v>139</v>
      </c>
      <c r="V17" s="2" t="s">
        <v>147</v>
      </c>
      <c r="X17" s="14" t="s">
        <v>258</v>
      </c>
      <c r="Z17" s="23" t="s">
        <v>1495</v>
      </c>
      <c r="AF17" s="2" t="s">
        <v>2461</v>
      </c>
      <c r="AL17" s="72" t="s">
        <v>2548</v>
      </c>
      <c r="AM17" s="69" t="s">
        <v>3644</v>
      </c>
      <c r="AN17" s="32">
        <v>110011138410</v>
      </c>
      <c r="AP17" s="2" t="s">
        <v>3654</v>
      </c>
      <c r="AR17" s="1" t="s">
        <v>3603</v>
      </c>
    </row>
    <row r="18" spans="6:44" ht="28.8" x14ac:dyDescent="0.3">
      <c r="F18" s="1"/>
      <c r="H18" s="2" t="s">
        <v>44</v>
      </c>
      <c r="P18" t="s">
        <v>140</v>
      </c>
      <c r="V18" s="2" t="s">
        <v>148</v>
      </c>
      <c r="X18" s="14" t="s">
        <v>170</v>
      </c>
      <c r="Z18" s="23" t="s">
        <v>1425</v>
      </c>
      <c r="AF18" s="2" t="s">
        <v>2463</v>
      </c>
      <c r="AL18" s="72" t="s">
        <v>2549</v>
      </c>
      <c r="AM18" s="69" t="s">
        <v>3645</v>
      </c>
      <c r="AN18" s="32">
        <v>1100100132880</v>
      </c>
      <c r="AR18" s="1" t="s">
        <v>3596</v>
      </c>
    </row>
    <row r="19" spans="6:44" ht="28.8" x14ac:dyDescent="0.3">
      <c r="F19" s="4" t="s">
        <v>12</v>
      </c>
      <c r="H19" s="2" t="s">
        <v>27</v>
      </c>
      <c r="P19" t="s">
        <v>141</v>
      </c>
      <c r="V19" s="2" t="s">
        <v>149</v>
      </c>
      <c r="X19" s="14" t="s">
        <v>203</v>
      </c>
      <c r="Z19" s="23" t="s">
        <v>1426</v>
      </c>
      <c r="AF19" s="2" t="s">
        <v>2465</v>
      </c>
      <c r="AL19" s="72" t="s">
        <v>2550</v>
      </c>
      <c r="AM19" s="69" t="s">
        <v>3646</v>
      </c>
      <c r="AN19" s="32">
        <v>1100100137135</v>
      </c>
      <c r="AR19" s="1" t="s">
        <v>3597</v>
      </c>
    </row>
    <row r="20" spans="6:44" ht="28.8" x14ac:dyDescent="0.3">
      <c r="F20" s="1" t="s">
        <v>45</v>
      </c>
      <c r="H20" s="2" t="s">
        <v>28</v>
      </c>
      <c r="V20" s="2" t="s">
        <v>150</v>
      </c>
      <c r="X20" s="14" t="s">
        <v>286</v>
      </c>
      <c r="Z20" s="23" t="s">
        <v>1427</v>
      </c>
      <c r="AF20" s="2" t="s">
        <v>2467</v>
      </c>
      <c r="AL20" s="72" t="s">
        <v>2551</v>
      </c>
      <c r="AM20" s="69" t="s">
        <v>3647</v>
      </c>
      <c r="AN20" s="32">
        <v>1100100137105</v>
      </c>
      <c r="AR20" s="1" t="s">
        <v>3599</v>
      </c>
    </row>
    <row r="21" spans="6:44" ht="28.8" x14ac:dyDescent="0.3">
      <c r="F21" s="1"/>
      <c r="H21" s="2" t="s">
        <v>29</v>
      </c>
      <c r="V21" s="2" t="s">
        <v>163</v>
      </c>
      <c r="X21" s="13" t="s">
        <v>164</v>
      </c>
      <c r="Z21" s="23" t="s">
        <v>1475</v>
      </c>
      <c r="AF21" s="2" t="s">
        <v>2469</v>
      </c>
      <c r="AL21" s="72" t="s">
        <v>3681</v>
      </c>
      <c r="AM21" s="69" t="s">
        <v>3648</v>
      </c>
      <c r="AN21" s="32">
        <v>110011147305</v>
      </c>
      <c r="AR21" s="1" t="s">
        <v>3604</v>
      </c>
    </row>
    <row r="22" spans="6:44" ht="28.8" x14ac:dyDescent="0.3">
      <c r="F22" s="4" t="s">
        <v>13</v>
      </c>
      <c r="H22" s="2" t="s">
        <v>131</v>
      </c>
      <c r="V22" s="2" t="s">
        <v>151</v>
      </c>
      <c r="X22" s="14" t="s">
        <v>237</v>
      </c>
      <c r="Z22" s="23" t="s">
        <v>1428</v>
      </c>
      <c r="AF22" s="2" t="s">
        <v>2471</v>
      </c>
      <c r="AL22" s="72" t="s">
        <v>3677</v>
      </c>
      <c r="AM22" s="69" t="s">
        <v>3649</v>
      </c>
      <c r="AN22" s="32">
        <v>110011147304</v>
      </c>
    </row>
    <row r="23" spans="6:44" ht="28.8" x14ac:dyDescent="0.3">
      <c r="F23" s="1" t="s">
        <v>45</v>
      </c>
      <c r="H23" s="2" t="s">
        <v>31</v>
      </c>
      <c r="X23" s="14" t="s">
        <v>238</v>
      </c>
      <c r="Z23" s="23" t="s">
        <v>1491</v>
      </c>
      <c r="AF23" s="2" t="s">
        <v>2472</v>
      </c>
      <c r="AL23" s="72" t="s">
        <v>2552</v>
      </c>
      <c r="AM23" s="69" t="s">
        <v>3667</v>
      </c>
      <c r="AN23" s="32">
        <v>110011113365</v>
      </c>
    </row>
    <row r="24" spans="6:44" x14ac:dyDescent="0.3">
      <c r="F24" s="1"/>
      <c r="H24" s="2" t="s">
        <v>32</v>
      </c>
      <c r="X24" s="14" t="s">
        <v>239</v>
      </c>
      <c r="Z24" s="23" t="s">
        <v>1429</v>
      </c>
      <c r="AF24" s="2" t="s">
        <v>2450</v>
      </c>
      <c r="AL24" s="72" t="s">
        <v>3447</v>
      </c>
      <c r="AM24" s="69" t="s">
        <v>3668</v>
      </c>
      <c r="AN24" s="32">
        <v>110011113367</v>
      </c>
    </row>
    <row r="25" spans="6:44" ht="28.8" x14ac:dyDescent="0.3">
      <c r="F25" s="2" t="s">
        <v>45</v>
      </c>
      <c r="H25" s="2" t="s">
        <v>33</v>
      </c>
      <c r="X25" s="14" t="s">
        <v>240</v>
      </c>
      <c r="Z25" s="23" t="s">
        <v>1430</v>
      </c>
      <c r="AF25" s="2" t="s">
        <v>2473</v>
      </c>
      <c r="AL25" s="72" t="s">
        <v>2553</v>
      </c>
      <c r="AM25" s="69" t="s">
        <v>3668</v>
      </c>
      <c r="AN25" s="32">
        <v>110011113368</v>
      </c>
    </row>
    <row r="26" spans="6:44" x14ac:dyDescent="0.3">
      <c r="F26" s="2" t="s">
        <v>45</v>
      </c>
      <c r="H26" s="2" t="s">
        <v>98</v>
      </c>
      <c r="X26" s="14" t="s">
        <v>241</v>
      </c>
      <c r="Z26" s="23" t="s">
        <v>1454</v>
      </c>
      <c r="AF26" s="2" t="s">
        <v>2474</v>
      </c>
      <c r="AL26" s="72" t="s">
        <v>3683</v>
      </c>
      <c r="AM26" s="69" t="s">
        <v>3668</v>
      </c>
      <c r="AN26" s="32">
        <v>110011113394</v>
      </c>
    </row>
    <row r="27" spans="6:44" ht="28.8" x14ac:dyDescent="0.3">
      <c r="H27" s="2" t="s">
        <v>35</v>
      </c>
      <c r="X27" s="14" t="s">
        <v>242</v>
      </c>
      <c r="Z27" s="23" t="s">
        <v>1455</v>
      </c>
      <c r="AF27" s="2" t="s">
        <v>2475</v>
      </c>
      <c r="AL27" s="72" t="s">
        <v>3684</v>
      </c>
      <c r="AM27" s="69" t="s">
        <v>3668</v>
      </c>
      <c r="AN27" s="32">
        <v>110011113398</v>
      </c>
    </row>
    <row r="28" spans="6:44" x14ac:dyDescent="0.3">
      <c r="H28" s="2" t="s">
        <v>36</v>
      </c>
      <c r="X28" s="14" t="s">
        <v>243</v>
      </c>
      <c r="Z28" s="23" t="s">
        <v>1483</v>
      </c>
      <c r="AF28" s="2" t="s">
        <v>2476</v>
      </c>
      <c r="AL28" s="72" t="s">
        <v>2554</v>
      </c>
      <c r="AM28" s="69" t="s">
        <v>3669</v>
      </c>
      <c r="AN28" s="32">
        <v>1100100138447</v>
      </c>
    </row>
    <row r="29" spans="6:44" ht="28.8" x14ac:dyDescent="0.3">
      <c r="H29" s="2" t="s">
        <v>37</v>
      </c>
      <c r="X29" s="14" t="s">
        <v>244</v>
      </c>
      <c r="Z29" s="23" t="s">
        <v>1431</v>
      </c>
      <c r="AF29" s="2" t="s">
        <v>2477</v>
      </c>
      <c r="AL29" s="72" t="s">
        <v>2555</v>
      </c>
      <c r="AM29" s="69" t="s">
        <v>3670</v>
      </c>
      <c r="AN29" s="32">
        <v>1100100138459</v>
      </c>
    </row>
    <row r="30" spans="6:44" ht="28.8" x14ac:dyDescent="0.3">
      <c r="H30" s="2" t="s">
        <v>2757</v>
      </c>
      <c r="X30" s="14" t="s">
        <v>204</v>
      </c>
      <c r="Z30" s="23" t="s">
        <v>1432</v>
      </c>
      <c r="AF30" s="2" t="s">
        <v>2478</v>
      </c>
      <c r="AL30" s="72" t="s">
        <v>2556</v>
      </c>
      <c r="AM30" s="69" t="s">
        <v>3671</v>
      </c>
      <c r="AN30" s="32">
        <v>1100100138442</v>
      </c>
    </row>
    <row r="31" spans="6:44" ht="28.8" x14ac:dyDescent="0.3">
      <c r="H31" s="2" t="s">
        <v>38</v>
      </c>
      <c r="X31" s="14" t="s">
        <v>171</v>
      </c>
      <c r="Z31" s="23" t="s">
        <v>1456</v>
      </c>
      <c r="AF31" s="2" t="s">
        <v>2479</v>
      </c>
      <c r="AL31" s="72" t="s">
        <v>2557</v>
      </c>
      <c r="AM31" s="69" t="s">
        <v>3672</v>
      </c>
      <c r="AN31" s="32">
        <v>1100100138368</v>
      </c>
    </row>
    <row r="32" spans="6:44" ht="15.6" x14ac:dyDescent="0.3">
      <c r="H32" s="2" t="s">
        <v>39</v>
      </c>
      <c r="X32" s="14" t="s">
        <v>191</v>
      </c>
      <c r="Z32" s="23" t="s">
        <v>1433</v>
      </c>
      <c r="AF32" s="2" t="s">
        <v>2460</v>
      </c>
      <c r="AL32" s="72" t="s">
        <v>3685</v>
      </c>
      <c r="AM32" s="69" t="s">
        <v>3673</v>
      </c>
      <c r="AN32" s="32">
        <v>110011150701</v>
      </c>
    </row>
    <row r="33" spans="8:40" ht="28.8" x14ac:dyDescent="0.3">
      <c r="H33" s="2" t="s">
        <v>40</v>
      </c>
      <c r="X33" s="14" t="s">
        <v>275</v>
      </c>
      <c r="Z33" s="23" t="s">
        <v>1434</v>
      </c>
      <c r="AF33" s="2" t="s">
        <v>2462</v>
      </c>
      <c r="AL33" s="72" t="s">
        <v>4102</v>
      </c>
      <c r="AM33" s="69" t="s">
        <v>3674</v>
      </c>
      <c r="AN33" s="32">
        <v>110011150702</v>
      </c>
    </row>
    <row r="34" spans="8:40" ht="28.8" x14ac:dyDescent="0.3">
      <c r="H34" s="2" t="s">
        <v>132</v>
      </c>
      <c r="X34" s="14" t="s">
        <v>205</v>
      </c>
      <c r="Z34" s="23" t="s">
        <v>1457</v>
      </c>
      <c r="AF34" s="2" t="s">
        <v>2480</v>
      </c>
      <c r="AL34" s="75" t="s">
        <v>3686</v>
      </c>
      <c r="AM34" s="70" t="s">
        <v>3675</v>
      </c>
      <c r="AN34" s="32">
        <v>1100100135694</v>
      </c>
    </row>
    <row r="35" spans="8:40" ht="43.2" x14ac:dyDescent="0.3">
      <c r="H35" s="2" t="s">
        <v>42</v>
      </c>
      <c r="X35" s="14" t="s">
        <v>220</v>
      </c>
      <c r="Z35" s="23" t="s">
        <v>1435</v>
      </c>
      <c r="AF35" s="2" t="s">
        <v>2464</v>
      </c>
      <c r="AL35" s="72" t="s">
        <v>3628</v>
      </c>
      <c r="AM35" s="69" t="s">
        <v>3676</v>
      </c>
      <c r="AN35" s="32">
        <v>1100100136157</v>
      </c>
    </row>
    <row r="36" spans="8:40" ht="28.8" x14ac:dyDescent="0.3">
      <c r="H36" s="2" t="s">
        <v>43</v>
      </c>
      <c r="X36" s="14" t="s">
        <v>206</v>
      </c>
      <c r="Z36" s="23" t="s">
        <v>1484</v>
      </c>
      <c r="AF36" s="2" t="s">
        <v>2481</v>
      </c>
      <c r="AL36" s="72" t="s">
        <v>3687</v>
      </c>
      <c r="AM36" s="69" t="s">
        <v>3666</v>
      </c>
      <c r="AN36" s="32">
        <v>110011138349</v>
      </c>
    </row>
    <row r="37" spans="8:40" x14ac:dyDescent="0.3">
      <c r="X37" s="14" t="s">
        <v>172</v>
      </c>
      <c r="Z37" s="23" t="s">
        <v>1476</v>
      </c>
      <c r="AF37" s="2" t="s">
        <v>2466</v>
      </c>
      <c r="AL37" s="72" t="s">
        <v>3682</v>
      </c>
      <c r="AM37" s="69" t="s">
        <v>3688</v>
      </c>
      <c r="AN37" s="32">
        <v>110011118210</v>
      </c>
    </row>
    <row r="38" spans="8:40" ht="28.8" x14ac:dyDescent="0.3">
      <c r="H38" s="3" t="s">
        <v>14</v>
      </c>
      <c r="X38" s="14" t="s">
        <v>245</v>
      </c>
      <c r="Z38" s="23" t="s">
        <v>1458</v>
      </c>
      <c r="AF38" s="2" t="s">
        <v>2482</v>
      </c>
      <c r="AL38" s="72" t="s">
        <v>3689</v>
      </c>
      <c r="AM38" s="69" t="s">
        <v>3690</v>
      </c>
      <c r="AN38" s="32">
        <v>110011118723</v>
      </c>
    </row>
    <row r="39" spans="8:40" ht="43.2" x14ac:dyDescent="0.3">
      <c r="H39" s="7" t="s">
        <v>48</v>
      </c>
      <c r="X39" s="14" t="s">
        <v>259</v>
      </c>
      <c r="Z39" s="23" t="s">
        <v>1470</v>
      </c>
      <c r="AF39" s="2" t="s">
        <v>2468</v>
      </c>
      <c r="AL39" s="72" t="s">
        <v>3691</v>
      </c>
      <c r="AM39" s="69" t="s">
        <v>3692</v>
      </c>
      <c r="AN39" s="32">
        <v>110011118653</v>
      </c>
    </row>
    <row r="40" spans="8:40" ht="28.8" x14ac:dyDescent="0.3">
      <c r="H40" s="8" t="s">
        <v>49</v>
      </c>
      <c r="X40" s="14" t="s">
        <v>260</v>
      </c>
      <c r="Z40" s="23" t="s">
        <v>1459</v>
      </c>
      <c r="AF40" s="2" t="s">
        <v>2483</v>
      </c>
    </row>
    <row r="41" spans="8:40" ht="15.6" x14ac:dyDescent="0.3">
      <c r="H41" s="7" t="s">
        <v>50</v>
      </c>
      <c r="X41" s="14" t="s">
        <v>192</v>
      </c>
      <c r="Z41" s="23" t="s">
        <v>1436</v>
      </c>
      <c r="AF41" s="2" t="s">
        <v>2470</v>
      </c>
    </row>
    <row r="42" spans="8:40" ht="15.6" x14ac:dyDescent="0.3">
      <c r="H42" s="8" t="s">
        <v>51</v>
      </c>
      <c r="X42" s="14" t="s">
        <v>193</v>
      </c>
      <c r="Z42" s="23" t="s">
        <v>1485</v>
      </c>
    </row>
    <row r="43" spans="8:40" ht="28.8" x14ac:dyDescent="0.3">
      <c r="H43" s="7" t="s">
        <v>47</v>
      </c>
      <c r="X43" s="14" t="s">
        <v>173</v>
      </c>
      <c r="Z43" s="23" t="s">
        <v>1472</v>
      </c>
      <c r="AF43" s="2" t="s">
        <v>2444</v>
      </c>
    </row>
    <row r="44" spans="8:40" ht="15.6" x14ac:dyDescent="0.3">
      <c r="H44" s="7" t="s">
        <v>52</v>
      </c>
      <c r="X44" s="14" t="s">
        <v>246</v>
      </c>
      <c r="Z44" s="23" t="s">
        <v>1460</v>
      </c>
      <c r="AF44" s="2" t="s">
        <v>2447</v>
      </c>
    </row>
    <row r="45" spans="8:40" ht="28.8" x14ac:dyDescent="0.3">
      <c r="H45" s="8" t="s">
        <v>55</v>
      </c>
      <c r="X45" s="14" t="s">
        <v>218</v>
      </c>
      <c r="Z45" s="23" t="s">
        <v>1437</v>
      </c>
      <c r="AF45" s="2" t="s">
        <v>2448</v>
      </c>
    </row>
    <row r="46" spans="8:40" ht="15.6" x14ac:dyDescent="0.3">
      <c r="H46" s="8" t="s">
        <v>55</v>
      </c>
      <c r="X46" s="14" t="s">
        <v>174</v>
      </c>
      <c r="Z46" s="23" t="s">
        <v>1438</v>
      </c>
      <c r="AF46" s="2" t="s">
        <v>2449</v>
      </c>
    </row>
    <row r="47" spans="8:40" ht="15.6" x14ac:dyDescent="0.3">
      <c r="H47" s="8" t="s">
        <v>53</v>
      </c>
      <c r="X47" s="14" t="s">
        <v>261</v>
      </c>
      <c r="Z47" s="23" t="s">
        <v>1461</v>
      </c>
      <c r="AF47" s="2" t="s">
        <v>2451</v>
      </c>
    </row>
    <row r="48" spans="8:40" ht="28.8" x14ac:dyDescent="0.3">
      <c r="H48" s="7" t="s">
        <v>54</v>
      </c>
      <c r="X48" s="14" t="s">
        <v>262</v>
      </c>
      <c r="Z48" s="23" t="s">
        <v>1492</v>
      </c>
      <c r="AF48" s="2" t="s">
        <v>2453</v>
      </c>
    </row>
    <row r="49" spans="8:32" ht="15.6" x14ac:dyDescent="0.3">
      <c r="H49" s="7" t="s">
        <v>56</v>
      </c>
      <c r="X49" s="14" t="s">
        <v>221</v>
      </c>
      <c r="Z49" s="23" t="s">
        <v>1462</v>
      </c>
      <c r="AF49" s="2" t="s">
        <v>2455</v>
      </c>
    </row>
    <row r="50" spans="8:32" ht="28.8" x14ac:dyDescent="0.3">
      <c r="X50" s="14" t="s">
        <v>263</v>
      </c>
      <c r="Z50" s="23" t="s">
        <v>1463</v>
      </c>
      <c r="AF50" s="2" t="s">
        <v>2457</v>
      </c>
    </row>
    <row r="51" spans="8:32" ht="28.8" x14ac:dyDescent="0.3">
      <c r="H51" s="3" t="s">
        <v>15</v>
      </c>
      <c r="X51" s="14" t="s">
        <v>264</v>
      </c>
      <c r="Z51" s="23" t="s">
        <v>1439</v>
      </c>
      <c r="AF51" s="2" t="s">
        <v>2459</v>
      </c>
    </row>
    <row r="52" spans="8:32" ht="28.8" x14ac:dyDescent="0.3">
      <c r="H52" s="7" t="s">
        <v>2797</v>
      </c>
      <c r="X52" s="14" t="s">
        <v>222</v>
      </c>
      <c r="Z52" s="23" t="s">
        <v>1486</v>
      </c>
      <c r="AF52" s="2" t="s">
        <v>2461</v>
      </c>
    </row>
    <row r="53" spans="8:32" ht="15.6" x14ac:dyDescent="0.3">
      <c r="H53" s="8" t="s">
        <v>2798</v>
      </c>
      <c r="X53" s="14" t="s">
        <v>175</v>
      </c>
      <c r="Z53" s="23" t="s">
        <v>1487</v>
      </c>
      <c r="AF53" s="2" t="s">
        <v>2463</v>
      </c>
    </row>
    <row r="54" spans="8:32" ht="28.8" x14ac:dyDescent="0.3">
      <c r="H54" s="7" t="s">
        <v>2799</v>
      </c>
      <c r="X54" s="14" t="s">
        <v>223</v>
      </c>
      <c r="Z54" s="23" t="s">
        <v>1488</v>
      </c>
      <c r="AF54" s="2" t="s">
        <v>2465</v>
      </c>
    </row>
    <row r="55" spans="8:32" ht="28.8" x14ac:dyDescent="0.3">
      <c r="H55" s="8" t="s">
        <v>2800</v>
      </c>
      <c r="X55" s="14" t="s">
        <v>276</v>
      </c>
      <c r="Z55" s="23" t="s">
        <v>1477</v>
      </c>
      <c r="AF55" s="2" t="s">
        <v>2467</v>
      </c>
    </row>
    <row r="56" spans="8:32" ht="28.8" x14ac:dyDescent="0.3">
      <c r="H56" s="7" t="s">
        <v>2801</v>
      </c>
      <c r="X56" s="14" t="s">
        <v>277</v>
      </c>
      <c r="Z56" s="23" t="s">
        <v>1469</v>
      </c>
      <c r="AF56" s="2" t="s">
        <v>2469</v>
      </c>
    </row>
    <row r="57" spans="8:32" ht="28.8" x14ac:dyDescent="0.3">
      <c r="H57" s="8" t="s">
        <v>2802</v>
      </c>
      <c r="X57" s="14" t="s">
        <v>194</v>
      </c>
      <c r="Z57" s="23" t="s">
        <v>1440</v>
      </c>
      <c r="AF57" s="2" t="s">
        <v>2471</v>
      </c>
    </row>
    <row r="58" spans="8:32" ht="28.8" x14ac:dyDescent="0.3">
      <c r="H58" s="7" t="s">
        <v>2803</v>
      </c>
      <c r="X58" s="14" t="s">
        <v>278</v>
      </c>
      <c r="Z58" s="23" t="s">
        <v>1478</v>
      </c>
      <c r="AF58" s="2" t="s">
        <v>2472</v>
      </c>
    </row>
    <row r="59" spans="8:32" ht="15.6" x14ac:dyDescent="0.3">
      <c r="H59" s="8" t="s">
        <v>2804</v>
      </c>
      <c r="X59" s="14" t="s">
        <v>265</v>
      </c>
      <c r="Z59" s="23" t="s">
        <v>1464</v>
      </c>
      <c r="AF59" s="2" t="s">
        <v>2450</v>
      </c>
    </row>
    <row r="60" spans="8:32" ht="28.8" x14ac:dyDescent="0.3">
      <c r="H60" s="7" t="s">
        <v>2805</v>
      </c>
      <c r="X60" s="14" t="s">
        <v>176</v>
      </c>
      <c r="Z60" s="23" t="s">
        <v>1465</v>
      </c>
      <c r="AF60" s="2" t="s">
        <v>2473</v>
      </c>
    </row>
    <row r="61" spans="8:32" ht="15.6" x14ac:dyDescent="0.3">
      <c r="H61" s="8" t="s">
        <v>2806</v>
      </c>
      <c r="X61" s="14" t="s">
        <v>165</v>
      </c>
      <c r="Z61" s="23" t="s">
        <v>1493</v>
      </c>
      <c r="AF61" s="2" t="s">
        <v>2474</v>
      </c>
    </row>
    <row r="62" spans="8:32" ht="15.6" x14ac:dyDescent="0.3">
      <c r="H62" s="7" t="s">
        <v>2807</v>
      </c>
      <c r="X62" s="14" t="s">
        <v>177</v>
      </c>
      <c r="Z62" s="23" t="s">
        <v>1441</v>
      </c>
      <c r="AF62" s="2" t="s">
        <v>2475</v>
      </c>
    </row>
    <row r="63" spans="8:32" ht="15.6" x14ac:dyDescent="0.3">
      <c r="H63" s="8" t="s">
        <v>2808</v>
      </c>
      <c r="X63" s="14" t="s">
        <v>266</v>
      </c>
      <c r="Z63" s="23" t="s">
        <v>1442</v>
      </c>
      <c r="AF63" s="2" t="s">
        <v>2452</v>
      </c>
    </row>
    <row r="64" spans="8:32" ht="15.6" x14ac:dyDescent="0.3">
      <c r="H64" s="7" t="s">
        <v>2809</v>
      </c>
      <c r="X64" s="14" t="s">
        <v>195</v>
      </c>
      <c r="Z64" s="23" t="s">
        <v>1473</v>
      </c>
      <c r="AF64" s="2" t="s">
        <v>2476</v>
      </c>
    </row>
    <row r="65" spans="8:32" ht="28.8" x14ac:dyDescent="0.3">
      <c r="H65" s="8" t="s">
        <v>94</v>
      </c>
      <c r="X65" s="14" t="s">
        <v>224</v>
      </c>
      <c r="Z65" s="23" t="s">
        <v>1494</v>
      </c>
      <c r="AF65" s="2" t="s">
        <v>2454</v>
      </c>
    </row>
    <row r="66" spans="8:32" ht="28.8" x14ac:dyDescent="0.3">
      <c r="H66" s="7" t="s">
        <v>2636</v>
      </c>
      <c r="X66" s="14" t="s">
        <v>178</v>
      </c>
      <c r="Z66" s="23" t="s">
        <v>1466</v>
      </c>
      <c r="AF66" s="2" t="s">
        <v>2477</v>
      </c>
    </row>
    <row r="67" spans="8:32" ht="15.6" x14ac:dyDescent="0.3">
      <c r="H67" s="8" t="s">
        <v>2713</v>
      </c>
      <c r="X67" s="14" t="s">
        <v>207</v>
      </c>
      <c r="Z67" s="23" t="s">
        <v>1443</v>
      </c>
      <c r="AF67" s="2" t="s">
        <v>2478</v>
      </c>
    </row>
    <row r="68" spans="8:32" ht="28.8" x14ac:dyDescent="0.3">
      <c r="H68" s="7" t="s">
        <v>2810</v>
      </c>
      <c r="X68" s="14" t="s">
        <v>225</v>
      </c>
      <c r="Z68" s="23" t="s">
        <v>1489</v>
      </c>
      <c r="AF68" s="2" t="s">
        <v>2479</v>
      </c>
    </row>
    <row r="69" spans="8:32" ht="43.2" x14ac:dyDescent="0.3">
      <c r="H69" s="8" t="s">
        <v>2811</v>
      </c>
      <c r="X69" s="14" t="s">
        <v>247</v>
      </c>
      <c r="Z69" s="23" t="s">
        <v>1474</v>
      </c>
      <c r="AF69" s="2" t="s">
        <v>2456</v>
      </c>
    </row>
    <row r="70" spans="8:32" ht="15.6" x14ac:dyDescent="0.3">
      <c r="H70" s="7" t="s">
        <v>2812</v>
      </c>
      <c r="X70" s="14" t="s">
        <v>196</v>
      </c>
      <c r="Z70" s="23" t="s">
        <v>1467</v>
      </c>
      <c r="AF70" s="2" t="s">
        <v>2458</v>
      </c>
    </row>
    <row r="71" spans="8:32" ht="15.6" x14ac:dyDescent="0.3">
      <c r="H71" s="8" t="s">
        <v>2710</v>
      </c>
      <c r="X71" s="14" t="s">
        <v>208</v>
      </c>
      <c r="Z71" s="23" t="s">
        <v>1490</v>
      </c>
      <c r="AF71" s="2" t="s">
        <v>2460</v>
      </c>
    </row>
    <row r="72" spans="8:32" ht="28.8" x14ac:dyDescent="0.3">
      <c r="H72" s="7" t="s">
        <v>2813</v>
      </c>
      <c r="X72" s="14" t="s">
        <v>267</v>
      </c>
      <c r="Z72" s="23" t="s">
        <v>1444</v>
      </c>
      <c r="AF72" s="2" t="s">
        <v>2462</v>
      </c>
    </row>
    <row r="73" spans="8:32" ht="28.8" x14ac:dyDescent="0.3">
      <c r="H73" s="8" t="s">
        <v>2814</v>
      </c>
      <c r="X73" s="14" t="s">
        <v>248</v>
      </c>
      <c r="Z73" s="23" t="s">
        <v>1445</v>
      </c>
      <c r="AF73" s="2" t="s">
        <v>2480</v>
      </c>
    </row>
    <row r="74" spans="8:32" ht="15.6" x14ac:dyDescent="0.3">
      <c r="H74" s="7" t="s">
        <v>2726</v>
      </c>
      <c r="X74" s="14" t="s">
        <v>226</v>
      </c>
      <c r="Z74" s="23" t="s">
        <v>1446</v>
      </c>
      <c r="AF74" s="2" t="s">
        <v>2464</v>
      </c>
    </row>
    <row r="75" spans="8:32" ht="15.6" x14ac:dyDescent="0.3">
      <c r="H75" s="8" t="s">
        <v>2815</v>
      </c>
      <c r="X75" s="14" t="s">
        <v>249</v>
      </c>
      <c r="Z75" s="23" t="s">
        <v>1447</v>
      </c>
      <c r="AF75" s="2" t="s">
        <v>2481</v>
      </c>
    </row>
    <row r="76" spans="8:32" ht="15.6" x14ac:dyDescent="0.3">
      <c r="H76" s="7" t="s">
        <v>2816</v>
      </c>
      <c r="X76" s="14" t="s">
        <v>250</v>
      </c>
      <c r="Z76" s="23" t="s">
        <v>1447</v>
      </c>
      <c r="AF76" s="2" t="s">
        <v>2466</v>
      </c>
    </row>
    <row r="77" spans="8:32" ht="15.6" x14ac:dyDescent="0.3">
      <c r="H77" s="8" t="s">
        <v>2817</v>
      </c>
      <c r="X77" s="14" t="s">
        <v>251</v>
      </c>
      <c r="Z77" s="23" t="s">
        <v>1448</v>
      </c>
      <c r="AF77" s="2" t="s">
        <v>2482</v>
      </c>
    </row>
    <row r="78" spans="8:32" ht="28.8" x14ac:dyDescent="0.3">
      <c r="H78" s="7" t="s">
        <v>2818</v>
      </c>
      <c r="X78" s="14" t="s">
        <v>179</v>
      </c>
      <c r="Z78" s="23" t="s">
        <v>1449</v>
      </c>
      <c r="AF78" s="2" t="s">
        <v>2468</v>
      </c>
    </row>
    <row r="79" spans="8:32" ht="28.8" x14ac:dyDescent="0.3">
      <c r="H79" s="8" t="s">
        <v>2819</v>
      </c>
      <c r="X79" s="14" t="s">
        <v>197</v>
      </c>
      <c r="Z79" s="23" t="s">
        <v>1450</v>
      </c>
      <c r="AF79" s="2" t="s">
        <v>2483</v>
      </c>
    </row>
    <row r="80" spans="8:32" ht="31.2" x14ac:dyDescent="0.3">
      <c r="H80" s="7" t="s">
        <v>2820</v>
      </c>
      <c r="X80" s="14" t="s">
        <v>180</v>
      </c>
      <c r="Z80" s="23" t="s">
        <v>1468</v>
      </c>
      <c r="AF80" s="2" t="s">
        <v>2470</v>
      </c>
    </row>
    <row r="81" spans="8:32" ht="15.6" x14ac:dyDescent="0.3">
      <c r="H81" s="7" t="s">
        <v>2792</v>
      </c>
      <c r="X81" s="14" t="s">
        <v>181</v>
      </c>
      <c r="Z81" s="23" t="s">
        <v>1451</v>
      </c>
    </row>
    <row r="82" spans="8:32" ht="15.6" x14ac:dyDescent="0.3">
      <c r="H82" s="7" t="s">
        <v>2821</v>
      </c>
      <c r="X82" s="14" t="s">
        <v>182</v>
      </c>
      <c r="Z82" s="23" t="s">
        <v>1479</v>
      </c>
      <c r="AF82" s="2" t="s">
        <v>2445</v>
      </c>
    </row>
    <row r="83" spans="8:32" ht="28.8" x14ac:dyDescent="0.3">
      <c r="H83" s="8" t="s">
        <v>2822</v>
      </c>
      <c r="X83" s="14" t="s">
        <v>209</v>
      </c>
      <c r="AF83" s="2" t="s">
        <v>2485</v>
      </c>
    </row>
    <row r="84" spans="8:32" ht="28.8" x14ac:dyDescent="0.3">
      <c r="H84" s="7" t="s">
        <v>2823</v>
      </c>
      <c r="X84" s="14" t="s">
        <v>183</v>
      </c>
      <c r="Z84" s="2" t="s">
        <v>159</v>
      </c>
      <c r="AF84" s="2" t="s">
        <v>2486</v>
      </c>
    </row>
    <row r="85" spans="8:32" ht="100.8" x14ac:dyDescent="0.3">
      <c r="H85" s="8" t="s">
        <v>2824</v>
      </c>
      <c r="X85" s="14" t="s">
        <v>287</v>
      </c>
      <c r="Z85" s="17" t="s">
        <v>1496</v>
      </c>
      <c r="AF85" s="2" t="s">
        <v>2487</v>
      </c>
    </row>
    <row r="86" spans="8:32" ht="15.6" x14ac:dyDescent="0.3">
      <c r="H86" s="7" t="s">
        <v>2825</v>
      </c>
      <c r="X86" s="14" t="s">
        <v>252</v>
      </c>
      <c r="Z86" s="17" t="s">
        <v>1576</v>
      </c>
      <c r="AF86" s="2" t="s">
        <v>2488</v>
      </c>
    </row>
    <row r="87" spans="8:32" ht="86.4" x14ac:dyDescent="0.3">
      <c r="H87" s="8" t="s">
        <v>2826</v>
      </c>
      <c r="X87" s="14" t="s">
        <v>288</v>
      </c>
      <c r="Z87" s="17" t="s">
        <v>1563</v>
      </c>
      <c r="AF87" s="2" t="s">
        <v>2489</v>
      </c>
    </row>
    <row r="88" spans="8:32" ht="15.6" x14ac:dyDescent="0.3">
      <c r="H88" s="7" t="s">
        <v>2827</v>
      </c>
      <c r="X88" s="14" t="s">
        <v>289</v>
      </c>
      <c r="Z88" s="17" t="s">
        <v>1564</v>
      </c>
    </row>
    <row r="89" spans="8:32" ht="43.2" x14ac:dyDescent="0.3">
      <c r="H89" s="8" t="s">
        <v>2828</v>
      </c>
      <c r="X89" s="14" t="s">
        <v>253</v>
      </c>
      <c r="Z89" s="17" t="s">
        <v>1185</v>
      </c>
      <c r="AF89" s="30" t="s">
        <v>2446</v>
      </c>
    </row>
    <row r="90" spans="8:32" ht="43.2" x14ac:dyDescent="0.3">
      <c r="H90" s="7" t="s">
        <v>2829</v>
      </c>
      <c r="X90" s="14" t="s">
        <v>254</v>
      </c>
      <c r="Z90" s="17" t="s">
        <v>1497</v>
      </c>
      <c r="AF90" s="31" t="s">
        <v>2490</v>
      </c>
    </row>
    <row r="91" spans="8:32" ht="15.6" x14ac:dyDescent="0.3">
      <c r="H91" s="8" t="s">
        <v>2830</v>
      </c>
      <c r="X91" s="14" t="s">
        <v>184</v>
      </c>
      <c r="Z91" s="17" t="s">
        <v>1517</v>
      </c>
    </row>
    <row r="92" spans="8:32" ht="15.6" x14ac:dyDescent="0.3">
      <c r="H92" s="7" t="s">
        <v>2831</v>
      </c>
      <c r="X92" s="14" t="s">
        <v>227</v>
      </c>
      <c r="Z92" s="17" t="s">
        <v>1557</v>
      </c>
    </row>
    <row r="93" spans="8:32" ht="31.2" x14ac:dyDescent="0.3">
      <c r="H93" s="8" t="s">
        <v>2832</v>
      </c>
      <c r="X93" s="14" t="s">
        <v>279</v>
      </c>
      <c r="Z93" s="17" t="s">
        <v>1558</v>
      </c>
    </row>
    <row r="94" spans="8:32" ht="15.6" x14ac:dyDescent="0.3">
      <c r="H94" s="7" t="s">
        <v>2833</v>
      </c>
      <c r="X94" s="14" t="s">
        <v>280</v>
      </c>
      <c r="Z94" s="17" t="s">
        <v>1498</v>
      </c>
    </row>
    <row r="95" spans="8:32" ht="15.6" x14ac:dyDescent="0.3">
      <c r="H95" s="8" t="s">
        <v>2834</v>
      </c>
      <c r="X95" s="14" t="s">
        <v>290</v>
      </c>
      <c r="Z95" s="17" t="s">
        <v>1499</v>
      </c>
    </row>
    <row r="96" spans="8:32" ht="15.6" x14ac:dyDescent="0.3">
      <c r="H96" s="7" t="s">
        <v>2835</v>
      </c>
      <c r="X96" s="14" t="s">
        <v>268</v>
      </c>
      <c r="Z96" s="17" t="s">
        <v>1562</v>
      </c>
    </row>
    <row r="97" spans="8:26" ht="15.6" x14ac:dyDescent="0.3">
      <c r="H97" s="8" t="s">
        <v>2836</v>
      </c>
      <c r="X97" s="14" t="s">
        <v>185</v>
      </c>
      <c r="Z97" s="17" t="s">
        <v>1533</v>
      </c>
    </row>
    <row r="98" spans="8:26" ht="15.6" x14ac:dyDescent="0.3">
      <c r="H98" s="7" t="s">
        <v>2837</v>
      </c>
      <c r="X98" s="14" t="s">
        <v>210</v>
      </c>
      <c r="Z98" s="17" t="s">
        <v>1500</v>
      </c>
    </row>
    <row r="99" spans="8:26" ht="15.6" x14ac:dyDescent="0.3">
      <c r="H99" s="8" t="s">
        <v>2838</v>
      </c>
      <c r="X99" s="14" t="s">
        <v>269</v>
      </c>
      <c r="Z99" s="17" t="s">
        <v>1518</v>
      </c>
    </row>
    <row r="100" spans="8:26" ht="15.6" x14ac:dyDescent="0.3">
      <c r="H100" s="7" t="s">
        <v>2839</v>
      </c>
      <c r="X100" s="14" t="s">
        <v>198</v>
      </c>
      <c r="Z100" s="17" t="s">
        <v>1501</v>
      </c>
    </row>
    <row r="101" spans="8:26" ht="15.6" x14ac:dyDescent="0.3">
      <c r="H101" s="8" t="s">
        <v>2634</v>
      </c>
      <c r="X101" s="14" t="s">
        <v>291</v>
      </c>
      <c r="Z101" s="17" t="s">
        <v>1559</v>
      </c>
    </row>
    <row r="102" spans="8:26" ht="15.6" x14ac:dyDescent="0.3">
      <c r="H102" s="7" t="s">
        <v>2840</v>
      </c>
      <c r="X102" s="14" t="s">
        <v>270</v>
      </c>
      <c r="Z102" s="17" t="s">
        <v>1519</v>
      </c>
    </row>
    <row r="103" spans="8:26" ht="15.6" x14ac:dyDescent="0.3">
      <c r="H103" s="8" t="s">
        <v>2841</v>
      </c>
      <c r="X103" s="14" t="s">
        <v>271</v>
      </c>
      <c r="Z103" s="17" t="s">
        <v>1577</v>
      </c>
    </row>
    <row r="104" spans="8:26" ht="15.6" x14ac:dyDescent="0.3">
      <c r="H104" s="7" t="s">
        <v>2842</v>
      </c>
      <c r="X104" s="14" t="s">
        <v>272</v>
      </c>
      <c r="Z104" s="17" t="s">
        <v>1256</v>
      </c>
    </row>
    <row r="105" spans="8:26" ht="15.6" x14ac:dyDescent="0.3">
      <c r="H105" s="8" t="s">
        <v>2625</v>
      </c>
      <c r="X105" s="14" t="s">
        <v>272</v>
      </c>
      <c r="Z105" s="17" t="s">
        <v>1565</v>
      </c>
    </row>
    <row r="106" spans="8:26" ht="15.6" x14ac:dyDescent="0.3">
      <c r="H106" s="7" t="s">
        <v>2843</v>
      </c>
      <c r="X106" s="14" t="s">
        <v>272</v>
      </c>
      <c r="Z106" s="17" t="s">
        <v>1565</v>
      </c>
    </row>
    <row r="107" spans="8:26" ht="15.6" x14ac:dyDescent="0.3">
      <c r="H107" s="8" t="s">
        <v>2844</v>
      </c>
      <c r="X107" s="14" t="s">
        <v>272</v>
      </c>
      <c r="Z107" s="17" t="s">
        <v>1560</v>
      </c>
    </row>
    <row r="108" spans="8:26" ht="15.6" x14ac:dyDescent="0.3">
      <c r="H108" s="7" t="s">
        <v>2845</v>
      </c>
      <c r="X108" s="14" t="s">
        <v>272</v>
      </c>
      <c r="Z108" s="17" t="s">
        <v>1561</v>
      </c>
    </row>
    <row r="109" spans="8:26" ht="15.6" x14ac:dyDescent="0.3">
      <c r="H109" s="8" t="s">
        <v>2846</v>
      </c>
      <c r="X109" s="14" t="s">
        <v>292</v>
      </c>
      <c r="Z109" s="17" t="s">
        <v>1502</v>
      </c>
    </row>
    <row r="110" spans="8:26" ht="15.6" x14ac:dyDescent="0.3">
      <c r="H110" s="7" t="s">
        <v>2847</v>
      </c>
      <c r="X110" s="14" t="s">
        <v>211</v>
      </c>
      <c r="Z110" s="17" t="s">
        <v>476</v>
      </c>
    </row>
    <row r="111" spans="8:26" ht="15.6" x14ac:dyDescent="0.3">
      <c r="H111" s="8" t="s">
        <v>2848</v>
      </c>
      <c r="X111" s="14" t="s">
        <v>212</v>
      </c>
      <c r="Z111" s="17" t="s">
        <v>2754</v>
      </c>
    </row>
    <row r="112" spans="8:26" ht="15.6" x14ac:dyDescent="0.3">
      <c r="H112" s="7" t="s">
        <v>2849</v>
      </c>
      <c r="X112" s="14" t="s">
        <v>281</v>
      </c>
      <c r="Z112" s="17" t="s">
        <v>1503</v>
      </c>
    </row>
    <row r="113" spans="8:26" ht="15.6" x14ac:dyDescent="0.3">
      <c r="H113" s="8" t="s">
        <v>2850</v>
      </c>
      <c r="X113" s="14" t="s">
        <v>186</v>
      </c>
      <c r="Z113" s="17" t="s">
        <v>1504</v>
      </c>
    </row>
    <row r="114" spans="8:26" ht="15.6" x14ac:dyDescent="0.3">
      <c r="H114" s="7" t="s">
        <v>2851</v>
      </c>
      <c r="X114" s="14" t="s">
        <v>228</v>
      </c>
      <c r="Z114" s="17" t="s">
        <v>1549</v>
      </c>
    </row>
    <row r="115" spans="8:26" ht="15.6" x14ac:dyDescent="0.3">
      <c r="H115" s="8" t="s">
        <v>2852</v>
      </c>
      <c r="X115" s="14" t="s">
        <v>293</v>
      </c>
      <c r="Z115" s="17" t="s">
        <v>1578</v>
      </c>
    </row>
    <row r="116" spans="8:26" ht="15.6" x14ac:dyDescent="0.3">
      <c r="H116" s="7" t="s">
        <v>2853</v>
      </c>
      <c r="X116" s="14" t="s">
        <v>213</v>
      </c>
      <c r="Z116" s="17" t="s">
        <v>1579</v>
      </c>
    </row>
    <row r="117" spans="8:26" ht="15.6" x14ac:dyDescent="0.3">
      <c r="H117" s="8" t="s">
        <v>2854</v>
      </c>
      <c r="X117" s="14" t="s">
        <v>187</v>
      </c>
      <c r="Z117" s="17" t="s">
        <v>1580</v>
      </c>
    </row>
    <row r="118" spans="8:26" ht="15.6" x14ac:dyDescent="0.3">
      <c r="H118" s="7" t="s">
        <v>2855</v>
      </c>
      <c r="X118" s="14" t="s">
        <v>255</v>
      </c>
      <c r="Z118" s="17" t="s">
        <v>1505</v>
      </c>
    </row>
    <row r="119" spans="8:26" ht="15.6" x14ac:dyDescent="0.3">
      <c r="H119" s="8" t="s">
        <v>2856</v>
      </c>
      <c r="X119" s="14" t="s">
        <v>282</v>
      </c>
      <c r="Z119" s="17" t="s">
        <v>1520</v>
      </c>
    </row>
    <row r="120" spans="8:26" ht="15.6" x14ac:dyDescent="0.3">
      <c r="H120" s="7" t="s">
        <v>2857</v>
      </c>
      <c r="X120" s="14" t="s">
        <v>214</v>
      </c>
      <c r="Z120" s="17" t="s">
        <v>1550</v>
      </c>
    </row>
    <row r="121" spans="8:26" ht="15.6" x14ac:dyDescent="0.3">
      <c r="H121" s="8" t="s">
        <v>57</v>
      </c>
      <c r="X121" s="14" t="s">
        <v>188</v>
      </c>
      <c r="Z121" s="17" t="s">
        <v>1534</v>
      </c>
    </row>
    <row r="122" spans="8:26" ht="15.6" x14ac:dyDescent="0.3">
      <c r="H122" s="7" t="s">
        <v>2858</v>
      </c>
      <c r="X122" s="14" t="s">
        <v>283</v>
      </c>
      <c r="Z122" s="17" t="s">
        <v>1606</v>
      </c>
    </row>
    <row r="123" spans="8:26" ht="15.6" x14ac:dyDescent="0.3">
      <c r="H123" s="8" t="s">
        <v>2859</v>
      </c>
      <c r="X123" s="14" t="s">
        <v>166</v>
      </c>
      <c r="Z123" s="17" t="s">
        <v>1158</v>
      </c>
    </row>
    <row r="124" spans="8:26" ht="15.6" x14ac:dyDescent="0.3">
      <c r="H124" s="7" t="s">
        <v>2860</v>
      </c>
      <c r="X124" s="14" t="s">
        <v>215</v>
      </c>
      <c r="Z124" s="17" t="s">
        <v>1581</v>
      </c>
    </row>
    <row r="125" spans="8:26" ht="15.6" x14ac:dyDescent="0.3">
      <c r="H125" s="8" t="s">
        <v>2861</v>
      </c>
      <c r="X125" s="14" t="s">
        <v>284</v>
      </c>
      <c r="Z125" s="17" t="s">
        <v>1582</v>
      </c>
    </row>
    <row r="126" spans="8:26" ht="15.6" x14ac:dyDescent="0.3">
      <c r="H126" s="7" t="s">
        <v>2862</v>
      </c>
      <c r="X126" s="14" t="s">
        <v>273</v>
      </c>
      <c r="Z126" s="17" t="s">
        <v>1506</v>
      </c>
    </row>
    <row r="127" spans="8:26" ht="15.6" x14ac:dyDescent="0.3">
      <c r="H127" s="8" t="s">
        <v>2616</v>
      </c>
      <c r="X127" s="14" t="s">
        <v>199</v>
      </c>
      <c r="Z127" s="17" t="s">
        <v>1535</v>
      </c>
    </row>
    <row r="128" spans="8:26" ht="15.6" x14ac:dyDescent="0.3">
      <c r="H128" s="7" t="s">
        <v>2863</v>
      </c>
      <c r="X128" s="14" t="s">
        <v>274</v>
      </c>
      <c r="Z128" s="17" t="s">
        <v>1536</v>
      </c>
    </row>
    <row r="129" spans="8:26" ht="15.6" x14ac:dyDescent="0.3">
      <c r="H129" s="8" t="s">
        <v>2864</v>
      </c>
      <c r="X129" s="14" t="s">
        <v>285</v>
      </c>
      <c r="Z129" s="17" t="s">
        <v>1566</v>
      </c>
    </row>
    <row r="130" spans="8:26" ht="15.6" x14ac:dyDescent="0.3">
      <c r="H130" s="7" t="s">
        <v>2865</v>
      </c>
      <c r="X130" s="14" t="s">
        <v>229</v>
      </c>
      <c r="Z130" s="17" t="s">
        <v>1583</v>
      </c>
    </row>
    <row r="131" spans="8:26" ht="15.6" x14ac:dyDescent="0.3">
      <c r="H131" s="8" t="s">
        <v>2866</v>
      </c>
      <c r="X131" s="14" t="s">
        <v>216</v>
      </c>
      <c r="Z131" s="17" t="s">
        <v>1537</v>
      </c>
    </row>
    <row r="132" spans="8:26" ht="15.6" x14ac:dyDescent="0.3">
      <c r="H132" s="7" t="s">
        <v>2867</v>
      </c>
      <c r="X132" s="14" t="s">
        <v>217</v>
      </c>
      <c r="Z132" s="17" t="s">
        <v>1507</v>
      </c>
    </row>
    <row r="133" spans="8:26" ht="15.6" x14ac:dyDescent="0.3">
      <c r="H133" s="8" t="s">
        <v>2868</v>
      </c>
      <c r="X133" s="14" t="s">
        <v>230</v>
      </c>
      <c r="Z133" s="17" t="s">
        <v>1507</v>
      </c>
    </row>
    <row r="134" spans="8:26" ht="15.6" x14ac:dyDescent="0.3">
      <c r="H134" s="7" t="s">
        <v>2869</v>
      </c>
      <c r="X134" s="14" t="s">
        <v>231</v>
      </c>
      <c r="Z134" s="17" t="s">
        <v>1521</v>
      </c>
    </row>
    <row r="135" spans="8:26" ht="15.6" x14ac:dyDescent="0.3">
      <c r="H135" s="8" t="s">
        <v>2870</v>
      </c>
      <c r="X135" s="14" t="s">
        <v>189</v>
      </c>
      <c r="Z135" s="17" t="s">
        <v>1236</v>
      </c>
    </row>
    <row r="136" spans="8:26" ht="15.6" x14ac:dyDescent="0.3">
      <c r="H136" s="7" t="s">
        <v>2871</v>
      </c>
      <c r="X136" s="14" t="s">
        <v>232</v>
      </c>
      <c r="Z136" s="17" t="s">
        <v>1508</v>
      </c>
    </row>
    <row r="137" spans="8:26" ht="15.6" x14ac:dyDescent="0.3">
      <c r="H137" s="8" t="s">
        <v>2872</v>
      </c>
      <c r="Z137" s="17" t="s">
        <v>1509</v>
      </c>
    </row>
    <row r="138" spans="8:26" ht="31.2" x14ac:dyDescent="0.3">
      <c r="H138" s="7" t="s">
        <v>2873</v>
      </c>
      <c r="X138" s="2" t="s">
        <v>145</v>
      </c>
      <c r="Z138" s="17" t="s">
        <v>1584</v>
      </c>
    </row>
    <row r="139" spans="8:26" ht="20.399999999999999" x14ac:dyDescent="0.3">
      <c r="H139" s="8" t="s">
        <v>2667</v>
      </c>
      <c r="X139" s="51" t="s">
        <v>327</v>
      </c>
      <c r="Z139" s="17" t="s">
        <v>1538</v>
      </c>
    </row>
    <row r="140" spans="8:26" ht="15.6" x14ac:dyDescent="0.3">
      <c r="H140" s="7" t="s">
        <v>2874</v>
      </c>
      <c r="X140" s="15" t="s">
        <v>295</v>
      </c>
      <c r="Z140" s="17" t="s">
        <v>1510</v>
      </c>
    </row>
    <row r="141" spans="8:26" ht="20.399999999999999" x14ac:dyDescent="0.3">
      <c r="H141" s="8" t="s">
        <v>2875</v>
      </c>
      <c r="X141" s="15" t="s">
        <v>307</v>
      </c>
      <c r="Z141" s="17" t="s">
        <v>1522</v>
      </c>
    </row>
    <row r="142" spans="8:26" ht="31.2" x14ac:dyDescent="0.3">
      <c r="H142" s="7" t="s">
        <v>2876</v>
      </c>
      <c r="X142" s="15" t="s">
        <v>308</v>
      </c>
      <c r="Z142" s="17" t="s">
        <v>1511</v>
      </c>
    </row>
    <row r="143" spans="8:26" ht="15.6" x14ac:dyDescent="0.3">
      <c r="H143" s="8" t="s">
        <v>2877</v>
      </c>
      <c r="X143" s="15" t="s">
        <v>338</v>
      </c>
      <c r="Z143" s="17" t="s">
        <v>1585</v>
      </c>
    </row>
    <row r="144" spans="8:26" ht="20.399999999999999" x14ac:dyDescent="0.3">
      <c r="H144" s="7" t="s">
        <v>2878</v>
      </c>
      <c r="X144" s="15" t="s">
        <v>309</v>
      </c>
      <c r="Z144" s="17" t="s">
        <v>1523</v>
      </c>
    </row>
    <row r="145" spans="8:26" ht="31.2" x14ac:dyDescent="0.3">
      <c r="H145" s="7" t="s">
        <v>2879</v>
      </c>
      <c r="X145" s="15" t="s">
        <v>339</v>
      </c>
      <c r="Z145" s="17" t="s">
        <v>1539</v>
      </c>
    </row>
    <row r="146" spans="8:26" ht="31.2" x14ac:dyDescent="0.3">
      <c r="H146" s="8" t="s">
        <v>2880</v>
      </c>
      <c r="X146" s="15" t="s">
        <v>340</v>
      </c>
      <c r="Z146" s="17" t="s">
        <v>1586</v>
      </c>
    </row>
    <row r="147" spans="8:26" ht="15.6" x14ac:dyDescent="0.3">
      <c r="H147" s="8" t="s">
        <v>2881</v>
      </c>
      <c r="X147" s="15" t="s">
        <v>296</v>
      </c>
      <c r="Z147" s="17" t="s">
        <v>1512</v>
      </c>
    </row>
    <row r="148" spans="8:26" ht="15.6" x14ac:dyDescent="0.3">
      <c r="H148" s="7" t="s">
        <v>2882</v>
      </c>
      <c r="X148" s="15" t="s">
        <v>328</v>
      </c>
      <c r="Z148" s="17" t="s">
        <v>410</v>
      </c>
    </row>
    <row r="149" spans="8:26" ht="20.399999999999999" x14ac:dyDescent="0.3">
      <c r="H149" s="8" t="s">
        <v>2883</v>
      </c>
      <c r="X149" s="15" t="s">
        <v>329</v>
      </c>
      <c r="Z149" s="17" t="s">
        <v>1587</v>
      </c>
    </row>
    <row r="150" spans="8:26" ht="20.399999999999999" x14ac:dyDescent="0.3">
      <c r="H150" s="7" t="s">
        <v>106</v>
      </c>
      <c r="X150" s="15" t="s">
        <v>330</v>
      </c>
      <c r="Z150" s="17" t="s">
        <v>1588</v>
      </c>
    </row>
    <row r="151" spans="8:26" ht="20.399999999999999" x14ac:dyDescent="0.3">
      <c r="H151" s="8" t="s">
        <v>2884</v>
      </c>
      <c r="X151" s="15" t="s">
        <v>331</v>
      </c>
      <c r="Z151" s="17" t="s">
        <v>1607</v>
      </c>
    </row>
    <row r="152" spans="8:26" ht="31.2" x14ac:dyDescent="0.3">
      <c r="H152" s="7" t="s">
        <v>2885</v>
      </c>
      <c r="X152" s="52" t="s">
        <v>294</v>
      </c>
      <c r="Z152" s="17" t="s">
        <v>1567</v>
      </c>
    </row>
    <row r="153" spans="8:26" ht="15.6" x14ac:dyDescent="0.3">
      <c r="H153" s="8" t="s">
        <v>2886</v>
      </c>
      <c r="X153" s="15" t="s">
        <v>310</v>
      </c>
      <c r="Z153" s="17" t="s">
        <v>1524</v>
      </c>
    </row>
    <row r="154" spans="8:26" ht="15.6" x14ac:dyDescent="0.3">
      <c r="H154" s="7" t="s">
        <v>2723</v>
      </c>
      <c r="X154" s="15" t="s">
        <v>332</v>
      </c>
      <c r="Z154" s="17" t="s">
        <v>1525</v>
      </c>
    </row>
    <row r="155" spans="8:26" ht="15.6" x14ac:dyDescent="0.3">
      <c r="H155" s="8" t="s">
        <v>2887</v>
      </c>
      <c r="X155" s="15" t="s">
        <v>297</v>
      </c>
      <c r="Z155" s="17" t="s">
        <v>1589</v>
      </c>
    </row>
    <row r="156" spans="8:26" ht="15.6" x14ac:dyDescent="0.3">
      <c r="H156" s="8" t="s">
        <v>2888</v>
      </c>
      <c r="X156" s="15" t="s">
        <v>311</v>
      </c>
      <c r="Z156" s="17" t="s">
        <v>1590</v>
      </c>
    </row>
    <row r="157" spans="8:26" ht="15.6" x14ac:dyDescent="0.3">
      <c r="H157" s="7" t="s">
        <v>2889</v>
      </c>
      <c r="X157" s="15" t="s">
        <v>298</v>
      </c>
      <c r="Z157" s="17" t="s">
        <v>1551</v>
      </c>
    </row>
    <row r="158" spans="8:26" ht="15.6" x14ac:dyDescent="0.3">
      <c r="H158" s="8" t="s">
        <v>2890</v>
      </c>
      <c r="X158" s="15" t="s">
        <v>333</v>
      </c>
      <c r="Z158" s="17" t="s">
        <v>1540</v>
      </c>
    </row>
    <row r="159" spans="8:26" ht="15.6" x14ac:dyDescent="0.3">
      <c r="H159" s="7" t="s">
        <v>2891</v>
      </c>
      <c r="X159" s="15" t="s">
        <v>312</v>
      </c>
      <c r="Z159" s="17" t="s">
        <v>1526</v>
      </c>
    </row>
    <row r="160" spans="8:26" ht="15.6" x14ac:dyDescent="0.3">
      <c r="H160" s="8" t="s">
        <v>2892</v>
      </c>
      <c r="X160" s="15" t="s">
        <v>334</v>
      </c>
      <c r="Z160" s="17" t="s">
        <v>1591</v>
      </c>
    </row>
    <row r="161" spans="8:26" ht="15.6" x14ac:dyDescent="0.3">
      <c r="H161" s="7" t="s">
        <v>2893</v>
      </c>
      <c r="X161" s="15" t="s">
        <v>313</v>
      </c>
      <c r="Z161" s="17" t="s">
        <v>1541</v>
      </c>
    </row>
    <row r="162" spans="8:26" ht="15.6" x14ac:dyDescent="0.3">
      <c r="H162" s="8" t="s">
        <v>2791</v>
      </c>
      <c r="X162" s="15" t="s">
        <v>314</v>
      </c>
      <c r="Z162" s="17" t="s">
        <v>1527</v>
      </c>
    </row>
    <row r="163" spans="8:26" ht="15.6" x14ac:dyDescent="0.3">
      <c r="H163" s="7" t="s">
        <v>2894</v>
      </c>
      <c r="X163" s="15" t="s">
        <v>315</v>
      </c>
      <c r="Z163" s="17" t="s">
        <v>1513</v>
      </c>
    </row>
    <row r="164" spans="8:26" ht="15.6" x14ac:dyDescent="0.3">
      <c r="H164" s="8" t="s">
        <v>2895</v>
      </c>
      <c r="X164" s="15" t="s">
        <v>299</v>
      </c>
      <c r="Z164" s="17" t="s">
        <v>1528</v>
      </c>
    </row>
    <row r="165" spans="8:26" ht="15.6" x14ac:dyDescent="0.3">
      <c r="H165" s="7" t="s">
        <v>2896</v>
      </c>
      <c r="X165" s="15" t="s">
        <v>299</v>
      </c>
      <c r="Z165" s="17" t="s">
        <v>1568</v>
      </c>
    </row>
    <row r="166" spans="8:26" ht="30.6" x14ac:dyDescent="0.3">
      <c r="H166" s="8" t="s">
        <v>2897</v>
      </c>
      <c r="X166" s="15" t="s">
        <v>303</v>
      </c>
      <c r="Z166" s="17" t="s">
        <v>1529</v>
      </c>
    </row>
    <row r="167" spans="8:26" ht="15.6" x14ac:dyDescent="0.3">
      <c r="H167" s="7" t="s">
        <v>2898</v>
      </c>
      <c r="X167" s="15" t="s">
        <v>316</v>
      </c>
      <c r="Z167" s="17" t="s">
        <v>1552</v>
      </c>
    </row>
    <row r="168" spans="8:26" ht="15.6" x14ac:dyDescent="0.3">
      <c r="H168" s="8" t="s">
        <v>2899</v>
      </c>
      <c r="X168" s="15" t="s">
        <v>304</v>
      </c>
      <c r="Z168" s="17" t="s">
        <v>1553</v>
      </c>
    </row>
    <row r="169" spans="8:26" ht="15.6" x14ac:dyDescent="0.3">
      <c r="H169" s="7" t="s">
        <v>115</v>
      </c>
      <c r="X169" s="15" t="s">
        <v>335</v>
      </c>
      <c r="Z169" s="17" t="s">
        <v>1514</v>
      </c>
    </row>
    <row r="170" spans="8:26" ht="15.6" x14ac:dyDescent="0.3">
      <c r="H170" s="8" t="s">
        <v>2900</v>
      </c>
      <c r="X170" s="15" t="s">
        <v>317</v>
      </c>
      <c r="Z170" s="17" t="s">
        <v>1542</v>
      </c>
    </row>
    <row r="171" spans="8:26" ht="15.6" x14ac:dyDescent="0.3">
      <c r="H171" s="7" t="s">
        <v>2901</v>
      </c>
      <c r="X171" s="15" t="s">
        <v>318</v>
      </c>
      <c r="Z171" s="17" t="s">
        <v>1530</v>
      </c>
    </row>
    <row r="172" spans="8:26" ht="15.6" x14ac:dyDescent="0.3">
      <c r="H172" s="8" t="s">
        <v>2902</v>
      </c>
      <c r="X172" s="15" t="s">
        <v>300</v>
      </c>
      <c r="Z172" s="17" t="s">
        <v>1569</v>
      </c>
    </row>
    <row r="173" spans="8:26" ht="20.399999999999999" x14ac:dyDescent="0.3">
      <c r="H173" s="7" t="s">
        <v>2903</v>
      </c>
      <c r="X173" s="15" t="s">
        <v>319</v>
      </c>
      <c r="Z173" s="17" t="s">
        <v>1592</v>
      </c>
    </row>
    <row r="174" spans="8:26" ht="20.399999999999999" x14ac:dyDescent="0.3">
      <c r="H174" s="8" t="s">
        <v>58</v>
      </c>
      <c r="X174" s="15" t="s">
        <v>320</v>
      </c>
      <c r="Z174" s="17" t="s">
        <v>1531</v>
      </c>
    </row>
    <row r="175" spans="8:26" ht="15.6" x14ac:dyDescent="0.3">
      <c r="H175" s="7" t="s">
        <v>2904</v>
      </c>
      <c r="X175" s="15" t="s">
        <v>341</v>
      </c>
      <c r="Z175" s="17" t="s">
        <v>1593</v>
      </c>
    </row>
    <row r="176" spans="8:26" ht="20.399999999999999" x14ac:dyDescent="0.3">
      <c r="X176" s="15" t="s">
        <v>321</v>
      </c>
      <c r="Z176" s="17" t="s">
        <v>1532</v>
      </c>
    </row>
    <row r="177" spans="8:26" x14ac:dyDescent="0.3">
      <c r="H177" s="3" t="s">
        <v>16</v>
      </c>
      <c r="X177" s="15" t="s">
        <v>322</v>
      </c>
      <c r="Z177" s="17" t="s">
        <v>2753</v>
      </c>
    </row>
    <row r="178" spans="8:26" ht="15.6" x14ac:dyDescent="0.3">
      <c r="H178" s="7" t="s">
        <v>2905</v>
      </c>
      <c r="X178" s="15" t="s">
        <v>323</v>
      </c>
      <c r="Z178" s="17" t="s">
        <v>1594</v>
      </c>
    </row>
    <row r="179" spans="8:26" ht="15.6" x14ac:dyDescent="0.3">
      <c r="H179" s="8" t="s">
        <v>2906</v>
      </c>
      <c r="X179" s="15" t="s">
        <v>336</v>
      </c>
      <c r="Z179" s="17" t="s">
        <v>1570</v>
      </c>
    </row>
    <row r="180" spans="8:26" ht="20.399999999999999" x14ac:dyDescent="0.3">
      <c r="H180" s="7" t="s">
        <v>2907</v>
      </c>
      <c r="X180" s="15" t="s">
        <v>337</v>
      </c>
      <c r="Z180" s="17" t="s">
        <v>1570</v>
      </c>
    </row>
    <row r="181" spans="8:26" ht="15.6" x14ac:dyDescent="0.3">
      <c r="H181" s="8" t="s">
        <v>2908</v>
      </c>
      <c r="X181" s="15" t="s">
        <v>305</v>
      </c>
      <c r="Z181" s="17" t="s">
        <v>1554</v>
      </c>
    </row>
    <row r="182" spans="8:26" ht="30.6" x14ac:dyDescent="0.3">
      <c r="H182" s="7" t="s">
        <v>2909</v>
      </c>
      <c r="X182" s="15" t="s">
        <v>306</v>
      </c>
      <c r="Z182" s="17" t="s">
        <v>1554</v>
      </c>
    </row>
    <row r="183" spans="8:26" ht="20.399999999999999" x14ac:dyDescent="0.3">
      <c r="H183" s="8" t="s">
        <v>2910</v>
      </c>
      <c r="X183" s="15" t="s">
        <v>324</v>
      </c>
      <c r="Z183" s="17" t="s">
        <v>1515</v>
      </c>
    </row>
    <row r="184" spans="8:26" x14ac:dyDescent="0.3">
      <c r="X184" s="15" t="s">
        <v>301</v>
      </c>
      <c r="Z184" s="17" t="s">
        <v>1595</v>
      </c>
    </row>
    <row r="185" spans="8:26" x14ac:dyDescent="0.3">
      <c r="H185" s="3" t="s">
        <v>17</v>
      </c>
      <c r="X185" s="15" t="s">
        <v>342</v>
      </c>
      <c r="Z185" s="17" t="s">
        <v>1555</v>
      </c>
    </row>
    <row r="186" spans="8:26" ht="15.6" x14ac:dyDescent="0.3">
      <c r="H186" s="7" t="s">
        <v>2911</v>
      </c>
      <c r="X186" s="15" t="s">
        <v>302</v>
      </c>
      <c r="Z186" s="17" t="s">
        <v>1213</v>
      </c>
    </row>
    <row r="187" spans="8:26" ht="15.6" x14ac:dyDescent="0.3">
      <c r="H187" s="8" t="s">
        <v>46</v>
      </c>
      <c r="X187" s="15" t="s">
        <v>325</v>
      </c>
      <c r="Z187" s="17" t="s">
        <v>1543</v>
      </c>
    </row>
    <row r="188" spans="8:26" ht="20.399999999999999" x14ac:dyDescent="0.3">
      <c r="H188" s="7" t="s">
        <v>2912</v>
      </c>
      <c r="X188" s="15" t="s">
        <v>326</v>
      </c>
      <c r="Z188" s="17" t="s">
        <v>1596</v>
      </c>
    </row>
    <row r="189" spans="8:26" ht="15.6" x14ac:dyDescent="0.3">
      <c r="H189" s="8" t="s">
        <v>2913</v>
      </c>
      <c r="Z189" s="17" t="s">
        <v>1544</v>
      </c>
    </row>
    <row r="190" spans="8:26" ht="15.6" x14ac:dyDescent="0.3">
      <c r="H190" s="7" t="s">
        <v>2914</v>
      </c>
      <c r="X190" s="2" t="s">
        <v>157</v>
      </c>
      <c r="Z190" s="17" t="s">
        <v>1293</v>
      </c>
    </row>
    <row r="191" spans="8:26" ht="20.399999999999999" x14ac:dyDescent="0.3">
      <c r="H191" s="8" t="s">
        <v>2915</v>
      </c>
      <c r="X191" s="16" t="s">
        <v>361</v>
      </c>
      <c r="Z191" s="17" t="s">
        <v>1545</v>
      </c>
    </row>
    <row r="192" spans="8:26" ht="20.399999999999999" x14ac:dyDescent="0.3">
      <c r="H192" s="7" t="s">
        <v>2916</v>
      </c>
      <c r="X192" s="16" t="s">
        <v>349</v>
      </c>
      <c r="Z192" s="17" t="s">
        <v>1516</v>
      </c>
    </row>
    <row r="193" spans="8:26" ht="15.6" x14ac:dyDescent="0.3">
      <c r="H193" s="8" t="s">
        <v>2917</v>
      </c>
      <c r="X193" s="16" t="s">
        <v>362</v>
      </c>
      <c r="Z193" s="17" t="s">
        <v>1546</v>
      </c>
    </row>
    <row r="194" spans="8:26" ht="15.6" x14ac:dyDescent="0.3">
      <c r="H194" s="7" t="s">
        <v>2918</v>
      </c>
      <c r="X194" s="16" t="s">
        <v>363</v>
      </c>
      <c r="Z194" s="17" t="s">
        <v>1547</v>
      </c>
    </row>
    <row r="195" spans="8:26" ht="20.399999999999999" x14ac:dyDescent="0.3">
      <c r="H195" s="8" t="s">
        <v>2919</v>
      </c>
      <c r="X195" s="16" t="s">
        <v>364</v>
      </c>
      <c r="Z195" s="17" t="s">
        <v>1571</v>
      </c>
    </row>
    <row r="196" spans="8:26" ht="15.6" x14ac:dyDescent="0.3">
      <c r="H196" s="7" t="s">
        <v>2920</v>
      </c>
      <c r="X196" s="16" t="s">
        <v>365</v>
      </c>
      <c r="Z196" s="17" t="s">
        <v>1597</v>
      </c>
    </row>
    <row r="197" spans="8:26" ht="15.6" x14ac:dyDescent="0.3">
      <c r="H197" s="8" t="s">
        <v>2921</v>
      </c>
      <c r="X197" s="16" t="s">
        <v>366</v>
      </c>
      <c r="Z197" s="17" t="s">
        <v>1598</v>
      </c>
    </row>
    <row r="198" spans="8:26" ht="15.6" x14ac:dyDescent="0.3">
      <c r="H198" s="7" t="s">
        <v>2922</v>
      </c>
      <c r="X198" s="16" t="s">
        <v>367</v>
      </c>
      <c r="Z198" s="17" t="s">
        <v>1599</v>
      </c>
    </row>
    <row r="199" spans="8:26" ht="15.6" x14ac:dyDescent="0.3">
      <c r="H199" s="8" t="s">
        <v>70</v>
      </c>
      <c r="X199" s="16" t="s">
        <v>368</v>
      </c>
      <c r="Z199" s="17" t="s">
        <v>1600</v>
      </c>
    </row>
    <row r="200" spans="8:26" ht="15.6" x14ac:dyDescent="0.3">
      <c r="H200" s="7" t="s">
        <v>2923</v>
      </c>
      <c r="X200" s="16" t="s">
        <v>369</v>
      </c>
      <c r="Z200" s="17" t="s">
        <v>1556</v>
      </c>
    </row>
    <row r="201" spans="8:26" ht="15.6" x14ac:dyDescent="0.3">
      <c r="H201" s="8" t="s">
        <v>2924</v>
      </c>
      <c r="X201" s="16" t="s">
        <v>370</v>
      </c>
      <c r="Z201" s="17" t="s">
        <v>1601</v>
      </c>
    </row>
    <row r="202" spans="8:26" ht="15.6" x14ac:dyDescent="0.3">
      <c r="H202" s="7" t="s">
        <v>2870</v>
      </c>
      <c r="X202" s="16" t="s">
        <v>371</v>
      </c>
      <c r="Z202" s="17" t="s">
        <v>1572</v>
      </c>
    </row>
    <row r="203" spans="8:26" ht="20.399999999999999" x14ac:dyDescent="0.3">
      <c r="H203" s="8" t="s">
        <v>2925</v>
      </c>
      <c r="X203" s="16" t="s">
        <v>372</v>
      </c>
      <c r="Z203" s="17" t="s">
        <v>1602</v>
      </c>
    </row>
    <row r="204" spans="8:26" ht="15.6" x14ac:dyDescent="0.3">
      <c r="H204" s="7" t="s">
        <v>2926</v>
      </c>
      <c r="X204" s="16" t="s">
        <v>350</v>
      </c>
      <c r="Z204" s="17" t="s">
        <v>1603</v>
      </c>
    </row>
    <row r="205" spans="8:26" ht="20.399999999999999" x14ac:dyDescent="0.3">
      <c r="H205" s="8" t="s">
        <v>2927</v>
      </c>
      <c r="X205" s="16" t="s">
        <v>373</v>
      </c>
      <c r="Z205" s="17" t="s">
        <v>1573</v>
      </c>
    </row>
    <row r="206" spans="8:26" ht="15.6" x14ac:dyDescent="0.3">
      <c r="H206" s="7" t="s">
        <v>2928</v>
      </c>
      <c r="X206" s="16" t="s">
        <v>354</v>
      </c>
      <c r="Z206" s="17" t="s">
        <v>1574</v>
      </c>
    </row>
    <row r="207" spans="8:26" ht="15.6" x14ac:dyDescent="0.3">
      <c r="H207" s="8" t="s">
        <v>2929</v>
      </c>
      <c r="X207" s="16" t="s">
        <v>355</v>
      </c>
      <c r="Z207" s="17" t="s">
        <v>1575</v>
      </c>
    </row>
    <row r="208" spans="8:26" ht="15.6" x14ac:dyDescent="0.3">
      <c r="H208" s="7" t="s">
        <v>2930</v>
      </c>
      <c r="X208" s="16" t="s">
        <v>351</v>
      </c>
      <c r="Z208" s="17" t="s">
        <v>1604</v>
      </c>
    </row>
    <row r="209" spans="8:26" x14ac:dyDescent="0.3">
      <c r="X209" s="16" t="s">
        <v>343</v>
      </c>
      <c r="Z209" s="17" t="s">
        <v>1605</v>
      </c>
    </row>
    <row r="210" spans="8:26" ht="20.399999999999999" x14ac:dyDescent="0.3">
      <c r="H210" s="3" t="s">
        <v>18</v>
      </c>
      <c r="X210" s="16" t="s">
        <v>352</v>
      </c>
      <c r="Z210" s="17" t="s">
        <v>1548</v>
      </c>
    </row>
    <row r="211" spans="8:26" ht="15.6" x14ac:dyDescent="0.3">
      <c r="H211" s="7" t="s">
        <v>2931</v>
      </c>
      <c r="X211" s="16" t="s">
        <v>374</v>
      </c>
    </row>
    <row r="212" spans="8:26" ht="30.6" x14ac:dyDescent="0.3">
      <c r="H212" s="8" t="s">
        <v>2932</v>
      </c>
      <c r="X212" s="16" t="s">
        <v>353</v>
      </c>
      <c r="Z212" s="2" t="s">
        <v>147</v>
      </c>
    </row>
    <row r="213" spans="8:26" ht="15.6" x14ac:dyDescent="0.3">
      <c r="H213" s="7" t="s">
        <v>2933</v>
      </c>
      <c r="X213" s="16" t="s">
        <v>356</v>
      </c>
      <c r="Z213" s="24" t="s">
        <v>1788</v>
      </c>
    </row>
    <row r="214" spans="8:26" ht="15.6" x14ac:dyDescent="0.3">
      <c r="H214" s="8" t="s">
        <v>2934</v>
      </c>
      <c r="X214" s="16" t="s">
        <v>359</v>
      </c>
      <c r="Z214" s="24" t="s">
        <v>1789</v>
      </c>
    </row>
    <row r="215" spans="8:26" ht="15.6" x14ac:dyDescent="0.3">
      <c r="H215" s="7" t="s">
        <v>2935</v>
      </c>
      <c r="X215" s="16" t="s">
        <v>357</v>
      </c>
      <c r="Z215" s="24" t="s">
        <v>1640</v>
      </c>
    </row>
    <row r="216" spans="8:26" ht="15.6" x14ac:dyDescent="0.3">
      <c r="H216" s="8" t="s">
        <v>2936</v>
      </c>
      <c r="X216" s="16" t="s">
        <v>375</v>
      </c>
      <c r="Z216" s="24" t="s">
        <v>1688</v>
      </c>
    </row>
    <row r="217" spans="8:26" ht="15.6" x14ac:dyDescent="0.3">
      <c r="H217" s="7" t="s">
        <v>2937</v>
      </c>
      <c r="X217" s="16" t="s">
        <v>376</v>
      </c>
      <c r="Z217" s="24" t="s">
        <v>1790</v>
      </c>
    </row>
    <row r="218" spans="8:26" ht="30.6" x14ac:dyDescent="0.3">
      <c r="H218" s="8" t="s">
        <v>2938</v>
      </c>
      <c r="X218" s="16" t="s">
        <v>344</v>
      </c>
      <c r="Z218" s="24" t="s">
        <v>1664</v>
      </c>
    </row>
    <row r="219" spans="8:26" ht="31.2" x14ac:dyDescent="0.3">
      <c r="H219" s="7" t="s">
        <v>59</v>
      </c>
      <c r="X219" s="16" t="s">
        <v>377</v>
      </c>
      <c r="Z219" s="24" t="s">
        <v>1791</v>
      </c>
    </row>
    <row r="220" spans="8:26" ht="20.399999999999999" x14ac:dyDescent="0.3">
      <c r="H220" s="8" t="s">
        <v>2939</v>
      </c>
      <c r="X220" s="16" t="s">
        <v>345</v>
      </c>
      <c r="Z220" s="24" t="s">
        <v>1689</v>
      </c>
    </row>
    <row r="221" spans="8:26" ht="20.399999999999999" x14ac:dyDescent="0.3">
      <c r="H221" s="7" t="s">
        <v>2940</v>
      </c>
      <c r="X221" s="16" t="s">
        <v>360</v>
      </c>
      <c r="Z221" s="24" t="s">
        <v>1690</v>
      </c>
    </row>
    <row r="222" spans="8:26" ht="15.6" x14ac:dyDescent="0.3">
      <c r="H222" s="8" t="s">
        <v>60</v>
      </c>
      <c r="X222" s="16" t="s">
        <v>346</v>
      </c>
      <c r="Z222" s="24" t="s">
        <v>1792</v>
      </c>
    </row>
    <row r="223" spans="8:26" ht="15.6" x14ac:dyDescent="0.3">
      <c r="H223" s="7" t="s">
        <v>2796</v>
      </c>
      <c r="X223" s="16" t="s">
        <v>378</v>
      </c>
      <c r="Z223" s="24" t="s">
        <v>1691</v>
      </c>
    </row>
    <row r="224" spans="8:26" ht="15.6" x14ac:dyDescent="0.3">
      <c r="H224" s="8" t="s">
        <v>2941</v>
      </c>
      <c r="X224" s="16" t="s">
        <v>347</v>
      </c>
      <c r="Z224" s="24" t="s">
        <v>1692</v>
      </c>
    </row>
    <row r="225" spans="8:26" ht="15.6" x14ac:dyDescent="0.3">
      <c r="H225" s="7" t="s">
        <v>2942</v>
      </c>
      <c r="X225" s="16" t="s">
        <v>358</v>
      </c>
      <c r="Z225" s="24" t="s">
        <v>1693</v>
      </c>
    </row>
    <row r="226" spans="8:26" ht="20.399999999999999" x14ac:dyDescent="0.3">
      <c r="H226" s="8" t="s">
        <v>2943</v>
      </c>
      <c r="X226" s="16" t="s">
        <v>379</v>
      </c>
      <c r="Z226" s="24" t="s">
        <v>1775</v>
      </c>
    </row>
    <row r="227" spans="8:26" ht="20.399999999999999" x14ac:dyDescent="0.3">
      <c r="H227" s="7" t="s">
        <v>2944</v>
      </c>
      <c r="X227" s="16" t="s">
        <v>348</v>
      </c>
      <c r="Z227" s="24" t="s">
        <v>1694</v>
      </c>
    </row>
    <row r="228" spans="8:26" ht="15.6" x14ac:dyDescent="0.3">
      <c r="H228" s="8" t="s">
        <v>2745</v>
      </c>
      <c r="X228" s="16" t="s">
        <v>380</v>
      </c>
      <c r="Z228" s="24" t="s">
        <v>1695</v>
      </c>
    </row>
    <row r="229" spans="8:26" ht="15.6" x14ac:dyDescent="0.3">
      <c r="H229" s="7" t="s">
        <v>2945</v>
      </c>
      <c r="Z229" s="24" t="s">
        <v>1786</v>
      </c>
    </row>
    <row r="230" spans="8:26" ht="28.8" x14ac:dyDescent="0.3">
      <c r="H230" s="8" t="s">
        <v>2946</v>
      </c>
      <c r="X230" s="2" t="s">
        <v>162</v>
      </c>
      <c r="Z230" s="24" t="s">
        <v>1641</v>
      </c>
    </row>
    <row r="231" spans="8:26" ht="15.6" x14ac:dyDescent="0.3">
      <c r="H231" s="7" t="s">
        <v>2947</v>
      </c>
      <c r="X231" s="17" t="s">
        <v>466</v>
      </c>
      <c r="Z231" s="24" t="s">
        <v>1673</v>
      </c>
    </row>
    <row r="232" spans="8:26" ht="15.6" x14ac:dyDescent="0.3">
      <c r="H232" s="8" t="s">
        <v>2709</v>
      </c>
      <c r="X232" s="17" t="s">
        <v>381</v>
      </c>
      <c r="Z232" s="24" t="s">
        <v>1696</v>
      </c>
    </row>
    <row r="233" spans="8:26" ht="15.6" x14ac:dyDescent="0.3">
      <c r="H233" s="7" t="s">
        <v>2948</v>
      </c>
      <c r="X233" s="17" t="s">
        <v>492</v>
      </c>
      <c r="Z233" s="24" t="s">
        <v>1665</v>
      </c>
    </row>
    <row r="234" spans="8:26" ht="15.6" x14ac:dyDescent="0.3">
      <c r="H234" s="8" t="s">
        <v>2949</v>
      </c>
      <c r="X234" s="17" t="s">
        <v>493</v>
      </c>
      <c r="Z234" s="24" t="s">
        <v>1835</v>
      </c>
    </row>
    <row r="235" spans="8:26" ht="15.6" x14ac:dyDescent="0.3">
      <c r="H235" s="7" t="s">
        <v>2950</v>
      </c>
      <c r="X235" s="17" t="s">
        <v>494</v>
      </c>
      <c r="Z235" s="24" t="s">
        <v>1642</v>
      </c>
    </row>
    <row r="236" spans="8:26" ht="15.6" x14ac:dyDescent="0.3">
      <c r="H236" s="8" t="s">
        <v>2951</v>
      </c>
      <c r="X236" s="17" t="s">
        <v>495</v>
      </c>
      <c r="Z236" s="24" t="s">
        <v>1836</v>
      </c>
    </row>
    <row r="237" spans="8:26" ht="15.6" x14ac:dyDescent="0.3">
      <c r="H237" s="7" t="s">
        <v>2952</v>
      </c>
      <c r="X237" s="17" t="s">
        <v>382</v>
      </c>
      <c r="Z237" s="24" t="s">
        <v>1697</v>
      </c>
    </row>
    <row r="238" spans="8:26" ht="15.6" x14ac:dyDescent="0.3">
      <c r="H238" s="8" t="s">
        <v>61</v>
      </c>
      <c r="X238" s="17" t="s">
        <v>496</v>
      </c>
      <c r="Z238" s="24" t="s">
        <v>1793</v>
      </c>
    </row>
    <row r="239" spans="8:26" ht="15.6" x14ac:dyDescent="0.3">
      <c r="H239" s="7" t="s">
        <v>2953</v>
      </c>
      <c r="X239" s="17" t="s">
        <v>383</v>
      </c>
      <c r="Z239" s="24" t="s">
        <v>1623</v>
      </c>
    </row>
    <row r="240" spans="8:26" ht="15.6" x14ac:dyDescent="0.3">
      <c r="H240" s="7" t="s">
        <v>2955</v>
      </c>
      <c r="X240" s="17" t="s">
        <v>384</v>
      </c>
      <c r="Z240" s="24" t="s">
        <v>1624</v>
      </c>
    </row>
    <row r="241" spans="8:26" ht="15.6" x14ac:dyDescent="0.3">
      <c r="H241" s="8" t="s">
        <v>2954</v>
      </c>
      <c r="X241" s="17" t="s">
        <v>531</v>
      </c>
      <c r="Z241" s="24" t="s">
        <v>1643</v>
      </c>
    </row>
    <row r="242" spans="8:26" ht="31.2" x14ac:dyDescent="0.3">
      <c r="H242" s="8" t="s">
        <v>2956</v>
      </c>
      <c r="X242" s="17" t="s">
        <v>465</v>
      </c>
      <c r="Z242" s="24" t="s">
        <v>1674</v>
      </c>
    </row>
    <row r="243" spans="8:26" ht="31.2" x14ac:dyDescent="0.3">
      <c r="H243" s="7" t="s">
        <v>2957</v>
      </c>
      <c r="X243" s="17" t="s">
        <v>467</v>
      </c>
      <c r="Z243" s="24" t="s">
        <v>1755</v>
      </c>
    </row>
    <row r="244" spans="8:26" ht="15.6" x14ac:dyDescent="0.3">
      <c r="H244" s="8" t="s">
        <v>2958</v>
      </c>
      <c r="X244" s="17" t="s">
        <v>468</v>
      </c>
      <c r="Z244" s="24" t="s">
        <v>1625</v>
      </c>
    </row>
    <row r="245" spans="8:26" ht="15.6" x14ac:dyDescent="0.3">
      <c r="H245" s="7" t="s">
        <v>1398</v>
      </c>
      <c r="X245" s="17" t="s">
        <v>385</v>
      </c>
      <c r="Z245" s="24" t="s">
        <v>1794</v>
      </c>
    </row>
    <row r="246" spans="8:26" ht="15.6" x14ac:dyDescent="0.3">
      <c r="H246" s="8" t="s">
        <v>2959</v>
      </c>
      <c r="X246" s="17" t="s">
        <v>469</v>
      </c>
      <c r="Z246" s="24" t="s">
        <v>1756</v>
      </c>
    </row>
    <row r="247" spans="8:26" ht="15.6" x14ac:dyDescent="0.3">
      <c r="H247" s="7" t="s">
        <v>2960</v>
      </c>
      <c r="X247" s="17" t="s">
        <v>470</v>
      </c>
      <c r="Z247" s="24" t="s">
        <v>1644</v>
      </c>
    </row>
    <row r="248" spans="8:26" ht="15.6" x14ac:dyDescent="0.3">
      <c r="H248" s="8" t="s">
        <v>2961</v>
      </c>
      <c r="X248" s="17" t="s">
        <v>471</v>
      </c>
      <c r="Z248" s="24" t="s">
        <v>1626</v>
      </c>
    </row>
    <row r="249" spans="8:26" ht="15.6" x14ac:dyDescent="0.3">
      <c r="H249" s="7" t="s">
        <v>2962</v>
      </c>
      <c r="X249" s="17" t="s">
        <v>386</v>
      </c>
      <c r="Z249" s="24" t="s">
        <v>1627</v>
      </c>
    </row>
    <row r="250" spans="8:26" ht="15.6" x14ac:dyDescent="0.3">
      <c r="H250" s="8" t="s">
        <v>2963</v>
      </c>
      <c r="X250" s="17" t="s">
        <v>497</v>
      </c>
      <c r="Z250" s="24" t="s">
        <v>1837</v>
      </c>
    </row>
    <row r="251" spans="8:26" ht="15.6" x14ac:dyDescent="0.3">
      <c r="H251" s="7" t="s">
        <v>62</v>
      </c>
      <c r="X251" s="17" t="s">
        <v>387</v>
      </c>
      <c r="Z251" s="24" t="s">
        <v>1838</v>
      </c>
    </row>
    <row r="252" spans="8:26" ht="15.6" x14ac:dyDescent="0.3">
      <c r="H252" s="8" t="s">
        <v>2964</v>
      </c>
      <c r="X252" s="17" t="s">
        <v>388</v>
      </c>
      <c r="Z252" s="24" t="s">
        <v>1747</v>
      </c>
    </row>
    <row r="253" spans="8:26" ht="15.6" x14ac:dyDescent="0.3">
      <c r="H253" s="7" t="s">
        <v>2965</v>
      </c>
      <c r="X253" s="17" t="s">
        <v>498</v>
      </c>
      <c r="Z253" s="24" t="s">
        <v>1748</v>
      </c>
    </row>
    <row r="254" spans="8:26" ht="15.6" x14ac:dyDescent="0.3">
      <c r="H254" s="8" t="s">
        <v>2734</v>
      </c>
      <c r="X254" s="17" t="s">
        <v>472</v>
      </c>
      <c r="Z254" s="24" t="s">
        <v>1749</v>
      </c>
    </row>
    <row r="255" spans="8:26" ht="19.2" x14ac:dyDescent="0.3">
      <c r="H255" s="7" t="s">
        <v>2638</v>
      </c>
      <c r="X255" s="17" t="s">
        <v>473</v>
      </c>
      <c r="Z255" s="24" t="s">
        <v>1750</v>
      </c>
    </row>
    <row r="256" spans="8:26" x14ac:dyDescent="0.3">
      <c r="X256" s="17" t="s">
        <v>389</v>
      </c>
      <c r="Z256" s="24" t="s">
        <v>1751</v>
      </c>
    </row>
    <row r="257" spans="8:26" x14ac:dyDescent="0.3">
      <c r="H257" s="3" t="s">
        <v>19</v>
      </c>
      <c r="X257" s="17" t="s">
        <v>390</v>
      </c>
      <c r="Z257" s="24" t="s">
        <v>1698</v>
      </c>
    </row>
    <row r="258" spans="8:26" ht="15.6" x14ac:dyDescent="0.3">
      <c r="H258" s="7" t="s">
        <v>2966</v>
      </c>
      <c r="X258" s="17" t="s">
        <v>447</v>
      </c>
      <c r="Z258" s="24" t="s">
        <v>1699</v>
      </c>
    </row>
    <row r="259" spans="8:26" ht="15.6" x14ac:dyDescent="0.3">
      <c r="H259" s="8" t="s">
        <v>2967</v>
      </c>
      <c r="X259" s="17" t="s">
        <v>447</v>
      </c>
      <c r="Z259" s="24" t="s">
        <v>1757</v>
      </c>
    </row>
    <row r="260" spans="8:26" ht="15.6" x14ac:dyDescent="0.3">
      <c r="H260" s="7" t="s">
        <v>2968</v>
      </c>
      <c r="X260" s="17" t="s">
        <v>448</v>
      </c>
      <c r="Z260" s="24" t="s">
        <v>1715</v>
      </c>
    </row>
    <row r="261" spans="8:26" ht="15.6" x14ac:dyDescent="0.3">
      <c r="H261" s="8" t="s">
        <v>2969</v>
      </c>
      <c r="X261" s="17" t="s">
        <v>449</v>
      </c>
      <c r="Z261" s="24" t="s">
        <v>1776</v>
      </c>
    </row>
    <row r="262" spans="8:26" ht="15.6" x14ac:dyDescent="0.3">
      <c r="H262" s="7" t="s">
        <v>2970</v>
      </c>
      <c r="X262" s="17" t="s">
        <v>391</v>
      </c>
      <c r="Z262" s="24" t="s">
        <v>1777</v>
      </c>
    </row>
    <row r="263" spans="8:26" ht="15.6" x14ac:dyDescent="0.3">
      <c r="H263" s="8" t="s">
        <v>2971</v>
      </c>
      <c r="X263" s="17" t="s">
        <v>532</v>
      </c>
      <c r="Z263" s="24" t="s">
        <v>1759</v>
      </c>
    </row>
    <row r="264" spans="8:26" ht="15.6" x14ac:dyDescent="0.3">
      <c r="H264" s="7" t="s">
        <v>2972</v>
      </c>
      <c r="X264" s="17" t="s">
        <v>533</v>
      </c>
      <c r="Z264" s="24" t="s">
        <v>1840</v>
      </c>
    </row>
    <row r="265" spans="8:26" ht="15.6" x14ac:dyDescent="0.3">
      <c r="H265" s="8" t="s">
        <v>2710</v>
      </c>
      <c r="X265" s="17" t="s">
        <v>534</v>
      </c>
      <c r="Z265" s="24" t="s">
        <v>1610</v>
      </c>
    </row>
    <row r="266" spans="8:26" ht="15.6" x14ac:dyDescent="0.3">
      <c r="H266" s="7" t="s">
        <v>2643</v>
      </c>
      <c r="X266" s="17" t="s">
        <v>392</v>
      </c>
      <c r="Z266" s="24" t="s">
        <v>1760</v>
      </c>
    </row>
    <row r="267" spans="8:26" ht="15.6" x14ac:dyDescent="0.3">
      <c r="H267" s="8" t="s">
        <v>2973</v>
      </c>
      <c r="X267" s="17" t="s">
        <v>535</v>
      </c>
      <c r="Z267" s="24" t="s">
        <v>1700</v>
      </c>
    </row>
    <row r="268" spans="8:26" ht="15.6" x14ac:dyDescent="0.3">
      <c r="H268" s="7" t="s">
        <v>2974</v>
      </c>
      <c r="X268" s="17" t="s">
        <v>393</v>
      </c>
      <c r="Z268" s="24" t="s">
        <v>1701</v>
      </c>
    </row>
    <row r="269" spans="8:26" ht="15.6" x14ac:dyDescent="0.3">
      <c r="H269" s="8" t="s">
        <v>2718</v>
      </c>
      <c r="X269" s="17" t="s">
        <v>393</v>
      </c>
      <c r="Z269" s="24" t="s">
        <v>1761</v>
      </c>
    </row>
    <row r="270" spans="8:26" ht="15.6" x14ac:dyDescent="0.3">
      <c r="H270" s="7" t="s">
        <v>2975</v>
      </c>
      <c r="X270" s="17" t="s">
        <v>499</v>
      </c>
      <c r="Z270" s="24" t="s">
        <v>1752</v>
      </c>
    </row>
    <row r="271" spans="8:26" ht="15.6" x14ac:dyDescent="0.3">
      <c r="H271" s="8" t="s">
        <v>2976</v>
      </c>
      <c r="X271" s="17" t="s">
        <v>474</v>
      </c>
      <c r="Z271" s="24" t="s">
        <v>1702</v>
      </c>
    </row>
    <row r="272" spans="8:26" ht="15.6" x14ac:dyDescent="0.3">
      <c r="H272" s="7" t="s">
        <v>2977</v>
      </c>
      <c r="X272" s="17" t="s">
        <v>394</v>
      </c>
      <c r="Z272" s="24" t="s">
        <v>1703</v>
      </c>
    </row>
    <row r="273" spans="8:26" ht="15.6" x14ac:dyDescent="0.3">
      <c r="H273" s="8" t="s">
        <v>2978</v>
      </c>
      <c r="X273" s="17" t="s">
        <v>475</v>
      </c>
      <c r="Z273" s="24" t="s">
        <v>1704</v>
      </c>
    </row>
    <row r="274" spans="8:26" ht="15.6" x14ac:dyDescent="0.3">
      <c r="H274" s="7" t="s">
        <v>2979</v>
      </c>
      <c r="X274" s="17" t="s">
        <v>395</v>
      </c>
      <c r="Z274" s="24" t="s">
        <v>1839</v>
      </c>
    </row>
    <row r="275" spans="8:26" ht="15.6" x14ac:dyDescent="0.3">
      <c r="H275" s="8" t="s">
        <v>2980</v>
      </c>
      <c r="X275" s="17" t="s">
        <v>476</v>
      </c>
      <c r="Z275" s="24" t="s">
        <v>1705</v>
      </c>
    </row>
    <row r="276" spans="8:26" ht="15.6" x14ac:dyDescent="0.3">
      <c r="H276" s="7" t="s">
        <v>2981</v>
      </c>
      <c r="X276" s="17" t="s">
        <v>396</v>
      </c>
      <c r="Z276" s="24" t="s">
        <v>1706</v>
      </c>
    </row>
    <row r="277" spans="8:26" ht="15.6" x14ac:dyDescent="0.3">
      <c r="H277" s="8" t="s">
        <v>2982</v>
      </c>
      <c r="X277" s="17" t="s">
        <v>536</v>
      </c>
      <c r="Z277" s="24" t="s">
        <v>1707</v>
      </c>
    </row>
    <row r="278" spans="8:26" ht="15.6" x14ac:dyDescent="0.3">
      <c r="H278" s="7" t="s">
        <v>2983</v>
      </c>
      <c r="X278" s="17" t="s">
        <v>576</v>
      </c>
      <c r="Z278" s="24" t="s">
        <v>1709</v>
      </c>
    </row>
    <row r="279" spans="8:26" ht="15.6" x14ac:dyDescent="0.3">
      <c r="H279" s="8" t="s">
        <v>2984</v>
      </c>
      <c r="X279" s="17" t="s">
        <v>537</v>
      </c>
      <c r="Z279" s="24" t="s">
        <v>1710</v>
      </c>
    </row>
    <row r="280" spans="8:26" ht="15.6" x14ac:dyDescent="0.3">
      <c r="H280" s="7" t="s">
        <v>2985</v>
      </c>
      <c r="X280" s="17" t="s">
        <v>500</v>
      </c>
      <c r="Z280" s="24" t="s">
        <v>1711</v>
      </c>
    </row>
    <row r="281" spans="8:26" ht="19.2" x14ac:dyDescent="0.3">
      <c r="H281" s="8" t="s">
        <v>2986</v>
      </c>
      <c r="X281" s="17" t="s">
        <v>397</v>
      </c>
      <c r="Z281" s="24" t="s">
        <v>1628</v>
      </c>
    </row>
    <row r="282" spans="8:26" ht="19.2" x14ac:dyDescent="0.3">
      <c r="H282" s="7" t="s">
        <v>2987</v>
      </c>
      <c r="X282" s="17" t="s">
        <v>398</v>
      </c>
      <c r="Z282" s="24" t="s">
        <v>1795</v>
      </c>
    </row>
    <row r="283" spans="8:26" ht="15.6" x14ac:dyDescent="0.3">
      <c r="H283" s="8" t="s">
        <v>63</v>
      </c>
      <c r="X283" s="17" t="s">
        <v>501</v>
      </c>
      <c r="Z283" s="24" t="s">
        <v>1796</v>
      </c>
    </row>
    <row r="284" spans="8:26" ht="15.6" x14ac:dyDescent="0.3">
      <c r="H284" s="7" t="s">
        <v>2988</v>
      </c>
      <c r="X284" s="17" t="s">
        <v>502</v>
      </c>
      <c r="Z284" s="24" t="s">
        <v>1797</v>
      </c>
    </row>
    <row r="285" spans="8:26" ht="15.6" x14ac:dyDescent="0.3">
      <c r="H285" s="8" t="s">
        <v>2989</v>
      </c>
      <c r="X285" s="17" t="s">
        <v>538</v>
      </c>
      <c r="Z285" s="24" t="s">
        <v>1708</v>
      </c>
    </row>
    <row r="286" spans="8:26" ht="15.6" x14ac:dyDescent="0.3">
      <c r="H286" s="7" t="s">
        <v>2708</v>
      </c>
      <c r="X286" s="17" t="s">
        <v>445</v>
      </c>
      <c r="Z286" s="24" t="s">
        <v>1712</v>
      </c>
    </row>
    <row r="287" spans="8:26" ht="15.6" x14ac:dyDescent="0.3">
      <c r="H287" s="8" t="s">
        <v>2990</v>
      </c>
      <c r="X287" s="17" t="s">
        <v>399</v>
      </c>
      <c r="Z287" s="24" t="s">
        <v>1713</v>
      </c>
    </row>
    <row r="288" spans="8:26" ht="19.2" x14ac:dyDescent="0.3">
      <c r="H288" s="7" t="s">
        <v>2991</v>
      </c>
      <c r="X288" s="17" t="s">
        <v>477</v>
      </c>
      <c r="Z288" s="24" t="s">
        <v>1666</v>
      </c>
    </row>
    <row r="289" spans="8:26" ht="15.6" x14ac:dyDescent="0.3">
      <c r="H289" s="8" t="s">
        <v>2992</v>
      </c>
      <c r="X289" s="17" t="s">
        <v>478</v>
      </c>
      <c r="Z289" s="24" t="s">
        <v>1714</v>
      </c>
    </row>
    <row r="290" spans="8:26" ht="15.6" x14ac:dyDescent="0.3">
      <c r="H290" s="7" t="s">
        <v>2993</v>
      </c>
      <c r="X290" s="17" t="s">
        <v>400</v>
      </c>
      <c r="Z290" s="24" t="s">
        <v>1716</v>
      </c>
    </row>
    <row r="291" spans="8:26" ht="15.6" x14ac:dyDescent="0.3">
      <c r="H291" s="8" t="s">
        <v>2994</v>
      </c>
      <c r="X291" s="17" t="s">
        <v>539</v>
      </c>
      <c r="Z291" s="24" t="s">
        <v>1798</v>
      </c>
    </row>
    <row r="292" spans="8:26" ht="15.6" x14ac:dyDescent="0.3">
      <c r="H292" s="7" t="s">
        <v>2995</v>
      </c>
      <c r="X292" s="17" t="s">
        <v>577</v>
      </c>
      <c r="Z292" s="24" t="s">
        <v>1717</v>
      </c>
    </row>
    <row r="293" spans="8:26" ht="15.6" x14ac:dyDescent="0.3">
      <c r="H293" s="8" t="s">
        <v>2996</v>
      </c>
      <c r="X293" s="17" t="s">
        <v>540</v>
      </c>
      <c r="Z293" s="24" t="s">
        <v>1753</v>
      </c>
    </row>
    <row r="294" spans="8:26" ht="19.2" x14ac:dyDescent="0.3">
      <c r="H294" s="7" t="s">
        <v>2997</v>
      </c>
      <c r="X294" s="17" t="s">
        <v>401</v>
      </c>
      <c r="Z294" s="24" t="s">
        <v>1754</v>
      </c>
    </row>
    <row r="295" spans="8:26" ht="15.6" x14ac:dyDescent="0.3">
      <c r="H295" s="8" t="s">
        <v>2998</v>
      </c>
      <c r="X295" s="17" t="s">
        <v>402</v>
      </c>
      <c r="Z295" s="24" t="s">
        <v>1667</v>
      </c>
    </row>
    <row r="296" spans="8:26" ht="15.6" x14ac:dyDescent="0.3">
      <c r="H296" s="7" t="s">
        <v>2999</v>
      </c>
      <c r="X296" s="17" t="s">
        <v>503</v>
      </c>
      <c r="Z296" s="24" t="s">
        <v>1611</v>
      </c>
    </row>
    <row r="297" spans="8:26" ht="15.6" x14ac:dyDescent="0.3">
      <c r="H297" s="8" t="s">
        <v>3000</v>
      </c>
      <c r="X297" s="17" t="s">
        <v>504</v>
      </c>
      <c r="Z297" s="24" t="s">
        <v>1629</v>
      </c>
    </row>
    <row r="298" spans="8:26" ht="19.2" x14ac:dyDescent="0.3">
      <c r="H298" s="7" t="s">
        <v>3001</v>
      </c>
      <c r="X298" s="17" t="s">
        <v>505</v>
      </c>
      <c r="Z298" s="24" t="s">
        <v>1718</v>
      </c>
    </row>
    <row r="299" spans="8:26" ht="15.6" x14ac:dyDescent="0.3">
      <c r="H299" s="8" t="s">
        <v>3002</v>
      </c>
      <c r="X299" s="17" t="s">
        <v>506</v>
      </c>
      <c r="Z299" s="24" t="s">
        <v>1630</v>
      </c>
    </row>
    <row r="300" spans="8:26" ht="15.6" x14ac:dyDescent="0.3">
      <c r="H300" s="7" t="s">
        <v>2850</v>
      </c>
      <c r="X300" s="17" t="s">
        <v>507</v>
      </c>
      <c r="Z300" s="24" t="s">
        <v>1631</v>
      </c>
    </row>
    <row r="301" spans="8:26" ht="15.6" x14ac:dyDescent="0.3">
      <c r="H301" s="8" t="s">
        <v>3003</v>
      </c>
      <c r="X301" s="17" t="s">
        <v>508</v>
      </c>
      <c r="Z301" s="24" t="s">
        <v>1762</v>
      </c>
    </row>
    <row r="302" spans="8:26" ht="15.6" x14ac:dyDescent="0.3">
      <c r="H302" s="7" t="s">
        <v>3004</v>
      </c>
      <c r="X302" s="17" t="s">
        <v>509</v>
      </c>
      <c r="Z302" s="24" t="s">
        <v>1609</v>
      </c>
    </row>
    <row r="303" spans="8:26" ht="15.6" x14ac:dyDescent="0.3">
      <c r="H303" s="8" t="s">
        <v>51</v>
      </c>
      <c r="X303" s="17" t="s">
        <v>403</v>
      </c>
      <c r="Z303" s="24" t="s">
        <v>1612</v>
      </c>
    </row>
    <row r="304" spans="8:26" ht="15.6" x14ac:dyDescent="0.3">
      <c r="H304" s="7" t="s">
        <v>3005</v>
      </c>
      <c r="X304" s="17" t="s">
        <v>510</v>
      </c>
      <c r="Z304" s="24" t="s">
        <v>1719</v>
      </c>
    </row>
    <row r="305" spans="8:26" ht="15.6" x14ac:dyDescent="0.3">
      <c r="H305" s="8" t="s">
        <v>3006</v>
      </c>
      <c r="X305" s="17" t="s">
        <v>404</v>
      </c>
      <c r="Z305" s="24" t="s">
        <v>1763</v>
      </c>
    </row>
    <row r="306" spans="8:26" ht="15.6" x14ac:dyDescent="0.3">
      <c r="H306" s="7" t="s">
        <v>3007</v>
      </c>
      <c r="X306" s="17" t="s">
        <v>479</v>
      </c>
      <c r="Z306" s="24" t="s">
        <v>1668</v>
      </c>
    </row>
    <row r="307" spans="8:26" ht="15.6" x14ac:dyDescent="0.3">
      <c r="H307" s="8" t="s">
        <v>3008</v>
      </c>
      <c r="X307" s="17" t="s">
        <v>405</v>
      </c>
      <c r="Z307" s="24" t="s">
        <v>1720</v>
      </c>
    </row>
    <row r="308" spans="8:26" ht="15.6" x14ac:dyDescent="0.3">
      <c r="H308" s="7" t="s">
        <v>3009</v>
      </c>
      <c r="X308" s="17" t="s">
        <v>450</v>
      </c>
      <c r="Z308" s="24" t="s">
        <v>1721</v>
      </c>
    </row>
    <row r="309" spans="8:26" ht="15.6" x14ac:dyDescent="0.3">
      <c r="H309" s="8" t="s">
        <v>3010</v>
      </c>
      <c r="X309" s="17" t="s">
        <v>541</v>
      </c>
      <c r="Z309" s="24" t="s">
        <v>1799</v>
      </c>
    </row>
    <row r="310" spans="8:26" ht="15.6" x14ac:dyDescent="0.3">
      <c r="H310" s="7" t="s">
        <v>3011</v>
      </c>
      <c r="X310" s="17" t="s">
        <v>542</v>
      </c>
      <c r="Z310" s="24" t="s">
        <v>1722</v>
      </c>
    </row>
    <row r="311" spans="8:26" ht="15.6" x14ac:dyDescent="0.3">
      <c r="H311" s="8" t="s">
        <v>3012</v>
      </c>
      <c r="X311" s="17" t="s">
        <v>543</v>
      </c>
      <c r="Z311" s="24" t="s">
        <v>1778</v>
      </c>
    </row>
    <row r="312" spans="8:26" ht="15.6" x14ac:dyDescent="0.3">
      <c r="H312" s="7" t="s">
        <v>3013</v>
      </c>
      <c r="X312" s="17" t="s">
        <v>406</v>
      </c>
      <c r="Z312" s="24" t="s">
        <v>1608</v>
      </c>
    </row>
    <row r="313" spans="8:26" ht="15.6" x14ac:dyDescent="0.3">
      <c r="H313" s="8" t="s">
        <v>3014</v>
      </c>
      <c r="X313" s="17" t="s">
        <v>407</v>
      </c>
      <c r="Z313" s="24" t="s">
        <v>1723</v>
      </c>
    </row>
    <row r="314" spans="8:26" ht="15.6" x14ac:dyDescent="0.3">
      <c r="H314" s="7" t="s">
        <v>3015</v>
      </c>
      <c r="X314" s="17" t="s">
        <v>408</v>
      </c>
      <c r="Z314" s="24" t="s">
        <v>1724</v>
      </c>
    </row>
    <row r="315" spans="8:26" ht="15.6" x14ac:dyDescent="0.3">
      <c r="H315" s="8" t="s">
        <v>3016</v>
      </c>
      <c r="X315" s="17" t="s">
        <v>480</v>
      </c>
      <c r="Z315" s="24" t="s">
        <v>1779</v>
      </c>
    </row>
    <row r="316" spans="8:26" ht="15.6" x14ac:dyDescent="0.3">
      <c r="H316" s="7" t="s">
        <v>3017</v>
      </c>
      <c r="X316" s="17" t="s">
        <v>544</v>
      </c>
      <c r="Z316" s="24" t="s">
        <v>1725</v>
      </c>
    </row>
    <row r="317" spans="8:26" ht="15.6" x14ac:dyDescent="0.3">
      <c r="H317" s="8" t="s">
        <v>3018</v>
      </c>
      <c r="X317" s="17" t="s">
        <v>511</v>
      </c>
      <c r="Z317" s="24" t="s">
        <v>1800</v>
      </c>
    </row>
    <row r="318" spans="8:26" ht="15.6" x14ac:dyDescent="0.3">
      <c r="H318" s="7" t="s">
        <v>121</v>
      </c>
      <c r="X318" s="17" t="s">
        <v>512</v>
      </c>
      <c r="Z318" s="24" t="s">
        <v>1632</v>
      </c>
    </row>
    <row r="319" spans="8:26" ht="15.6" x14ac:dyDescent="0.3">
      <c r="H319" s="8" t="s">
        <v>2732</v>
      </c>
      <c r="X319" s="17" t="s">
        <v>513</v>
      </c>
      <c r="Z319" s="24" t="s">
        <v>1726</v>
      </c>
    </row>
    <row r="320" spans="8:26" ht="15.6" x14ac:dyDescent="0.3">
      <c r="H320" s="7" t="s">
        <v>2628</v>
      </c>
      <c r="X320" s="17" t="s">
        <v>409</v>
      </c>
      <c r="Z320" s="24" t="s">
        <v>1758</v>
      </c>
    </row>
    <row r="321" spans="8:26" ht="15.6" x14ac:dyDescent="0.3">
      <c r="H321" s="8" t="s">
        <v>3019</v>
      </c>
      <c r="X321" s="17" t="s">
        <v>451</v>
      </c>
      <c r="Z321" s="24" t="s">
        <v>1727</v>
      </c>
    </row>
    <row r="322" spans="8:26" ht="19.2" x14ac:dyDescent="0.3">
      <c r="H322" s="7" t="s">
        <v>2739</v>
      </c>
      <c r="X322" s="17" t="s">
        <v>514</v>
      </c>
      <c r="Z322" s="24" t="s">
        <v>1728</v>
      </c>
    </row>
    <row r="323" spans="8:26" ht="15.6" x14ac:dyDescent="0.3">
      <c r="H323" s="8" t="s">
        <v>3020</v>
      </c>
      <c r="X323" s="17" t="s">
        <v>545</v>
      </c>
      <c r="Z323" s="24" t="s">
        <v>1729</v>
      </c>
    </row>
    <row r="324" spans="8:26" ht="15.6" x14ac:dyDescent="0.3">
      <c r="H324" s="7" t="s">
        <v>3021</v>
      </c>
      <c r="X324" s="17" t="s">
        <v>515</v>
      </c>
      <c r="Z324" s="24" t="s">
        <v>1730</v>
      </c>
    </row>
    <row r="325" spans="8:26" ht="15.6" x14ac:dyDescent="0.3">
      <c r="H325" s="8" t="s">
        <v>3022</v>
      </c>
      <c r="X325" s="17" t="s">
        <v>516</v>
      </c>
      <c r="Z325" s="24" t="s">
        <v>1731</v>
      </c>
    </row>
    <row r="326" spans="8:26" ht="15.6" x14ac:dyDescent="0.3">
      <c r="H326" s="7" t="s">
        <v>3023</v>
      </c>
      <c r="X326" s="17" t="s">
        <v>481</v>
      </c>
      <c r="Z326" s="24" t="s">
        <v>1780</v>
      </c>
    </row>
    <row r="327" spans="8:26" ht="15.6" x14ac:dyDescent="0.3">
      <c r="H327" s="8" t="s">
        <v>55</v>
      </c>
      <c r="X327" s="17" t="s">
        <v>481</v>
      </c>
      <c r="Z327" s="24" t="s">
        <v>1801</v>
      </c>
    </row>
    <row r="328" spans="8:26" ht="15.6" x14ac:dyDescent="0.3">
      <c r="H328" s="7" t="s">
        <v>3024</v>
      </c>
      <c r="X328" s="17" t="s">
        <v>410</v>
      </c>
      <c r="Z328" s="24" t="s">
        <v>1841</v>
      </c>
    </row>
    <row r="329" spans="8:26" ht="15.6" x14ac:dyDescent="0.3">
      <c r="H329" s="8" t="s">
        <v>3025</v>
      </c>
      <c r="X329" s="17" t="s">
        <v>411</v>
      </c>
      <c r="Z329" s="24" t="s">
        <v>1842</v>
      </c>
    </row>
    <row r="330" spans="8:26" ht="15.6" x14ac:dyDescent="0.3">
      <c r="H330" s="7" t="s">
        <v>3026</v>
      </c>
      <c r="X330" s="17" t="s">
        <v>412</v>
      </c>
      <c r="Z330" s="24" t="s">
        <v>1732</v>
      </c>
    </row>
    <row r="331" spans="8:26" ht="15.6" x14ac:dyDescent="0.3">
      <c r="H331" s="8" t="s">
        <v>3027</v>
      </c>
      <c r="X331" s="17" t="s">
        <v>413</v>
      </c>
      <c r="Z331" s="24" t="s">
        <v>1733</v>
      </c>
    </row>
    <row r="332" spans="8:26" ht="15.6" x14ac:dyDescent="0.3">
      <c r="H332" s="7" t="s">
        <v>3028</v>
      </c>
      <c r="X332" s="17" t="s">
        <v>414</v>
      </c>
      <c r="Z332" s="24" t="s">
        <v>1645</v>
      </c>
    </row>
    <row r="333" spans="8:26" ht="15.6" x14ac:dyDescent="0.3">
      <c r="H333" s="8" t="s">
        <v>3029</v>
      </c>
      <c r="X333" s="17" t="s">
        <v>452</v>
      </c>
      <c r="Z333" s="24" t="s">
        <v>1734</v>
      </c>
    </row>
    <row r="334" spans="8:26" ht="15.6" x14ac:dyDescent="0.3">
      <c r="H334" s="7" t="s">
        <v>3030</v>
      </c>
      <c r="X334" s="17" t="s">
        <v>415</v>
      </c>
      <c r="Z334" s="24" t="s">
        <v>1735</v>
      </c>
    </row>
    <row r="335" spans="8:26" ht="15.6" x14ac:dyDescent="0.3">
      <c r="H335" s="8" t="s">
        <v>3031</v>
      </c>
      <c r="X335" s="17" t="s">
        <v>546</v>
      </c>
      <c r="Z335" s="24" t="s">
        <v>1764</v>
      </c>
    </row>
    <row r="336" spans="8:26" ht="15.6" x14ac:dyDescent="0.3">
      <c r="H336" s="7" t="s">
        <v>3032</v>
      </c>
      <c r="X336" s="17" t="s">
        <v>547</v>
      </c>
      <c r="Z336" s="24" t="s">
        <v>1736</v>
      </c>
    </row>
    <row r="337" spans="8:26" ht="15.6" x14ac:dyDescent="0.3">
      <c r="H337" s="8" t="s">
        <v>3033</v>
      </c>
      <c r="X337" s="17" t="s">
        <v>548</v>
      </c>
      <c r="Z337" s="24" t="s">
        <v>1802</v>
      </c>
    </row>
    <row r="338" spans="8:26" ht="15.6" x14ac:dyDescent="0.3">
      <c r="H338" s="7" t="s">
        <v>3034</v>
      </c>
      <c r="X338" s="17" t="s">
        <v>549</v>
      </c>
      <c r="Z338" s="24" t="s">
        <v>1765</v>
      </c>
    </row>
    <row r="339" spans="8:26" ht="31.2" x14ac:dyDescent="0.3">
      <c r="H339" s="8" t="s">
        <v>3035</v>
      </c>
      <c r="X339" s="17" t="s">
        <v>550</v>
      </c>
      <c r="Z339" s="24" t="s">
        <v>1646</v>
      </c>
    </row>
    <row r="340" spans="8:26" ht="31.2" x14ac:dyDescent="0.3">
      <c r="H340" s="7" t="s">
        <v>3036</v>
      </c>
      <c r="X340" s="17" t="s">
        <v>551</v>
      </c>
      <c r="Z340" s="24" t="s">
        <v>1766</v>
      </c>
    </row>
    <row r="341" spans="8:26" ht="15.6" x14ac:dyDescent="0.3">
      <c r="H341" s="8" t="s">
        <v>3037</v>
      </c>
      <c r="X341" s="17" t="s">
        <v>552</v>
      </c>
      <c r="Z341" s="24" t="s">
        <v>1843</v>
      </c>
    </row>
    <row r="342" spans="8:26" ht="31.2" x14ac:dyDescent="0.3">
      <c r="H342" s="7" t="s">
        <v>3038</v>
      </c>
      <c r="X342" s="17" t="s">
        <v>553</v>
      </c>
      <c r="Z342" s="24" t="s">
        <v>1737</v>
      </c>
    </row>
    <row r="343" spans="8:26" ht="19.8" x14ac:dyDescent="0.3">
      <c r="H343" s="8" t="s">
        <v>3039</v>
      </c>
      <c r="X343" s="17" t="s">
        <v>554</v>
      </c>
      <c r="Z343" s="24" t="s">
        <v>1803</v>
      </c>
    </row>
    <row r="344" spans="8:26" ht="15.6" x14ac:dyDescent="0.3">
      <c r="H344" s="7" t="s">
        <v>2619</v>
      </c>
      <c r="X344" s="17" t="s">
        <v>555</v>
      </c>
      <c r="Z344" s="24" t="s">
        <v>1738</v>
      </c>
    </row>
    <row r="345" spans="8:26" ht="15.6" x14ac:dyDescent="0.3">
      <c r="H345" s="8" t="s">
        <v>3040</v>
      </c>
      <c r="X345" s="17" t="s">
        <v>556</v>
      </c>
      <c r="Z345" s="24" t="s">
        <v>1633</v>
      </c>
    </row>
    <row r="346" spans="8:26" ht="15.6" x14ac:dyDescent="0.3">
      <c r="H346" s="7" t="s">
        <v>3041</v>
      </c>
      <c r="X346" s="17" t="s">
        <v>517</v>
      </c>
      <c r="Z346" s="24" t="s">
        <v>1739</v>
      </c>
    </row>
    <row r="347" spans="8:26" ht="15.6" x14ac:dyDescent="0.3">
      <c r="H347" s="8" t="s">
        <v>3042</v>
      </c>
      <c r="X347" s="17" t="s">
        <v>517</v>
      </c>
      <c r="Z347" s="24" t="s">
        <v>1740</v>
      </c>
    </row>
    <row r="348" spans="8:26" ht="19.2" x14ac:dyDescent="0.3">
      <c r="H348" s="7" t="s">
        <v>3043</v>
      </c>
      <c r="X348" s="17" t="s">
        <v>416</v>
      </c>
      <c r="Z348" s="24" t="s">
        <v>1844</v>
      </c>
    </row>
    <row r="349" spans="8:26" ht="19.2" x14ac:dyDescent="0.3">
      <c r="H349" s="8" t="s">
        <v>3044</v>
      </c>
      <c r="X349" s="17" t="s">
        <v>518</v>
      </c>
      <c r="Z349" s="24" t="s">
        <v>1647</v>
      </c>
    </row>
    <row r="350" spans="8:26" ht="15.6" x14ac:dyDescent="0.3">
      <c r="H350" s="7" t="s">
        <v>3045</v>
      </c>
      <c r="X350" s="17" t="s">
        <v>482</v>
      </c>
      <c r="Z350" s="24" t="s">
        <v>1648</v>
      </c>
    </row>
    <row r="351" spans="8:26" ht="15.6" x14ac:dyDescent="0.3">
      <c r="H351" s="8" t="s">
        <v>3046</v>
      </c>
      <c r="X351" s="17" t="s">
        <v>417</v>
      </c>
      <c r="Z351" s="24" t="s">
        <v>1669</v>
      </c>
    </row>
    <row r="352" spans="8:26" ht="15.6" x14ac:dyDescent="0.3">
      <c r="H352" s="7" t="s">
        <v>3047</v>
      </c>
      <c r="X352" s="17" t="s">
        <v>418</v>
      </c>
      <c r="Z352" s="24" t="s">
        <v>1649</v>
      </c>
    </row>
    <row r="353" spans="8:26" ht="15.6" x14ac:dyDescent="0.3">
      <c r="H353" s="8" t="s">
        <v>3048</v>
      </c>
      <c r="X353" s="17" t="s">
        <v>419</v>
      </c>
      <c r="Z353" s="24" t="s">
        <v>1650</v>
      </c>
    </row>
    <row r="354" spans="8:26" ht="15.6" x14ac:dyDescent="0.3">
      <c r="H354" s="7" t="s">
        <v>3049</v>
      </c>
      <c r="X354" s="17" t="s">
        <v>419</v>
      </c>
      <c r="Z354" s="24" t="s">
        <v>1804</v>
      </c>
    </row>
    <row r="355" spans="8:26" ht="15.6" x14ac:dyDescent="0.3">
      <c r="H355" s="8" t="s">
        <v>3050</v>
      </c>
      <c r="X355" s="17" t="s">
        <v>453</v>
      </c>
      <c r="Z355" s="24" t="s">
        <v>1845</v>
      </c>
    </row>
    <row r="356" spans="8:26" ht="15.6" x14ac:dyDescent="0.3">
      <c r="H356" s="7" t="s">
        <v>3051</v>
      </c>
      <c r="X356" s="17" t="s">
        <v>420</v>
      </c>
      <c r="Z356" s="24" t="s">
        <v>1613</v>
      </c>
    </row>
    <row r="357" spans="8:26" ht="15.6" x14ac:dyDescent="0.3">
      <c r="H357" s="8" t="s">
        <v>3052</v>
      </c>
      <c r="X357" s="17" t="s">
        <v>483</v>
      </c>
      <c r="Z357" s="24" t="s">
        <v>1670</v>
      </c>
    </row>
    <row r="358" spans="8:26" ht="15.6" x14ac:dyDescent="0.3">
      <c r="H358" s="7" t="s">
        <v>3053</v>
      </c>
      <c r="X358" s="17" t="s">
        <v>421</v>
      </c>
      <c r="Z358" s="24" t="s">
        <v>1805</v>
      </c>
    </row>
    <row r="359" spans="8:26" ht="15.6" x14ac:dyDescent="0.3">
      <c r="H359" s="8" t="s">
        <v>3054</v>
      </c>
      <c r="X359" s="17" t="s">
        <v>519</v>
      </c>
      <c r="Z359" s="24" t="s">
        <v>1781</v>
      </c>
    </row>
    <row r="360" spans="8:26" ht="15.6" x14ac:dyDescent="0.3">
      <c r="H360" s="7" t="s">
        <v>3055</v>
      </c>
      <c r="X360" s="17" t="s">
        <v>454</v>
      </c>
      <c r="Z360" s="24" t="s">
        <v>1741</v>
      </c>
    </row>
    <row r="361" spans="8:26" ht="15.6" x14ac:dyDescent="0.3">
      <c r="H361" s="8" t="s">
        <v>3056</v>
      </c>
      <c r="X361" s="17" t="s">
        <v>557</v>
      </c>
      <c r="Z361" s="24" t="s">
        <v>1806</v>
      </c>
    </row>
    <row r="362" spans="8:26" ht="15.6" x14ac:dyDescent="0.3">
      <c r="H362" s="7" t="s">
        <v>3057</v>
      </c>
      <c r="X362" s="17" t="s">
        <v>422</v>
      </c>
      <c r="Z362" s="24" t="s">
        <v>1767</v>
      </c>
    </row>
    <row r="363" spans="8:26" ht="15.6" x14ac:dyDescent="0.3">
      <c r="H363" s="8" t="s">
        <v>3058</v>
      </c>
      <c r="X363" s="17" t="s">
        <v>423</v>
      </c>
      <c r="Z363" s="24" t="s">
        <v>1651</v>
      </c>
    </row>
    <row r="364" spans="8:26" ht="15.6" x14ac:dyDescent="0.3">
      <c r="H364" s="7" t="s">
        <v>3059</v>
      </c>
      <c r="X364" s="17" t="s">
        <v>558</v>
      </c>
      <c r="Z364" s="24" t="s">
        <v>1768</v>
      </c>
    </row>
    <row r="365" spans="8:26" ht="15.6" x14ac:dyDescent="0.3">
      <c r="H365" s="8" t="s">
        <v>3060</v>
      </c>
      <c r="X365" s="17" t="s">
        <v>559</v>
      </c>
      <c r="Z365" s="24" t="s">
        <v>1769</v>
      </c>
    </row>
    <row r="366" spans="8:26" ht="15.6" x14ac:dyDescent="0.3">
      <c r="H366" s="7" t="s">
        <v>3061</v>
      </c>
      <c r="X366" s="17" t="s">
        <v>560</v>
      </c>
      <c r="Z366" s="24" t="s">
        <v>1770</v>
      </c>
    </row>
    <row r="367" spans="8:26" ht="15.6" x14ac:dyDescent="0.3">
      <c r="H367" s="8" t="s">
        <v>3062</v>
      </c>
      <c r="X367" s="17" t="s">
        <v>520</v>
      </c>
      <c r="Z367" s="24" t="s">
        <v>1846</v>
      </c>
    </row>
    <row r="368" spans="8:26" ht="15.6" x14ac:dyDescent="0.3">
      <c r="H368" s="7" t="s">
        <v>3063</v>
      </c>
      <c r="X368" s="17" t="s">
        <v>521</v>
      </c>
      <c r="Z368" s="24" t="s">
        <v>1614</v>
      </c>
    </row>
    <row r="369" spans="8:26" ht="15.6" x14ac:dyDescent="0.3">
      <c r="H369" s="8" t="s">
        <v>64</v>
      </c>
      <c r="X369" s="17" t="s">
        <v>446</v>
      </c>
      <c r="Z369" s="24" t="s">
        <v>1742</v>
      </c>
    </row>
    <row r="370" spans="8:26" ht="19.2" x14ac:dyDescent="0.3">
      <c r="H370" s="7" t="s">
        <v>3064</v>
      </c>
      <c r="X370" s="17" t="s">
        <v>522</v>
      </c>
      <c r="Z370" s="24" t="s">
        <v>1847</v>
      </c>
    </row>
    <row r="371" spans="8:26" ht="15.6" x14ac:dyDescent="0.3">
      <c r="H371" s="8" t="s">
        <v>3065</v>
      </c>
      <c r="X371" s="17" t="s">
        <v>523</v>
      </c>
      <c r="Z371" s="24" t="s">
        <v>1782</v>
      </c>
    </row>
    <row r="372" spans="8:26" ht="15.6" x14ac:dyDescent="0.3">
      <c r="H372" s="7" t="s">
        <v>2742</v>
      </c>
      <c r="X372" s="17" t="s">
        <v>524</v>
      </c>
      <c r="Z372" s="24" t="s">
        <v>1615</v>
      </c>
    </row>
    <row r="373" spans="8:26" ht="15.6" x14ac:dyDescent="0.3">
      <c r="H373" s="8" t="s">
        <v>3066</v>
      </c>
      <c r="X373" s="17" t="s">
        <v>525</v>
      </c>
      <c r="Z373" s="24" t="s">
        <v>1743</v>
      </c>
    </row>
    <row r="374" spans="8:26" ht="15.6" x14ac:dyDescent="0.3">
      <c r="H374" s="7" t="s">
        <v>3067</v>
      </c>
      <c r="X374" s="17" t="s">
        <v>455</v>
      </c>
      <c r="Z374" s="24" t="s">
        <v>1671</v>
      </c>
    </row>
    <row r="375" spans="8:26" ht="15.6" x14ac:dyDescent="0.3">
      <c r="H375" s="8" t="s">
        <v>3068</v>
      </c>
      <c r="X375" s="17" t="s">
        <v>424</v>
      </c>
      <c r="Z375" s="24" t="s">
        <v>1634</v>
      </c>
    </row>
    <row r="376" spans="8:26" ht="15.6" x14ac:dyDescent="0.3">
      <c r="H376" s="7" t="s">
        <v>3069</v>
      </c>
      <c r="X376" s="17" t="s">
        <v>456</v>
      </c>
      <c r="Z376" s="24" t="s">
        <v>1807</v>
      </c>
    </row>
    <row r="377" spans="8:26" ht="15.6" x14ac:dyDescent="0.3">
      <c r="H377" s="8" t="s">
        <v>3070</v>
      </c>
      <c r="X377" s="17" t="s">
        <v>561</v>
      </c>
      <c r="Z377" s="24" t="s">
        <v>1808</v>
      </c>
    </row>
    <row r="378" spans="8:26" ht="15.6" x14ac:dyDescent="0.3">
      <c r="H378" s="7" t="s">
        <v>3071</v>
      </c>
      <c r="X378" s="17" t="s">
        <v>562</v>
      </c>
      <c r="Z378" s="24" t="s">
        <v>1783</v>
      </c>
    </row>
    <row r="379" spans="8:26" ht="19.2" x14ac:dyDescent="0.3">
      <c r="X379" s="17" t="s">
        <v>425</v>
      </c>
      <c r="Z379" s="24" t="s">
        <v>1809</v>
      </c>
    </row>
    <row r="380" spans="8:26" x14ac:dyDescent="0.3">
      <c r="H380" s="3" t="s">
        <v>27</v>
      </c>
      <c r="X380" s="17" t="s">
        <v>426</v>
      </c>
      <c r="Z380" s="24" t="s">
        <v>1635</v>
      </c>
    </row>
    <row r="381" spans="8:26" ht="15.6" x14ac:dyDescent="0.3">
      <c r="H381" s="5" t="s">
        <v>3072</v>
      </c>
      <c r="X381" s="17" t="s">
        <v>427</v>
      </c>
      <c r="Z381" s="24" t="s">
        <v>1784</v>
      </c>
    </row>
    <row r="382" spans="8:26" ht="15.6" x14ac:dyDescent="0.3">
      <c r="H382" s="5" t="s">
        <v>65</v>
      </c>
      <c r="X382" s="17" t="s">
        <v>428</v>
      </c>
      <c r="Z382" s="24" t="s">
        <v>1744</v>
      </c>
    </row>
    <row r="383" spans="8:26" ht="15.6" x14ac:dyDescent="0.3">
      <c r="H383" s="6" t="s">
        <v>3073</v>
      </c>
      <c r="X383" s="17" t="s">
        <v>429</v>
      </c>
      <c r="Z383" s="24" t="s">
        <v>1745</v>
      </c>
    </row>
    <row r="384" spans="8:26" ht="15.6" x14ac:dyDescent="0.3">
      <c r="H384" s="6" t="s">
        <v>66</v>
      </c>
      <c r="X384" s="17" t="s">
        <v>430</v>
      </c>
      <c r="Z384" s="24" t="s">
        <v>1810</v>
      </c>
    </row>
    <row r="385" spans="8:26" ht="15.6" x14ac:dyDescent="0.3">
      <c r="H385" s="5" t="s">
        <v>67</v>
      </c>
      <c r="X385" s="17" t="s">
        <v>457</v>
      </c>
      <c r="Z385" s="24" t="s">
        <v>1771</v>
      </c>
    </row>
    <row r="386" spans="8:26" ht="15.6" x14ac:dyDescent="0.3">
      <c r="H386" s="6" t="s">
        <v>68</v>
      </c>
      <c r="X386" s="17" t="s">
        <v>431</v>
      </c>
      <c r="Z386" s="24" t="s">
        <v>1652</v>
      </c>
    </row>
    <row r="387" spans="8:26" ht="15.6" x14ac:dyDescent="0.3">
      <c r="H387" s="5" t="s">
        <v>69</v>
      </c>
      <c r="X387" s="17" t="s">
        <v>484</v>
      </c>
      <c r="Z387" s="24" t="s">
        <v>1653</v>
      </c>
    </row>
    <row r="388" spans="8:26" ht="15.6" x14ac:dyDescent="0.3">
      <c r="H388" s="6" t="s">
        <v>70</v>
      </c>
      <c r="X388" s="17" t="s">
        <v>485</v>
      </c>
      <c r="Z388" s="24" t="s">
        <v>1654</v>
      </c>
    </row>
    <row r="389" spans="8:26" ht="15.6" x14ac:dyDescent="0.3">
      <c r="H389" s="5" t="s">
        <v>71</v>
      </c>
      <c r="X389" s="17" t="s">
        <v>486</v>
      </c>
      <c r="Z389" s="24" t="s">
        <v>1655</v>
      </c>
    </row>
    <row r="390" spans="8:26" x14ac:dyDescent="0.3">
      <c r="X390" s="17" t="s">
        <v>563</v>
      </c>
      <c r="Z390" s="24" t="s">
        <v>1656</v>
      </c>
    </row>
    <row r="391" spans="8:26" ht="19.2" x14ac:dyDescent="0.3">
      <c r="H391" s="9" t="s">
        <v>43</v>
      </c>
      <c r="X391" s="17" t="s">
        <v>458</v>
      </c>
      <c r="Z391" s="24" t="s">
        <v>1746</v>
      </c>
    </row>
    <row r="392" spans="8:26" ht="15.6" x14ac:dyDescent="0.3">
      <c r="H392" s="7" t="s">
        <v>3074</v>
      </c>
      <c r="X392" s="17" t="s">
        <v>526</v>
      </c>
      <c r="Z392" s="24" t="s">
        <v>1811</v>
      </c>
    </row>
    <row r="393" spans="8:26" ht="15.6" x14ac:dyDescent="0.3">
      <c r="H393" s="8" t="s">
        <v>3075</v>
      </c>
      <c r="X393" s="17" t="s">
        <v>527</v>
      </c>
      <c r="Z393" s="24" t="s">
        <v>1675</v>
      </c>
    </row>
    <row r="394" spans="8:26" ht="15.6" x14ac:dyDescent="0.3">
      <c r="H394" s="7" t="s">
        <v>72</v>
      </c>
      <c r="X394" s="17" t="s">
        <v>528</v>
      </c>
      <c r="Z394" s="24" t="s">
        <v>1772</v>
      </c>
    </row>
    <row r="395" spans="8:26" ht="15.6" x14ac:dyDescent="0.3">
      <c r="H395" s="8" t="s">
        <v>3076</v>
      </c>
      <c r="X395" s="17" t="s">
        <v>487</v>
      </c>
      <c r="Z395" s="24" t="s">
        <v>1672</v>
      </c>
    </row>
    <row r="396" spans="8:26" x14ac:dyDescent="0.3">
      <c r="X396" s="17" t="s">
        <v>564</v>
      </c>
      <c r="Z396" s="24" t="s">
        <v>1812</v>
      </c>
    </row>
    <row r="397" spans="8:26" x14ac:dyDescent="0.3">
      <c r="X397" s="17" t="s">
        <v>529</v>
      </c>
      <c r="Z397" s="24" t="s">
        <v>1848</v>
      </c>
    </row>
    <row r="398" spans="8:26" ht="15.6" x14ac:dyDescent="0.3">
      <c r="H398" s="8" t="s">
        <v>73</v>
      </c>
      <c r="X398" s="17" t="s">
        <v>530</v>
      </c>
      <c r="Z398" s="24" t="s">
        <v>1773</v>
      </c>
    </row>
    <row r="399" spans="8:26" ht="15.6" x14ac:dyDescent="0.3">
      <c r="H399" s="7" t="s">
        <v>74</v>
      </c>
      <c r="X399" s="17" t="s">
        <v>432</v>
      </c>
      <c r="Z399" s="24" t="s">
        <v>1676</v>
      </c>
    </row>
    <row r="400" spans="8:26" ht="15.6" x14ac:dyDescent="0.3">
      <c r="H400" s="8" t="s">
        <v>75</v>
      </c>
      <c r="X400" s="17" t="s">
        <v>565</v>
      </c>
      <c r="Z400" s="24" t="s">
        <v>1813</v>
      </c>
    </row>
    <row r="401" spans="8:26" ht="15.6" x14ac:dyDescent="0.3">
      <c r="H401" s="8" t="s">
        <v>77</v>
      </c>
      <c r="X401" s="17" t="s">
        <v>566</v>
      </c>
      <c r="Z401" s="24" t="s">
        <v>1814</v>
      </c>
    </row>
    <row r="402" spans="8:26" ht="15.6" x14ac:dyDescent="0.3">
      <c r="H402" s="7" t="s">
        <v>78</v>
      </c>
      <c r="X402" s="17" t="s">
        <v>433</v>
      </c>
      <c r="Z402" s="24" t="s">
        <v>1815</v>
      </c>
    </row>
    <row r="403" spans="8:26" ht="15.6" x14ac:dyDescent="0.3">
      <c r="H403" s="7" t="s">
        <v>76</v>
      </c>
      <c r="X403" s="17" t="s">
        <v>434</v>
      </c>
      <c r="Z403" s="24" t="s">
        <v>1816</v>
      </c>
    </row>
    <row r="404" spans="8:26" ht="15.6" x14ac:dyDescent="0.3">
      <c r="H404" s="8" t="s">
        <v>79</v>
      </c>
      <c r="X404" s="17" t="s">
        <v>435</v>
      </c>
      <c r="Z404" s="24" t="s">
        <v>1817</v>
      </c>
    </row>
    <row r="405" spans="8:26" x14ac:dyDescent="0.3">
      <c r="X405" s="17" t="s">
        <v>436</v>
      </c>
      <c r="Z405" s="24" t="s">
        <v>1849</v>
      </c>
    </row>
    <row r="406" spans="8:26" ht="15.6" x14ac:dyDescent="0.3">
      <c r="H406" s="8" t="s">
        <v>41</v>
      </c>
      <c r="X406" s="17" t="s">
        <v>459</v>
      </c>
      <c r="Z406" s="24" t="s">
        <v>1850</v>
      </c>
    </row>
    <row r="407" spans="8:26" ht="19.2" x14ac:dyDescent="0.3">
      <c r="H407" s="8" t="s">
        <v>3077</v>
      </c>
      <c r="X407" s="17" t="s">
        <v>460</v>
      </c>
      <c r="Z407" s="24" t="s">
        <v>1851</v>
      </c>
    </row>
    <row r="408" spans="8:26" ht="15.6" x14ac:dyDescent="0.3">
      <c r="H408" s="7" t="s">
        <v>3078</v>
      </c>
      <c r="X408" s="17" t="s">
        <v>437</v>
      </c>
      <c r="Z408" s="24" t="s">
        <v>1818</v>
      </c>
    </row>
    <row r="409" spans="8:26" ht="15.6" x14ac:dyDescent="0.3">
      <c r="H409" s="8" t="s">
        <v>3079</v>
      </c>
      <c r="X409" s="17" t="s">
        <v>438</v>
      </c>
      <c r="Z409" s="24" t="s">
        <v>1636</v>
      </c>
    </row>
    <row r="410" spans="8:26" ht="15.6" x14ac:dyDescent="0.3">
      <c r="H410" s="7" t="s">
        <v>2809</v>
      </c>
      <c r="X410" s="17" t="s">
        <v>567</v>
      </c>
      <c r="Z410" s="24" t="s">
        <v>1616</v>
      </c>
    </row>
    <row r="411" spans="8:26" ht="15.6" x14ac:dyDescent="0.3">
      <c r="H411" s="8" t="s">
        <v>80</v>
      </c>
      <c r="X411" s="17" t="s">
        <v>568</v>
      </c>
      <c r="Z411" s="24" t="s">
        <v>1677</v>
      </c>
    </row>
    <row r="412" spans="8:26" ht="15.6" x14ac:dyDescent="0.3">
      <c r="H412" s="7" t="s">
        <v>3080</v>
      </c>
      <c r="X412" s="17" t="s">
        <v>461</v>
      </c>
      <c r="Z412" s="24" t="s">
        <v>1819</v>
      </c>
    </row>
    <row r="413" spans="8:26" ht="15.6" x14ac:dyDescent="0.3">
      <c r="H413" s="8" t="s">
        <v>3081</v>
      </c>
      <c r="X413" s="17" t="s">
        <v>488</v>
      </c>
      <c r="Z413" s="24" t="s">
        <v>1820</v>
      </c>
    </row>
    <row r="414" spans="8:26" ht="15.6" x14ac:dyDescent="0.3">
      <c r="H414" s="7" t="s">
        <v>3082</v>
      </c>
      <c r="X414" s="17" t="s">
        <v>439</v>
      </c>
      <c r="Z414" s="24" t="s">
        <v>1617</v>
      </c>
    </row>
    <row r="415" spans="8:26" ht="15.6" x14ac:dyDescent="0.3">
      <c r="H415" s="8" t="s">
        <v>81</v>
      </c>
      <c r="X415" s="17" t="s">
        <v>440</v>
      </c>
      <c r="Z415" s="24" t="s">
        <v>1657</v>
      </c>
    </row>
    <row r="416" spans="8:26" ht="15.6" x14ac:dyDescent="0.3">
      <c r="H416" s="7" t="s">
        <v>82</v>
      </c>
      <c r="X416" s="17" t="s">
        <v>441</v>
      </c>
      <c r="Z416" s="24" t="s">
        <v>1658</v>
      </c>
    </row>
    <row r="417" spans="8:26" ht="15.6" x14ac:dyDescent="0.3">
      <c r="H417" s="8" t="s">
        <v>2913</v>
      </c>
      <c r="X417" s="17" t="s">
        <v>442</v>
      </c>
      <c r="Z417" s="24" t="s">
        <v>1821</v>
      </c>
    </row>
    <row r="418" spans="8:26" ht="15.6" x14ac:dyDescent="0.3">
      <c r="H418" s="7" t="s">
        <v>3083</v>
      </c>
      <c r="X418" s="17" t="s">
        <v>569</v>
      </c>
      <c r="Z418" s="24" t="s">
        <v>1822</v>
      </c>
    </row>
    <row r="419" spans="8:26" ht="15.6" x14ac:dyDescent="0.3">
      <c r="H419" s="8" t="s">
        <v>3084</v>
      </c>
      <c r="X419" s="17" t="s">
        <v>462</v>
      </c>
      <c r="Z419" s="24" t="s">
        <v>1852</v>
      </c>
    </row>
    <row r="420" spans="8:26" ht="15.6" x14ac:dyDescent="0.3">
      <c r="H420" s="7" t="s">
        <v>3085</v>
      </c>
      <c r="X420" s="17" t="s">
        <v>443</v>
      </c>
      <c r="Z420" s="24" t="s">
        <v>1823</v>
      </c>
    </row>
    <row r="421" spans="8:26" ht="19.2" x14ac:dyDescent="0.3">
      <c r="H421" s="8" t="s">
        <v>3086</v>
      </c>
      <c r="X421" s="17" t="s">
        <v>463</v>
      </c>
      <c r="Z421" s="24" t="s">
        <v>1824</v>
      </c>
    </row>
    <row r="422" spans="8:26" ht="15.6" x14ac:dyDescent="0.3">
      <c r="H422" s="7" t="s">
        <v>3087</v>
      </c>
      <c r="X422" s="17" t="s">
        <v>575</v>
      </c>
      <c r="Z422" s="24" t="s">
        <v>1618</v>
      </c>
    </row>
    <row r="423" spans="8:26" ht="15.6" x14ac:dyDescent="0.3">
      <c r="H423" s="8" t="s">
        <v>3088</v>
      </c>
      <c r="X423" s="17" t="s">
        <v>570</v>
      </c>
      <c r="Z423" s="24" t="s">
        <v>1853</v>
      </c>
    </row>
    <row r="424" spans="8:26" ht="15.6" x14ac:dyDescent="0.3">
      <c r="H424" s="7" t="s">
        <v>3089</v>
      </c>
      <c r="X424" s="17" t="s">
        <v>571</v>
      </c>
      <c r="Z424" s="24" t="s">
        <v>1659</v>
      </c>
    </row>
    <row r="425" spans="8:26" ht="19.2" x14ac:dyDescent="0.3">
      <c r="H425" s="8" t="s">
        <v>3090</v>
      </c>
      <c r="X425" s="17" t="s">
        <v>578</v>
      </c>
      <c r="Z425" s="24" t="s">
        <v>1825</v>
      </c>
    </row>
    <row r="426" spans="8:26" ht="15.6" x14ac:dyDescent="0.3">
      <c r="H426" s="7" t="s">
        <v>3091</v>
      </c>
      <c r="X426" s="17" t="s">
        <v>489</v>
      </c>
      <c r="Z426" s="24" t="s">
        <v>1678</v>
      </c>
    </row>
    <row r="427" spans="8:26" ht="15.6" x14ac:dyDescent="0.3">
      <c r="H427" s="8" t="s">
        <v>3092</v>
      </c>
      <c r="X427" s="17" t="s">
        <v>490</v>
      </c>
      <c r="Z427" s="24" t="s">
        <v>1854</v>
      </c>
    </row>
    <row r="428" spans="8:26" ht="15.6" x14ac:dyDescent="0.3">
      <c r="H428" s="7" t="s">
        <v>3093</v>
      </c>
      <c r="X428" s="17" t="s">
        <v>572</v>
      </c>
      <c r="Z428" s="24" t="s">
        <v>1785</v>
      </c>
    </row>
    <row r="429" spans="8:26" ht="15.6" x14ac:dyDescent="0.3">
      <c r="H429" s="8" t="s">
        <v>2854</v>
      </c>
      <c r="X429" s="17" t="s">
        <v>464</v>
      </c>
      <c r="Z429" s="24" t="s">
        <v>1774</v>
      </c>
    </row>
    <row r="430" spans="8:26" ht="15.6" x14ac:dyDescent="0.3">
      <c r="H430" s="7" t="s">
        <v>51</v>
      </c>
      <c r="X430" s="17" t="s">
        <v>491</v>
      </c>
      <c r="Z430" s="24" t="s">
        <v>1679</v>
      </c>
    </row>
    <row r="431" spans="8:26" ht="15.6" x14ac:dyDescent="0.3">
      <c r="H431" s="8" t="s">
        <v>2621</v>
      </c>
      <c r="X431" s="17" t="s">
        <v>573</v>
      </c>
      <c r="Z431" s="24" t="s">
        <v>1826</v>
      </c>
    </row>
    <row r="432" spans="8:26" ht="15.6" x14ac:dyDescent="0.3">
      <c r="H432" s="7" t="s">
        <v>3094</v>
      </c>
      <c r="X432" s="17" t="s">
        <v>444</v>
      </c>
      <c r="Z432" s="24" t="s">
        <v>1660</v>
      </c>
    </row>
    <row r="433" spans="8:26" ht="15.6" x14ac:dyDescent="0.3">
      <c r="H433" s="8" t="s">
        <v>3095</v>
      </c>
      <c r="X433" s="17" t="s">
        <v>574</v>
      </c>
      <c r="Z433" s="24" t="s">
        <v>1619</v>
      </c>
    </row>
    <row r="434" spans="8:26" ht="15.6" x14ac:dyDescent="0.3">
      <c r="H434" s="7" t="s">
        <v>2630</v>
      </c>
      <c r="Z434" s="24" t="s">
        <v>1827</v>
      </c>
    </row>
    <row r="435" spans="8:26" ht="15.6" x14ac:dyDescent="0.3">
      <c r="H435" s="8" t="s">
        <v>3096</v>
      </c>
      <c r="X435" s="2" t="s">
        <v>151</v>
      </c>
      <c r="Z435" s="24" t="s">
        <v>1787</v>
      </c>
    </row>
    <row r="436" spans="8:26" ht="15.6" x14ac:dyDescent="0.3">
      <c r="H436" s="7" t="s">
        <v>3097</v>
      </c>
      <c r="X436" s="18" t="s">
        <v>597</v>
      </c>
      <c r="Z436" s="24" t="s">
        <v>1828</v>
      </c>
    </row>
    <row r="437" spans="8:26" ht="15.6" x14ac:dyDescent="0.3">
      <c r="H437" s="8" t="s">
        <v>3098</v>
      </c>
      <c r="X437" s="18" t="s">
        <v>748</v>
      </c>
      <c r="Z437" s="24" t="s">
        <v>1829</v>
      </c>
    </row>
    <row r="438" spans="8:26" ht="15.6" x14ac:dyDescent="0.3">
      <c r="H438" s="7" t="s">
        <v>3099</v>
      </c>
      <c r="X438" s="18" t="s">
        <v>696</v>
      </c>
      <c r="Z438" s="24" t="s">
        <v>1855</v>
      </c>
    </row>
    <row r="439" spans="8:26" ht="15.6" x14ac:dyDescent="0.3">
      <c r="H439" s="8" t="s">
        <v>2623</v>
      </c>
      <c r="X439" s="18" t="s">
        <v>696</v>
      </c>
      <c r="Z439" s="24" t="s">
        <v>1661</v>
      </c>
    </row>
    <row r="440" spans="8:26" ht="15.6" x14ac:dyDescent="0.3">
      <c r="H440" s="7" t="s">
        <v>2714</v>
      </c>
      <c r="X440" s="18" t="s">
        <v>749</v>
      </c>
      <c r="Z440" s="24" t="s">
        <v>1856</v>
      </c>
    </row>
    <row r="441" spans="8:26" ht="15.6" x14ac:dyDescent="0.3">
      <c r="H441" s="8" t="s">
        <v>3100</v>
      </c>
      <c r="X441" s="18" t="s">
        <v>620</v>
      </c>
      <c r="Z441" s="24" t="s">
        <v>1680</v>
      </c>
    </row>
    <row r="442" spans="8:26" ht="15.6" x14ac:dyDescent="0.3">
      <c r="H442" s="7" t="s">
        <v>3101</v>
      </c>
      <c r="X442" s="18" t="s">
        <v>621</v>
      </c>
      <c r="Z442" s="24" t="s">
        <v>1681</v>
      </c>
    </row>
    <row r="443" spans="8:26" ht="15.6" x14ac:dyDescent="0.3">
      <c r="H443" s="8" t="s">
        <v>3102</v>
      </c>
      <c r="X443" s="18" t="s">
        <v>697</v>
      </c>
      <c r="Z443" s="24" t="s">
        <v>1682</v>
      </c>
    </row>
    <row r="444" spans="8:26" ht="15.6" x14ac:dyDescent="0.3">
      <c r="H444" s="7" t="s">
        <v>3103</v>
      </c>
      <c r="X444" s="18" t="s">
        <v>698</v>
      </c>
      <c r="Z444" s="24" t="s">
        <v>1683</v>
      </c>
    </row>
    <row r="445" spans="8:26" ht="15.6" x14ac:dyDescent="0.3">
      <c r="H445" s="8" t="s">
        <v>3104</v>
      </c>
      <c r="X445" s="18" t="s">
        <v>699</v>
      </c>
      <c r="Z445" s="24" t="s">
        <v>1857</v>
      </c>
    </row>
    <row r="446" spans="8:26" ht="15.6" x14ac:dyDescent="0.3">
      <c r="H446" s="7" t="s">
        <v>3105</v>
      </c>
      <c r="X446" s="18" t="s">
        <v>700</v>
      </c>
      <c r="Z446" s="24" t="s">
        <v>1858</v>
      </c>
    </row>
    <row r="447" spans="8:26" ht="15.6" x14ac:dyDescent="0.3">
      <c r="H447" s="8" t="s">
        <v>3106</v>
      </c>
      <c r="X447" s="18" t="s">
        <v>622</v>
      </c>
      <c r="Z447" s="24" t="s">
        <v>1859</v>
      </c>
    </row>
    <row r="448" spans="8:26" x14ac:dyDescent="0.3">
      <c r="X448" s="18" t="s">
        <v>598</v>
      </c>
      <c r="Z448" s="24" t="s">
        <v>1662</v>
      </c>
    </row>
    <row r="449" spans="8:26" ht="15.6" x14ac:dyDescent="0.3">
      <c r="H449" s="7" t="s">
        <v>40</v>
      </c>
      <c r="X449" s="18" t="s">
        <v>623</v>
      </c>
      <c r="Z449" s="24" t="s">
        <v>1830</v>
      </c>
    </row>
    <row r="450" spans="8:26" ht="15.6" x14ac:dyDescent="0.3">
      <c r="H450" s="7" t="s">
        <v>3107</v>
      </c>
      <c r="X450" s="18" t="s">
        <v>701</v>
      </c>
      <c r="Z450" s="24" t="s">
        <v>1831</v>
      </c>
    </row>
    <row r="451" spans="8:26" ht="15.6" x14ac:dyDescent="0.3">
      <c r="H451" s="8" t="s">
        <v>2631</v>
      </c>
      <c r="X451" s="18" t="s">
        <v>702</v>
      </c>
      <c r="Z451" s="24" t="s">
        <v>1860</v>
      </c>
    </row>
    <row r="452" spans="8:26" ht="15.6" x14ac:dyDescent="0.3">
      <c r="H452" s="7" t="s">
        <v>3108</v>
      </c>
      <c r="X452" s="18" t="s">
        <v>624</v>
      </c>
      <c r="Z452" s="24" t="s">
        <v>1861</v>
      </c>
    </row>
    <row r="453" spans="8:26" ht="15.6" x14ac:dyDescent="0.3">
      <c r="H453" s="8" t="s">
        <v>3109</v>
      </c>
      <c r="X453" s="18" t="s">
        <v>625</v>
      </c>
      <c r="Z453" s="24" t="s">
        <v>1684</v>
      </c>
    </row>
    <row r="454" spans="8:26" ht="15.6" x14ac:dyDescent="0.3">
      <c r="H454" s="7" t="s">
        <v>83</v>
      </c>
      <c r="X454" s="18" t="s">
        <v>626</v>
      </c>
      <c r="Z454" s="24" t="s">
        <v>1621</v>
      </c>
    </row>
    <row r="455" spans="8:26" ht="15.6" x14ac:dyDescent="0.3">
      <c r="H455" s="8" t="s">
        <v>3110</v>
      </c>
      <c r="X455" s="18" t="s">
        <v>771</v>
      </c>
      <c r="Z455" s="24" t="s">
        <v>1637</v>
      </c>
    </row>
    <row r="456" spans="8:26" ht="19.2" x14ac:dyDescent="0.3">
      <c r="H456" s="7" t="s">
        <v>3111</v>
      </c>
      <c r="X456" s="18" t="s">
        <v>703</v>
      </c>
      <c r="Z456" s="24" t="s">
        <v>1638</v>
      </c>
    </row>
    <row r="457" spans="8:26" ht="15.6" x14ac:dyDescent="0.3">
      <c r="H457" s="8" t="s">
        <v>3112</v>
      </c>
      <c r="X457" s="18" t="s">
        <v>704</v>
      </c>
      <c r="Z457" s="24" t="s">
        <v>1832</v>
      </c>
    </row>
    <row r="458" spans="8:26" ht="15.6" x14ac:dyDescent="0.3">
      <c r="H458" s="7" t="s">
        <v>3113</v>
      </c>
      <c r="X458" s="18" t="s">
        <v>705</v>
      </c>
      <c r="Z458" s="24" t="s">
        <v>1685</v>
      </c>
    </row>
    <row r="459" spans="8:26" ht="15.6" x14ac:dyDescent="0.3">
      <c r="H459" s="8" t="s">
        <v>3114</v>
      </c>
      <c r="X459" s="18" t="s">
        <v>706</v>
      </c>
      <c r="Z459" s="24" t="s">
        <v>1862</v>
      </c>
    </row>
    <row r="460" spans="8:26" ht="15.6" x14ac:dyDescent="0.3">
      <c r="H460" s="7" t="s">
        <v>2738</v>
      </c>
      <c r="X460" s="18" t="s">
        <v>707</v>
      </c>
      <c r="Z460" s="24" t="s">
        <v>1863</v>
      </c>
    </row>
    <row r="461" spans="8:26" ht="15.6" x14ac:dyDescent="0.3">
      <c r="H461" s="8" t="s">
        <v>3115</v>
      </c>
      <c r="X461" s="18" t="s">
        <v>708</v>
      </c>
      <c r="Z461" s="24" t="s">
        <v>1686</v>
      </c>
    </row>
    <row r="462" spans="8:26" ht="15.6" x14ac:dyDescent="0.3">
      <c r="H462" s="7" t="s">
        <v>3116</v>
      </c>
      <c r="X462" s="18" t="s">
        <v>750</v>
      </c>
      <c r="Z462" s="24" t="s">
        <v>1622</v>
      </c>
    </row>
    <row r="463" spans="8:26" ht="15.6" x14ac:dyDescent="0.3">
      <c r="H463" s="8" t="s">
        <v>2747</v>
      </c>
      <c r="X463" s="18" t="s">
        <v>750</v>
      </c>
      <c r="Z463" s="24" t="s">
        <v>1833</v>
      </c>
    </row>
    <row r="464" spans="8:26" ht="15.6" x14ac:dyDescent="0.3">
      <c r="H464" s="7" t="s">
        <v>84</v>
      </c>
      <c r="X464" s="18" t="s">
        <v>579</v>
      </c>
      <c r="Z464" s="24" t="s">
        <v>1663</v>
      </c>
    </row>
    <row r="465" spans="8:26" ht="15.6" x14ac:dyDescent="0.3">
      <c r="H465" s="8" t="s">
        <v>3117</v>
      </c>
      <c r="X465" s="18" t="s">
        <v>627</v>
      </c>
      <c r="Z465" s="24" t="s">
        <v>1620</v>
      </c>
    </row>
    <row r="466" spans="8:26" ht="15.6" x14ac:dyDescent="0.3">
      <c r="H466" s="7" t="s">
        <v>3118</v>
      </c>
      <c r="X466" s="18" t="s">
        <v>628</v>
      </c>
      <c r="Z466" s="24" t="s">
        <v>1687</v>
      </c>
    </row>
    <row r="467" spans="8:26" ht="15.6" x14ac:dyDescent="0.3">
      <c r="H467" s="8" t="s">
        <v>2731</v>
      </c>
      <c r="X467" s="18" t="s">
        <v>629</v>
      </c>
      <c r="Z467" s="24" t="s">
        <v>1834</v>
      </c>
    </row>
    <row r="468" spans="8:26" ht="15.6" x14ac:dyDescent="0.3">
      <c r="H468" s="7" t="s">
        <v>3119</v>
      </c>
      <c r="X468" s="18" t="s">
        <v>630</v>
      </c>
      <c r="Z468" s="24" t="s">
        <v>1639</v>
      </c>
    </row>
    <row r="469" spans="8:26" ht="15.6" x14ac:dyDescent="0.3">
      <c r="H469" s="8" t="s">
        <v>3120</v>
      </c>
      <c r="X469" s="18" t="s">
        <v>709</v>
      </c>
    </row>
    <row r="470" spans="8:26" ht="15.6" x14ac:dyDescent="0.3">
      <c r="H470" s="7" t="s">
        <v>3121</v>
      </c>
      <c r="X470" s="18" t="s">
        <v>781</v>
      </c>
      <c r="Z470" s="2" t="s">
        <v>153</v>
      </c>
    </row>
    <row r="471" spans="8:26" ht="15.6" x14ac:dyDescent="0.3">
      <c r="H471" s="8" t="s">
        <v>85</v>
      </c>
      <c r="X471" s="18" t="s">
        <v>710</v>
      </c>
      <c r="Z471" s="19" t="s">
        <v>1887</v>
      </c>
    </row>
    <row r="472" spans="8:26" ht="15.6" x14ac:dyDescent="0.3">
      <c r="H472" s="7" t="s">
        <v>3122</v>
      </c>
      <c r="X472" s="18" t="s">
        <v>711</v>
      </c>
      <c r="Z472" s="19" t="s">
        <v>1874</v>
      </c>
    </row>
    <row r="473" spans="8:26" ht="15.6" x14ac:dyDescent="0.3">
      <c r="H473" s="8" t="s">
        <v>3123</v>
      </c>
      <c r="X473" s="18" t="s">
        <v>712</v>
      </c>
      <c r="Z473" s="19" t="s">
        <v>1888</v>
      </c>
    </row>
    <row r="474" spans="8:26" ht="15.6" x14ac:dyDescent="0.3">
      <c r="H474" s="7" t="s">
        <v>3124</v>
      </c>
      <c r="X474" s="18" t="s">
        <v>2640</v>
      </c>
      <c r="Z474" s="19" t="s">
        <v>1889</v>
      </c>
    </row>
    <row r="475" spans="8:26" ht="15.6" x14ac:dyDescent="0.3">
      <c r="H475" s="8" t="s">
        <v>3125</v>
      </c>
      <c r="X475" s="18" t="s">
        <v>713</v>
      </c>
      <c r="Z475" s="19" t="s">
        <v>1890</v>
      </c>
    </row>
    <row r="476" spans="8:26" ht="20.399999999999999" x14ac:dyDescent="0.3">
      <c r="H476" s="7" t="s">
        <v>3126</v>
      </c>
      <c r="X476" s="18" t="s">
        <v>780</v>
      </c>
      <c r="Z476" s="19" t="s">
        <v>1891</v>
      </c>
    </row>
    <row r="477" spans="8:26" ht="15.6" x14ac:dyDescent="0.3">
      <c r="H477" s="8" t="s">
        <v>2716</v>
      </c>
      <c r="X477" s="18" t="s">
        <v>631</v>
      </c>
      <c r="Z477" s="19" t="s">
        <v>1892</v>
      </c>
    </row>
    <row r="478" spans="8:26" ht="15.6" x14ac:dyDescent="0.3">
      <c r="H478" s="7" t="s">
        <v>3127</v>
      </c>
      <c r="X478" s="18" t="s">
        <v>632</v>
      </c>
      <c r="Z478" s="19" t="s">
        <v>1893</v>
      </c>
    </row>
    <row r="479" spans="8:26" ht="20.399999999999999" x14ac:dyDescent="0.3">
      <c r="H479" s="8" t="s">
        <v>2719</v>
      </c>
      <c r="X479" s="18" t="s">
        <v>633</v>
      </c>
      <c r="Z479" s="19" t="s">
        <v>1865</v>
      </c>
    </row>
    <row r="480" spans="8:26" ht="15.6" x14ac:dyDescent="0.3">
      <c r="H480" s="7" t="s">
        <v>3128</v>
      </c>
      <c r="X480" s="18" t="s">
        <v>714</v>
      </c>
      <c r="Z480" s="19" t="s">
        <v>1880</v>
      </c>
    </row>
    <row r="481" spans="8:26" ht="15.6" x14ac:dyDescent="0.3">
      <c r="H481" s="8" t="s">
        <v>3129</v>
      </c>
      <c r="X481" s="18" t="s">
        <v>580</v>
      </c>
      <c r="Z481" s="19" t="s">
        <v>1906</v>
      </c>
    </row>
    <row r="482" spans="8:26" ht="15.6" x14ac:dyDescent="0.3">
      <c r="H482" s="7" t="s">
        <v>3130</v>
      </c>
      <c r="X482" s="18" t="s">
        <v>599</v>
      </c>
      <c r="Z482" s="19" t="s">
        <v>1878</v>
      </c>
    </row>
    <row r="483" spans="8:26" ht="15.6" x14ac:dyDescent="0.3">
      <c r="H483" s="8" t="s">
        <v>2736</v>
      </c>
      <c r="X483" s="18" t="s">
        <v>2639</v>
      </c>
      <c r="Z483" s="19" t="s">
        <v>1866</v>
      </c>
    </row>
    <row r="484" spans="8:26" ht="15.6" x14ac:dyDescent="0.3">
      <c r="H484" s="7" t="s">
        <v>3131</v>
      </c>
      <c r="X484" s="18" t="s">
        <v>600</v>
      </c>
      <c r="Z484" s="19" t="s">
        <v>1867</v>
      </c>
    </row>
    <row r="485" spans="8:26" ht="15.6" x14ac:dyDescent="0.3">
      <c r="H485" s="8" t="s">
        <v>3132</v>
      </c>
      <c r="X485" s="18" t="s">
        <v>2746</v>
      </c>
      <c r="Z485" s="19" t="s">
        <v>1875</v>
      </c>
    </row>
    <row r="486" spans="8:26" ht="15.6" x14ac:dyDescent="0.3">
      <c r="H486" s="7" t="s">
        <v>3133</v>
      </c>
      <c r="X486" s="18" t="s">
        <v>581</v>
      </c>
      <c r="Z486" s="19" t="s">
        <v>1876</v>
      </c>
    </row>
    <row r="487" spans="8:26" ht="15.6" x14ac:dyDescent="0.3">
      <c r="H487" s="8" t="s">
        <v>3134</v>
      </c>
      <c r="X487" s="18" t="s">
        <v>601</v>
      </c>
      <c r="Z487" s="19" t="s">
        <v>315</v>
      </c>
    </row>
    <row r="488" spans="8:26" ht="15.6" x14ac:dyDescent="0.3">
      <c r="H488" s="7" t="s">
        <v>2617</v>
      </c>
      <c r="X488" s="18" t="s">
        <v>634</v>
      </c>
      <c r="Z488" s="19" t="s">
        <v>1894</v>
      </c>
    </row>
    <row r="489" spans="8:26" ht="15.6" x14ac:dyDescent="0.3">
      <c r="H489" s="8" t="s">
        <v>3135</v>
      </c>
      <c r="X489" s="18" t="s">
        <v>772</v>
      </c>
      <c r="Z489" s="19" t="s">
        <v>1868</v>
      </c>
    </row>
    <row r="490" spans="8:26" ht="15.6" x14ac:dyDescent="0.3">
      <c r="H490" s="7" t="s">
        <v>2878</v>
      </c>
      <c r="X490" s="18" t="s">
        <v>782</v>
      </c>
      <c r="Z490" s="19" t="s">
        <v>1895</v>
      </c>
    </row>
    <row r="491" spans="8:26" ht="15.6" x14ac:dyDescent="0.3">
      <c r="H491" s="8" t="s">
        <v>3136</v>
      </c>
      <c r="X491" s="18" t="s">
        <v>582</v>
      </c>
      <c r="Z491" s="19" t="s">
        <v>1877</v>
      </c>
    </row>
    <row r="492" spans="8:26" ht="15.6" x14ac:dyDescent="0.3">
      <c r="H492" s="7" t="s">
        <v>3137</v>
      </c>
      <c r="X492" s="18" t="s">
        <v>715</v>
      </c>
      <c r="Z492" s="19" t="s">
        <v>1896</v>
      </c>
    </row>
    <row r="493" spans="8:26" ht="15.6" x14ac:dyDescent="0.3">
      <c r="H493" s="8" t="s">
        <v>3138</v>
      </c>
      <c r="X493" s="18" t="s">
        <v>635</v>
      </c>
      <c r="Z493" s="19" t="s">
        <v>1869</v>
      </c>
    </row>
    <row r="494" spans="8:26" ht="15.6" x14ac:dyDescent="0.3">
      <c r="H494" s="7" t="s">
        <v>3139</v>
      </c>
      <c r="X494" s="18" t="s">
        <v>636</v>
      </c>
      <c r="Z494" s="19" t="s">
        <v>1897</v>
      </c>
    </row>
    <row r="495" spans="8:26" ht="15.6" x14ac:dyDescent="0.3">
      <c r="H495" s="8" t="s">
        <v>3140</v>
      </c>
      <c r="X495" s="18" t="s">
        <v>716</v>
      </c>
      <c r="Z495" s="19" t="s">
        <v>1898</v>
      </c>
    </row>
    <row r="496" spans="8:26" ht="15.6" x14ac:dyDescent="0.3">
      <c r="H496" s="7" t="s">
        <v>3141</v>
      </c>
      <c r="X496" s="18" t="s">
        <v>637</v>
      </c>
      <c r="Z496" s="19" t="s">
        <v>1870</v>
      </c>
    </row>
    <row r="497" spans="8:26" x14ac:dyDescent="0.3">
      <c r="X497" s="18" t="s">
        <v>2755</v>
      </c>
      <c r="Z497" s="19" t="s">
        <v>1881</v>
      </c>
    </row>
    <row r="498" spans="8:26" ht="15.6" x14ac:dyDescent="0.3">
      <c r="H498" s="8" t="s">
        <v>39</v>
      </c>
      <c r="X498" s="18" t="s">
        <v>717</v>
      </c>
      <c r="Z498" s="19" t="s">
        <v>1899</v>
      </c>
    </row>
    <row r="499" spans="8:26" ht="15.6" x14ac:dyDescent="0.3">
      <c r="H499" s="8" t="s">
        <v>2643</v>
      </c>
      <c r="X499" s="18" t="s">
        <v>638</v>
      </c>
      <c r="Z499" s="19" t="s">
        <v>1900</v>
      </c>
    </row>
    <row r="500" spans="8:26" ht="15.6" x14ac:dyDescent="0.3">
      <c r="H500" s="7" t="s">
        <v>3142</v>
      </c>
      <c r="X500" s="18" t="s">
        <v>751</v>
      </c>
      <c r="Z500" s="19" t="s">
        <v>1882</v>
      </c>
    </row>
    <row r="501" spans="8:26" ht="15.6" x14ac:dyDescent="0.3">
      <c r="H501" s="8" t="s">
        <v>3143</v>
      </c>
      <c r="X501" s="18" t="s">
        <v>773</v>
      </c>
      <c r="Z501" s="19" t="s">
        <v>1901</v>
      </c>
    </row>
    <row r="502" spans="8:26" ht="15.6" x14ac:dyDescent="0.3">
      <c r="H502" s="7" t="s">
        <v>86</v>
      </c>
      <c r="X502" s="18" t="s">
        <v>783</v>
      </c>
      <c r="Z502" s="19" t="s">
        <v>1902</v>
      </c>
    </row>
    <row r="503" spans="8:26" ht="15.6" x14ac:dyDescent="0.3">
      <c r="H503" s="8" t="s">
        <v>3144</v>
      </c>
      <c r="X503" s="18" t="s">
        <v>752</v>
      </c>
      <c r="Z503" s="19" t="s">
        <v>1879</v>
      </c>
    </row>
    <row r="504" spans="8:26" ht="15.6" x14ac:dyDescent="0.3">
      <c r="H504" s="7" t="s">
        <v>3145</v>
      </c>
      <c r="X504" s="18" t="s">
        <v>639</v>
      </c>
      <c r="Z504" s="19" t="s">
        <v>1871</v>
      </c>
    </row>
    <row r="505" spans="8:26" ht="15.6" x14ac:dyDescent="0.3">
      <c r="H505" s="8" t="s">
        <v>3146</v>
      </c>
      <c r="X505" s="18" t="s">
        <v>784</v>
      </c>
      <c r="Z505" s="19" t="s">
        <v>1903</v>
      </c>
    </row>
    <row r="506" spans="8:26" ht="15.6" x14ac:dyDescent="0.3">
      <c r="H506" s="7" t="s">
        <v>87</v>
      </c>
      <c r="X506" s="18" t="s">
        <v>753</v>
      </c>
      <c r="Z506" s="19" t="s">
        <v>1883</v>
      </c>
    </row>
    <row r="507" spans="8:26" ht="20.399999999999999" x14ac:dyDescent="0.3">
      <c r="H507" s="8" t="s">
        <v>3147</v>
      </c>
      <c r="X507" s="18" t="s">
        <v>754</v>
      </c>
      <c r="Z507" s="19" t="s">
        <v>1884</v>
      </c>
    </row>
    <row r="508" spans="8:26" ht="15.6" x14ac:dyDescent="0.3">
      <c r="H508" s="7" t="s">
        <v>2854</v>
      </c>
      <c r="X508" s="18" t="s">
        <v>602</v>
      </c>
      <c r="Z508" s="19" t="s">
        <v>1885</v>
      </c>
    </row>
    <row r="509" spans="8:26" ht="15.6" x14ac:dyDescent="0.3">
      <c r="H509" s="8" t="s">
        <v>3148</v>
      </c>
      <c r="X509" s="18" t="s">
        <v>603</v>
      </c>
      <c r="Z509" s="19" t="s">
        <v>1904</v>
      </c>
    </row>
    <row r="510" spans="8:26" ht="15.6" x14ac:dyDescent="0.3">
      <c r="H510" s="7" t="s">
        <v>3149</v>
      </c>
      <c r="X510" s="18" t="s">
        <v>755</v>
      </c>
      <c r="Z510" s="19" t="s">
        <v>1905</v>
      </c>
    </row>
    <row r="511" spans="8:26" ht="15.6" x14ac:dyDescent="0.3">
      <c r="H511" s="8" t="s">
        <v>3150</v>
      </c>
      <c r="X511" s="18" t="s">
        <v>640</v>
      </c>
      <c r="Z511" s="19" t="s">
        <v>1886</v>
      </c>
    </row>
    <row r="512" spans="8:26" ht="20.399999999999999" x14ac:dyDescent="0.3">
      <c r="H512" s="7" t="s">
        <v>3151</v>
      </c>
      <c r="X512" s="18" t="s">
        <v>641</v>
      </c>
      <c r="Z512" s="19" t="s">
        <v>1872</v>
      </c>
    </row>
    <row r="513" spans="8:26" ht="15.6" x14ac:dyDescent="0.3">
      <c r="H513" s="8" t="s">
        <v>3152</v>
      </c>
      <c r="X513" s="18" t="s">
        <v>774</v>
      </c>
      <c r="Z513" s="19" t="s">
        <v>1864</v>
      </c>
    </row>
    <row r="514" spans="8:26" ht="31.2" x14ac:dyDescent="0.3">
      <c r="H514" s="7" t="s">
        <v>3153</v>
      </c>
      <c r="X514" s="18" t="s">
        <v>756</v>
      </c>
      <c r="Z514" s="19" t="s">
        <v>1873</v>
      </c>
    </row>
    <row r="515" spans="8:26" ht="15.6" x14ac:dyDescent="0.3">
      <c r="H515" s="8" t="s">
        <v>3154</v>
      </c>
      <c r="X515" s="18" t="s">
        <v>642</v>
      </c>
    </row>
    <row r="516" spans="8:26" ht="31.2" x14ac:dyDescent="0.3">
      <c r="H516" s="7" t="s">
        <v>3155</v>
      </c>
      <c r="X516" s="18" t="s">
        <v>643</v>
      </c>
      <c r="Z516" s="2" t="s">
        <v>149</v>
      </c>
    </row>
    <row r="517" spans="8:26" ht="15.6" x14ac:dyDescent="0.3">
      <c r="H517" s="8" t="s">
        <v>3156</v>
      </c>
      <c r="X517" s="18" t="s">
        <v>718</v>
      </c>
      <c r="Z517" s="19" t="s">
        <v>1930</v>
      </c>
    </row>
    <row r="518" spans="8:26" ht="15.6" x14ac:dyDescent="0.3">
      <c r="H518" s="7" t="s">
        <v>3157</v>
      </c>
      <c r="X518" s="18" t="s">
        <v>644</v>
      </c>
      <c r="Z518" s="19" t="s">
        <v>1908</v>
      </c>
    </row>
    <row r="519" spans="8:26" ht="15.6" x14ac:dyDescent="0.3">
      <c r="H519" s="8" t="s">
        <v>3098</v>
      </c>
      <c r="X519" s="18" t="s">
        <v>785</v>
      </c>
      <c r="Z519" s="19" t="s">
        <v>1914</v>
      </c>
    </row>
    <row r="520" spans="8:26" ht="15.6" x14ac:dyDescent="0.3">
      <c r="H520" s="7" t="s">
        <v>3158</v>
      </c>
      <c r="X520" s="18" t="s">
        <v>757</v>
      </c>
      <c r="Z520" s="19" t="s">
        <v>1907</v>
      </c>
    </row>
    <row r="521" spans="8:26" ht="15.6" x14ac:dyDescent="0.3">
      <c r="H521" s="8" t="s">
        <v>88</v>
      </c>
      <c r="X521" s="18" t="s">
        <v>719</v>
      </c>
      <c r="Z521" s="19" t="s">
        <v>1909</v>
      </c>
    </row>
    <row r="522" spans="8:26" ht="15.6" x14ac:dyDescent="0.3">
      <c r="H522" s="7" t="s">
        <v>3159</v>
      </c>
      <c r="X522" s="18" t="s">
        <v>720</v>
      </c>
      <c r="Z522" s="19" t="s">
        <v>1931</v>
      </c>
    </row>
    <row r="523" spans="8:26" ht="15.6" x14ac:dyDescent="0.3">
      <c r="H523" s="8" t="s">
        <v>3160</v>
      </c>
      <c r="X523" s="18" t="s">
        <v>720</v>
      </c>
      <c r="Z523" s="19" t="s">
        <v>1910</v>
      </c>
    </row>
    <row r="524" spans="8:26" x14ac:dyDescent="0.3">
      <c r="X524" s="18" t="s">
        <v>758</v>
      </c>
      <c r="Z524" s="19" t="s">
        <v>1932</v>
      </c>
    </row>
    <row r="525" spans="8:26" ht="15.6" x14ac:dyDescent="0.3">
      <c r="H525" s="7" t="s">
        <v>38</v>
      </c>
      <c r="X525" s="18" t="s">
        <v>721</v>
      </c>
      <c r="Z525" s="19" t="s">
        <v>1911</v>
      </c>
    </row>
    <row r="526" spans="8:26" ht="20.399999999999999" x14ac:dyDescent="0.3">
      <c r="H526" s="8" t="s">
        <v>3161</v>
      </c>
      <c r="X526" s="18" t="s">
        <v>722</v>
      </c>
      <c r="Z526" s="19" t="s">
        <v>1937</v>
      </c>
    </row>
    <row r="527" spans="8:26" ht="20.399999999999999" x14ac:dyDescent="0.3">
      <c r="H527" s="7" t="s">
        <v>3162</v>
      </c>
      <c r="X527" s="18" t="s">
        <v>604</v>
      </c>
      <c r="Z527" s="19" t="s">
        <v>1936</v>
      </c>
    </row>
    <row r="528" spans="8:26" ht="15.6" x14ac:dyDescent="0.3">
      <c r="H528" s="8" t="s">
        <v>3163</v>
      </c>
      <c r="X528" s="18" t="s">
        <v>645</v>
      </c>
      <c r="Z528" s="19" t="s">
        <v>1933</v>
      </c>
    </row>
    <row r="529" spans="8:26" ht="15.6" x14ac:dyDescent="0.3">
      <c r="H529" s="7" t="s">
        <v>3164</v>
      </c>
      <c r="X529" s="18" t="s">
        <v>646</v>
      </c>
      <c r="Z529" s="19" t="s">
        <v>1923</v>
      </c>
    </row>
    <row r="530" spans="8:26" ht="15.6" x14ac:dyDescent="0.3">
      <c r="H530" s="8" t="s">
        <v>2636</v>
      </c>
      <c r="X530" s="18" t="s">
        <v>2756</v>
      </c>
      <c r="Z530" s="19" t="s">
        <v>1915</v>
      </c>
    </row>
    <row r="531" spans="8:26" ht="15.6" x14ac:dyDescent="0.3">
      <c r="H531" s="7" t="s">
        <v>3165</v>
      </c>
      <c r="X531" s="18" t="s">
        <v>583</v>
      </c>
      <c r="Z531" s="19" t="s">
        <v>1912</v>
      </c>
    </row>
    <row r="532" spans="8:26" ht="15.6" x14ac:dyDescent="0.3">
      <c r="H532" s="8" t="s">
        <v>3166</v>
      </c>
      <c r="X532" s="18" t="s">
        <v>584</v>
      </c>
      <c r="Z532" s="19" t="s">
        <v>1934</v>
      </c>
    </row>
    <row r="533" spans="8:26" ht="15.6" x14ac:dyDescent="0.3">
      <c r="H533" s="7" t="s">
        <v>2812</v>
      </c>
      <c r="X533" s="18" t="s">
        <v>585</v>
      </c>
      <c r="Z533" s="19" t="s">
        <v>1924</v>
      </c>
    </row>
    <row r="534" spans="8:26" ht="15.6" x14ac:dyDescent="0.3">
      <c r="H534" s="8" t="s">
        <v>2785</v>
      </c>
      <c r="X534" s="18" t="s">
        <v>647</v>
      </c>
      <c r="Z534" s="19" t="s">
        <v>1916</v>
      </c>
    </row>
    <row r="535" spans="8:26" ht="15.6" x14ac:dyDescent="0.3">
      <c r="H535" s="7" t="s">
        <v>89</v>
      </c>
      <c r="X535" s="18" t="s">
        <v>648</v>
      </c>
      <c r="Z535" s="19" t="s">
        <v>1917</v>
      </c>
    </row>
    <row r="536" spans="8:26" ht="15.6" x14ac:dyDescent="0.3">
      <c r="H536" s="8" t="s">
        <v>2767</v>
      </c>
      <c r="X536" s="18" t="s">
        <v>586</v>
      </c>
      <c r="Z536" s="19" t="s">
        <v>1918</v>
      </c>
    </row>
    <row r="537" spans="8:26" ht="15.6" x14ac:dyDescent="0.3">
      <c r="H537" s="7" t="s">
        <v>2721</v>
      </c>
      <c r="X537" s="18" t="s">
        <v>586</v>
      </c>
      <c r="Z537" s="19" t="s">
        <v>1925</v>
      </c>
    </row>
    <row r="538" spans="8:26" ht="15.6" x14ac:dyDescent="0.3">
      <c r="H538" s="8" t="s">
        <v>2772</v>
      </c>
      <c r="X538" s="18" t="s">
        <v>723</v>
      </c>
      <c r="Z538" s="19" t="s">
        <v>1926</v>
      </c>
    </row>
    <row r="539" spans="8:26" ht="15.6" x14ac:dyDescent="0.3">
      <c r="H539" s="7" t="s">
        <v>2779</v>
      </c>
      <c r="X539" s="18" t="s">
        <v>587</v>
      </c>
      <c r="Z539" s="19" t="s">
        <v>1927</v>
      </c>
    </row>
    <row r="540" spans="8:26" ht="15.6" x14ac:dyDescent="0.3">
      <c r="H540" s="8" t="s">
        <v>3167</v>
      </c>
      <c r="X540" s="18" t="s">
        <v>587</v>
      </c>
      <c r="Z540" s="19" t="s">
        <v>1919</v>
      </c>
    </row>
    <row r="541" spans="8:26" ht="15.6" x14ac:dyDescent="0.3">
      <c r="H541" s="7" t="s">
        <v>3168</v>
      </c>
      <c r="X541" s="18" t="s">
        <v>724</v>
      </c>
      <c r="Z541" s="19" t="s">
        <v>1920</v>
      </c>
    </row>
    <row r="542" spans="8:26" ht="15.6" x14ac:dyDescent="0.3">
      <c r="H542" s="8" t="s">
        <v>3169</v>
      </c>
      <c r="X542" s="18" t="s">
        <v>775</v>
      </c>
      <c r="Z542" s="19" t="s">
        <v>1935</v>
      </c>
    </row>
    <row r="543" spans="8:26" ht="15.6" x14ac:dyDescent="0.3">
      <c r="H543" s="7" t="s">
        <v>3170</v>
      </c>
      <c r="X543" s="18" t="s">
        <v>605</v>
      </c>
      <c r="Z543" s="19" t="s">
        <v>1928</v>
      </c>
    </row>
    <row r="544" spans="8:26" ht="15.6" x14ac:dyDescent="0.3">
      <c r="H544" s="8" t="s">
        <v>3171</v>
      </c>
      <c r="X544" s="18" t="s">
        <v>606</v>
      </c>
      <c r="Z544" s="19" t="s">
        <v>1929</v>
      </c>
    </row>
    <row r="545" spans="8:26" ht="15.6" x14ac:dyDescent="0.3">
      <c r="H545" s="7" t="s">
        <v>3172</v>
      </c>
      <c r="X545" s="18" t="s">
        <v>607</v>
      </c>
      <c r="Z545" s="19" t="s">
        <v>1913</v>
      </c>
    </row>
    <row r="546" spans="8:26" ht="15.6" x14ac:dyDescent="0.3">
      <c r="H546" s="8" t="s">
        <v>3173</v>
      </c>
      <c r="X546" s="18" t="s">
        <v>3587</v>
      </c>
      <c r="Z546" s="19" t="s">
        <v>1921</v>
      </c>
    </row>
    <row r="547" spans="8:26" ht="15.6" x14ac:dyDescent="0.3">
      <c r="H547" s="7" t="s">
        <v>3174</v>
      </c>
      <c r="X547" s="18" t="s">
        <v>608</v>
      </c>
      <c r="Z547" s="19" t="s">
        <v>1922</v>
      </c>
    </row>
    <row r="548" spans="8:26" ht="15.6" x14ac:dyDescent="0.3">
      <c r="H548" s="8" t="s">
        <v>2786</v>
      </c>
      <c r="X548" s="18" t="s">
        <v>609</v>
      </c>
    </row>
    <row r="549" spans="8:26" ht="15.6" x14ac:dyDescent="0.3">
      <c r="H549" s="7" t="s">
        <v>3175</v>
      </c>
      <c r="X549" s="18" t="s">
        <v>610</v>
      </c>
      <c r="Z549" s="2" t="s">
        <v>1938</v>
      </c>
    </row>
    <row r="550" spans="8:26" ht="19.8" x14ac:dyDescent="0.3">
      <c r="H550" s="8" t="s">
        <v>2780</v>
      </c>
      <c r="X550" s="18" t="s">
        <v>588</v>
      </c>
      <c r="Z550" s="16" t="s">
        <v>1944</v>
      </c>
    </row>
    <row r="551" spans="8:26" ht="15.6" x14ac:dyDescent="0.3">
      <c r="H551" s="7" t="s">
        <v>3176</v>
      </c>
      <c r="X551" s="18" t="s">
        <v>649</v>
      </c>
      <c r="Z551" s="16" t="s">
        <v>1939</v>
      </c>
    </row>
    <row r="552" spans="8:26" ht="15.6" x14ac:dyDescent="0.3">
      <c r="H552" s="8" t="s">
        <v>2825</v>
      </c>
      <c r="X552" s="18" t="s">
        <v>759</v>
      </c>
      <c r="Z552" s="16" t="s">
        <v>1945</v>
      </c>
    </row>
    <row r="553" spans="8:26" ht="15.6" x14ac:dyDescent="0.3">
      <c r="H553" s="7" t="s">
        <v>3177</v>
      </c>
      <c r="X553" s="18" t="s">
        <v>786</v>
      </c>
      <c r="Z553" s="16" t="s">
        <v>1940</v>
      </c>
    </row>
    <row r="554" spans="8:26" ht="15.6" x14ac:dyDescent="0.3">
      <c r="H554" s="8" t="s">
        <v>3178</v>
      </c>
      <c r="X554" s="18" t="s">
        <v>611</v>
      </c>
      <c r="Z554" s="16" t="s">
        <v>1941</v>
      </c>
    </row>
    <row r="555" spans="8:26" ht="15.6" x14ac:dyDescent="0.3">
      <c r="H555" s="7" t="s">
        <v>2773</v>
      </c>
      <c r="X555" s="18" t="s">
        <v>612</v>
      </c>
      <c r="Z555" s="16" t="s">
        <v>1946</v>
      </c>
    </row>
    <row r="556" spans="8:26" ht="15.6" x14ac:dyDescent="0.3">
      <c r="H556" s="8" t="s">
        <v>3179</v>
      </c>
      <c r="X556" s="18" t="s">
        <v>613</v>
      </c>
      <c r="Z556" s="16" t="s">
        <v>1947</v>
      </c>
    </row>
    <row r="557" spans="8:26" ht="15.6" x14ac:dyDescent="0.3">
      <c r="H557" s="7" t="s">
        <v>90</v>
      </c>
      <c r="X557" s="18" t="s">
        <v>760</v>
      </c>
      <c r="Z557" s="16" t="s">
        <v>1948</v>
      </c>
    </row>
    <row r="558" spans="8:26" ht="15.6" x14ac:dyDescent="0.3">
      <c r="H558" s="8" t="s">
        <v>2758</v>
      </c>
      <c r="X558" s="18" t="s">
        <v>761</v>
      </c>
      <c r="Z558" s="16" t="s">
        <v>1949</v>
      </c>
    </row>
    <row r="559" spans="8:26" ht="15.6" x14ac:dyDescent="0.3">
      <c r="H559" s="7" t="s">
        <v>3180</v>
      </c>
      <c r="X559" s="18" t="s">
        <v>650</v>
      </c>
      <c r="Z559" s="16" t="s">
        <v>1950</v>
      </c>
    </row>
    <row r="560" spans="8:26" ht="15.6" x14ac:dyDescent="0.3">
      <c r="H560" s="8" t="s">
        <v>3181</v>
      </c>
      <c r="X560" s="18" t="s">
        <v>651</v>
      </c>
      <c r="Z560" s="16" t="s">
        <v>1951</v>
      </c>
    </row>
    <row r="561" spans="8:26" ht="15.6" x14ac:dyDescent="0.3">
      <c r="H561" s="7" t="s">
        <v>60</v>
      </c>
      <c r="X561" s="18" t="s">
        <v>725</v>
      </c>
      <c r="Z561" s="16" t="s">
        <v>1952</v>
      </c>
    </row>
    <row r="562" spans="8:26" ht="31.2" x14ac:dyDescent="0.3">
      <c r="H562" s="8" t="s">
        <v>3182</v>
      </c>
      <c r="X562" s="18" t="s">
        <v>726</v>
      </c>
      <c r="Z562" s="16" t="s">
        <v>1953</v>
      </c>
    </row>
    <row r="563" spans="8:26" ht="19.8" x14ac:dyDescent="0.3">
      <c r="H563" s="7" t="s">
        <v>3183</v>
      </c>
      <c r="X563" s="18" t="s">
        <v>652</v>
      </c>
      <c r="Z563" s="16" t="s">
        <v>1954</v>
      </c>
    </row>
    <row r="564" spans="8:26" ht="15.6" x14ac:dyDescent="0.3">
      <c r="H564" s="8" t="s">
        <v>2941</v>
      </c>
      <c r="X564" s="18" t="s">
        <v>727</v>
      </c>
      <c r="Z564" s="16" t="s">
        <v>1955</v>
      </c>
    </row>
    <row r="565" spans="8:26" ht="15.6" x14ac:dyDescent="0.3">
      <c r="H565" s="7" t="s">
        <v>3184</v>
      </c>
      <c r="X565" s="18" t="s">
        <v>589</v>
      </c>
      <c r="Z565" s="16" t="s">
        <v>1956</v>
      </c>
    </row>
    <row r="566" spans="8:26" ht="15.6" x14ac:dyDescent="0.3">
      <c r="H566" s="8" t="s">
        <v>3185</v>
      </c>
      <c r="X566" s="18" t="s">
        <v>653</v>
      </c>
      <c r="Z566" s="16" t="s">
        <v>1957</v>
      </c>
    </row>
    <row r="567" spans="8:26" ht="15.6" x14ac:dyDescent="0.3">
      <c r="H567" s="7" t="s">
        <v>2768</v>
      </c>
      <c r="X567" s="18" t="s">
        <v>728</v>
      </c>
      <c r="Z567" s="16" t="s">
        <v>1942</v>
      </c>
    </row>
    <row r="568" spans="8:26" ht="15.6" x14ac:dyDescent="0.3">
      <c r="H568" s="8" t="s">
        <v>2762</v>
      </c>
      <c r="X568" s="18" t="s">
        <v>729</v>
      </c>
      <c r="Z568" s="16" t="s">
        <v>1958</v>
      </c>
    </row>
    <row r="569" spans="8:26" ht="15.6" x14ac:dyDescent="0.3">
      <c r="H569" s="7" t="s">
        <v>3186</v>
      </c>
      <c r="X569" s="18" t="s">
        <v>730</v>
      </c>
      <c r="Z569" s="16" t="s">
        <v>1943</v>
      </c>
    </row>
    <row r="570" spans="8:26" ht="15.6" x14ac:dyDescent="0.3">
      <c r="H570" s="8" t="s">
        <v>3187</v>
      </c>
      <c r="X570" s="18" t="s">
        <v>590</v>
      </c>
      <c r="Z570" s="16" t="s">
        <v>1959</v>
      </c>
    </row>
    <row r="571" spans="8:26" ht="15.6" x14ac:dyDescent="0.3">
      <c r="H571" s="7" t="s">
        <v>3188</v>
      </c>
      <c r="X571" s="18" t="s">
        <v>776</v>
      </c>
    </row>
    <row r="572" spans="8:26" ht="15.6" x14ac:dyDescent="0.3">
      <c r="H572" s="8" t="s">
        <v>3189</v>
      </c>
      <c r="X572" s="18" t="s">
        <v>591</v>
      </c>
      <c r="Z572" s="2" t="s">
        <v>152</v>
      </c>
    </row>
    <row r="573" spans="8:26" ht="15.6" x14ac:dyDescent="0.3">
      <c r="H573" s="7" t="s">
        <v>3190</v>
      </c>
      <c r="X573" s="18" t="s">
        <v>654</v>
      </c>
      <c r="Z573" s="16" t="s">
        <v>1960</v>
      </c>
    </row>
    <row r="574" spans="8:26" ht="15.6" x14ac:dyDescent="0.3">
      <c r="H574" s="8" t="s">
        <v>3191</v>
      </c>
      <c r="X574" s="18" t="s">
        <v>731</v>
      </c>
      <c r="Z574" s="16" t="s">
        <v>1961</v>
      </c>
    </row>
    <row r="575" spans="8:26" ht="15.6" x14ac:dyDescent="0.3">
      <c r="H575" s="7" t="s">
        <v>3192</v>
      </c>
      <c r="X575" s="18" t="s">
        <v>732</v>
      </c>
      <c r="Z575" s="16" t="s">
        <v>1962</v>
      </c>
    </row>
    <row r="576" spans="8:26" ht="15.6" x14ac:dyDescent="0.3">
      <c r="H576" s="8" t="s">
        <v>2759</v>
      </c>
      <c r="X576" s="18" t="s">
        <v>733</v>
      </c>
      <c r="Z576" s="16" t="s">
        <v>1966</v>
      </c>
    </row>
    <row r="577" spans="8:26" ht="15.6" x14ac:dyDescent="0.3">
      <c r="H577" s="7" t="s">
        <v>2711</v>
      </c>
      <c r="X577" s="18" t="s">
        <v>614</v>
      </c>
      <c r="Z577" s="16" t="s">
        <v>1967</v>
      </c>
    </row>
    <row r="578" spans="8:26" ht="15.6" x14ac:dyDescent="0.3">
      <c r="H578" s="8" t="s">
        <v>2625</v>
      </c>
      <c r="X578" s="18" t="s">
        <v>615</v>
      </c>
      <c r="Z578" s="16" t="s">
        <v>1968</v>
      </c>
    </row>
    <row r="579" spans="8:26" ht="15.6" x14ac:dyDescent="0.3">
      <c r="H579" s="7" t="s">
        <v>3193</v>
      </c>
      <c r="X579" s="18" t="s">
        <v>762</v>
      </c>
      <c r="Z579" s="16" t="s">
        <v>1963</v>
      </c>
    </row>
    <row r="580" spans="8:26" ht="15.6" x14ac:dyDescent="0.3">
      <c r="H580" s="8" t="s">
        <v>3194</v>
      </c>
      <c r="X580" s="18" t="s">
        <v>763</v>
      </c>
      <c r="Z580" s="16" t="s">
        <v>1969</v>
      </c>
    </row>
    <row r="581" spans="8:26" ht="15.6" x14ac:dyDescent="0.3">
      <c r="H581" s="7" t="s">
        <v>3195</v>
      </c>
      <c r="X581" s="18" t="s">
        <v>655</v>
      </c>
      <c r="Z581" s="16" t="s">
        <v>1964</v>
      </c>
    </row>
    <row r="582" spans="8:26" ht="15.6" x14ac:dyDescent="0.3">
      <c r="H582" s="8" t="s">
        <v>2774</v>
      </c>
      <c r="X582" s="18" t="s">
        <v>734</v>
      </c>
      <c r="Z582" s="16" t="s">
        <v>1970</v>
      </c>
    </row>
    <row r="583" spans="8:26" ht="15.6" x14ac:dyDescent="0.3">
      <c r="H583" s="7" t="s">
        <v>3196</v>
      </c>
      <c r="X583" s="18" t="s">
        <v>656</v>
      </c>
      <c r="Z583" s="16" t="s">
        <v>1971</v>
      </c>
    </row>
    <row r="584" spans="8:26" ht="15.6" x14ac:dyDescent="0.3">
      <c r="H584" s="8" t="s">
        <v>2788</v>
      </c>
      <c r="X584" s="18" t="s">
        <v>592</v>
      </c>
      <c r="Z584" s="16" t="s">
        <v>1972</v>
      </c>
    </row>
    <row r="585" spans="8:26" ht="20.399999999999999" x14ac:dyDescent="0.3">
      <c r="H585" s="7" t="s">
        <v>3197</v>
      </c>
      <c r="X585" s="18" t="s">
        <v>777</v>
      </c>
      <c r="Z585" s="16" t="s">
        <v>1973</v>
      </c>
    </row>
    <row r="586" spans="8:26" ht="15.6" x14ac:dyDescent="0.3">
      <c r="H586" s="8" t="s">
        <v>3198</v>
      </c>
      <c r="X586" s="18" t="s">
        <v>618</v>
      </c>
      <c r="Z586" s="16" t="s">
        <v>1974</v>
      </c>
    </row>
    <row r="587" spans="8:26" ht="15.6" x14ac:dyDescent="0.3">
      <c r="H587" s="7" t="s">
        <v>3199</v>
      </c>
      <c r="X587" s="18" t="s">
        <v>764</v>
      </c>
      <c r="Z587" s="16" t="s">
        <v>1975</v>
      </c>
    </row>
    <row r="588" spans="8:26" ht="15.6" x14ac:dyDescent="0.3">
      <c r="H588" s="8" t="s">
        <v>2744</v>
      </c>
      <c r="X588" s="18" t="s">
        <v>765</v>
      </c>
      <c r="Z588" s="16" t="s">
        <v>1976</v>
      </c>
    </row>
    <row r="589" spans="8:26" ht="15.6" x14ac:dyDescent="0.3">
      <c r="H589" s="7" t="s">
        <v>126</v>
      </c>
      <c r="X589" s="18" t="s">
        <v>766</v>
      </c>
      <c r="Z589" s="16" t="s">
        <v>1965</v>
      </c>
    </row>
    <row r="590" spans="8:26" ht="15.6" x14ac:dyDescent="0.3">
      <c r="H590" s="8" t="s">
        <v>2775</v>
      </c>
      <c r="X590" s="18" t="s">
        <v>619</v>
      </c>
      <c r="Z590" s="25" t="s">
        <v>1977</v>
      </c>
    </row>
    <row r="591" spans="8:26" ht="15.6" x14ac:dyDescent="0.3">
      <c r="H591" s="7" t="s">
        <v>2789</v>
      </c>
      <c r="X591" s="18" t="s">
        <v>767</v>
      </c>
    </row>
    <row r="592" spans="8:26" ht="15.6" x14ac:dyDescent="0.3">
      <c r="H592" s="8" t="s">
        <v>3200</v>
      </c>
      <c r="X592" s="18" t="s">
        <v>768</v>
      </c>
      <c r="Z592" s="2" t="s">
        <v>155</v>
      </c>
    </row>
    <row r="593" spans="8:26" ht="15.6" x14ac:dyDescent="0.3">
      <c r="H593" s="7" t="s">
        <v>3201</v>
      </c>
      <c r="X593" s="18" t="s">
        <v>769</v>
      </c>
      <c r="Z593" s="16" t="s">
        <v>1996</v>
      </c>
    </row>
    <row r="594" spans="8:26" ht="15.6" x14ac:dyDescent="0.3">
      <c r="H594" s="8" t="s">
        <v>2763</v>
      </c>
      <c r="X594" s="18" t="s">
        <v>657</v>
      </c>
      <c r="Z594" s="16" t="s">
        <v>1997</v>
      </c>
    </row>
    <row r="595" spans="8:26" ht="15.6" x14ac:dyDescent="0.3">
      <c r="H595" s="7" t="s">
        <v>3202</v>
      </c>
      <c r="X595" s="18" t="s">
        <v>2743</v>
      </c>
      <c r="Z595" s="16" t="s">
        <v>1998</v>
      </c>
    </row>
    <row r="596" spans="8:26" ht="15.6" x14ac:dyDescent="0.3">
      <c r="H596" s="8" t="s">
        <v>2552</v>
      </c>
      <c r="X596" s="18" t="s">
        <v>658</v>
      </c>
      <c r="Z596" s="16" t="s">
        <v>2007</v>
      </c>
    </row>
    <row r="597" spans="8:26" ht="15.6" x14ac:dyDescent="0.3">
      <c r="H597" s="7" t="s">
        <v>3203</v>
      </c>
      <c r="X597" s="18" t="s">
        <v>659</v>
      </c>
      <c r="Z597" s="16" t="s">
        <v>2028</v>
      </c>
    </row>
    <row r="598" spans="8:26" ht="15.6" x14ac:dyDescent="0.3">
      <c r="H598" s="8" t="s">
        <v>3204</v>
      </c>
      <c r="X598" s="18" t="s">
        <v>660</v>
      </c>
      <c r="Z598" s="16" t="s">
        <v>1979</v>
      </c>
    </row>
    <row r="599" spans="8:26" ht="15.6" x14ac:dyDescent="0.3">
      <c r="H599" s="7" t="s">
        <v>3205</v>
      </c>
      <c r="X599" s="18" t="s">
        <v>735</v>
      </c>
      <c r="Z599" s="16" t="s">
        <v>2009</v>
      </c>
    </row>
    <row r="600" spans="8:26" ht="15.6" x14ac:dyDescent="0.3">
      <c r="H600" s="8" t="s">
        <v>3206</v>
      </c>
      <c r="X600" s="18" t="s">
        <v>661</v>
      </c>
      <c r="Z600" s="16" t="s">
        <v>2008</v>
      </c>
    </row>
    <row r="601" spans="8:26" ht="15.6" x14ac:dyDescent="0.3">
      <c r="H601" s="7" t="s">
        <v>3207</v>
      </c>
      <c r="X601" s="18" t="s">
        <v>662</v>
      </c>
      <c r="Z601" s="16" t="s">
        <v>2010</v>
      </c>
    </row>
    <row r="602" spans="8:26" ht="15.6" x14ac:dyDescent="0.3">
      <c r="H602" s="8" t="s">
        <v>2781</v>
      </c>
      <c r="X602" s="18" t="s">
        <v>663</v>
      </c>
      <c r="Z602" s="16" t="s">
        <v>1980</v>
      </c>
    </row>
    <row r="603" spans="8:26" ht="15.6" x14ac:dyDescent="0.3">
      <c r="H603" s="7" t="s">
        <v>3208</v>
      </c>
      <c r="X603" s="18" t="s">
        <v>664</v>
      </c>
      <c r="Z603" s="16" t="s">
        <v>2029</v>
      </c>
    </row>
    <row r="604" spans="8:26" ht="15.6" x14ac:dyDescent="0.3">
      <c r="H604" s="8" t="s">
        <v>2776</v>
      </c>
      <c r="X604" s="18" t="s">
        <v>665</v>
      </c>
      <c r="Z604" s="16" t="s">
        <v>1981</v>
      </c>
    </row>
    <row r="605" spans="8:26" ht="15.6" x14ac:dyDescent="0.3">
      <c r="H605" s="7" t="s">
        <v>3209</v>
      </c>
      <c r="X605" s="18" t="s">
        <v>666</v>
      </c>
      <c r="Z605" s="16" t="s">
        <v>2011</v>
      </c>
    </row>
    <row r="606" spans="8:26" ht="15.6" x14ac:dyDescent="0.3">
      <c r="H606" s="8" t="s">
        <v>3210</v>
      </c>
      <c r="X606" s="18" t="s">
        <v>616</v>
      </c>
      <c r="Z606" s="16" t="s">
        <v>2021</v>
      </c>
    </row>
    <row r="607" spans="8:26" ht="15.6" x14ac:dyDescent="0.3">
      <c r="H607" s="7" t="s">
        <v>3211</v>
      </c>
      <c r="X607" s="18" t="s">
        <v>667</v>
      </c>
      <c r="Z607" s="16" t="s">
        <v>2015</v>
      </c>
    </row>
    <row r="608" spans="8:26" ht="31.2" x14ac:dyDescent="0.3">
      <c r="H608" s="8" t="s">
        <v>3212</v>
      </c>
      <c r="X608" s="18" t="s">
        <v>668</v>
      </c>
      <c r="Z608" s="16" t="s">
        <v>2022</v>
      </c>
    </row>
    <row r="609" spans="8:26" ht="15.6" x14ac:dyDescent="0.3">
      <c r="H609" s="7" t="s">
        <v>2782</v>
      </c>
      <c r="X609" s="18" t="s">
        <v>669</v>
      </c>
      <c r="Z609" s="16" t="s">
        <v>1982</v>
      </c>
    </row>
    <row r="610" spans="8:26" ht="15.6" x14ac:dyDescent="0.3">
      <c r="H610" s="8" t="s">
        <v>2783</v>
      </c>
      <c r="X610" s="18" t="s">
        <v>670</v>
      </c>
      <c r="Z610" s="16" t="s">
        <v>2012</v>
      </c>
    </row>
    <row r="611" spans="8:26" ht="19.8" x14ac:dyDescent="0.3">
      <c r="H611" s="7" t="s">
        <v>3213</v>
      </c>
      <c r="X611" s="18" t="s">
        <v>671</v>
      </c>
      <c r="Z611" s="16" t="s">
        <v>2023</v>
      </c>
    </row>
    <row r="612" spans="8:26" ht="15.6" x14ac:dyDescent="0.3">
      <c r="H612" s="8" t="s">
        <v>3214</v>
      </c>
      <c r="X612" s="18" t="s">
        <v>672</v>
      </c>
      <c r="Z612" s="16" t="s">
        <v>2024</v>
      </c>
    </row>
    <row r="613" spans="8:26" ht="15.6" x14ac:dyDescent="0.3">
      <c r="H613" s="7" t="s">
        <v>3215</v>
      </c>
      <c r="X613" s="18" t="s">
        <v>673</v>
      </c>
      <c r="Z613" s="16" t="s">
        <v>1983</v>
      </c>
    </row>
    <row r="614" spans="8:26" ht="15.6" x14ac:dyDescent="0.3">
      <c r="H614" s="8" t="s">
        <v>3216</v>
      </c>
      <c r="X614" s="18" t="s">
        <v>674</v>
      </c>
      <c r="Z614" s="16" t="s">
        <v>1984</v>
      </c>
    </row>
    <row r="615" spans="8:26" ht="15.6" x14ac:dyDescent="0.3">
      <c r="H615" s="8" t="s">
        <v>55</v>
      </c>
      <c r="X615" s="18" t="s">
        <v>675</v>
      </c>
      <c r="Z615" s="16" t="s">
        <v>1985</v>
      </c>
    </row>
    <row r="616" spans="8:26" ht="15.6" x14ac:dyDescent="0.3">
      <c r="H616" s="7" t="s">
        <v>3217</v>
      </c>
      <c r="X616" s="18" t="s">
        <v>676</v>
      </c>
      <c r="Z616" s="16" t="s">
        <v>1986</v>
      </c>
    </row>
    <row r="617" spans="8:26" ht="15.6" x14ac:dyDescent="0.3">
      <c r="H617" s="7" t="s">
        <v>3218</v>
      </c>
      <c r="X617" s="18" t="s">
        <v>677</v>
      </c>
      <c r="Z617" s="16" t="s">
        <v>1999</v>
      </c>
    </row>
    <row r="618" spans="8:26" ht="15.6" x14ac:dyDescent="0.3">
      <c r="H618" s="8" t="s">
        <v>2790</v>
      </c>
      <c r="X618" s="18" t="s">
        <v>678</v>
      </c>
      <c r="Z618" s="16" t="s">
        <v>2025</v>
      </c>
    </row>
    <row r="619" spans="8:26" ht="15.6" x14ac:dyDescent="0.3">
      <c r="H619" s="7" t="s">
        <v>2869</v>
      </c>
      <c r="X619" s="18" t="s">
        <v>679</v>
      </c>
      <c r="Z619" s="16" t="s">
        <v>1978</v>
      </c>
    </row>
    <row r="620" spans="8:26" ht="15.6" x14ac:dyDescent="0.3">
      <c r="H620" s="8" t="s">
        <v>3219</v>
      </c>
      <c r="X620" s="18" t="s">
        <v>736</v>
      </c>
      <c r="Z620" s="16" t="s">
        <v>2013</v>
      </c>
    </row>
    <row r="621" spans="8:26" ht="31.2" x14ac:dyDescent="0.3">
      <c r="H621" s="7" t="s">
        <v>2760</v>
      </c>
      <c r="X621" s="18" t="s">
        <v>2556</v>
      </c>
      <c r="Z621" s="16" t="s">
        <v>2014</v>
      </c>
    </row>
    <row r="622" spans="8:26" ht="15.6" x14ac:dyDescent="0.3">
      <c r="H622" s="8" t="s">
        <v>92</v>
      </c>
      <c r="X622" s="18" t="s">
        <v>680</v>
      </c>
      <c r="Z622" s="16" t="s">
        <v>1987</v>
      </c>
    </row>
    <row r="623" spans="8:26" ht="15.6" x14ac:dyDescent="0.3">
      <c r="H623" s="7" t="s">
        <v>3220</v>
      </c>
      <c r="X623" s="18" t="s">
        <v>737</v>
      </c>
      <c r="Z623" s="16" t="s">
        <v>2026</v>
      </c>
    </row>
    <row r="624" spans="8:26" ht="15.6" x14ac:dyDescent="0.3">
      <c r="H624" s="8" t="s">
        <v>2777</v>
      </c>
      <c r="X624" s="18" t="s">
        <v>681</v>
      </c>
      <c r="Z624" s="16" t="s">
        <v>2000</v>
      </c>
    </row>
    <row r="625" spans="8:26" ht="15.6" x14ac:dyDescent="0.3">
      <c r="H625" s="7" t="s">
        <v>2765</v>
      </c>
      <c r="X625" s="18" t="s">
        <v>681</v>
      </c>
      <c r="Z625" s="16" t="s">
        <v>2016</v>
      </c>
    </row>
    <row r="626" spans="8:26" ht="15.6" x14ac:dyDescent="0.3">
      <c r="H626" s="8" t="s">
        <v>3221</v>
      </c>
      <c r="X626" s="18" t="s">
        <v>593</v>
      </c>
      <c r="Z626" s="16" t="s">
        <v>2001</v>
      </c>
    </row>
    <row r="627" spans="8:26" ht="15.6" x14ac:dyDescent="0.3">
      <c r="H627" s="7" t="s">
        <v>3222</v>
      </c>
      <c r="X627" s="18" t="s">
        <v>778</v>
      </c>
      <c r="Z627" s="16" t="s">
        <v>2030</v>
      </c>
    </row>
    <row r="628" spans="8:26" ht="31.2" x14ac:dyDescent="0.3">
      <c r="H628" s="8" t="s">
        <v>3223</v>
      </c>
      <c r="X628" s="18" t="s">
        <v>779</v>
      </c>
      <c r="Z628" s="16" t="s">
        <v>2002</v>
      </c>
    </row>
    <row r="629" spans="8:26" ht="15.6" x14ac:dyDescent="0.3">
      <c r="H629" s="7" t="s">
        <v>96</v>
      </c>
      <c r="X629" s="18" t="s">
        <v>594</v>
      </c>
      <c r="Z629" s="16" t="s">
        <v>2027</v>
      </c>
    </row>
    <row r="630" spans="8:26" ht="31.2" x14ac:dyDescent="0.3">
      <c r="H630" s="8" t="s">
        <v>3224</v>
      </c>
      <c r="X630" s="18" t="s">
        <v>682</v>
      </c>
      <c r="Z630" s="16" t="s">
        <v>1988</v>
      </c>
    </row>
    <row r="631" spans="8:26" ht="15.6" x14ac:dyDescent="0.3">
      <c r="H631" s="7" t="s">
        <v>106</v>
      </c>
      <c r="X631" s="18" t="s">
        <v>683</v>
      </c>
      <c r="Z631" s="16" t="s">
        <v>1989</v>
      </c>
    </row>
    <row r="632" spans="8:26" ht="31.2" x14ac:dyDescent="0.3">
      <c r="H632" s="8" t="s">
        <v>3225</v>
      </c>
      <c r="X632" s="18" t="s">
        <v>684</v>
      </c>
      <c r="Z632" s="16" t="s">
        <v>2031</v>
      </c>
    </row>
    <row r="633" spans="8:26" ht="15.6" x14ac:dyDescent="0.3">
      <c r="H633" s="7" t="s">
        <v>2620</v>
      </c>
      <c r="X633" s="18" t="s">
        <v>685</v>
      </c>
      <c r="Z633" s="16" t="s">
        <v>1990</v>
      </c>
    </row>
    <row r="634" spans="8:26" ht="31.2" x14ac:dyDescent="0.3">
      <c r="H634" s="8" t="s">
        <v>2784</v>
      </c>
      <c r="X634" s="18" t="s">
        <v>738</v>
      </c>
      <c r="Z634" s="16" t="s">
        <v>2032</v>
      </c>
    </row>
    <row r="635" spans="8:26" ht="15.6" x14ac:dyDescent="0.3">
      <c r="H635" s="7" t="s">
        <v>2769</v>
      </c>
      <c r="X635" s="18" t="s">
        <v>739</v>
      </c>
      <c r="Z635" s="16" t="s">
        <v>1991</v>
      </c>
    </row>
    <row r="636" spans="8:26" ht="15.6" x14ac:dyDescent="0.3">
      <c r="H636" s="8" t="s">
        <v>3226</v>
      </c>
      <c r="X636" s="18" t="s">
        <v>686</v>
      </c>
      <c r="Z636" s="16" t="s">
        <v>2017</v>
      </c>
    </row>
    <row r="637" spans="8:26" ht="15.6" x14ac:dyDescent="0.3">
      <c r="H637" s="7" t="s">
        <v>3227</v>
      </c>
      <c r="X637" s="18" t="s">
        <v>687</v>
      </c>
      <c r="Z637" s="16" t="s">
        <v>2018</v>
      </c>
    </row>
    <row r="638" spans="8:26" ht="15.6" x14ac:dyDescent="0.3">
      <c r="H638" s="7" t="s">
        <v>39</v>
      </c>
      <c r="X638" s="18" t="s">
        <v>740</v>
      </c>
      <c r="Z638" s="16" t="s">
        <v>2019</v>
      </c>
    </row>
    <row r="639" spans="8:26" ht="15.6" x14ac:dyDescent="0.3">
      <c r="H639" s="8" t="s">
        <v>3228</v>
      </c>
      <c r="X639" s="18" t="s">
        <v>741</v>
      </c>
      <c r="Z639" s="16" t="s">
        <v>2020</v>
      </c>
    </row>
    <row r="640" spans="8:26" ht="15.6" x14ac:dyDescent="0.3">
      <c r="H640" s="7" t="s">
        <v>2778</v>
      </c>
      <c r="X640" s="18" t="s">
        <v>688</v>
      </c>
      <c r="Z640" s="16" t="s">
        <v>1992</v>
      </c>
    </row>
    <row r="641" spans="8:26" ht="15.6" x14ac:dyDescent="0.3">
      <c r="H641" s="8" t="s">
        <v>2770</v>
      </c>
      <c r="X641" s="18" t="s">
        <v>689</v>
      </c>
      <c r="Z641" s="16" t="s">
        <v>2003</v>
      </c>
    </row>
    <row r="642" spans="8:26" ht="15.6" x14ac:dyDescent="0.3">
      <c r="H642" s="7" t="s">
        <v>2791</v>
      </c>
      <c r="X642" s="18" t="s">
        <v>742</v>
      </c>
      <c r="Z642" s="16" t="s">
        <v>2004</v>
      </c>
    </row>
    <row r="643" spans="8:26" ht="15.6" x14ac:dyDescent="0.3">
      <c r="H643" s="8" t="s">
        <v>3229</v>
      </c>
      <c r="X643" s="18" t="s">
        <v>690</v>
      </c>
      <c r="Z643" s="16" t="s">
        <v>1993</v>
      </c>
    </row>
    <row r="644" spans="8:26" ht="15.6" x14ac:dyDescent="0.3">
      <c r="H644" s="7" t="s">
        <v>3230</v>
      </c>
      <c r="X644" s="18" t="s">
        <v>691</v>
      </c>
      <c r="Z644" s="16" t="s">
        <v>1994</v>
      </c>
    </row>
    <row r="645" spans="8:26" ht="15.6" x14ac:dyDescent="0.3">
      <c r="H645" s="8" t="s">
        <v>3231</v>
      </c>
      <c r="X645" s="18" t="s">
        <v>743</v>
      </c>
      <c r="Z645" s="16" t="s">
        <v>2005</v>
      </c>
    </row>
    <row r="646" spans="8:26" ht="15.6" x14ac:dyDescent="0.3">
      <c r="H646" s="7" t="s">
        <v>3232</v>
      </c>
      <c r="X646" s="18" t="s">
        <v>744</v>
      </c>
      <c r="Z646" s="16" t="s">
        <v>1995</v>
      </c>
    </row>
    <row r="647" spans="8:26" ht="15.6" x14ac:dyDescent="0.3">
      <c r="H647" s="8" t="s">
        <v>2761</v>
      </c>
      <c r="X647" s="18" t="s">
        <v>745</v>
      </c>
      <c r="Z647" s="16" t="s">
        <v>2006</v>
      </c>
    </row>
    <row r="648" spans="8:26" ht="15.6" x14ac:dyDescent="0.3">
      <c r="H648" s="7" t="s">
        <v>2766</v>
      </c>
      <c r="X648" s="18" t="s">
        <v>595</v>
      </c>
    </row>
    <row r="649" spans="8:26" ht="15.6" x14ac:dyDescent="0.3">
      <c r="H649" s="8" t="s">
        <v>2734</v>
      </c>
      <c r="X649" s="18" t="s">
        <v>770</v>
      </c>
      <c r="Z649" s="2" t="s">
        <v>154</v>
      </c>
    </row>
    <row r="650" spans="8:26" ht="15.6" x14ac:dyDescent="0.3">
      <c r="H650" s="7" t="s">
        <v>3233</v>
      </c>
      <c r="X650" s="18" t="s">
        <v>746</v>
      </c>
      <c r="Z650" s="16" t="s">
        <v>2034</v>
      </c>
    </row>
    <row r="651" spans="8:26" x14ac:dyDescent="0.3">
      <c r="X651" s="18" t="s">
        <v>747</v>
      </c>
      <c r="Z651" s="16" t="s">
        <v>2035</v>
      </c>
    </row>
    <row r="652" spans="8:26" ht="20.399999999999999" x14ac:dyDescent="0.3">
      <c r="H652" s="8" t="s">
        <v>34</v>
      </c>
      <c r="X652" s="18" t="s">
        <v>617</v>
      </c>
      <c r="Z652" s="16" t="s">
        <v>2036</v>
      </c>
    </row>
    <row r="653" spans="8:26" ht="46.8" x14ac:dyDescent="0.3">
      <c r="H653" s="8" t="s">
        <v>91</v>
      </c>
      <c r="X653" s="18" t="s">
        <v>692</v>
      </c>
      <c r="Z653" s="16" t="s">
        <v>2037</v>
      </c>
    </row>
    <row r="654" spans="8:26" ht="15.6" x14ac:dyDescent="0.3">
      <c r="H654" s="7" t="s">
        <v>92</v>
      </c>
      <c r="X654" s="18" t="s">
        <v>596</v>
      </c>
      <c r="Z654" s="16" t="s">
        <v>2038</v>
      </c>
    </row>
    <row r="655" spans="8:26" x14ac:dyDescent="0.3">
      <c r="X655" s="18" t="s">
        <v>693</v>
      </c>
      <c r="Z655" s="16" t="s">
        <v>2039</v>
      </c>
    </row>
    <row r="656" spans="8:26" ht="20.399999999999999" x14ac:dyDescent="0.3">
      <c r="H656" s="7" t="s">
        <v>37</v>
      </c>
      <c r="X656" s="18" t="s">
        <v>694</v>
      </c>
      <c r="Z656" s="16" t="s">
        <v>2033</v>
      </c>
    </row>
    <row r="657" spans="8:26" ht="15.6" x14ac:dyDescent="0.3">
      <c r="H657" s="8" t="s">
        <v>3234</v>
      </c>
      <c r="X657" s="18" t="s">
        <v>695</v>
      </c>
      <c r="Z657" s="25" t="s">
        <v>2040</v>
      </c>
    </row>
    <row r="658" spans="8:26" ht="15.6" x14ac:dyDescent="0.3">
      <c r="H658" s="7" t="s">
        <v>3235</v>
      </c>
    </row>
    <row r="659" spans="8:26" ht="15.6" x14ac:dyDescent="0.3">
      <c r="H659" s="8" t="s">
        <v>3236</v>
      </c>
      <c r="X659" s="2" t="s">
        <v>150</v>
      </c>
      <c r="Z659" s="2" t="s">
        <v>2041</v>
      </c>
    </row>
    <row r="660" spans="8:26" ht="20.399999999999999" x14ac:dyDescent="0.3">
      <c r="H660" s="7" t="s">
        <v>3237</v>
      </c>
      <c r="X660" s="19" t="s">
        <v>810</v>
      </c>
      <c r="Z660" s="18" t="s">
        <v>2077</v>
      </c>
    </row>
    <row r="661" spans="8:26" ht="15.6" x14ac:dyDescent="0.3">
      <c r="H661" s="8" t="s">
        <v>3238</v>
      </c>
      <c r="X661" s="19" t="s">
        <v>806</v>
      </c>
      <c r="Z661" s="18" t="s">
        <v>2113</v>
      </c>
    </row>
    <row r="662" spans="8:26" ht="20.399999999999999" x14ac:dyDescent="0.3">
      <c r="H662" s="7" t="s">
        <v>3239</v>
      </c>
      <c r="X662" s="19" t="s">
        <v>787</v>
      </c>
      <c r="Z662" s="18" t="s">
        <v>2078</v>
      </c>
    </row>
    <row r="663" spans="8:26" ht="30.6" x14ac:dyDescent="0.3">
      <c r="H663" s="8" t="s">
        <v>3240</v>
      </c>
      <c r="X663" s="19" t="s">
        <v>788</v>
      </c>
      <c r="Z663" s="18" t="s">
        <v>2046</v>
      </c>
    </row>
    <row r="664" spans="8:26" ht="15.6" x14ac:dyDescent="0.3">
      <c r="H664" s="7" t="s">
        <v>1413</v>
      </c>
      <c r="X664" s="19" t="s">
        <v>789</v>
      </c>
      <c r="Z664" s="18" t="s">
        <v>2114</v>
      </c>
    </row>
    <row r="665" spans="8:26" ht="40.799999999999997" x14ac:dyDescent="0.3">
      <c r="H665" s="8" t="s">
        <v>3241</v>
      </c>
      <c r="X665" s="19" t="s">
        <v>790</v>
      </c>
      <c r="Z665" s="18" t="s">
        <v>2079</v>
      </c>
    </row>
    <row r="666" spans="8:26" ht="15.6" x14ac:dyDescent="0.3">
      <c r="H666" s="7" t="s">
        <v>93</v>
      </c>
      <c r="X666" s="19" t="s">
        <v>791</v>
      </c>
      <c r="Z666" s="18" t="s">
        <v>2058</v>
      </c>
    </row>
    <row r="667" spans="8:26" ht="15.6" x14ac:dyDescent="0.3">
      <c r="H667" s="8" t="s">
        <v>3242</v>
      </c>
      <c r="X667" s="19" t="s">
        <v>792</v>
      </c>
      <c r="Z667" s="18" t="s">
        <v>2059</v>
      </c>
    </row>
    <row r="668" spans="8:26" ht="15.6" x14ac:dyDescent="0.3">
      <c r="H668" s="7" t="s">
        <v>3243</v>
      </c>
      <c r="X668" s="19" t="s">
        <v>793</v>
      </c>
      <c r="Z668" s="18" t="s">
        <v>2047</v>
      </c>
    </row>
    <row r="669" spans="8:26" ht="31.2" x14ac:dyDescent="0.3">
      <c r="H669" s="8" t="s">
        <v>3244</v>
      </c>
      <c r="X669" s="19" t="s">
        <v>794</v>
      </c>
      <c r="Z669" s="18" t="s">
        <v>2080</v>
      </c>
    </row>
    <row r="670" spans="8:26" ht="15.6" x14ac:dyDescent="0.3">
      <c r="H670" s="7" t="s">
        <v>3245</v>
      </c>
      <c r="X670" s="20" t="s">
        <v>795</v>
      </c>
      <c r="Z670" s="18" t="s">
        <v>2048</v>
      </c>
    </row>
    <row r="671" spans="8:26" ht="30.6" x14ac:dyDescent="0.3">
      <c r="X671" s="19" t="s">
        <v>796</v>
      </c>
      <c r="Z671" s="18" t="s">
        <v>2081</v>
      </c>
    </row>
    <row r="672" spans="8:26" ht="20.399999999999999" x14ac:dyDescent="0.3">
      <c r="H672" s="7" t="s">
        <v>36</v>
      </c>
      <c r="X672" s="19" t="s">
        <v>797</v>
      </c>
      <c r="Z672" s="18" t="s">
        <v>2115</v>
      </c>
    </row>
    <row r="673" spans="8:26" ht="20.399999999999999" x14ac:dyDescent="0.3">
      <c r="H673" s="7" t="s">
        <v>94</v>
      </c>
      <c r="X673" s="19" t="s">
        <v>798</v>
      </c>
      <c r="Z673" s="18" t="s">
        <v>2116</v>
      </c>
    </row>
    <row r="674" spans="8:26" ht="20.399999999999999" x14ac:dyDescent="0.3">
      <c r="H674" s="8" t="s">
        <v>2643</v>
      </c>
      <c r="X674" s="19" t="s">
        <v>799</v>
      </c>
      <c r="Z674" s="18" t="s">
        <v>2117</v>
      </c>
    </row>
    <row r="675" spans="8:26" ht="20.399999999999999" x14ac:dyDescent="0.3">
      <c r="H675" s="7" t="s">
        <v>3246</v>
      </c>
      <c r="X675" s="19" t="s">
        <v>800</v>
      </c>
      <c r="Z675" s="18" t="s">
        <v>2118</v>
      </c>
    </row>
    <row r="676" spans="8:26" ht="15.6" x14ac:dyDescent="0.3">
      <c r="H676" s="8" t="s">
        <v>3247</v>
      </c>
      <c r="X676" s="19" t="s">
        <v>801</v>
      </c>
      <c r="Z676" s="18" t="s">
        <v>2082</v>
      </c>
    </row>
    <row r="677" spans="8:26" ht="15.6" x14ac:dyDescent="0.3">
      <c r="H677" s="7" t="s">
        <v>3248</v>
      </c>
      <c r="X677" s="19" t="s">
        <v>811</v>
      </c>
      <c r="Z677" s="18" t="s">
        <v>2083</v>
      </c>
    </row>
    <row r="678" spans="8:26" ht="15.6" x14ac:dyDescent="0.3">
      <c r="H678" s="8" t="s">
        <v>3249</v>
      </c>
      <c r="X678" s="19" t="s">
        <v>812</v>
      </c>
      <c r="Z678" s="18" t="s">
        <v>2084</v>
      </c>
    </row>
    <row r="679" spans="8:26" ht="15.6" x14ac:dyDescent="0.3">
      <c r="H679" s="7" t="s">
        <v>3250</v>
      </c>
      <c r="X679" s="20" t="s">
        <v>802</v>
      </c>
      <c r="Z679" s="18" t="s">
        <v>2085</v>
      </c>
    </row>
    <row r="680" spans="8:26" ht="20.399999999999999" x14ac:dyDescent="0.3">
      <c r="H680" s="8" t="s">
        <v>2724</v>
      </c>
      <c r="X680" s="19" t="s">
        <v>803</v>
      </c>
      <c r="Z680" s="18" t="s">
        <v>2119</v>
      </c>
    </row>
    <row r="681" spans="8:26" ht="15.6" x14ac:dyDescent="0.3">
      <c r="H681" s="7" t="s">
        <v>3251</v>
      </c>
      <c r="X681" s="20" t="s">
        <v>804</v>
      </c>
      <c r="Z681" s="18" t="s">
        <v>2120</v>
      </c>
    </row>
    <row r="682" spans="8:26" ht="20.399999999999999" x14ac:dyDescent="0.3">
      <c r="H682" s="8" t="s">
        <v>3252</v>
      </c>
      <c r="X682" s="19" t="s">
        <v>805</v>
      </c>
      <c r="Z682" s="18" t="s">
        <v>2086</v>
      </c>
    </row>
    <row r="683" spans="8:26" ht="15.6" x14ac:dyDescent="0.3">
      <c r="H683" s="7" t="s">
        <v>3253</v>
      </c>
      <c r="X683" s="19" t="s">
        <v>813</v>
      </c>
      <c r="Z683" s="18" t="s">
        <v>2060</v>
      </c>
    </row>
    <row r="684" spans="8:26" x14ac:dyDescent="0.3">
      <c r="X684" s="19" t="s">
        <v>814</v>
      </c>
      <c r="Z684" s="18" t="s">
        <v>2087</v>
      </c>
    </row>
    <row r="685" spans="8:26" ht="15.6" x14ac:dyDescent="0.3">
      <c r="H685" s="8" t="s">
        <v>35</v>
      </c>
      <c r="X685" s="19" t="s">
        <v>807</v>
      </c>
      <c r="Z685" s="18" t="s">
        <v>2088</v>
      </c>
    </row>
    <row r="686" spans="8:26" ht="20.399999999999999" x14ac:dyDescent="0.3">
      <c r="H686" s="8" t="s">
        <v>3254</v>
      </c>
      <c r="X686" s="19" t="s">
        <v>808</v>
      </c>
      <c r="Z686" s="18" t="s">
        <v>1100</v>
      </c>
    </row>
    <row r="687" spans="8:26" ht="15.6" x14ac:dyDescent="0.3">
      <c r="H687" s="7" t="s">
        <v>95</v>
      </c>
      <c r="X687" s="19" t="s">
        <v>809</v>
      </c>
      <c r="Z687" s="18" t="s">
        <v>2061</v>
      </c>
    </row>
    <row r="688" spans="8:26" ht="15.6" x14ac:dyDescent="0.3">
      <c r="H688" s="8" t="s">
        <v>3255</v>
      </c>
      <c r="Z688" s="18" t="s">
        <v>2089</v>
      </c>
    </row>
    <row r="689" spans="8:26" ht="15.6" x14ac:dyDescent="0.3">
      <c r="H689" s="7" t="s">
        <v>3256</v>
      </c>
      <c r="X689" s="2" t="s">
        <v>144</v>
      </c>
      <c r="Z689" s="18" t="s">
        <v>2090</v>
      </c>
    </row>
    <row r="690" spans="8:26" ht="15.6" x14ac:dyDescent="0.3">
      <c r="H690" s="8" t="s">
        <v>3257</v>
      </c>
      <c r="X690" s="18" t="s">
        <v>822</v>
      </c>
      <c r="Z690" s="18" t="s">
        <v>2062</v>
      </c>
    </row>
    <row r="691" spans="8:26" ht="15.6" x14ac:dyDescent="0.3">
      <c r="H691" s="7" t="s">
        <v>3258</v>
      </c>
      <c r="X691" s="18" t="s">
        <v>967</v>
      </c>
      <c r="Z691" s="18" t="s">
        <v>2063</v>
      </c>
    </row>
    <row r="692" spans="8:26" ht="15.6" x14ac:dyDescent="0.3">
      <c r="H692" s="8" t="s">
        <v>3259</v>
      </c>
      <c r="X692" s="18" t="s">
        <v>968</v>
      </c>
      <c r="Z692" s="18" t="s">
        <v>2091</v>
      </c>
    </row>
    <row r="693" spans="8:26" ht="15.6" x14ac:dyDescent="0.3">
      <c r="H693" s="7" t="s">
        <v>2874</v>
      </c>
      <c r="X693" s="18" t="s">
        <v>969</v>
      </c>
      <c r="Z693" s="18" t="s">
        <v>2042</v>
      </c>
    </row>
    <row r="694" spans="8:26" ht="15.6" x14ac:dyDescent="0.3">
      <c r="H694" s="8" t="s">
        <v>96</v>
      </c>
      <c r="X694" s="18" t="s">
        <v>1066</v>
      </c>
      <c r="Z694" s="18" t="s">
        <v>2043</v>
      </c>
    </row>
    <row r="695" spans="8:26" ht="15.6" x14ac:dyDescent="0.3">
      <c r="H695" s="7" t="s">
        <v>2620</v>
      </c>
      <c r="X695" s="18" t="s">
        <v>970</v>
      </c>
      <c r="Z695" s="18" t="s">
        <v>2049</v>
      </c>
    </row>
    <row r="696" spans="8:26" ht="15.6" x14ac:dyDescent="0.3">
      <c r="H696" s="8" t="s">
        <v>3260</v>
      </c>
      <c r="X696" s="18" t="s">
        <v>971</v>
      </c>
      <c r="Z696" s="18" t="s">
        <v>587</v>
      </c>
    </row>
    <row r="697" spans="8:26" ht="15.6" x14ac:dyDescent="0.3">
      <c r="H697" s="7" t="s">
        <v>97</v>
      </c>
      <c r="X697" s="18" t="s">
        <v>823</v>
      </c>
      <c r="Z697" s="18" t="s">
        <v>2121</v>
      </c>
    </row>
    <row r="698" spans="8:26" ht="15.6" x14ac:dyDescent="0.3">
      <c r="H698" s="8" t="s">
        <v>3261</v>
      </c>
      <c r="X698" s="18" t="s">
        <v>824</v>
      </c>
      <c r="Z698" s="18" t="s">
        <v>2122</v>
      </c>
    </row>
    <row r="699" spans="8:26" x14ac:dyDescent="0.3">
      <c r="X699" s="18" t="s">
        <v>625</v>
      </c>
      <c r="Z699" s="18" t="s">
        <v>2092</v>
      </c>
    </row>
    <row r="700" spans="8:26" ht="28.8" x14ac:dyDescent="0.3">
      <c r="H700" s="2" t="s">
        <v>98</v>
      </c>
      <c r="X700" s="18" t="s">
        <v>972</v>
      </c>
      <c r="Z700" s="18" t="s">
        <v>2093</v>
      </c>
    </row>
    <row r="701" spans="8:26" x14ac:dyDescent="0.3">
      <c r="H701" s="2" t="s">
        <v>2771</v>
      </c>
      <c r="X701" s="18" t="s">
        <v>825</v>
      </c>
      <c r="Z701" s="18" t="s">
        <v>893</v>
      </c>
    </row>
    <row r="702" spans="8:26" x14ac:dyDescent="0.3">
      <c r="H702" s="2" t="s">
        <v>2785</v>
      </c>
      <c r="X702" s="18" t="s">
        <v>826</v>
      </c>
      <c r="Z702" s="18" t="s">
        <v>3269</v>
      </c>
    </row>
    <row r="703" spans="8:26" ht="19.8" x14ac:dyDescent="0.3">
      <c r="H703" s="2" t="s">
        <v>2767</v>
      </c>
      <c r="X703" s="18" t="s">
        <v>827</v>
      </c>
      <c r="Z703" s="18" t="s">
        <v>2094</v>
      </c>
    </row>
    <row r="704" spans="8:26" x14ac:dyDescent="0.3">
      <c r="H704" s="2" t="s">
        <v>2772</v>
      </c>
      <c r="X704" s="18" t="s">
        <v>973</v>
      </c>
      <c r="Z704" s="18" t="s">
        <v>2123</v>
      </c>
    </row>
    <row r="705" spans="8:26" x14ac:dyDescent="0.3">
      <c r="H705" s="2" t="s">
        <v>2779</v>
      </c>
      <c r="X705" s="18" t="s">
        <v>828</v>
      </c>
      <c r="Z705" s="18" t="s">
        <v>2095</v>
      </c>
    </row>
    <row r="706" spans="8:26" x14ac:dyDescent="0.3">
      <c r="H706" s="2" t="s">
        <v>2786</v>
      </c>
      <c r="X706" s="18" t="s">
        <v>829</v>
      </c>
      <c r="Z706" s="18" t="s">
        <v>2096</v>
      </c>
    </row>
    <row r="707" spans="8:26" x14ac:dyDescent="0.3">
      <c r="H707" s="2" t="s">
        <v>2780</v>
      </c>
      <c r="X707" s="18" t="s">
        <v>830</v>
      </c>
      <c r="Z707" s="18" t="s">
        <v>2124</v>
      </c>
    </row>
    <row r="708" spans="8:26" x14ac:dyDescent="0.3">
      <c r="H708" s="2" t="s">
        <v>2773</v>
      </c>
      <c r="X708" s="18" t="s">
        <v>831</v>
      </c>
      <c r="Z708" s="18" t="s">
        <v>3272</v>
      </c>
    </row>
    <row r="709" spans="8:26" x14ac:dyDescent="0.3">
      <c r="H709" s="2" t="s">
        <v>90</v>
      </c>
      <c r="X709" s="18" t="s">
        <v>832</v>
      </c>
      <c r="Z709" s="18" t="s">
        <v>2064</v>
      </c>
    </row>
    <row r="710" spans="8:26" x14ac:dyDescent="0.3">
      <c r="H710" s="2" t="s">
        <v>2758</v>
      </c>
      <c r="X710" s="18" t="s">
        <v>833</v>
      </c>
      <c r="Z710" s="18" t="s">
        <v>2065</v>
      </c>
    </row>
    <row r="711" spans="8:26" x14ac:dyDescent="0.3">
      <c r="H711" s="2" t="s">
        <v>2787</v>
      </c>
      <c r="X711" s="18" t="s">
        <v>834</v>
      </c>
      <c r="Z711" s="18" t="s">
        <v>2066</v>
      </c>
    </row>
    <row r="712" spans="8:26" x14ac:dyDescent="0.3">
      <c r="H712" s="2" t="s">
        <v>60</v>
      </c>
      <c r="X712" s="18" t="s">
        <v>974</v>
      </c>
      <c r="Z712" s="18" t="s">
        <v>2050</v>
      </c>
    </row>
    <row r="713" spans="8:26" x14ac:dyDescent="0.3">
      <c r="H713" s="2" t="s">
        <v>2768</v>
      </c>
      <c r="X713" s="18" t="s">
        <v>3262</v>
      </c>
      <c r="Z713" s="18" t="s">
        <v>2125</v>
      </c>
    </row>
    <row r="714" spans="8:26" x14ac:dyDescent="0.3">
      <c r="H714" s="2" t="s">
        <v>2762</v>
      </c>
      <c r="X714" s="18" t="s">
        <v>3263</v>
      </c>
      <c r="Z714" s="18" t="s">
        <v>2097</v>
      </c>
    </row>
    <row r="715" spans="8:26" x14ac:dyDescent="0.3">
      <c r="H715" s="2" t="s">
        <v>2759</v>
      </c>
      <c r="X715" s="18" t="s">
        <v>1065</v>
      </c>
      <c r="Z715" s="18" t="s">
        <v>2098</v>
      </c>
    </row>
    <row r="716" spans="8:26" x14ac:dyDescent="0.3">
      <c r="H716" s="2" t="s">
        <v>2774</v>
      </c>
      <c r="X716" s="18" t="s">
        <v>835</v>
      </c>
      <c r="Z716" s="18" t="s">
        <v>2126</v>
      </c>
    </row>
    <row r="717" spans="8:26" x14ac:dyDescent="0.3">
      <c r="H717" s="2" t="s">
        <v>2788</v>
      </c>
      <c r="X717" s="18" t="s">
        <v>835</v>
      </c>
      <c r="Z717" s="18" t="s">
        <v>2067</v>
      </c>
    </row>
    <row r="718" spans="8:26" x14ac:dyDescent="0.3">
      <c r="H718" s="2" t="s">
        <v>2744</v>
      </c>
      <c r="X718" s="18" t="s">
        <v>1067</v>
      </c>
      <c r="Z718" s="18" t="s">
        <v>2068</v>
      </c>
    </row>
    <row r="719" spans="8:26" ht="19.8" x14ac:dyDescent="0.3">
      <c r="H719" s="2" t="s">
        <v>2775</v>
      </c>
      <c r="X719" s="18" t="s">
        <v>975</v>
      </c>
      <c r="Z719" s="18" t="s">
        <v>2069</v>
      </c>
    </row>
    <row r="720" spans="8:26" x14ac:dyDescent="0.3">
      <c r="H720" s="2" t="s">
        <v>2789</v>
      </c>
      <c r="X720" s="18" t="s">
        <v>976</v>
      </c>
      <c r="Z720" s="18" t="s">
        <v>2099</v>
      </c>
    </row>
    <row r="721" spans="8:26" x14ac:dyDescent="0.3">
      <c r="H721" s="2" t="s">
        <v>2763</v>
      </c>
      <c r="X721" s="18" t="s">
        <v>977</v>
      </c>
      <c r="Z721" s="18" t="s">
        <v>2100</v>
      </c>
    </row>
    <row r="722" spans="8:26" x14ac:dyDescent="0.3">
      <c r="H722" s="2" t="s">
        <v>2552</v>
      </c>
      <c r="X722" s="18" t="s">
        <v>978</v>
      </c>
      <c r="Z722" s="18" t="s">
        <v>2101</v>
      </c>
    </row>
    <row r="723" spans="8:26" x14ac:dyDescent="0.3">
      <c r="H723" s="2" t="s">
        <v>2781</v>
      </c>
      <c r="X723" s="18" t="s">
        <v>836</v>
      </c>
      <c r="Z723" s="18" t="s">
        <v>2102</v>
      </c>
    </row>
    <row r="724" spans="8:26" x14ac:dyDescent="0.3">
      <c r="H724" s="2" t="s">
        <v>2776</v>
      </c>
      <c r="X724" s="18" t="s">
        <v>979</v>
      </c>
      <c r="Z724" s="18" t="s">
        <v>2051</v>
      </c>
    </row>
    <row r="725" spans="8:26" x14ac:dyDescent="0.3">
      <c r="H725" s="2" t="s">
        <v>2782</v>
      </c>
      <c r="X725" s="18" t="s">
        <v>980</v>
      </c>
      <c r="Z725" s="18" t="s">
        <v>2103</v>
      </c>
    </row>
    <row r="726" spans="8:26" x14ac:dyDescent="0.3">
      <c r="H726" s="2" t="s">
        <v>2783</v>
      </c>
      <c r="X726" s="18" t="s">
        <v>711</v>
      </c>
      <c r="Z726" s="18" t="s">
        <v>2052</v>
      </c>
    </row>
    <row r="727" spans="8:26" x14ac:dyDescent="0.3">
      <c r="H727" s="2" t="s">
        <v>2764</v>
      </c>
      <c r="X727" s="18" t="s">
        <v>837</v>
      </c>
      <c r="Z727" s="18" t="s">
        <v>2127</v>
      </c>
    </row>
    <row r="728" spans="8:26" x14ac:dyDescent="0.3">
      <c r="H728" s="2" t="s">
        <v>2790</v>
      </c>
      <c r="X728" s="18" t="s">
        <v>838</v>
      </c>
      <c r="Z728" s="18" t="s">
        <v>2128</v>
      </c>
    </row>
    <row r="729" spans="8:26" ht="28.8" x14ac:dyDescent="0.3">
      <c r="H729" s="2" t="s">
        <v>2760</v>
      </c>
      <c r="X729" s="18" t="s">
        <v>981</v>
      </c>
      <c r="Z729" s="18" t="s">
        <v>3276</v>
      </c>
    </row>
    <row r="730" spans="8:26" x14ac:dyDescent="0.3">
      <c r="H730" s="2" t="s">
        <v>2777</v>
      </c>
      <c r="X730" s="18" t="s">
        <v>839</v>
      </c>
      <c r="Z730" s="18" t="s">
        <v>2129</v>
      </c>
    </row>
    <row r="731" spans="8:26" x14ac:dyDescent="0.3">
      <c r="H731" s="2" t="s">
        <v>2765</v>
      </c>
      <c r="X731" s="18" t="s">
        <v>840</v>
      </c>
      <c r="Z731" s="18" t="s">
        <v>2130</v>
      </c>
    </row>
    <row r="732" spans="8:26" x14ac:dyDescent="0.3">
      <c r="H732" s="2" t="s">
        <v>2620</v>
      </c>
      <c r="X732" s="18" t="s">
        <v>841</v>
      </c>
      <c r="Z732" s="18" t="s">
        <v>2131</v>
      </c>
    </row>
    <row r="733" spans="8:26" ht="28.8" x14ac:dyDescent="0.3">
      <c r="H733" s="2" t="s">
        <v>2784</v>
      </c>
      <c r="X733" s="18" t="s">
        <v>842</v>
      </c>
      <c r="Z733" s="18" t="s">
        <v>2132</v>
      </c>
    </row>
    <row r="734" spans="8:26" x14ac:dyDescent="0.3">
      <c r="H734" s="2" t="s">
        <v>2769</v>
      </c>
      <c r="X734" s="18" t="s">
        <v>843</v>
      </c>
      <c r="Z734" s="18" t="s">
        <v>2104</v>
      </c>
    </row>
    <row r="735" spans="8:26" x14ac:dyDescent="0.3">
      <c r="H735" s="2" t="s">
        <v>2778</v>
      </c>
      <c r="X735" s="18" t="s">
        <v>844</v>
      </c>
      <c r="Z735" s="18" t="s">
        <v>2105</v>
      </c>
    </row>
    <row r="736" spans="8:26" x14ac:dyDescent="0.3">
      <c r="H736" s="2" t="s">
        <v>2770</v>
      </c>
      <c r="X736" s="18" t="s">
        <v>1068</v>
      </c>
      <c r="Z736" s="18" t="s">
        <v>2106</v>
      </c>
    </row>
    <row r="737" spans="8:26" x14ac:dyDescent="0.3">
      <c r="H737" s="2" t="s">
        <v>2791</v>
      </c>
      <c r="X737" s="18" t="s">
        <v>845</v>
      </c>
      <c r="Z737" s="18" t="s">
        <v>2107</v>
      </c>
    </row>
    <row r="738" spans="8:26" x14ac:dyDescent="0.3">
      <c r="H738" s="2" t="s">
        <v>2761</v>
      </c>
      <c r="X738" s="18" t="s">
        <v>846</v>
      </c>
      <c r="Z738" s="18" t="s">
        <v>2108</v>
      </c>
    </row>
    <row r="739" spans="8:26" x14ac:dyDescent="0.3">
      <c r="H739" s="2" t="s">
        <v>2766</v>
      </c>
      <c r="X739" s="18" t="s">
        <v>1069</v>
      </c>
      <c r="Z739" s="18" t="s">
        <v>2053</v>
      </c>
    </row>
    <row r="740" spans="8:26" x14ac:dyDescent="0.3">
      <c r="X740" s="18" t="s">
        <v>847</v>
      </c>
      <c r="Z740" s="18" t="s">
        <v>2054</v>
      </c>
    </row>
    <row r="741" spans="8:26" ht="15.6" x14ac:dyDescent="0.3">
      <c r="H741" s="8" t="s">
        <v>33</v>
      </c>
      <c r="X741" s="18" t="s">
        <v>982</v>
      </c>
      <c r="Z741" s="18" t="s">
        <v>2055</v>
      </c>
    </row>
    <row r="742" spans="8:26" ht="15.6" x14ac:dyDescent="0.3">
      <c r="H742" s="8" t="s">
        <v>2629</v>
      </c>
      <c r="X742" s="18" t="s">
        <v>983</v>
      </c>
      <c r="Z742" s="18" t="s">
        <v>2070</v>
      </c>
    </row>
    <row r="743" spans="8:26" ht="15.6" x14ac:dyDescent="0.3">
      <c r="H743" s="7" t="s">
        <v>3265</v>
      </c>
      <c r="X743" s="18" t="s">
        <v>848</v>
      </c>
      <c r="Z743" s="18" t="s">
        <v>2071</v>
      </c>
    </row>
    <row r="744" spans="8:26" ht="15.6" x14ac:dyDescent="0.3">
      <c r="H744" s="8" t="s">
        <v>99</v>
      </c>
      <c r="X744" s="18" t="s">
        <v>849</v>
      </c>
      <c r="Z744" s="18" t="s">
        <v>2133</v>
      </c>
    </row>
    <row r="745" spans="8:26" ht="15.6" x14ac:dyDescent="0.3">
      <c r="H745" s="7" t="s">
        <v>3266</v>
      </c>
      <c r="X745" s="18" t="s">
        <v>849</v>
      </c>
      <c r="Z745" s="18" t="s">
        <v>2134</v>
      </c>
    </row>
    <row r="746" spans="8:26" ht="15.6" x14ac:dyDescent="0.3">
      <c r="H746" s="8" t="s">
        <v>2969</v>
      </c>
      <c r="X746" s="18" t="s">
        <v>850</v>
      </c>
      <c r="Z746" s="18" t="s">
        <v>2072</v>
      </c>
    </row>
    <row r="747" spans="8:26" ht="15.6" x14ac:dyDescent="0.3">
      <c r="H747" s="7" t="s">
        <v>3267</v>
      </c>
      <c r="X747" s="18" t="s">
        <v>984</v>
      </c>
      <c r="Z747" s="18" t="s">
        <v>2073</v>
      </c>
    </row>
    <row r="748" spans="8:26" ht="15.6" x14ac:dyDescent="0.3">
      <c r="H748" s="8" t="s">
        <v>3268</v>
      </c>
      <c r="X748" s="18" t="s">
        <v>985</v>
      </c>
      <c r="Z748" s="18" t="s">
        <v>2044</v>
      </c>
    </row>
    <row r="749" spans="8:26" ht="15.6" x14ac:dyDescent="0.3">
      <c r="H749" s="7" t="s">
        <v>100</v>
      </c>
      <c r="X749" s="18" t="s">
        <v>986</v>
      </c>
      <c r="Z749" s="18" t="s">
        <v>937</v>
      </c>
    </row>
    <row r="750" spans="8:26" ht="15.6" x14ac:dyDescent="0.3">
      <c r="H750" s="8" t="s">
        <v>3270</v>
      </c>
      <c r="X750" s="18" t="s">
        <v>987</v>
      </c>
      <c r="Z750" s="18" t="s">
        <v>2074</v>
      </c>
    </row>
    <row r="751" spans="8:26" ht="15.6" x14ac:dyDescent="0.3">
      <c r="H751" s="7" t="s">
        <v>3271</v>
      </c>
      <c r="X751" s="18" t="s">
        <v>1098</v>
      </c>
      <c r="Z751" s="18" t="s">
        <v>666</v>
      </c>
    </row>
    <row r="752" spans="8:26" ht="15.6" x14ac:dyDescent="0.3">
      <c r="H752" s="8" t="s">
        <v>101</v>
      </c>
      <c r="X752" s="18" t="s">
        <v>1099</v>
      </c>
      <c r="Z752" s="18" t="s">
        <v>1053</v>
      </c>
    </row>
    <row r="753" spans="8:26" ht="15.6" x14ac:dyDescent="0.3">
      <c r="H753" s="7" t="s">
        <v>3273</v>
      </c>
      <c r="X753" s="18" t="s">
        <v>816</v>
      </c>
      <c r="Z753" s="18" t="s">
        <v>2075</v>
      </c>
    </row>
    <row r="754" spans="8:26" ht="15.6" x14ac:dyDescent="0.3">
      <c r="H754" s="8" t="s">
        <v>3274</v>
      </c>
      <c r="X754" s="18" t="s">
        <v>988</v>
      </c>
      <c r="Z754" s="18" t="s">
        <v>2056</v>
      </c>
    </row>
    <row r="755" spans="8:26" ht="15.6" x14ac:dyDescent="0.3">
      <c r="H755" s="7" t="s">
        <v>3275</v>
      </c>
      <c r="X755" s="18" t="s">
        <v>851</v>
      </c>
      <c r="Z755" s="18" t="s">
        <v>2135</v>
      </c>
    </row>
    <row r="756" spans="8:26" ht="15.6" x14ac:dyDescent="0.3">
      <c r="H756" s="8" t="s">
        <v>2833</v>
      </c>
      <c r="X756" s="18" t="s">
        <v>752</v>
      </c>
      <c r="Z756" s="18" t="s">
        <v>2045</v>
      </c>
    </row>
    <row r="757" spans="8:26" ht="15.6" x14ac:dyDescent="0.3">
      <c r="H757" s="7" t="s">
        <v>3277</v>
      </c>
      <c r="X757" s="18" t="s">
        <v>989</v>
      </c>
      <c r="Z757" s="18" t="s">
        <v>2109</v>
      </c>
    </row>
    <row r="758" spans="8:26" ht="15.6" x14ac:dyDescent="0.3">
      <c r="H758" s="8" t="s">
        <v>3278</v>
      </c>
      <c r="X758" s="18" t="s">
        <v>852</v>
      </c>
      <c r="Z758" s="18" t="s">
        <v>2076</v>
      </c>
    </row>
    <row r="759" spans="8:26" ht="15.6" x14ac:dyDescent="0.3">
      <c r="H759" s="7" t="s">
        <v>3279</v>
      </c>
      <c r="X759" s="18" t="s">
        <v>853</v>
      </c>
      <c r="Z759" s="18" t="s">
        <v>2110</v>
      </c>
    </row>
    <row r="760" spans="8:26" ht="15.6" x14ac:dyDescent="0.3">
      <c r="H760" s="8" t="s">
        <v>3280</v>
      </c>
      <c r="X760" s="18" t="s">
        <v>602</v>
      </c>
      <c r="Z760" s="18" t="s">
        <v>2111</v>
      </c>
    </row>
    <row r="761" spans="8:26" ht="15.6" x14ac:dyDescent="0.3">
      <c r="H761" s="7" t="s">
        <v>3281</v>
      </c>
      <c r="X761" s="18" t="s">
        <v>602</v>
      </c>
      <c r="Z761" s="18" t="s">
        <v>2057</v>
      </c>
    </row>
    <row r="762" spans="8:26" ht="15.6" x14ac:dyDescent="0.3">
      <c r="H762" s="8" t="s">
        <v>3282</v>
      </c>
      <c r="X762" s="18" t="s">
        <v>603</v>
      </c>
      <c r="Z762" s="18" t="s">
        <v>2112</v>
      </c>
    </row>
    <row r="763" spans="8:26" ht="15.6" x14ac:dyDescent="0.3">
      <c r="H763" s="7" t="s">
        <v>3283</v>
      </c>
      <c r="X763" s="18" t="s">
        <v>854</v>
      </c>
      <c r="Z763" s="26" t="s">
        <v>3264</v>
      </c>
    </row>
    <row r="764" spans="8:26" ht="15.6" x14ac:dyDescent="0.3">
      <c r="H764" s="8" t="s">
        <v>3284</v>
      </c>
      <c r="X764" s="18" t="s">
        <v>854</v>
      </c>
    </row>
    <row r="765" spans="8:26" ht="15.6" x14ac:dyDescent="0.3">
      <c r="H765" s="7" t="s">
        <v>3285</v>
      </c>
      <c r="X765" s="18" t="s">
        <v>1070</v>
      </c>
      <c r="Z765" s="2" t="s">
        <v>158</v>
      </c>
    </row>
    <row r="766" spans="8:26" ht="15.6" x14ac:dyDescent="0.3">
      <c r="H766" s="8" t="s">
        <v>3286</v>
      </c>
      <c r="X766" s="18" t="s">
        <v>1071</v>
      </c>
      <c r="Z766" s="27" t="s">
        <v>2164</v>
      </c>
    </row>
    <row r="767" spans="8:26" ht="15.6" x14ac:dyDescent="0.3">
      <c r="H767" s="7" t="s">
        <v>3287</v>
      </c>
      <c r="X767" s="18" t="s">
        <v>855</v>
      </c>
      <c r="Z767" s="27" t="s">
        <v>2181</v>
      </c>
    </row>
    <row r="768" spans="8:26" ht="15.6" x14ac:dyDescent="0.3">
      <c r="H768" s="8" t="s">
        <v>3288</v>
      </c>
      <c r="X768" s="18" t="s">
        <v>1072</v>
      </c>
      <c r="Z768" s="27" t="s">
        <v>2165</v>
      </c>
    </row>
    <row r="769" spans="8:26" ht="15.6" x14ac:dyDescent="0.3">
      <c r="H769" s="7" t="s">
        <v>3289</v>
      </c>
      <c r="X769" s="18" t="s">
        <v>990</v>
      </c>
      <c r="Z769" s="27" t="s">
        <v>2223</v>
      </c>
    </row>
    <row r="770" spans="8:26" ht="15.6" x14ac:dyDescent="0.3">
      <c r="H770" s="8" t="s">
        <v>3291</v>
      </c>
      <c r="X770" s="18" t="s">
        <v>856</v>
      </c>
      <c r="Z770" s="27" t="s">
        <v>2182</v>
      </c>
    </row>
    <row r="771" spans="8:26" ht="15.6" x14ac:dyDescent="0.3">
      <c r="H771" s="7" t="s">
        <v>3292</v>
      </c>
      <c r="X771" s="18" t="s">
        <v>1073</v>
      </c>
      <c r="Z771" s="27" t="s">
        <v>2183</v>
      </c>
    </row>
    <row r="772" spans="8:26" ht="15.6" x14ac:dyDescent="0.3">
      <c r="H772" s="8" t="s">
        <v>2854</v>
      </c>
      <c r="X772" s="18" t="s">
        <v>857</v>
      </c>
      <c r="Z772" s="27" t="s">
        <v>2184</v>
      </c>
    </row>
    <row r="773" spans="8:26" ht="15.6" x14ac:dyDescent="0.3">
      <c r="H773" s="7" t="s">
        <v>2730</v>
      </c>
      <c r="X773" s="18" t="s">
        <v>1074</v>
      </c>
      <c r="Z773" s="27" t="s">
        <v>2224</v>
      </c>
    </row>
    <row r="774" spans="8:26" ht="15.6" x14ac:dyDescent="0.3">
      <c r="H774" s="8" t="s">
        <v>2618</v>
      </c>
      <c r="X774" s="18" t="s">
        <v>858</v>
      </c>
      <c r="Z774" s="27" t="s">
        <v>2356</v>
      </c>
    </row>
    <row r="775" spans="8:26" ht="15.6" x14ac:dyDescent="0.3">
      <c r="H775" s="7" t="s">
        <v>102</v>
      </c>
      <c r="X775" s="18" t="s">
        <v>859</v>
      </c>
      <c r="Z775" s="27" t="s">
        <v>2148</v>
      </c>
    </row>
    <row r="776" spans="8:26" ht="15.6" x14ac:dyDescent="0.3">
      <c r="H776" s="8" t="s">
        <v>3293</v>
      </c>
      <c r="X776" s="18" t="s">
        <v>1075</v>
      </c>
      <c r="Z776" s="27" t="s">
        <v>2149</v>
      </c>
    </row>
    <row r="777" spans="8:26" ht="15.6" x14ac:dyDescent="0.3">
      <c r="H777" s="7" t="s">
        <v>103</v>
      </c>
      <c r="X777" s="18" t="s">
        <v>1076</v>
      </c>
      <c r="Z777" s="27" t="s">
        <v>2269</v>
      </c>
    </row>
    <row r="778" spans="8:26" ht="15.6" x14ac:dyDescent="0.3">
      <c r="H778" s="8" t="s">
        <v>2722</v>
      </c>
      <c r="X778" s="18" t="s">
        <v>991</v>
      </c>
      <c r="Z778" s="27" t="s">
        <v>2141</v>
      </c>
    </row>
    <row r="779" spans="8:26" ht="15.6" x14ac:dyDescent="0.3">
      <c r="H779" s="7" t="s">
        <v>3294</v>
      </c>
      <c r="X779" s="18" t="s">
        <v>860</v>
      </c>
      <c r="Z779" s="27" t="s">
        <v>2268</v>
      </c>
    </row>
    <row r="780" spans="8:26" ht="15.6" x14ac:dyDescent="0.3">
      <c r="H780" s="8" t="s">
        <v>2624</v>
      </c>
      <c r="X780" s="18" t="s">
        <v>861</v>
      </c>
      <c r="Z780" s="27" t="s">
        <v>2185</v>
      </c>
    </row>
    <row r="781" spans="8:26" ht="15.6" x14ac:dyDescent="0.3">
      <c r="H781" s="7" t="s">
        <v>104</v>
      </c>
      <c r="X781" s="18" t="s">
        <v>718</v>
      </c>
      <c r="Z781" s="27" t="s">
        <v>2186</v>
      </c>
    </row>
    <row r="782" spans="8:26" ht="15.6" x14ac:dyDescent="0.3">
      <c r="H782" s="8" t="s">
        <v>3295</v>
      </c>
      <c r="X782" s="18" t="s">
        <v>862</v>
      </c>
      <c r="Z782" s="27" t="s">
        <v>2187</v>
      </c>
    </row>
    <row r="783" spans="8:26" ht="15.6" x14ac:dyDescent="0.3">
      <c r="H783" s="7" t="s">
        <v>3296</v>
      </c>
      <c r="X783" s="18" t="s">
        <v>992</v>
      </c>
      <c r="Z783" s="27" t="s">
        <v>2357</v>
      </c>
    </row>
    <row r="784" spans="8:26" ht="15.6" x14ac:dyDescent="0.3">
      <c r="H784" s="8" t="s">
        <v>34</v>
      </c>
      <c r="X784" s="18" t="s">
        <v>993</v>
      </c>
      <c r="Z784" s="27" t="s">
        <v>2225</v>
      </c>
    </row>
    <row r="785" spans="8:26" ht="15.6" x14ac:dyDescent="0.3">
      <c r="H785" s="7" t="s">
        <v>3297</v>
      </c>
      <c r="X785" s="18" t="s">
        <v>1100</v>
      </c>
      <c r="Z785" s="27" t="s">
        <v>2226</v>
      </c>
    </row>
    <row r="786" spans="8:26" ht="15.6" x14ac:dyDescent="0.3">
      <c r="H786" s="8" t="s">
        <v>3298</v>
      </c>
      <c r="X786" s="18" t="s">
        <v>1101</v>
      </c>
      <c r="Z786" s="27" t="s">
        <v>2270</v>
      </c>
    </row>
    <row r="787" spans="8:26" ht="15.6" x14ac:dyDescent="0.3">
      <c r="H787" s="7" t="s">
        <v>2637</v>
      </c>
      <c r="X787" s="18" t="s">
        <v>863</v>
      </c>
      <c r="Z787" s="27" t="s">
        <v>2142</v>
      </c>
    </row>
    <row r="788" spans="8:26" ht="15.6" x14ac:dyDescent="0.3">
      <c r="H788" s="8" t="s">
        <v>105</v>
      </c>
      <c r="X788" s="18" t="s">
        <v>864</v>
      </c>
      <c r="Z788" s="27" t="s">
        <v>2188</v>
      </c>
    </row>
    <row r="789" spans="8:26" ht="15.6" x14ac:dyDescent="0.3">
      <c r="H789" s="7" t="s">
        <v>3299</v>
      </c>
      <c r="X789" s="18" t="s">
        <v>865</v>
      </c>
      <c r="Z789" s="27" t="s">
        <v>2189</v>
      </c>
    </row>
    <row r="790" spans="8:26" ht="15.6" x14ac:dyDescent="0.3">
      <c r="H790" s="7" t="s">
        <v>3301</v>
      </c>
      <c r="X790" s="18" t="s">
        <v>866</v>
      </c>
      <c r="Z790" s="27" t="s">
        <v>2227</v>
      </c>
    </row>
    <row r="791" spans="8:26" ht="15.6" x14ac:dyDescent="0.3">
      <c r="H791" s="8" t="s">
        <v>3302</v>
      </c>
      <c r="X791" s="18" t="s">
        <v>722</v>
      </c>
      <c r="Z791" s="27" t="s">
        <v>2228</v>
      </c>
    </row>
    <row r="792" spans="8:26" ht="15.6" x14ac:dyDescent="0.3">
      <c r="H792" s="7" t="s">
        <v>3303</v>
      </c>
      <c r="X792" s="18" t="s">
        <v>994</v>
      </c>
      <c r="Z792" s="27" t="s">
        <v>2229</v>
      </c>
    </row>
    <row r="793" spans="8:26" ht="15.6" x14ac:dyDescent="0.3">
      <c r="H793" s="8" t="s">
        <v>2958</v>
      </c>
      <c r="X793" s="18" t="s">
        <v>995</v>
      </c>
      <c r="Z793" s="27" t="s">
        <v>2179</v>
      </c>
    </row>
    <row r="794" spans="8:26" ht="31.2" x14ac:dyDescent="0.3">
      <c r="H794" s="7" t="s">
        <v>3304</v>
      </c>
      <c r="X794" s="18" t="s">
        <v>996</v>
      </c>
      <c r="Z794" s="27" t="s">
        <v>2271</v>
      </c>
    </row>
    <row r="795" spans="8:26" ht="15.6" x14ac:dyDescent="0.3">
      <c r="H795" s="8" t="s">
        <v>3300</v>
      </c>
      <c r="X795" s="18" t="s">
        <v>997</v>
      </c>
      <c r="Z795" s="27" t="s">
        <v>2230</v>
      </c>
    </row>
    <row r="796" spans="8:26" ht="15.6" x14ac:dyDescent="0.3">
      <c r="H796" s="8" t="s">
        <v>3300</v>
      </c>
      <c r="X796" s="18" t="s">
        <v>998</v>
      </c>
      <c r="Z796" s="27" t="s">
        <v>2272</v>
      </c>
    </row>
    <row r="797" spans="8:26" ht="15.6" x14ac:dyDescent="0.3">
      <c r="H797" s="7" t="s">
        <v>106</v>
      </c>
      <c r="X797" s="18" t="s">
        <v>999</v>
      </c>
      <c r="Z797" s="27" t="s">
        <v>2273</v>
      </c>
    </row>
    <row r="798" spans="8:26" ht="15.6" x14ac:dyDescent="0.3">
      <c r="H798" s="8" t="s">
        <v>107</v>
      </c>
      <c r="X798" s="18" t="s">
        <v>867</v>
      </c>
      <c r="Z798" s="27" t="s">
        <v>2274</v>
      </c>
    </row>
    <row r="799" spans="8:26" ht="15.6" x14ac:dyDescent="0.3">
      <c r="H799" s="7" t="s">
        <v>3305</v>
      </c>
      <c r="X799" s="18" t="s">
        <v>868</v>
      </c>
      <c r="Z799" s="27" t="s">
        <v>2275</v>
      </c>
    </row>
    <row r="800" spans="8:26" ht="15.6" x14ac:dyDescent="0.3">
      <c r="H800" s="8" t="s">
        <v>3306</v>
      </c>
      <c r="X800" s="18" t="s">
        <v>869</v>
      </c>
      <c r="Z800" s="27" t="s">
        <v>2231</v>
      </c>
    </row>
    <row r="801" spans="8:26" ht="15.6" x14ac:dyDescent="0.3">
      <c r="H801" s="7" t="s">
        <v>3307</v>
      </c>
      <c r="X801" s="18" t="s">
        <v>870</v>
      </c>
      <c r="Z801" s="27" t="s">
        <v>2136</v>
      </c>
    </row>
    <row r="802" spans="8:26" ht="15.6" x14ac:dyDescent="0.3">
      <c r="H802" s="8" t="s">
        <v>3308</v>
      </c>
      <c r="X802" s="18" t="s">
        <v>871</v>
      </c>
      <c r="Z802" s="27" t="s">
        <v>2190</v>
      </c>
    </row>
    <row r="803" spans="8:26" ht="15.6" x14ac:dyDescent="0.3">
      <c r="H803" s="7" t="s">
        <v>3309</v>
      </c>
      <c r="X803" s="18" t="s">
        <v>872</v>
      </c>
      <c r="Z803" s="27" t="s">
        <v>2166</v>
      </c>
    </row>
    <row r="804" spans="8:26" ht="15.6" x14ac:dyDescent="0.3">
      <c r="H804" s="8" t="s">
        <v>3310</v>
      </c>
      <c r="X804" s="18" t="s">
        <v>1000</v>
      </c>
      <c r="Z804" s="27" t="s">
        <v>2167</v>
      </c>
    </row>
    <row r="805" spans="8:26" x14ac:dyDescent="0.3">
      <c r="X805" s="18" t="s">
        <v>1001</v>
      </c>
      <c r="Z805" s="27" t="s">
        <v>2191</v>
      </c>
    </row>
    <row r="806" spans="8:26" ht="15.6" x14ac:dyDescent="0.3">
      <c r="H806" s="7" t="s">
        <v>32</v>
      </c>
      <c r="X806" s="18" t="s">
        <v>817</v>
      </c>
      <c r="Z806" s="27" t="s">
        <v>2276</v>
      </c>
    </row>
    <row r="807" spans="8:26" ht="15.6" x14ac:dyDescent="0.3">
      <c r="H807" s="7" t="s">
        <v>3311</v>
      </c>
      <c r="X807" s="18" t="s">
        <v>1002</v>
      </c>
      <c r="Z807" s="27" t="s">
        <v>2277</v>
      </c>
    </row>
    <row r="808" spans="8:26" ht="15.6" x14ac:dyDescent="0.3">
      <c r="H808" s="8" t="s">
        <v>3312</v>
      </c>
      <c r="X808" s="18" t="s">
        <v>1003</v>
      </c>
      <c r="Z808" s="27" t="s">
        <v>2192</v>
      </c>
    </row>
    <row r="809" spans="8:26" ht="15.6" x14ac:dyDescent="0.3">
      <c r="H809" s="7" t="s">
        <v>3313</v>
      </c>
      <c r="X809" s="18" t="s">
        <v>1004</v>
      </c>
      <c r="Z809" s="27" t="s">
        <v>2150</v>
      </c>
    </row>
    <row r="810" spans="8:26" ht="15.6" x14ac:dyDescent="0.3">
      <c r="H810" s="8" t="s">
        <v>3314</v>
      </c>
      <c r="X810" s="18" t="s">
        <v>1005</v>
      </c>
      <c r="Z810" s="27" t="s">
        <v>2232</v>
      </c>
    </row>
    <row r="811" spans="8:26" ht="15.6" x14ac:dyDescent="0.3">
      <c r="H811" s="7" t="s">
        <v>3315</v>
      </c>
      <c r="X811" s="18" t="s">
        <v>1006</v>
      </c>
      <c r="Z811" s="27" t="s">
        <v>2193</v>
      </c>
    </row>
    <row r="812" spans="8:26" ht="15.6" x14ac:dyDescent="0.3">
      <c r="H812" s="8" t="s">
        <v>3316</v>
      </c>
      <c r="X812" s="18" t="s">
        <v>815</v>
      </c>
      <c r="Z812" s="27" t="s">
        <v>2194</v>
      </c>
    </row>
    <row r="813" spans="8:26" ht="15.6" x14ac:dyDescent="0.3">
      <c r="H813" s="7" t="s">
        <v>3317</v>
      </c>
      <c r="X813" s="18" t="s">
        <v>1007</v>
      </c>
      <c r="Z813" s="27" t="s">
        <v>2195</v>
      </c>
    </row>
    <row r="814" spans="8:26" ht="15.6" x14ac:dyDescent="0.3">
      <c r="H814" s="8" t="s">
        <v>3318</v>
      </c>
      <c r="X814" s="18" t="s">
        <v>1008</v>
      </c>
      <c r="Z814" s="27" t="s">
        <v>2196</v>
      </c>
    </row>
    <row r="815" spans="8:26" ht="15.6" x14ac:dyDescent="0.3">
      <c r="H815" s="7" t="s">
        <v>3319</v>
      </c>
      <c r="X815" s="18" t="s">
        <v>873</v>
      </c>
      <c r="Z815" s="27" t="s">
        <v>2197</v>
      </c>
    </row>
    <row r="816" spans="8:26" ht="15.6" x14ac:dyDescent="0.3">
      <c r="H816" s="8" t="s">
        <v>3320</v>
      </c>
      <c r="X816" s="18" t="s">
        <v>1009</v>
      </c>
      <c r="Z816" s="27" t="s">
        <v>2278</v>
      </c>
    </row>
    <row r="817" spans="8:26" ht="15.6" x14ac:dyDescent="0.3">
      <c r="H817" s="7" t="s">
        <v>2842</v>
      </c>
      <c r="X817" s="18" t="s">
        <v>1010</v>
      </c>
      <c r="Z817" s="27" t="s">
        <v>2151</v>
      </c>
    </row>
    <row r="818" spans="8:26" ht="15.6" x14ac:dyDescent="0.3">
      <c r="H818" s="8" t="s">
        <v>3321</v>
      </c>
      <c r="X818" s="18" t="s">
        <v>1011</v>
      </c>
      <c r="Z818" s="27" t="s">
        <v>2233</v>
      </c>
    </row>
    <row r="819" spans="8:26" ht="15.6" x14ac:dyDescent="0.3">
      <c r="H819" s="7" t="s">
        <v>3322</v>
      </c>
      <c r="X819" s="18" t="s">
        <v>1077</v>
      </c>
      <c r="Z819" s="27" t="s">
        <v>2279</v>
      </c>
    </row>
    <row r="820" spans="8:26" ht="15.6" x14ac:dyDescent="0.3">
      <c r="H820" s="8" t="s">
        <v>3323</v>
      </c>
      <c r="X820" s="18" t="s">
        <v>648</v>
      </c>
      <c r="Z820" s="27" t="s">
        <v>2152</v>
      </c>
    </row>
    <row r="821" spans="8:26" ht="15.6" x14ac:dyDescent="0.3">
      <c r="H821" s="7" t="s">
        <v>3324</v>
      </c>
      <c r="X821" s="18" t="s">
        <v>1012</v>
      </c>
      <c r="Z821" s="27" t="s">
        <v>2234</v>
      </c>
    </row>
    <row r="822" spans="8:26" ht="15.6" x14ac:dyDescent="0.3">
      <c r="H822" s="8" t="s">
        <v>3325</v>
      </c>
      <c r="X822" s="18" t="s">
        <v>1013</v>
      </c>
      <c r="Z822" s="27" t="s">
        <v>2198</v>
      </c>
    </row>
    <row r="823" spans="8:26" ht="15.6" x14ac:dyDescent="0.3">
      <c r="H823" s="7" t="s">
        <v>3326</v>
      </c>
      <c r="X823" s="18" t="s">
        <v>1014</v>
      </c>
      <c r="Z823" s="27" t="s">
        <v>2235</v>
      </c>
    </row>
    <row r="824" spans="8:26" ht="15.6" x14ac:dyDescent="0.3">
      <c r="H824" s="8" t="s">
        <v>3327</v>
      </c>
      <c r="X824" s="18" t="s">
        <v>1015</v>
      </c>
      <c r="Z824" s="27" t="s">
        <v>2146</v>
      </c>
    </row>
    <row r="825" spans="8:26" ht="15.6" x14ac:dyDescent="0.3">
      <c r="H825" s="7" t="s">
        <v>3328</v>
      </c>
      <c r="X825" s="18" t="s">
        <v>586</v>
      </c>
      <c r="Z825" s="27" t="s">
        <v>2199</v>
      </c>
    </row>
    <row r="826" spans="8:26" ht="15.6" x14ac:dyDescent="0.3">
      <c r="H826" s="8" t="s">
        <v>3329</v>
      </c>
      <c r="X826" s="18" t="s">
        <v>874</v>
      </c>
      <c r="Z826" s="27" t="s">
        <v>2280</v>
      </c>
    </row>
    <row r="827" spans="8:26" ht="15.6" x14ac:dyDescent="0.3">
      <c r="H827" s="7" t="s">
        <v>3330</v>
      </c>
      <c r="X827" s="18" t="s">
        <v>875</v>
      </c>
      <c r="Z827" s="27" t="s">
        <v>2281</v>
      </c>
    </row>
    <row r="828" spans="8:26" ht="15.6" x14ac:dyDescent="0.3">
      <c r="H828" s="8" t="s">
        <v>3331</v>
      </c>
      <c r="X828" s="18" t="s">
        <v>1016</v>
      </c>
      <c r="Z828" s="27" t="s">
        <v>2282</v>
      </c>
    </row>
    <row r="829" spans="8:26" ht="15.6" x14ac:dyDescent="0.3">
      <c r="H829" s="7" t="s">
        <v>2630</v>
      </c>
      <c r="X829" s="18" t="s">
        <v>876</v>
      </c>
      <c r="Z829" s="27" t="s">
        <v>2283</v>
      </c>
    </row>
    <row r="830" spans="8:26" ht="31.2" x14ac:dyDescent="0.3">
      <c r="H830" s="8" t="s">
        <v>3332</v>
      </c>
      <c r="X830" s="18" t="s">
        <v>1017</v>
      </c>
      <c r="Z830" s="27" t="s">
        <v>2236</v>
      </c>
    </row>
    <row r="831" spans="8:26" ht="15.6" x14ac:dyDescent="0.3">
      <c r="H831" s="7" t="s">
        <v>3333</v>
      </c>
      <c r="X831" s="18" t="s">
        <v>877</v>
      </c>
      <c r="Z831" s="27" t="s">
        <v>2237</v>
      </c>
    </row>
    <row r="832" spans="8:26" ht="15.6" x14ac:dyDescent="0.3">
      <c r="H832" s="8" t="s">
        <v>3334</v>
      </c>
      <c r="X832" s="18" t="s">
        <v>877</v>
      </c>
      <c r="Z832" s="27" t="s">
        <v>2284</v>
      </c>
    </row>
    <row r="833" spans="8:26" ht="15.6" x14ac:dyDescent="0.3">
      <c r="H833" s="7" t="s">
        <v>3335</v>
      </c>
      <c r="X833" s="18" t="s">
        <v>1018</v>
      </c>
      <c r="Z833" s="27" t="s">
        <v>2285</v>
      </c>
    </row>
    <row r="834" spans="8:26" ht="15.6" x14ac:dyDescent="0.3">
      <c r="H834" s="8" t="s">
        <v>108</v>
      </c>
      <c r="X834" s="18" t="s">
        <v>878</v>
      </c>
      <c r="Z834" s="27" t="s">
        <v>2200</v>
      </c>
    </row>
    <row r="835" spans="8:26" ht="15.6" x14ac:dyDescent="0.3">
      <c r="H835" s="7" t="s">
        <v>2339</v>
      </c>
      <c r="X835" s="18" t="s">
        <v>879</v>
      </c>
      <c r="Z835" s="27" t="s">
        <v>2238</v>
      </c>
    </row>
    <row r="836" spans="8:26" x14ac:dyDescent="0.3">
      <c r="X836" s="18" t="s">
        <v>1019</v>
      </c>
      <c r="Z836" s="27" t="s">
        <v>2239</v>
      </c>
    </row>
    <row r="837" spans="8:26" ht="15.6" x14ac:dyDescent="0.3">
      <c r="H837" s="8" t="s">
        <v>31</v>
      </c>
      <c r="X837" s="18" t="s">
        <v>1020</v>
      </c>
      <c r="Z837" s="27" t="s">
        <v>2201</v>
      </c>
    </row>
    <row r="838" spans="8:26" ht="15.6" x14ac:dyDescent="0.3">
      <c r="H838" s="8" t="s">
        <v>3337</v>
      </c>
      <c r="X838" s="18" t="s">
        <v>1021</v>
      </c>
      <c r="Z838" s="27" t="s">
        <v>2240</v>
      </c>
    </row>
    <row r="839" spans="8:26" ht="15.6" x14ac:dyDescent="0.3">
      <c r="H839" s="7" t="s">
        <v>3338</v>
      </c>
      <c r="X839" s="18" t="s">
        <v>880</v>
      </c>
      <c r="Z839" s="27" t="s">
        <v>2358</v>
      </c>
    </row>
    <row r="840" spans="8:26" ht="15.6" x14ac:dyDescent="0.3">
      <c r="H840" s="8" t="s">
        <v>109</v>
      </c>
      <c r="X840" s="18" t="s">
        <v>881</v>
      </c>
      <c r="Z840" s="27" t="s">
        <v>2143</v>
      </c>
    </row>
    <row r="841" spans="8:26" ht="31.2" x14ac:dyDescent="0.3">
      <c r="H841" s="7" t="s">
        <v>3339</v>
      </c>
      <c r="X841" s="18" t="s">
        <v>882</v>
      </c>
      <c r="Z841" s="27" t="s">
        <v>2286</v>
      </c>
    </row>
    <row r="842" spans="8:26" ht="15.6" x14ac:dyDescent="0.3">
      <c r="H842" s="8" t="s">
        <v>3340</v>
      </c>
      <c r="X842" s="18" t="s">
        <v>883</v>
      </c>
      <c r="Z842" s="27" t="s">
        <v>2287</v>
      </c>
    </row>
    <row r="843" spans="8:26" ht="15.6" x14ac:dyDescent="0.3">
      <c r="H843" s="7" t="s">
        <v>3340</v>
      </c>
      <c r="X843" s="18" t="s">
        <v>3290</v>
      </c>
      <c r="Z843" s="27" t="s">
        <v>2202</v>
      </c>
    </row>
    <row r="844" spans="8:26" ht="15.6" x14ac:dyDescent="0.3">
      <c r="H844" s="8" t="s">
        <v>3341</v>
      </c>
      <c r="X844" s="18" t="s">
        <v>1078</v>
      </c>
      <c r="Z844" s="27" t="s">
        <v>2203</v>
      </c>
    </row>
    <row r="845" spans="8:26" ht="15.6" x14ac:dyDescent="0.3">
      <c r="H845" s="7" t="s">
        <v>2826</v>
      </c>
      <c r="X845" s="18" t="s">
        <v>818</v>
      </c>
      <c r="Z845" s="27" t="s">
        <v>2241</v>
      </c>
    </row>
    <row r="846" spans="8:26" ht="15.6" x14ac:dyDescent="0.3">
      <c r="H846" s="8" t="s">
        <v>2793</v>
      </c>
      <c r="X846" s="18" t="s">
        <v>884</v>
      </c>
      <c r="Z846" s="27" t="s">
        <v>2288</v>
      </c>
    </row>
    <row r="847" spans="8:26" ht="15.6" x14ac:dyDescent="0.3">
      <c r="H847" s="7" t="s">
        <v>2794</v>
      </c>
      <c r="X847" s="18" t="s">
        <v>884</v>
      </c>
      <c r="Z847" s="27" t="s">
        <v>2168</v>
      </c>
    </row>
    <row r="848" spans="8:26" ht="15.6" x14ac:dyDescent="0.3">
      <c r="H848" s="8" t="s">
        <v>2795</v>
      </c>
      <c r="X848" s="18" t="s">
        <v>885</v>
      </c>
      <c r="Z848" s="27" t="s">
        <v>3336</v>
      </c>
    </row>
    <row r="849" spans="8:26" ht="15.6" x14ac:dyDescent="0.3">
      <c r="H849" s="7" t="s">
        <v>3342</v>
      </c>
      <c r="X849" s="18" t="s">
        <v>886</v>
      </c>
      <c r="Z849" s="27" t="s">
        <v>2242</v>
      </c>
    </row>
    <row r="850" spans="8:26" ht="15.6" x14ac:dyDescent="0.3">
      <c r="H850" s="8" t="s">
        <v>3321</v>
      </c>
      <c r="X850" s="18" t="s">
        <v>887</v>
      </c>
      <c r="Z850" s="27" t="s">
        <v>2289</v>
      </c>
    </row>
    <row r="851" spans="8:26" ht="15.6" x14ac:dyDescent="0.3">
      <c r="H851" s="7" t="s">
        <v>3344</v>
      </c>
      <c r="X851" s="18" t="s">
        <v>888</v>
      </c>
      <c r="Z851" s="27" t="s">
        <v>2359</v>
      </c>
    </row>
    <row r="852" spans="8:26" ht="15.6" x14ac:dyDescent="0.3">
      <c r="H852" s="8" t="s">
        <v>2712</v>
      </c>
      <c r="X852" s="18" t="s">
        <v>889</v>
      </c>
      <c r="Z852" s="27" t="s">
        <v>2360</v>
      </c>
    </row>
    <row r="853" spans="8:26" ht="15.6" x14ac:dyDescent="0.3">
      <c r="H853" s="7" t="s">
        <v>3345</v>
      </c>
      <c r="X853" s="18" t="s">
        <v>890</v>
      </c>
      <c r="Z853" s="27" t="s">
        <v>2361</v>
      </c>
    </row>
    <row r="854" spans="8:26" ht="15.6" x14ac:dyDescent="0.3">
      <c r="H854" s="8" t="s">
        <v>3346</v>
      </c>
      <c r="X854" s="18" t="s">
        <v>891</v>
      </c>
      <c r="Z854" s="27" t="s">
        <v>2362</v>
      </c>
    </row>
    <row r="855" spans="8:26" ht="15.6" x14ac:dyDescent="0.3">
      <c r="H855" s="7" t="s">
        <v>3347</v>
      </c>
      <c r="X855" s="18" t="s">
        <v>786</v>
      </c>
      <c r="Z855" s="27" t="s">
        <v>2363</v>
      </c>
    </row>
    <row r="856" spans="8:26" ht="15.6" x14ac:dyDescent="0.3">
      <c r="H856" s="8" t="s">
        <v>3348</v>
      </c>
      <c r="X856" s="18" t="s">
        <v>1022</v>
      </c>
      <c r="Z856" s="27" t="s">
        <v>2364</v>
      </c>
    </row>
    <row r="857" spans="8:26" ht="15.6" x14ac:dyDescent="0.3">
      <c r="H857" s="7" t="s">
        <v>3349</v>
      </c>
      <c r="X857" s="18" t="s">
        <v>892</v>
      </c>
      <c r="Z857" s="27" t="s">
        <v>2365</v>
      </c>
    </row>
    <row r="858" spans="8:26" ht="31.2" x14ac:dyDescent="0.3">
      <c r="H858" s="8" t="s">
        <v>3350</v>
      </c>
      <c r="X858" s="18" t="s">
        <v>893</v>
      </c>
      <c r="Z858" s="27" t="s">
        <v>2366</v>
      </c>
    </row>
    <row r="859" spans="8:26" ht="15.6" x14ac:dyDescent="0.3">
      <c r="H859" s="7" t="s">
        <v>3351</v>
      </c>
      <c r="X859" s="18" t="s">
        <v>894</v>
      </c>
      <c r="Z859" s="27" t="s">
        <v>2367</v>
      </c>
    </row>
    <row r="860" spans="8:26" ht="31.2" x14ac:dyDescent="0.3">
      <c r="H860" s="8" t="s">
        <v>3352</v>
      </c>
      <c r="X860" s="18" t="s">
        <v>895</v>
      </c>
      <c r="Z860" s="27" t="s">
        <v>2368</v>
      </c>
    </row>
    <row r="861" spans="8:26" ht="15.6" x14ac:dyDescent="0.3">
      <c r="H861" s="7" t="s">
        <v>3353</v>
      </c>
      <c r="X861" s="18" t="s">
        <v>896</v>
      </c>
      <c r="Z861" s="27" t="s">
        <v>2369</v>
      </c>
    </row>
    <row r="862" spans="8:26" ht="15.6" x14ac:dyDescent="0.3">
      <c r="H862" s="8" t="s">
        <v>3354</v>
      </c>
      <c r="X862" s="18" t="s">
        <v>897</v>
      </c>
      <c r="Z862" s="27" t="s">
        <v>2370</v>
      </c>
    </row>
    <row r="863" spans="8:26" ht="31.2" x14ac:dyDescent="0.3">
      <c r="H863" s="7" t="s">
        <v>3355</v>
      </c>
      <c r="X863" s="18" t="s">
        <v>898</v>
      </c>
      <c r="Z863" s="27" t="s">
        <v>2371</v>
      </c>
    </row>
    <row r="864" spans="8:26" ht="15.6" x14ac:dyDescent="0.3">
      <c r="H864" s="8" t="s">
        <v>110</v>
      </c>
      <c r="X864" s="18" t="s">
        <v>899</v>
      </c>
      <c r="Z864" s="27" t="s">
        <v>2169</v>
      </c>
    </row>
    <row r="865" spans="8:26" ht="15.6" x14ac:dyDescent="0.3">
      <c r="H865" s="7" t="s">
        <v>3356</v>
      </c>
      <c r="X865" s="18" t="s">
        <v>900</v>
      </c>
      <c r="Z865" s="27" t="s">
        <v>2170</v>
      </c>
    </row>
    <row r="866" spans="8:26" ht="15.6" x14ac:dyDescent="0.3">
      <c r="H866" s="8" t="s">
        <v>3357</v>
      </c>
      <c r="X866" s="18" t="s">
        <v>901</v>
      </c>
      <c r="Z866" s="27" t="s">
        <v>2204</v>
      </c>
    </row>
    <row r="867" spans="8:26" ht="15.6" x14ac:dyDescent="0.3">
      <c r="H867" s="7" t="s">
        <v>3358</v>
      </c>
      <c r="X867" s="18" t="s">
        <v>1023</v>
      </c>
      <c r="Z867" s="27" t="s">
        <v>2205</v>
      </c>
    </row>
    <row r="868" spans="8:26" ht="15.6" x14ac:dyDescent="0.3">
      <c r="H868" s="8" t="s">
        <v>111</v>
      </c>
      <c r="X868" s="18" t="s">
        <v>1024</v>
      </c>
      <c r="Z868" s="27" t="s">
        <v>2206</v>
      </c>
    </row>
    <row r="869" spans="8:26" x14ac:dyDescent="0.3">
      <c r="X869" s="18" t="s">
        <v>1079</v>
      </c>
      <c r="Z869" s="27" t="s">
        <v>2207</v>
      </c>
    </row>
    <row r="870" spans="8:26" ht="15.6" x14ac:dyDescent="0.3">
      <c r="H870" s="7" t="s">
        <v>30</v>
      </c>
      <c r="X870" s="18" t="s">
        <v>1025</v>
      </c>
      <c r="Z870" s="27" t="s">
        <v>2290</v>
      </c>
    </row>
    <row r="871" spans="8:26" ht="15.6" x14ac:dyDescent="0.3">
      <c r="H871" s="7" t="s">
        <v>3162</v>
      </c>
      <c r="X871" s="18" t="s">
        <v>1080</v>
      </c>
      <c r="Z871" s="27" t="s">
        <v>2291</v>
      </c>
    </row>
    <row r="872" spans="8:26" ht="15.6" x14ac:dyDescent="0.3">
      <c r="H872" s="8" t="s">
        <v>3359</v>
      </c>
      <c r="X872" s="18" t="s">
        <v>1102</v>
      </c>
      <c r="Z872" s="27" t="s">
        <v>2243</v>
      </c>
    </row>
    <row r="873" spans="8:26" ht="15.6" x14ac:dyDescent="0.3">
      <c r="H873" s="7" t="s">
        <v>3360</v>
      </c>
      <c r="X873" s="18" t="s">
        <v>902</v>
      </c>
      <c r="Z873" s="27" t="s">
        <v>2208</v>
      </c>
    </row>
    <row r="874" spans="8:26" ht="15.6" x14ac:dyDescent="0.3">
      <c r="H874" s="8" t="s">
        <v>3361</v>
      </c>
      <c r="X874" s="18" t="s">
        <v>903</v>
      </c>
      <c r="Z874" s="27" t="s">
        <v>2209</v>
      </c>
    </row>
    <row r="875" spans="8:26" ht="15.6" x14ac:dyDescent="0.3">
      <c r="H875" s="7" t="s">
        <v>3362</v>
      </c>
      <c r="X875" s="18" t="s">
        <v>904</v>
      </c>
      <c r="Z875" s="27" t="s">
        <v>2292</v>
      </c>
    </row>
    <row r="876" spans="8:26" ht="15.6" x14ac:dyDescent="0.3">
      <c r="H876" s="8" t="s">
        <v>2635</v>
      </c>
      <c r="X876" s="18" t="s">
        <v>1026</v>
      </c>
      <c r="Z876" s="27" t="s">
        <v>2210</v>
      </c>
    </row>
    <row r="877" spans="8:26" ht="15.6" x14ac:dyDescent="0.3">
      <c r="H877" s="7" t="s">
        <v>3363</v>
      </c>
      <c r="X877" s="18" t="s">
        <v>1026</v>
      </c>
      <c r="Z877" s="27" t="s">
        <v>2153</v>
      </c>
    </row>
    <row r="878" spans="8:26" ht="15.6" x14ac:dyDescent="0.3">
      <c r="H878" s="8" t="s">
        <v>3364</v>
      </c>
      <c r="X878" s="18" t="s">
        <v>905</v>
      </c>
      <c r="Z878" s="27" t="s">
        <v>2154</v>
      </c>
    </row>
    <row r="879" spans="8:26" ht="15.6" x14ac:dyDescent="0.3">
      <c r="H879" s="7" t="s">
        <v>3365</v>
      </c>
      <c r="X879" s="18" t="s">
        <v>906</v>
      </c>
      <c r="Z879" s="27" t="s">
        <v>2372</v>
      </c>
    </row>
    <row r="880" spans="8:26" ht="15.6" x14ac:dyDescent="0.3">
      <c r="H880" s="8" t="s">
        <v>3366</v>
      </c>
      <c r="X880" s="18" t="s">
        <v>1027</v>
      </c>
      <c r="Z880" s="27" t="s">
        <v>2293</v>
      </c>
    </row>
    <row r="881" spans="8:26" ht="15.6" x14ac:dyDescent="0.3">
      <c r="H881" s="7" t="s">
        <v>112</v>
      </c>
      <c r="X881" s="18" t="s">
        <v>907</v>
      </c>
      <c r="Z881" s="27" t="s">
        <v>2211</v>
      </c>
    </row>
    <row r="882" spans="8:26" ht="15.6" x14ac:dyDescent="0.3">
      <c r="H882" s="8" t="s">
        <v>3367</v>
      </c>
      <c r="X882" s="18" t="s">
        <v>1028</v>
      </c>
      <c r="Z882" s="27" t="s">
        <v>2294</v>
      </c>
    </row>
    <row r="883" spans="8:26" ht="15.6" x14ac:dyDescent="0.3">
      <c r="H883" s="7" t="s">
        <v>3368</v>
      </c>
      <c r="X883" s="18" t="s">
        <v>1029</v>
      </c>
      <c r="Z883" s="27" t="s">
        <v>2144</v>
      </c>
    </row>
    <row r="884" spans="8:26" ht="15.6" x14ac:dyDescent="0.3">
      <c r="H884" s="8" t="s">
        <v>3369</v>
      </c>
      <c r="X884" s="18" t="s">
        <v>1030</v>
      </c>
      <c r="Z884" s="27" t="s">
        <v>2171</v>
      </c>
    </row>
    <row r="885" spans="8:26" ht="15.6" x14ac:dyDescent="0.3">
      <c r="H885" s="7" t="s">
        <v>2734</v>
      </c>
      <c r="X885" s="18" t="s">
        <v>1031</v>
      </c>
      <c r="Z885" s="27" t="s">
        <v>2373</v>
      </c>
    </row>
    <row r="886" spans="8:26" x14ac:dyDescent="0.3">
      <c r="X886" s="18" t="s">
        <v>1081</v>
      </c>
      <c r="Z886" s="27" t="s">
        <v>2212</v>
      </c>
    </row>
    <row r="887" spans="8:26" ht="15.6" x14ac:dyDescent="0.3">
      <c r="H887" s="8" t="s">
        <v>29</v>
      </c>
      <c r="X887" s="18" t="s">
        <v>908</v>
      </c>
      <c r="Z887" s="27" t="s">
        <v>2137</v>
      </c>
    </row>
    <row r="888" spans="8:26" ht="15.6" x14ac:dyDescent="0.3">
      <c r="H888" s="8" t="s">
        <v>2632</v>
      </c>
      <c r="X888" s="18" t="s">
        <v>909</v>
      </c>
      <c r="Z888" s="27" t="s">
        <v>2213</v>
      </c>
    </row>
    <row r="889" spans="8:26" ht="15.6" x14ac:dyDescent="0.3">
      <c r="H889" s="7" t="s">
        <v>3370</v>
      </c>
      <c r="X889" s="18" t="s">
        <v>910</v>
      </c>
      <c r="Z889" s="27" t="s">
        <v>2214</v>
      </c>
    </row>
    <row r="890" spans="8:26" ht="15.6" x14ac:dyDescent="0.3">
      <c r="H890" s="8" t="s">
        <v>3371</v>
      </c>
      <c r="X890" s="18" t="s">
        <v>911</v>
      </c>
      <c r="Z890" s="27" t="s">
        <v>2374</v>
      </c>
    </row>
    <row r="891" spans="8:26" ht="15.6" x14ac:dyDescent="0.3">
      <c r="H891" s="7" t="s">
        <v>3372</v>
      </c>
      <c r="X891" s="18" t="s">
        <v>1032</v>
      </c>
      <c r="Z891" s="27" t="s">
        <v>2215</v>
      </c>
    </row>
    <row r="892" spans="8:26" ht="15.6" x14ac:dyDescent="0.3">
      <c r="H892" s="8" t="s">
        <v>3373</v>
      </c>
      <c r="X892" s="18" t="s">
        <v>912</v>
      </c>
      <c r="Z892" s="27" t="s">
        <v>2216</v>
      </c>
    </row>
    <row r="893" spans="8:26" ht="15.6" x14ac:dyDescent="0.3">
      <c r="H893" s="7" t="s">
        <v>3374</v>
      </c>
      <c r="X893" s="18" t="s">
        <v>1033</v>
      </c>
      <c r="Z893" s="27" t="s">
        <v>2244</v>
      </c>
    </row>
    <row r="894" spans="8:26" ht="15.6" x14ac:dyDescent="0.3">
      <c r="H894" s="8" t="s">
        <v>3375</v>
      </c>
      <c r="X894" s="18" t="s">
        <v>1034</v>
      </c>
      <c r="Z894" s="27" t="s">
        <v>2295</v>
      </c>
    </row>
    <row r="895" spans="8:26" ht="15.6" x14ac:dyDescent="0.3">
      <c r="H895" s="7" t="s">
        <v>8</v>
      </c>
      <c r="X895" s="18" t="s">
        <v>1035</v>
      </c>
      <c r="Z895" s="27" t="s">
        <v>2217</v>
      </c>
    </row>
    <row r="896" spans="8:26" ht="15.6" x14ac:dyDescent="0.3">
      <c r="H896" s="8" t="s">
        <v>3376</v>
      </c>
      <c r="X896" s="18" t="s">
        <v>913</v>
      </c>
      <c r="Z896" s="27" t="s">
        <v>2218</v>
      </c>
    </row>
    <row r="897" spans="8:26" ht="15.6" x14ac:dyDescent="0.3">
      <c r="H897" s="7" t="s">
        <v>3377</v>
      </c>
      <c r="X897" s="18" t="s">
        <v>1036</v>
      </c>
      <c r="Z897" s="27" t="s">
        <v>3343</v>
      </c>
    </row>
    <row r="898" spans="8:26" ht="15.6" x14ac:dyDescent="0.3">
      <c r="H898" s="8" t="s">
        <v>2750</v>
      </c>
      <c r="X898" s="18" t="s">
        <v>914</v>
      </c>
      <c r="Z898" s="27" t="s">
        <v>2219</v>
      </c>
    </row>
    <row r="899" spans="8:26" ht="15.6" x14ac:dyDescent="0.3">
      <c r="H899" s="7" t="s">
        <v>3378</v>
      </c>
      <c r="X899" s="18" t="s">
        <v>915</v>
      </c>
      <c r="Z899" s="27" t="s">
        <v>2220</v>
      </c>
    </row>
    <row r="900" spans="8:26" ht="15.6" x14ac:dyDescent="0.3">
      <c r="H900" s="8" t="s">
        <v>2625</v>
      </c>
      <c r="X900" s="18" t="s">
        <v>916</v>
      </c>
      <c r="Z900" s="27" t="s">
        <v>2155</v>
      </c>
    </row>
    <row r="901" spans="8:26" ht="15.6" x14ac:dyDescent="0.3">
      <c r="H901" s="7" t="s">
        <v>3379</v>
      </c>
      <c r="X901" s="18" t="s">
        <v>917</v>
      </c>
      <c r="Z901" s="27" t="s">
        <v>2221</v>
      </c>
    </row>
    <row r="902" spans="8:26" ht="15.6" x14ac:dyDescent="0.3">
      <c r="H902" s="8" t="s">
        <v>3380</v>
      </c>
      <c r="X902" s="18" t="s">
        <v>918</v>
      </c>
      <c r="Z902" s="27" t="s">
        <v>2296</v>
      </c>
    </row>
    <row r="903" spans="8:26" ht="15.6" x14ac:dyDescent="0.3">
      <c r="H903" s="7" t="s">
        <v>3381</v>
      </c>
      <c r="X903" s="18" t="s">
        <v>615</v>
      </c>
      <c r="Z903" s="27" t="s">
        <v>2222</v>
      </c>
    </row>
    <row r="904" spans="8:26" ht="15.6" x14ac:dyDescent="0.3">
      <c r="H904" s="8" t="s">
        <v>3382</v>
      </c>
      <c r="X904" s="18" t="s">
        <v>1037</v>
      </c>
      <c r="Z904" s="27" t="s">
        <v>2319</v>
      </c>
    </row>
    <row r="905" spans="8:26" ht="15.6" x14ac:dyDescent="0.3">
      <c r="H905" s="7" t="s">
        <v>3383</v>
      </c>
      <c r="X905" s="18" t="s">
        <v>1038</v>
      </c>
      <c r="Z905" s="27" t="s">
        <v>2172</v>
      </c>
    </row>
    <row r="906" spans="8:26" ht="15.6" x14ac:dyDescent="0.3">
      <c r="H906" s="8" t="s">
        <v>3384</v>
      </c>
      <c r="X906" s="18" t="s">
        <v>1039</v>
      </c>
      <c r="Z906" s="27" t="s">
        <v>2245</v>
      </c>
    </row>
    <row r="907" spans="8:26" ht="15.6" x14ac:dyDescent="0.3">
      <c r="H907" s="7" t="s">
        <v>113</v>
      </c>
      <c r="X907" s="18" t="s">
        <v>1040</v>
      </c>
      <c r="Z907" s="27" t="s">
        <v>2297</v>
      </c>
    </row>
    <row r="908" spans="8:26" ht="15.6" x14ac:dyDescent="0.3">
      <c r="H908" s="8" t="s">
        <v>2741</v>
      </c>
      <c r="X908" s="18" t="s">
        <v>819</v>
      </c>
      <c r="Z908" s="27" t="s">
        <v>2298</v>
      </c>
    </row>
    <row r="909" spans="8:26" ht="15.6" x14ac:dyDescent="0.3">
      <c r="H909" s="7" t="s">
        <v>3385</v>
      </c>
      <c r="X909" s="18" t="s">
        <v>820</v>
      </c>
      <c r="Z909" s="27" t="s">
        <v>2320</v>
      </c>
    </row>
    <row r="910" spans="8:26" ht="15.6" x14ac:dyDescent="0.3">
      <c r="H910" s="8" t="s">
        <v>3386</v>
      </c>
      <c r="X910" s="18" t="s">
        <v>1082</v>
      </c>
      <c r="Z910" s="27" t="s">
        <v>2138</v>
      </c>
    </row>
    <row r="911" spans="8:26" ht="15.6" x14ac:dyDescent="0.3">
      <c r="H911" s="7" t="s">
        <v>3387</v>
      </c>
      <c r="X911" s="18" t="s">
        <v>1083</v>
      </c>
      <c r="Z911" s="27" t="s">
        <v>2246</v>
      </c>
    </row>
    <row r="912" spans="8:26" ht="15.6" x14ac:dyDescent="0.3">
      <c r="H912" s="8" t="s">
        <v>3388</v>
      </c>
      <c r="X912" s="18" t="s">
        <v>1041</v>
      </c>
      <c r="Z912" s="27" t="s">
        <v>2321</v>
      </c>
    </row>
    <row r="913" spans="8:26" ht="15.6" x14ac:dyDescent="0.3">
      <c r="H913" s="7" t="s">
        <v>2633</v>
      </c>
      <c r="X913" s="18" t="s">
        <v>1042</v>
      </c>
      <c r="Z913" s="27" t="s">
        <v>2322</v>
      </c>
    </row>
    <row r="914" spans="8:26" ht="15.6" x14ac:dyDescent="0.3">
      <c r="H914" s="8" t="s">
        <v>3389</v>
      </c>
      <c r="X914" s="18" t="s">
        <v>1084</v>
      </c>
      <c r="Z914" s="27" t="s">
        <v>2323</v>
      </c>
    </row>
    <row r="915" spans="8:26" ht="15.6" x14ac:dyDescent="0.3">
      <c r="H915" s="7" t="s">
        <v>3390</v>
      </c>
      <c r="X915" s="18" t="s">
        <v>1043</v>
      </c>
      <c r="Z915" s="27" t="s">
        <v>2247</v>
      </c>
    </row>
    <row r="916" spans="8:26" ht="15.6" x14ac:dyDescent="0.3">
      <c r="H916" s="8" t="s">
        <v>3037</v>
      </c>
      <c r="X916" s="18" t="s">
        <v>1044</v>
      </c>
      <c r="Z916" s="27" t="s">
        <v>2248</v>
      </c>
    </row>
    <row r="917" spans="8:26" ht="15.6" x14ac:dyDescent="0.3">
      <c r="H917" s="7" t="s">
        <v>2752</v>
      </c>
      <c r="X917" s="18" t="s">
        <v>919</v>
      </c>
      <c r="Z917" s="27" t="s">
        <v>2145</v>
      </c>
    </row>
    <row r="918" spans="8:26" ht="15.6" x14ac:dyDescent="0.3">
      <c r="H918" s="8" t="s">
        <v>3391</v>
      </c>
      <c r="X918" s="18" t="s">
        <v>920</v>
      </c>
      <c r="Z918" s="27" t="s">
        <v>2299</v>
      </c>
    </row>
    <row r="919" spans="8:26" ht="15.6" x14ac:dyDescent="0.3">
      <c r="H919" s="7" t="s">
        <v>3392</v>
      </c>
      <c r="X919" s="18" t="s">
        <v>921</v>
      </c>
      <c r="Z919" s="27" t="s">
        <v>2300</v>
      </c>
    </row>
    <row r="920" spans="8:26" ht="15.6" x14ac:dyDescent="0.3">
      <c r="H920" s="8" t="s">
        <v>3393</v>
      </c>
      <c r="X920" s="18" t="s">
        <v>922</v>
      </c>
      <c r="Z920" s="27" t="s">
        <v>2375</v>
      </c>
    </row>
    <row r="921" spans="8:26" ht="15.6" x14ac:dyDescent="0.3">
      <c r="H921" s="7" t="s">
        <v>3394</v>
      </c>
      <c r="X921" s="18" t="s">
        <v>922</v>
      </c>
      <c r="Z921" s="27" t="s">
        <v>2249</v>
      </c>
    </row>
    <row r="922" spans="8:26" ht="15.6" x14ac:dyDescent="0.3">
      <c r="H922" s="8" t="s">
        <v>3395</v>
      </c>
      <c r="X922" s="18" t="s">
        <v>1045</v>
      </c>
      <c r="Z922" s="27" t="s">
        <v>2301</v>
      </c>
    </row>
    <row r="923" spans="8:26" ht="15.6" x14ac:dyDescent="0.3">
      <c r="H923" s="7" t="s">
        <v>3396</v>
      </c>
      <c r="X923" s="18" t="s">
        <v>1046</v>
      </c>
      <c r="Z923" s="27" t="s">
        <v>2302</v>
      </c>
    </row>
    <row r="924" spans="8:26" ht="15.6" x14ac:dyDescent="0.3">
      <c r="H924" s="8" t="s">
        <v>3397</v>
      </c>
      <c r="X924" s="18" t="s">
        <v>923</v>
      </c>
      <c r="Z924" s="27" t="s">
        <v>2173</v>
      </c>
    </row>
    <row r="925" spans="8:26" x14ac:dyDescent="0.3">
      <c r="X925" s="18" t="s">
        <v>924</v>
      </c>
      <c r="Z925" s="27" t="s">
        <v>2250</v>
      </c>
    </row>
    <row r="926" spans="8:26" ht="15.6" x14ac:dyDescent="0.3">
      <c r="H926" s="7" t="s">
        <v>28</v>
      </c>
      <c r="X926" s="18" t="s">
        <v>925</v>
      </c>
      <c r="Z926" s="27" t="s">
        <v>2251</v>
      </c>
    </row>
    <row r="927" spans="8:26" ht="15.6" x14ac:dyDescent="0.3">
      <c r="H927" s="7" t="s">
        <v>3072</v>
      </c>
      <c r="X927" s="18" t="s">
        <v>926</v>
      </c>
      <c r="Z927" s="27" t="s">
        <v>2156</v>
      </c>
    </row>
    <row r="928" spans="8:26" ht="15.6" x14ac:dyDescent="0.3">
      <c r="H928" s="7" t="s">
        <v>65</v>
      </c>
      <c r="X928" s="18" t="s">
        <v>927</v>
      </c>
      <c r="Z928" s="27" t="s">
        <v>2252</v>
      </c>
    </row>
    <row r="929" spans="8:26" ht="15.6" x14ac:dyDescent="0.3">
      <c r="H929" s="8" t="s">
        <v>2937</v>
      </c>
      <c r="X929" s="18" t="s">
        <v>1085</v>
      </c>
      <c r="Z929" s="27" t="s">
        <v>2253</v>
      </c>
    </row>
    <row r="930" spans="8:26" ht="15.6" x14ac:dyDescent="0.3">
      <c r="H930" s="7" t="s">
        <v>3398</v>
      </c>
      <c r="X930" s="18" t="s">
        <v>928</v>
      </c>
      <c r="Z930" s="27" t="s">
        <v>2303</v>
      </c>
    </row>
    <row r="931" spans="8:26" ht="15.6" x14ac:dyDescent="0.3">
      <c r="H931" s="8" t="s">
        <v>3073</v>
      </c>
      <c r="X931" s="18" t="s">
        <v>1103</v>
      </c>
      <c r="Z931" s="27" t="s">
        <v>2304</v>
      </c>
    </row>
    <row r="932" spans="8:26" ht="15.6" x14ac:dyDescent="0.3">
      <c r="H932" s="8" t="s">
        <v>66</v>
      </c>
      <c r="X932" s="18" t="s">
        <v>929</v>
      </c>
      <c r="Z932" s="27" t="s">
        <v>2305</v>
      </c>
    </row>
    <row r="933" spans="8:26" ht="15.6" x14ac:dyDescent="0.3">
      <c r="H933" s="7" t="s">
        <v>67</v>
      </c>
      <c r="X933" s="18" t="s">
        <v>930</v>
      </c>
      <c r="Z933" s="27" t="s">
        <v>2254</v>
      </c>
    </row>
    <row r="934" spans="8:26" ht="15.6" x14ac:dyDescent="0.3">
      <c r="H934" s="8" t="s">
        <v>3008</v>
      </c>
      <c r="X934" s="18" t="s">
        <v>1104</v>
      </c>
      <c r="Z934" s="27" t="s">
        <v>2324</v>
      </c>
    </row>
    <row r="935" spans="8:26" ht="15.6" x14ac:dyDescent="0.3">
      <c r="H935" s="8" t="s">
        <v>68</v>
      </c>
      <c r="X935" s="18" t="s">
        <v>1105</v>
      </c>
      <c r="Z935" s="27" t="s">
        <v>2306</v>
      </c>
    </row>
    <row r="936" spans="8:26" ht="15.6" x14ac:dyDescent="0.3">
      <c r="H936" s="7" t="s">
        <v>69</v>
      </c>
      <c r="X936" s="18" t="s">
        <v>1106</v>
      </c>
      <c r="Z936" s="27" t="s">
        <v>2174</v>
      </c>
    </row>
    <row r="937" spans="8:26" ht="15.6" x14ac:dyDescent="0.3">
      <c r="H937" s="8" t="s">
        <v>70</v>
      </c>
      <c r="X937" s="18" t="s">
        <v>1107</v>
      </c>
      <c r="Z937" s="27" t="s">
        <v>2175</v>
      </c>
    </row>
    <row r="938" spans="8:26" ht="15.6" x14ac:dyDescent="0.3">
      <c r="H938" s="7" t="s">
        <v>71</v>
      </c>
      <c r="X938" s="18" t="s">
        <v>1108</v>
      </c>
      <c r="Z938" s="27" t="s">
        <v>2307</v>
      </c>
    </row>
    <row r="939" spans="8:26" ht="31.2" x14ac:dyDescent="0.3">
      <c r="H939" s="7" t="s">
        <v>3399</v>
      </c>
      <c r="X939" s="18" t="s">
        <v>1109</v>
      </c>
      <c r="Z939" s="27" t="s">
        <v>2308</v>
      </c>
    </row>
    <row r="940" spans="8:26" ht="15.6" x14ac:dyDescent="0.3">
      <c r="X940" s="18" t="s">
        <v>931</v>
      </c>
      <c r="Z940" s="27" t="s">
        <v>2309</v>
      </c>
    </row>
    <row r="941" spans="8:26" ht="15.6" x14ac:dyDescent="0.3">
      <c r="H941" s="8" t="s">
        <v>44</v>
      </c>
      <c r="X941" s="18" t="s">
        <v>1047</v>
      </c>
      <c r="Z941" s="27" t="s">
        <v>2310</v>
      </c>
    </row>
    <row r="942" spans="8:26" ht="31.2" x14ac:dyDescent="0.3">
      <c r="H942" s="8" t="s">
        <v>114</v>
      </c>
      <c r="X942" s="18" t="s">
        <v>1048</v>
      </c>
      <c r="Z942" s="27" t="s">
        <v>2311</v>
      </c>
    </row>
    <row r="943" spans="8:26" x14ac:dyDescent="0.3">
      <c r="X943" s="18" t="s">
        <v>932</v>
      </c>
      <c r="Z943" s="27" t="s">
        <v>2312</v>
      </c>
    </row>
    <row r="944" spans="8:26" ht="15.6" x14ac:dyDescent="0.3">
      <c r="H944" s="7" t="s">
        <v>26</v>
      </c>
      <c r="X944" s="18" t="s">
        <v>933</v>
      </c>
      <c r="Z944" s="27" t="s">
        <v>2255</v>
      </c>
    </row>
    <row r="945" spans="8:26" ht="15.6" x14ac:dyDescent="0.3">
      <c r="H945" s="8" t="s">
        <v>3400</v>
      </c>
      <c r="X945" s="18" t="s">
        <v>934</v>
      </c>
      <c r="Z945" s="27" t="s">
        <v>2256</v>
      </c>
    </row>
    <row r="946" spans="8:26" ht="15.6" x14ac:dyDescent="0.3">
      <c r="H946" s="7" t="s">
        <v>3402</v>
      </c>
      <c r="X946" s="18" t="s">
        <v>935</v>
      </c>
      <c r="Z946" s="27" t="s">
        <v>2257</v>
      </c>
    </row>
    <row r="947" spans="8:26" ht="15.6" x14ac:dyDescent="0.3">
      <c r="H947" s="8" t="s">
        <v>3403</v>
      </c>
      <c r="X947" s="18" t="s">
        <v>936</v>
      </c>
      <c r="Z947" s="27" t="s">
        <v>2176</v>
      </c>
    </row>
    <row r="948" spans="8:26" ht="15.6" x14ac:dyDescent="0.3">
      <c r="H948" s="7" t="s">
        <v>3404</v>
      </c>
      <c r="X948" s="18" t="s">
        <v>1049</v>
      </c>
      <c r="Z948" s="27" t="s">
        <v>2325</v>
      </c>
    </row>
    <row r="949" spans="8:26" ht="15.6" x14ac:dyDescent="0.3">
      <c r="H949" s="8" t="s">
        <v>3405</v>
      </c>
      <c r="X949" s="18" t="s">
        <v>937</v>
      </c>
      <c r="Z949" s="27" t="s">
        <v>2258</v>
      </c>
    </row>
    <row r="950" spans="8:26" ht="15.6" x14ac:dyDescent="0.3">
      <c r="H950" s="7" t="s">
        <v>3406</v>
      </c>
      <c r="X950" s="18" t="s">
        <v>1050</v>
      </c>
      <c r="Z950" s="27" t="s">
        <v>3401</v>
      </c>
    </row>
    <row r="951" spans="8:26" ht="15.6" x14ac:dyDescent="0.3">
      <c r="H951" s="8" t="s">
        <v>2715</v>
      </c>
      <c r="X951" s="18" t="s">
        <v>666</v>
      </c>
      <c r="Z951" s="27" t="s">
        <v>2157</v>
      </c>
    </row>
    <row r="952" spans="8:26" ht="15.6" x14ac:dyDescent="0.3">
      <c r="H952" s="7" t="s">
        <v>3407</v>
      </c>
      <c r="X952" s="18" t="s">
        <v>938</v>
      </c>
      <c r="Z952" s="27" t="s">
        <v>2177</v>
      </c>
    </row>
    <row r="953" spans="8:26" ht="15.6" x14ac:dyDescent="0.3">
      <c r="H953" s="7" t="s">
        <v>3408</v>
      </c>
      <c r="X953" s="18" t="s">
        <v>616</v>
      </c>
      <c r="Z953" s="27" t="s">
        <v>2158</v>
      </c>
    </row>
    <row r="954" spans="8:26" ht="15.6" x14ac:dyDescent="0.3">
      <c r="H954" s="8" t="s">
        <v>2721</v>
      </c>
      <c r="X954" s="18" t="s">
        <v>1086</v>
      </c>
      <c r="Z954" s="27" t="s">
        <v>2313</v>
      </c>
    </row>
    <row r="955" spans="8:26" ht="15.6" x14ac:dyDescent="0.3">
      <c r="H955" s="7" t="s">
        <v>3409</v>
      </c>
      <c r="X955" s="18" t="s">
        <v>667</v>
      </c>
      <c r="Z955" s="27" t="s">
        <v>2314</v>
      </c>
    </row>
    <row r="956" spans="8:26" ht="15.6" x14ac:dyDescent="0.3">
      <c r="H956" s="8" t="s">
        <v>3410</v>
      </c>
      <c r="X956" s="18" t="s">
        <v>1051</v>
      </c>
      <c r="Z956" s="27" t="s">
        <v>2315</v>
      </c>
    </row>
    <row r="957" spans="8:26" ht="15.6" x14ac:dyDescent="0.3">
      <c r="H957" s="7" t="s">
        <v>3411</v>
      </c>
      <c r="X957" s="18" t="s">
        <v>1052</v>
      </c>
      <c r="Z957" s="27" t="s">
        <v>2178</v>
      </c>
    </row>
    <row r="958" spans="8:26" ht="15.6" x14ac:dyDescent="0.3">
      <c r="H958" s="8" t="s">
        <v>3412</v>
      </c>
      <c r="X958" s="18" t="s">
        <v>939</v>
      </c>
      <c r="Z958" s="27" t="s">
        <v>2316</v>
      </c>
    </row>
    <row r="959" spans="8:26" ht="15.6" x14ac:dyDescent="0.3">
      <c r="H959" s="7" t="s">
        <v>3413</v>
      </c>
      <c r="X959" s="18" t="s">
        <v>939</v>
      </c>
      <c r="Z959" s="27" t="s">
        <v>2259</v>
      </c>
    </row>
    <row r="960" spans="8:26" ht="15.6" x14ac:dyDescent="0.3">
      <c r="H960" s="8" t="s">
        <v>3414</v>
      </c>
      <c r="X960" s="18" t="s">
        <v>940</v>
      </c>
      <c r="Z960" s="27" t="s">
        <v>2326</v>
      </c>
    </row>
    <row r="961" spans="8:26" ht="15.6" x14ac:dyDescent="0.3">
      <c r="H961" s="7" t="s">
        <v>3415</v>
      </c>
      <c r="X961" s="18" t="s">
        <v>941</v>
      </c>
      <c r="Z961" s="27" t="s">
        <v>2327</v>
      </c>
    </row>
    <row r="962" spans="8:26" ht="15.6" x14ac:dyDescent="0.3">
      <c r="H962" s="8" t="s">
        <v>3416</v>
      </c>
      <c r="X962" s="18" t="s">
        <v>942</v>
      </c>
      <c r="Z962" s="27" t="s">
        <v>2317</v>
      </c>
    </row>
    <row r="963" spans="8:26" ht="15.6" x14ac:dyDescent="0.3">
      <c r="H963" s="7" t="s">
        <v>3417</v>
      </c>
      <c r="X963" s="18" t="s">
        <v>1087</v>
      </c>
      <c r="Z963" s="27" t="s">
        <v>2318</v>
      </c>
    </row>
    <row r="964" spans="8:26" ht="15.6" x14ac:dyDescent="0.3">
      <c r="H964" s="8" t="s">
        <v>3418</v>
      </c>
      <c r="X964" s="18" t="s">
        <v>1088</v>
      </c>
      <c r="Z964" s="27" t="s">
        <v>2376</v>
      </c>
    </row>
    <row r="965" spans="8:26" ht="15.6" x14ac:dyDescent="0.3">
      <c r="H965" s="7" t="s">
        <v>2737</v>
      </c>
      <c r="X965" s="18" t="s">
        <v>1089</v>
      </c>
      <c r="Z965" s="27" t="s">
        <v>2377</v>
      </c>
    </row>
    <row r="966" spans="8:26" ht="15.6" x14ac:dyDescent="0.3">
      <c r="H966" s="8" t="s">
        <v>3419</v>
      </c>
      <c r="X966" s="18" t="s">
        <v>1090</v>
      </c>
      <c r="Z966" s="27" t="s">
        <v>2343</v>
      </c>
    </row>
    <row r="967" spans="8:26" ht="15.6" x14ac:dyDescent="0.3">
      <c r="H967" s="7" t="s">
        <v>3420</v>
      </c>
      <c r="X967" s="18" t="s">
        <v>943</v>
      </c>
      <c r="Z967" s="27" t="s">
        <v>2344</v>
      </c>
    </row>
    <row r="968" spans="8:26" ht="15.6" x14ac:dyDescent="0.3">
      <c r="H968" s="8" t="s">
        <v>3421</v>
      </c>
      <c r="X968" s="18" t="s">
        <v>1091</v>
      </c>
      <c r="Z968" s="27" t="s">
        <v>2345</v>
      </c>
    </row>
    <row r="969" spans="8:26" ht="15.6" x14ac:dyDescent="0.3">
      <c r="H969" s="7" t="s">
        <v>2941</v>
      </c>
      <c r="X969" s="18" t="s">
        <v>1053</v>
      </c>
      <c r="Z969" s="27" t="s">
        <v>2160</v>
      </c>
    </row>
    <row r="970" spans="8:26" ht="15.6" x14ac:dyDescent="0.3">
      <c r="H970" s="8" t="s">
        <v>3422</v>
      </c>
      <c r="X970" s="18" t="s">
        <v>1092</v>
      </c>
      <c r="Z970" s="27" t="s">
        <v>2346</v>
      </c>
    </row>
    <row r="971" spans="8:26" ht="15.6" x14ac:dyDescent="0.3">
      <c r="H971" s="7" t="s">
        <v>3423</v>
      </c>
      <c r="X971" s="18" t="s">
        <v>944</v>
      </c>
      <c r="Z971" s="27" t="s">
        <v>2347</v>
      </c>
    </row>
    <row r="972" spans="8:26" ht="15.6" x14ac:dyDescent="0.3">
      <c r="H972" s="8" t="s">
        <v>3424</v>
      </c>
      <c r="X972" s="18" t="s">
        <v>945</v>
      </c>
      <c r="Z972" s="27" t="s">
        <v>2260</v>
      </c>
    </row>
    <row r="973" spans="8:26" ht="15.6" x14ac:dyDescent="0.3">
      <c r="H973" s="7" t="s">
        <v>3425</v>
      </c>
      <c r="X973" s="18" t="s">
        <v>946</v>
      </c>
      <c r="Z973" s="27" t="s">
        <v>2348</v>
      </c>
    </row>
    <row r="974" spans="8:26" ht="15.6" x14ac:dyDescent="0.3">
      <c r="H974" s="8" t="s">
        <v>3426</v>
      </c>
      <c r="X974" s="18" t="s">
        <v>1054</v>
      </c>
      <c r="Z974" s="27" t="s">
        <v>2161</v>
      </c>
    </row>
    <row r="975" spans="8:26" ht="15.6" x14ac:dyDescent="0.3">
      <c r="H975" s="7" t="s">
        <v>3427</v>
      </c>
      <c r="X975" s="18" t="s">
        <v>1055</v>
      </c>
      <c r="Z975" s="27" t="s">
        <v>2261</v>
      </c>
    </row>
    <row r="976" spans="8:26" ht="15.6" x14ac:dyDescent="0.3">
      <c r="H976" s="8" t="s">
        <v>3428</v>
      </c>
      <c r="X976" s="18" t="s">
        <v>1056</v>
      </c>
      <c r="Z976" s="27" t="s">
        <v>2262</v>
      </c>
    </row>
    <row r="977" spans="8:26" ht="15.6" x14ac:dyDescent="0.3">
      <c r="H977" s="7" t="s">
        <v>3429</v>
      </c>
      <c r="X977" s="18" t="s">
        <v>1057</v>
      </c>
      <c r="Z977" s="27" t="s">
        <v>2328</v>
      </c>
    </row>
    <row r="978" spans="8:26" ht="15.6" x14ac:dyDescent="0.3">
      <c r="H978" s="8" t="s">
        <v>3430</v>
      </c>
      <c r="X978" s="18" t="s">
        <v>947</v>
      </c>
      <c r="Z978" s="27" t="s">
        <v>2263</v>
      </c>
    </row>
    <row r="979" spans="8:26" ht="15.6" x14ac:dyDescent="0.3">
      <c r="H979" s="7" t="s">
        <v>3431</v>
      </c>
      <c r="X979" s="18" t="s">
        <v>1058</v>
      </c>
      <c r="Z979" s="27" t="s">
        <v>2329</v>
      </c>
    </row>
    <row r="980" spans="8:26" ht="15.6" x14ac:dyDescent="0.3">
      <c r="H980" s="8" t="s">
        <v>3432</v>
      </c>
      <c r="X980" s="18" t="s">
        <v>1059</v>
      </c>
      <c r="Z980" s="27" t="s">
        <v>2349</v>
      </c>
    </row>
    <row r="981" spans="8:26" ht="15.6" x14ac:dyDescent="0.3">
      <c r="H981" s="7" t="s">
        <v>3433</v>
      </c>
      <c r="X981" s="18" t="s">
        <v>1093</v>
      </c>
      <c r="Z981" s="27" t="s">
        <v>2147</v>
      </c>
    </row>
    <row r="982" spans="8:26" ht="15.6" x14ac:dyDescent="0.3">
      <c r="H982" s="8" t="s">
        <v>2842</v>
      </c>
      <c r="X982" s="18" t="s">
        <v>948</v>
      </c>
      <c r="Z982" s="27" t="s">
        <v>2350</v>
      </c>
    </row>
    <row r="983" spans="8:26" ht="15.6" x14ac:dyDescent="0.3">
      <c r="H983" s="7" t="s">
        <v>3434</v>
      </c>
      <c r="X983" s="18" t="s">
        <v>1060</v>
      </c>
      <c r="Z983" s="27" t="s">
        <v>2330</v>
      </c>
    </row>
    <row r="984" spans="8:26" ht="15.6" x14ac:dyDescent="0.3">
      <c r="H984" s="8" t="s">
        <v>3435</v>
      </c>
      <c r="X984" s="18" t="s">
        <v>949</v>
      </c>
      <c r="Z984" s="27" t="s">
        <v>2331</v>
      </c>
    </row>
    <row r="985" spans="8:26" ht="15.6" x14ac:dyDescent="0.3">
      <c r="H985" s="7" t="s">
        <v>3436</v>
      </c>
      <c r="X985" s="18" t="s">
        <v>1094</v>
      </c>
      <c r="Z985" s="27" t="s">
        <v>2162</v>
      </c>
    </row>
    <row r="986" spans="8:26" ht="15.6" x14ac:dyDescent="0.3">
      <c r="H986" s="8" t="s">
        <v>3437</v>
      </c>
      <c r="X986" s="18" t="s">
        <v>1095</v>
      </c>
      <c r="Z986" s="27" t="s">
        <v>2332</v>
      </c>
    </row>
    <row r="987" spans="8:26" ht="15.6" x14ac:dyDescent="0.3">
      <c r="H987" s="7" t="s">
        <v>3438</v>
      </c>
      <c r="X987" s="18" t="s">
        <v>1061</v>
      </c>
      <c r="Z987" s="27" t="s">
        <v>2351</v>
      </c>
    </row>
    <row r="988" spans="8:26" ht="31.2" x14ac:dyDescent="0.3">
      <c r="H988" s="8" t="s">
        <v>3439</v>
      </c>
      <c r="X988" s="18" t="s">
        <v>1062</v>
      </c>
      <c r="Z988" s="27" t="s">
        <v>2352</v>
      </c>
    </row>
    <row r="989" spans="8:26" ht="15.6" x14ac:dyDescent="0.3">
      <c r="H989" s="7" t="s">
        <v>3440</v>
      </c>
      <c r="X989" s="18" t="s">
        <v>1063</v>
      </c>
      <c r="Z989" s="27" t="s">
        <v>2378</v>
      </c>
    </row>
    <row r="990" spans="8:26" ht="15.6" x14ac:dyDescent="0.3">
      <c r="H990" s="8" t="s">
        <v>3441</v>
      </c>
      <c r="X990" s="18" t="s">
        <v>950</v>
      </c>
      <c r="Z990" s="27" t="s">
        <v>2353</v>
      </c>
    </row>
    <row r="991" spans="8:26" ht="15.6" x14ac:dyDescent="0.3">
      <c r="H991" s="7" t="s">
        <v>3442</v>
      </c>
      <c r="X991" s="18" t="s">
        <v>951</v>
      </c>
      <c r="Z991" s="27" t="s">
        <v>2354</v>
      </c>
    </row>
    <row r="992" spans="8:26" ht="15.6" x14ac:dyDescent="0.3">
      <c r="H992" s="8" t="s">
        <v>3443</v>
      </c>
      <c r="X992" s="18" t="s">
        <v>952</v>
      </c>
      <c r="Z992" s="27" t="s">
        <v>2333</v>
      </c>
    </row>
    <row r="993" spans="8:26" ht="15.6" x14ac:dyDescent="0.3">
      <c r="H993" s="7" t="s">
        <v>3444</v>
      </c>
      <c r="X993" s="18" t="s">
        <v>953</v>
      </c>
      <c r="Z993" s="27" t="s">
        <v>2264</v>
      </c>
    </row>
    <row r="994" spans="8:26" ht="15.6" x14ac:dyDescent="0.3">
      <c r="H994" s="8" t="s">
        <v>3445</v>
      </c>
      <c r="X994" s="18" t="s">
        <v>954</v>
      </c>
      <c r="Z994" s="27" t="s">
        <v>2355</v>
      </c>
    </row>
    <row r="995" spans="8:26" ht="15.6" x14ac:dyDescent="0.3">
      <c r="H995" s="7" t="s">
        <v>3446</v>
      </c>
      <c r="X995" s="18" t="s">
        <v>955</v>
      </c>
      <c r="Z995" s="27" t="s">
        <v>2159</v>
      </c>
    </row>
    <row r="996" spans="8:26" ht="15.6" x14ac:dyDescent="0.3">
      <c r="H996" s="8" t="s">
        <v>3447</v>
      </c>
      <c r="X996" s="18" t="s">
        <v>956</v>
      </c>
      <c r="Z996" s="27" t="s">
        <v>2265</v>
      </c>
    </row>
    <row r="997" spans="8:26" ht="15.6" x14ac:dyDescent="0.3">
      <c r="H997" s="7" t="s">
        <v>3448</v>
      </c>
      <c r="X997" s="18" t="s">
        <v>1096</v>
      </c>
      <c r="Z997" s="27" t="s">
        <v>2334</v>
      </c>
    </row>
    <row r="998" spans="8:26" ht="15.6" x14ac:dyDescent="0.3">
      <c r="H998" s="8" t="s">
        <v>3449</v>
      </c>
      <c r="X998" s="18" t="s">
        <v>1097</v>
      </c>
      <c r="Z998" s="27" t="s">
        <v>2139</v>
      </c>
    </row>
    <row r="999" spans="8:26" ht="15.6" x14ac:dyDescent="0.3">
      <c r="H999" s="7" t="s">
        <v>3450</v>
      </c>
      <c r="X999" s="18" t="s">
        <v>957</v>
      </c>
      <c r="Z999" s="27" t="s">
        <v>2379</v>
      </c>
    </row>
    <row r="1000" spans="8:26" ht="15.6" x14ac:dyDescent="0.3">
      <c r="H1000" s="8" t="s">
        <v>2733</v>
      </c>
      <c r="X1000" s="18" t="s">
        <v>958</v>
      </c>
      <c r="Z1000" s="27" t="s">
        <v>2380</v>
      </c>
    </row>
    <row r="1001" spans="8:26" ht="15.6" x14ac:dyDescent="0.3">
      <c r="H1001" s="7" t="s">
        <v>3451</v>
      </c>
      <c r="X1001" s="18" t="s">
        <v>959</v>
      </c>
      <c r="Z1001" s="27" t="s">
        <v>2266</v>
      </c>
    </row>
    <row r="1002" spans="8:26" ht="15.6" x14ac:dyDescent="0.3">
      <c r="H1002" s="8" t="s">
        <v>2627</v>
      </c>
      <c r="X1002" s="18" t="s">
        <v>960</v>
      </c>
      <c r="Z1002" s="27" t="s">
        <v>2335</v>
      </c>
    </row>
    <row r="1003" spans="8:26" ht="15.6" x14ac:dyDescent="0.3">
      <c r="H1003" s="7" t="s">
        <v>2722</v>
      </c>
      <c r="X1003" s="18" t="s">
        <v>960</v>
      </c>
      <c r="Z1003" s="27" t="s">
        <v>2336</v>
      </c>
    </row>
    <row r="1004" spans="8:26" ht="15.6" x14ac:dyDescent="0.3">
      <c r="H1004" s="7" t="s">
        <v>33</v>
      </c>
      <c r="X1004" s="18" t="s">
        <v>961</v>
      </c>
      <c r="Z1004" s="27" t="s">
        <v>2163</v>
      </c>
    </row>
    <row r="1005" spans="8:26" ht="15.6" x14ac:dyDescent="0.3">
      <c r="H1005" s="8" t="s">
        <v>3452</v>
      </c>
      <c r="X1005" s="18" t="s">
        <v>962</v>
      </c>
      <c r="Z1005" s="27" t="s">
        <v>2140</v>
      </c>
    </row>
    <row r="1006" spans="8:26" ht="15.6" x14ac:dyDescent="0.3">
      <c r="H1006" s="7" t="s">
        <v>3453</v>
      </c>
      <c r="X1006" s="18" t="s">
        <v>963</v>
      </c>
      <c r="Z1006" s="27" t="s">
        <v>2180</v>
      </c>
    </row>
    <row r="1007" spans="8:26" ht="15.6" x14ac:dyDescent="0.3">
      <c r="H1007" s="8" t="s">
        <v>3454</v>
      </c>
      <c r="X1007" s="18" t="s">
        <v>964</v>
      </c>
      <c r="Z1007" s="27" t="s">
        <v>2267</v>
      </c>
    </row>
    <row r="1008" spans="8:26" ht="15.6" x14ac:dyDescent="0.3">
      <c r="H1008" s="7" t="s">
        <v>3455</v>
      </c>
      <c r="X1008" s="18" t="s">
        <v>965</v>
      </c>
      <c r="Z1008" s="27" t="s">
        <v>2337</v>
      </c>
    </row>
    <row r="1009" spans="8:26" ht="15.6" x14ac:dyDescent="0.3">
      <c r="H1009" s="8" t="s">
        <v>3456</v>
      </c>
      <c r="X1009" s="18" t="s">
        <v>821</v>
      </c>
      <c r="Z1009" s="27" t="s">
        <v>2338</v>
      </c>
    </row>
    <row r="1010" spans="8:26" ht="15.6" x14ac:dyDescent="0.3">
      <c r="H1010" s="7" t="s">
        <v>3457</v>
      </c>
      <c r="X1010" s="18" t="s">
        <v>966</v>
      </c>
      <c r="Z1010" s="27" t="s">
        <v>2339</v>
      </c>
    </row>
    <row r="1011" spans="8:26" ht="15.6" x14ac:dyDescent="0.3">
      <c r="H1011" s="8" t="s">
        <v>3458</v>
      </c>
      <c r="X1011" s="18" t="s">
        <v>1064</v>
      </c>
      <c r="Z1011" s="27" t="s">
        <v>2340</v>
      </c>
    </row>
    <row r="1012" spans="8:26" ht="15.6" x14ac:dyDescent="0.3">
      <c r="H1012" s="7" t="s">
        <v>3459</v>
      </c>
      <c r="Z1012" s="27" t="s">
        <v>2341</v>
      </c>
    </row>
    <row r="1013" spans="8:26" ht="15.6" x14ac:dyDescent="0.3">
      <c r="H1013" s="8" t="s">
        <v>3460</v>
      </c>
      <c r="X1013" s="2" t="s">
        <v>146</v>
      </c>
      <c r="Z1013" s="27" t="s">
        <v>2342</v>
      </c>
    </row>
    <row r="1014" spans="8:26" ht="15.6" x14ac:dyDescent="0.3">
      <c r="H1014" s="7" t="s">
        <v>3461</v>
      </c>
      <c r="X1014" s="21" t="s">
        <v>1321</v>
      </c>
    </row>
    <row r="1015" spans="8:26" ht="15.6" x14ac:dyDescent="0.3">
      <c r="H1015" s="8" t="s">
        <v>3462</v>
      </c>
      <c r="X1015" s="21" t="s">
        <v>1362</v>
      </c>
    </row>
    <row r="1016" spans="8:26" ht="15.6" x14ac:dyDescent="0.3">
      <c r="H1016" s="7" t="s">
        <v>3463</v>
      </c>
      <c r="X1016" s="21" t="s">
        <v>1322</v>
      </c>
    </row>
    <row r="1017" spans="8:26" ht="15.6" x14ac:dyDescent="0.3">
      <c r="H1017" s="8" t="s">
        <v>3464</v>
      </c>
      <c r="X1017" s="21" t="s">
        <v>1323</v>
      </c>
    </row>
    <row r="1018" spans="8:26" ht="15.6" x14ac:dyDescent="0.3">
      <c r="H1018" s="7" t="s">
        <v>3465</v>
      </c>
      <c r="X1018" s="21" t="s">
        <v>1184</v>
      </c>
    </row>
    <row r="1019" spans="8:26" ht="26.4" x14ac:dyDescent="0.3">
      <c r="H1019" s="8" t="s">
        <v>2637</v>
      </c>
      <c r="X1019" s="21" t="s">
        <v>1143</v>
      </c>
    </row>
    <row r="1020" spans="8:26" ht="31.2" x14ac:dyDescent="0.3">
      <c r="H1020" s="7" t="s">
        <v>3466</v>
      </c>
      <c r="X1020" s="21" t="s">
        <v>1111</v>
      </c>
    </row>
    <row r="1021" spans="8:26" ht="15.6" x14ac:dyDescent="0.3">
      <c r="H1021" s="8" t="s">
        <v>3301</v>
      </c>
      <c r="X1021" s="21" t="s">
        <v>1110</v>
      </c>
    </row>
    <row r="1022" spans="8:26" ht="15.6" x14ac:dyDescent="0.3">
      <c r="H1022" s="7" t="s">
        <v>2765</v>
      </c>
      <c r="X1022" s="21" t="s">
        <v>1363</v>
      </c>
    </row>
    <row r="1023" spans="8:26" ht="15.6" x14ac:dyDescent="0.3">
      <c r="H1023" s="8" t="s">
        <v>2874</v>
      </c>
      <c r="X1023" s="21" t="s">
        <v>1112</v>
      </c>
    </row>
    <row r="1024" spans="8:26" ht="31.2" x14ac:dyDescent="0.3">
      <c r="H1024" s="7" t="s">
        <v>3467</v>
      </c>
      <c r="X1024" s="21" t="s">
        <v>1249</v>
      </c>
    </row>
    <row r="1025" spans="8:24" ht="15.6" x14ac:dyDescent="0.3">
      <c r="H1025" s="8" t="s">
        <v>3468</v>
      </c>
      <c r="X1025" s="21" t="s">
        <v>1364</v>
      </c>
    </row>
    <row r="1026" spans="8:24" ht="15.6" x14ac:dyDescent="0.3">
      <c r="H1026" s="7" t="s">
        <v>3469</v>
      </c>
      <c r="X1026" s="21" t="s">
        <v>1308</v>
      </c>
    </row>
    <row r="1027" spans="8:24" ht="15.6" x14ac:dyDescent="0.3">
      <c r="H1027" s="8" t="s">
        <v>3470</v>
      </c>
      <c r="X1027" s="21" t="s">
        <v>1183</v>
      </c>
    </row>
    <row r="1028" spans="8:24" ht="15.6" x14ac:dyDescent="0.3">
      <c r="H1028" s="7" t="s">
        <v>3471</v>
      </c>
      <c r="X1028" s="21" t="s">
        <v>1144</v>
      </c>
    </row>
    <row r="1029" spans="8:24" ht="15.6" x14ac:dyDescent="0.3">
      <c r="H1029" s="8" t="s">
        <v>3472</v>
      </c>
      <c r="X1029" s="21" t="s">
        <v>1145</v>
      </c>
    </row>
    <row r="1030" spans="8:24" ht="15.6" x14ac:dyDescent="0.3">
      <c r="H1030" s="7" t="s">
        <v>2740</v>
      </c>
      <c r="X1030" s="21" t="s">
        <v>1146</v>
      </c>
    </row>
    <row r="1031" spans="8:24" ht="19.8" x14ac:dyDescent="0.3">
      <c r="H1031" s="8" t="s">
        <v>3473</v>
      </c>
      <c r="X1031" s="21" t="s">
        <v>1147</v>
      </c>
    </row>
    <row r="1032" spans="8:24" ht="15.6" x14ac:dyDescent="0.3">
      <c r="H1032" s="7" t="s">
        <v>3474</v>
      </c>
      <c r="X1032" s="21" t="s">
        <v>1309</v>
      </c>
    </row>
    <row r="1033" spans="8:24" ht="15.6" x14ac:dyDescent="0.3">
      <c r="H1033" s="8" t="s">
        <v>3475</v>
      </c>
      <c r="X1033" s="21" t="s">
        <v>1266</v>
      </c>
    </row>
    <row r="1034" spans="8:24" ht="15.6" x14ac:dyDescent="0.3">
      <c r="H1034" s="7" t="s">
        <v>3476</v>
      </c>
      <c r="X1034" s="21" t="s">
        <v>1113</v>
      </c>
    </row>
    <row r="1035" spans="8:24" ht="19.8" x14ac:dyDescent="0.3">
      <c r="H1035" s="8" t="s">
        <v>2748</v>
      </c>
      <c r="X1035" s="21" t="s">
        <v>1114</v>
      </c>
    </row>
    <row r="1036" spans="8:24" ht="15.6" x14ac:dyDescent="0.3">
      <c r="H1036" s="7" t="s">
        <v>3477</v>
      </c>
      <c r="X1036" s="21" t="s">
        <v>1228</v>
      </c>
    </row>
    <row r="1037" spans="8:24" ht="15.6" x14ac:dyDescent="0.3">
      <c r="H1037" s="8" t="s">
        <v>2749</v>
      </c>
      <c r="X1037" s="21" t="s">
        <v>1185</v>
      </c>
    </row>
    <row r="1038" spans="8:24" ht="15.6" x14ac:dyDescent="0.3">
      <c r="H1038" s="7" t="s">
        <v>3478</v>
      </c>
      <c r="X1038" s="21" t="s">
        <v>1186</v>
      </c>
    </row>
    <row r="1039" spans="8:24" ht="15.6" x14ac:dyDescent="0.3">
      <c r="H1039" s="8" t="s">
        <v>3479</v>
      </c>
      <c r="X1039" s="21" t="s">
        <v>1115</v>
      </c>
    </row>
    <row r="1040" spans="8:24" ht="15.6" x14ac:dyDescent="0.3">
      <c r="H1040" s="7" t="s">
        <v>3480</v>
      </c>
      <c r="X1040" s="21" t="s">
        <v>1409</v>
      </c>
    </row>
    <row r="1041" spans="8:24" ht="15.6" x14ac:dyDescent="0.3">
      <c r="H1041" s="8" t="s">
        <v>3481</v>
      </c>
      <c r="X1041" s="21" t="s">
        <v>1267</v>
      </c>
    </row>
    <row r="1042" spans="8:24" ht="15.6" x14ac:dyDescent="0.3">
      <c r="H1042" s="7" t="s">
        <v>3482</v>
      </c>
      <c r="X1042" s="21" t="s">
        <v>1268</v>
      </c>
    </row>
    <row r="1043" spans="8:24" ht="15.6" x14ac:dyDescent="0.3">
      <c r="H1043" s="8" t="s">
        <v>3483</v>
      </c>
      <c r="X1043" s="21" t="s">
        <v>1187</v>
      </c>
    </row>
    <row r="1044" spans="8:24" ht="15.6" x14ac:dyDescent="0.3">
      <c r="H1044" s="7" t="s">
        <v>3484</v>
      </c>
      <c r="X1044" s="21" t="s">
        <v>1269</v>
      </c>
    </row>
    <row r="1045" spans="8:24" ht="15.6" x14ac:dyDescent="0.3">
      <c r="H1045" s="8" t="s">
        <v>3485</v>
      </c>
      <c r="X1045" s="21" t="s">
        <v>1365</v>
      </c>
    </row>
    <row r="1046" spans="8:24" ht="15.6" x14ac:dyDescent="0.3">
      <c r="H1046" s="7" t="s">
        <v>3486</v>
      </c>
      <c r="X1046" s="21" t="s">
        <v>1366</v>
      </c>
    </row>
    <row r="1047" spans="8:24" ht="15.6" x14ac:dyDescent="0.3">
      <c r="H1047" s="8" t="s">
        <v>3487</v>
      </c>
      <c r="X1047" s="21" t="s">
        <v>1367</v>
      </c>
    </row>
    <row r="1048" spans="8:24" ht="15.6" x14ac:dyDescent="0.3">
      <c r="H1048" s="7" t="s">
        <v>3488</v>
      </c>
      <c r="X1048" s="21" t="s">
        <v>1368</v>
      </c>
    </row>
    <row r="1049" spans="8:24" ht="15.6" x14ac:dyDescent="0.3">
      <c r="H1049" s="8" t="s">
        <v>3489</v>
      </c>
      <c r="X1049" s="21" t="s">
        <v>1148</v>
      </c>
    </row>
    <row r="1050" spans="8:24" ht="15.6" x14ac:dyDescent="0.3">
      <c r="H1050" s="7" t="s">
        <v>3490</v>
      </c>
      <c r="X1050" s="21" t="s">
        <v>1188</v>
      </c>
    </row>
    <row r="1051" spans="8:24" ht="15.6" x14ac:dyDescent="0.3">
      <c r="H1051" s="8" t="s">
        <v>115</v>
      </c>
      <c r="X1051" s="21" t="s">
        <v>1250</v>
      </c>
    </row>
    <row r="1052" spans="8:24" ht="15.6" x14ac:dyDescent="0.3">
      <c r="H1052" s="7" t="s">
        <v>2729</v>
      </c>
      <c r="X1052" s="21" t="s">
        <v>1223</v>
      </c>
    </row>
    <row r="1053" spans="8:24" ht="15.6" x14ac:dyDescent="0.3">
      <c r="H1053" s="8" t="s">
        <v>3491</v>
      </c>
      <c r="X1053" s="21" t="s">
        <v>1251</v>
      </c>
    </row>
    <row r="1054" spans="8:24" ht="15.6" x14ac:dyDescent="0.3">
      <c r="H1054" s="7" t="s">
        <v>3492</v>
      </c>
      <c r="X1054" s="21" t="s">
        <v>1252</v>
      </c>
    </row>
    <row r="1055" spans="8:24" ht="15.6" x14ac:dyDescent="0.3">
      <c r="H1055" s="8" t="s">
        <v>3493</v>
      </c>
      <c r="X1055" s="21" t="s">
        <v>1270</v>
      </c>
    </row>
    <row r="1056" spans="8:24" ht="15.6" x14ac:dyDescent="0.3">
      <c r="H1056" s="7" t="s">
        <v>3494</v>
      </c>
      <c r="X1056" s="21" t="s">
        <v>1149</v>
      </c>
    </row>
    <row r="1057" spans="8:24" ht="15.6" x14ac:dyDescent="0.3">
      <c r="H1057" s="8" t="s">
        <v>3495</v>
      </c>
      <c r="X1057" s="21" t="s">
        <v>1150</v>
      </c>
    </row>
    <row r="1058" spans="8:24" ht="15.6" x14ac:dyDescent="0.3">
      <c r="H1058" s="7" t="s">
        <v>3496</v>
      </c>
      <c r="X1058" s="21" t="s">
        <v>1116</v>
      </c>
    </row>
    <row r="1059" spans="8:24" ht="15.6" x14ac:dyDescent="0.3">
      <c r="H1059" s="8" t="s">
        <v>3586</v>
      </c>
      <c r="X1059" s="21" t="s">
        <v>1151</v>
      </c>
    </row>
    <row r="1060" spans="8:24" x14ac:dyDescent="0.3">
      <c r="X1060" s="21" t="s">
        <v>1152</v>
      </c>
    </row>
    <row r="1061" spans="8:24" x14ac:dyDescent="0.3">
      <c r="X1061" s="21" t="s">
        <v>1324</v>
      </c>
    </row>
    <row r="1062" spans="8:24" ht="15.6" x14ac:dyDescent="0.3">
      <c r="H1062" s="10" t="s">
        <v>116</v>
      </c>
      <c r="X1062" s="21" t="s">
        <v>1325</v>
      </c>
    </row>
    <row r="1063" spans="8:24" ht="15.6" x14ac:dyDescent="0.3">
      <c r="H1063" s="11" t="s">
        <v>116</v>
      </c>
      <c r="X1063" s="21" t="s">
        <v>1253</v>
      </c>
    </row>
    <row r="1064" spans="8:24" x14ac:dyDescent="0.3">
      <c r="X1064" s="21" t="s">
        <v>1369</v>
      </c>
    </row>
    <row r="1065" spans="8:24" ht="15.6" x14ac:dyDescent="0.3">
      <c r="H1065" s="12" t="s">
        <v>20</v>
      </c>
      <c r="X1065" s="21" t="s">
        <v>1370</v>
      </c>
    </row>
    <row r="1066" spans="8:24" ht="15.6" x14ac:dyDescent="0.3">
      <c r="H1066" s="5" t="s">
        <v>3497</v>
      </c>
      <c r="X1066" s="21" t="s">
        <v>1371</v>
      </c>
    </row>
    <row r="1067" spans="8:24" ht="15.6" x14ac:dyDescent="0.3">
      <c r="H1067" s="6" t="s">
        <v>3498</v>
      </c>
      <c r="X1067" s="21" t="s">
        <v>1326</v>
      </c>
    </row>
    <row r="1068" spans="8:24" ht="15.6" x14ac:dyDescent="0.3">
      <c r="H1068" s="5" t="s">
        <v>3499</v>
      </c>
      <c r="X1068" s="21" t="s">
        <v>1117</v>
      </c>
    </row>
    <row r="1069" spans="8:24" ht="15.6" x14ac:dyDescent="0.3">
      <c r="H1069" s="6" t="s">
        <v>3500</v>
      </c>
      <c r="X1069" s="21" t="s">
        <v>1229</v>
      </c>
    </row>
    <row r="1070" spans="8:24" ht="15.6" x14ac:dyDescent="0.3">
      <c r="H1070" s="5" t="s">
        <v>3501</v>
      </c>
      <c r="X1070" s="21" t="s">
        <v>1271</v>
      </c>
    </row>
    <row r="1071" spans="8:24" ht="15.6" x14ac:dyDescent="0.3">
      <c r="H1071" s="6" t="s">
        <v>3502</v>
      </c>
      <c r="X1071" s="21" t="s">
        <v>1189</v>
      </c>
    </row>
    <row r="1072" spans="8:24" ht="15.6" x14ac:dyDescent="0.3">
      <c r="H1072" s="5" t="s">
        <v>3503</v>
      </c>
      <c r="X1072" s="21" t="s">
        <v>1190</v>
      </c>
    </row>
    <row r="1073" spans="8:24" ht="15.6" x14ac:dyDescent="0.3">
      <c r="H1073" s="6" t="s">
        <v>3504</v>
      </c>
      <c r="X1073" s="21" t="s">
        <v>1272</v>
      </c>
    </row>
    <row r="1074" spans="8:24" ht="15.6" x14ac:dyDescent="0.3">
      <c r="H1074" s="5" t="s">
        <v>117</v>
      </c>
      <c r="X1074" s="21" t="s">
        <v>1273</v>
      </c>
    </row>
    <row r="1075" spans="8:24" ht="15.6" x14ac:dyDescent="0.3">
      <c r="H1075" s="6" t="s">
        <v>3505</v>
      </c>
      <c r="X1075" s="21" t="s">
        <v>1118</v>
      </c>
    </row>
    <row r="1076" spans="8:24" ht="15.6" x14ac:dyDescent="0.3">
      <c r="H1076" s="5" t="s">
        <v>3506</v>
      </c>
      <c r="X1076" s="21" t="s">
        <v>1327</v>
      </c>
    </row>
    <row r="1077" spans="8:24" ht="15.6" x14ac:dyDescent="0.3">
      <c r="H1077" s="6" t="s">
        <v>3507</v>
      </c>
      <c r="X1077" s="21" t="s">
        <v>1328</v>
      </c>
    </row>
    <row r="1078" spans="8:24" ht="15.6" x14ac:dyDescent="0.3">
      <c r="H1078" s="5" t="s">
        <v>2727</v>
      </c>
      <c r="X1078" s="21" t="s">
        <v>1329</v>
      </c>
    </row>
    <row r="1079" spans="8:24" ht="15.6" x14ac:dyDescent="0.3">
      <c r="H1079" s="6" t="s">
        <v>2674</v>
      </c>
      <c r="X1079" s="21" t="s">
        <v>1330</v>
      </c>
    </row>
    <row r="1080" spans="8:24" ht="15.6" x14ac:dyDescent="0.3">
      <c r="H1080" s="5" t="s">
        <v>3508</v>
      </c>
      <c r="X1080" s="21" t="s">
        <v>1331</v>
      </c>
    </row>
    <row r="1081" spans="8:24" ht="15.6" x14ac:dyDescent="0.3">
      <c r="H1081" s="6" t="s">
        <v>3509</v>
      </c>
      <c r="X1081" s="21" t="s">
        <v>1332</v>
      </c>
    </row>
    <row r="1082" spans="8:24" ht="15.6" x14ac:dyDescent="0.3">
      <c r="H1082" s="5" t="s">
        <v>3387</v>
      </c>
      <c r="X1082" s="21" t="s">
        <v>1333</v>
      </c>
    </row>
    <row r="1083" spans="8:24" ht="15.6" x14ac:dyDescent="0.3">
      <c r="H1083" s="6" t="s">
        <v>3510</v>
      </c>
      <c r="X1083" s="21" t="s">
        <v>1191</v>
      </c>
    </row>
    <row r="1084" spans="8:24" ht="15.6" x14ac:dyDescent="0.3">
      <c r="H1084" s="5" t="s">
        <v>2699</v>
      </c>
      <c r="X1084" s="21" t="s">
        <v>1254</v>
      </c>
    </row>
    <row r="1085" spans="8:24" ht="15.6" x14ac:dyDescent="0.3">
      <c r="H1085" s="6" t="s">
        <v>3351</v>
      </c>
      <c r="X1085" s="21" t="s">
        <v>1153</v>
      </c>
    </row>
    <row r="1086" spans="8:24" ht="15.6" x14ac:dyDescent="0.3">
      <c r="H1086" s="5" t="s">
        <v>3511</v>
      </c>
      <c r="X1086" s="21" t="s">
        <v>1119</v>
      </c>
    </row>
    <row r="1087" spans="8:24" ht="15.6" x14ac:dyDescent="0.3">
      <c r="H1087" s="6" t="s">
        <v>3512</v>
      </c>
      <c r="X1087" s="21" t="s">
        <v>1334</v>
      </c>
    </row>
    <row r="1088" spans="8:24" ht="19.8" x14ac:dyDescent="0.3">
      <c r="H1088" s="5" t="s">
        <v>3513</v>
      </c>
      <c r="X1088" s="21" t="s">
        <v>1224</v>
      </c>
    </row>
    <row r="1089" spans="8:24" ht="15.6" x14ac:dyDescent="0.3">
      <c r="H1089" s="6" t="s">
        <v>2622</v>
      </c>
      <c r="X1089" s="21" t="s">
        <v>1410</v>
      </c>
    </row>
    <row r="1090" spans="8:24" ht="15.6" x14ac:dyDescent="0.3">
      <c r="H1090" s="5" t="s">
        <v>3514</v>
      </c>
      <c r="X1090" s="21" t="s">
        <v>1154</v>
      </c>
    </row>
    <row r="1091" spans="8:24" ht="15.6" x14ac:dyDescent="0.3">
      <c r="H1091" s="6" t="s">
        <v>3515</v>
      </c>
      <c r="X1091" s="21" t="s">
        <v>1155</v>
      </c>
    </row>
    <row r="1092" spans="8:24" x14ac:dyDescent="0.3">
      <c r="H1092"/>
      <c r="X1092" s="21" t="s">
        <v>1274</v>
      </c>
    </row>
    <row r="1093" spans="8:24" x14ac:dyDescent="0.3">
      <c r="H1093" s="2" t="s">
        <v>21</v>
      </c>
      <c r="X1093" s="21" t="s">
        <v>1255</v>
      </c>
    </row>
    <row r="1094" spans="8:24" ht="15.6" x14ac:dyDescent="0.3">
      <c r="H1094" s="7" t="s">
        <v>3162</v>
      </c>
      <c r="X1094" s="21" t="s">
        <v>1230</v>
      </c>
    </row>
    <row r="1095" spans="8:24" ht="31.2" x14ac:dyDescent="0.3">
      <c r="H1095" s="8" t="s">
        <v>3516</v>
      </c>
      <c r="X1095" s="21" t="s">
        <v>1256</v>
      </c>
    </row>
    <row r="1096" spans="8:24" ht="31.2" x14ac:dyDescent="0.3">
      <c r="H1096" s="7" t="s">
        <v>3517</v>
      </c>
      <c r="X1096" s="21" t="s">
        <v>1192</v>
      </c>
    </row>
    <row r="1097" spans="8:24" ht="15.6" x14ac:dyDescent="0.3">
      <c r="H1097" s="8" t="s">
        <v>3518</v>
      </c>
      <c r="X1097" s="21" t="s">
        <v>1372</v>
      </c>
    </row>
    <row r="1098" spans="8:24" ht="15.6" x14ac:dyDescent="0.3">
      <c r="H1098" s="7" t="s">
        <v>3519</v>
      </c>
      <c r="X1098" s="21" t="s">
        <v>1193</v>
      </c>
    </row>
    <row r="1099" spans="8:24" ht="15.6" x14ac:dyDescent="0.3">
      <c r="H1099" s="8" t="s">
        <v>3520</v>
      </c>
      <c r="X1099" s="21" t="s">
        <v>1335</v>
      </c>
    </row>
    <row r="1100" spans="8:24" ht="15.6" x14ac:dyDescent="0.3">
      <c r="H1100" s="7" t="s">
        <v>118</v>
      </c>
      <c r="X1100" s="21" t="s">
        <v>1373</v>
      </c>
    </row>
    <row r="1101" spans="8:24" ht="15.6" x14ac:dyDescent="0.3">
      <c r="H1101" s="8" t="s">
        <v>3521</v>
      </c>
      <c r="X1101" s="21" t="s">
        <v>1374</v>
      </c>
    </row>
    <row r="1102" spans="8:24" ht="15.6" x14ac:dyDescent="0.3">
      <c r="H1102" s="7" t="s">
        <v>3522</v>
      </c>
      <c r="X1102" s="21" t="s">
        <v>1231</v>
      </c>
    </row>
    <row r="1103" spans="8:24" ht="15.6" x14ac:dyDescent="0.3">
      <c r="H1103" s="8" t="s">
        <v>3523</v>
      </c>
      <c r="X1103" s="21" t="s">
        <v>1232</v>
      </c>
    </row>
    <row r="1104" spans="8:24" ht="15.6" x14ac:dyDescent="0.3">
      <c r="H1104" s="7" t="s">
        <v>3331</v>
      </c>
      <c r="X1104" s="21" t="s">
        <v>1375</v>
      </c>
    </row>
    <row r="1105" spans="8:24" ht="31.2" x14ac:dyDescent="0.3">
      <c r="H1105" s="8" t="s">
        <v>3524</v>
      </c>
      <c r="X1105" s="21" t="s">
        <v>536</v>
      </c>
    </row>
    <row r="1106" spans="8:24" ht="31.2" x14ac:dyDescent="0.3">
      <c r="H1106" s="7" t="s">
        <v>3525</v>
      </c>
      <c r="X1106" s="21" t="s">
        <v>1275</v>
      </c>
    </row>
    <row r="1107" spans="8:24" ht="15.6" x14ac:dyDescent="0.3">
      <c r="H1107" s="8" t="s">
        <v>2725</v>
      </c>
      <c r="X1107" s="21" t="s">
        <v>1156</v>
      </c>
    </row>
    <row r="1108" spans="8:24" ht="15.6" x14ac:dyDescent="0.3">
      <c r="H1108" s="7" t="s">
        <v>3526</v>
      </c>
      <c r="X1108" s="21" t="s">
        <v>1194</v>
      </c>
    </row>
    <row r="1109" spans="8:24" ht="15.6" x14ac:dyDescent="0.3">
      <c r="H1109" s="8" t="s">
        <v>2898</v>
      </c>
      <c r="X1109" s="21" t="s">
        <v>1233</v>
      </c>
    </row>
    <row r="1110" spans="8:24" x14ac:dyDescent="0.3">
      <c r="H1110"/>
      <c r="X1110" s="21" t="s">
        <v>1376</v>
      </c>
    </row>
    <row r="1111" spans="8:24" x14ac:dyDescent="0.3">
      <c r="H1111" s="2" t="s">
        <v>22</v>
      </c>
      <c r="X1111" s="21" t="s">
        <v>1377</v>
      </c>
    </row>
    <row r="1112" spans="8:24" ht="15.6" x14ac:dyDescent="0.3">
      <c r="H1112" s="7" t="s">
        <v>3527</v>
      </c>
      <c r="X1112" s="21" t="s">
        <v>1157</v>
      </c>
    </row>
    <row r="1113" spans="8:24" ht="15.6" x14ac:dyDescent="0.3">
      <c r="H1113" s="8" t="s">
        <v>3528</v>
      </c>
      <c r="X1113" s="21" t="s">
        <v>1195</v>
      </c>
    </row>
    <row r="1114" spans="8:24" ht="15.6" x14ac:dyDescent="0.3">
      <c r="H1114" s="7" t="s">
        <v>3529</v>
      </c>
      <c r="X1114" s="21" t="s">
        <v>1196</v>
      </c>
    </row>
    <row r="1115" spans="8:24" ht="15.6" x14ac:dyDescent="0.3">
      <c r="H1115" s="8" t="s">
        <v>3530</v>
      </c>
      <c r="X1115" s="21" t="s">
        <v>1276</v>
      </c>
    </row>
    <row r="1116" spans="8:24" ht="15.6" x14ac:dyDescent="0.3">
      <c r="H1116" s="7" t="s">
        <v>3531</v>
      </c>
      <c r="X1116" s="21" t="s">
        <v>1277</v>
      </c>
    </row>
    <row r="1117" spans="8:24" ht="15.6" x14ac:dyDescent="0.3">
      <c r="H1117" s="8" t="s">
        <v>3532</v>
      </c>
      <c r="X1117" s="21" t="s">
        <v>1378</v>
      </c>
    </row>
    <row r="1118" spans="8:24" ht="15.6" x14ac:dyDescent="0.3">
      <c r="H1118" s="7" t="s">
        <v>3533</v>
      </c>
      <c r="X1118" s="21" t="s">
        <v>1234</v>
      </c>
    </row>
    <row r="1119" spans="8:24" ht="15.6" x14ac:dyDescent="0.3">
      <c r="H1119" s="8" t="s">
        <v>3534</v>
      </c>
      <c r="X1119" s="21" t="s">
        <v>1197</v>
      </c>
    </row>
    <row r="1120" spans="8:24" ht="15.6" x14ac:dyDescent="0.3">
      <c r="H1120" s="7" t="s">
        <v>3535</v>
      </c>
      <c r="X1120" s="21" t="s">
        <v>1158</v>
      </c>
    </row>
    <row r="1121" spans="8:24" ht="15.6" x14ac:dyDescent="0.3">
      <c r="H1121" s="8" t="s">
        <v>3536</v>
      </c>
      <c r="X1121" s="21" t="s">
        <v>538</v>
      </c>
    </row>
    <row r="1122" spans="8:24" ht="15.6" x14ac:dyDescent="0.3">
      <c r="H1122" s="7" t="s">
        <v>3537</v>
      </c>
      <c r="X1122" s="21" t="s">
        <v>1198</v>
      </c>
    </row>
    <row r="1123" spans="8:24" ht="15.6" x14ac:dyDescent="0.3">
      <c r="H1123" s="8" t="s">
        <v>2870</v>
      </c>
      <c r="X1123" s="21" t="s">
        <v>1199</v>
      </c>
    </row>
    <row r="1124" spans="8:24" ht="15.6" x14ac:dyDescent="0.3">
      <c r="H1124" s="7" t="s">
        <v>3538</v>
      </c>
      <c r="X1124" s="21" t="s">
        <v>1200</v>
      </c>
    </row>
    <row r="1125" spans="8:24" ht="31.2" x14ac:dyDescent="0.3">
      <c r="H1125" s="8" t="s">
        <v>3539</v>
      </c>
      <c r="X1125" s="21" t="s">
        <v>1159</v>
      </c>
    </row>
    <row r="1126" spans="8:24" ht="15.6" x14ac:dyDescent="0.3">
      <c r="H1126" s="7" t="s">
        <v>3540</v>
      </c>
      <c r="X1126" s="21" t="s">
        <v>1120</v>
      </c>
    </row>
    <row r="1127" spans="8:24" ht="15.6" x14ac:dyDescent="0.3">
      <c r="H1127" s="8" t="s">
        <v>3541</v>
      </c>
      <c r="X1127" s="21" t="s">
        <v>1121</v>
      </c>
    </row>
    <row r="1128" spans="8:24" ht="15.6" x14ac:dyDescent="0.3">
      <c r="H1128" s="7" t="s">
        <v>2751</v>
      </c>
      <c r="X1128" s="21" t="s">
        <v>1225</v>
      </c>
    </row>
    <row r="1129" spans="8:24" ht="15.6" x14ac:dyDescent="0.3">
      <c r="H1129" s="8" t="s">
        <v>2734</v>
      </c>
      <c r="X1129" s="21" t="s">
        <v>1160</v>
      </c>
    </row>
    <row r="1130" spans="8:24" ht="15.6" x14ac:dyDescent="0.3">
      <c r="H1130" s="7" t="s">
        <v>119</v>
      </c>
      <c r="X1130" s="21" t="s">
        <v>1122</v>
      </c>
    </row>
    <row r="1131" spans="8:24" x14ac:dyDescent="0.3">
      <c r="H1131"/>
      <c r="X1131" s="21" t="s">
        <v>1257</v>
      </c>
    </row>
    <row r="1132" spans="8:24" x14ac:dyDescent="0.3">
      <c r="H1132" s="2" t="s">
        <v>23</v>
      </c>
      <c r="X1132" s="21" t="s">
        <v>1161</v>
      </c>
    </row>
    <row r="1133" spans="8:24" ht="15.6" x14ac:dyDescent="0.3">
      <c r="H1133" s="8" t="s">
        <v>3558</v>
      </c>
      <c r="X1133" s="21" t="s">
        <v>1123</v>
      </c>
    </row>
    <row r="1134" spans="8:24" ht="15.6" x14ac:dyDescent="0.3">
      <c r="H1134" s="7" t="s">
        <v>3077</v>
      </c>
      <c r="X1134" s="21" t="s">
        <v>1278</v>
      </c>
    </row>
    <row r="1135" spans="8:24" ht="15.6" x14ac:dyDescent="0.3">
      <c r="H1135" s="7" t="s">
        <v>3542</v>
      </c>
      <c r="X1135" s="21" t="s">
        <v>1124</v>
      </c>
    </row>
    <row r="1136" spans="8:24" ht="15.6" x14ac:dyDescent="0.3">
      <c r="H1136" s="8" t="s">
        <v>3078</v>
      </c>
      <c r="X1136" s="21" t="s">
        <v>1125</v>
      </c>
    </row>
    <row r="1137" spans="8:24" ht="15.6" x14ac:dyDescent="0.3">
      <c r="H1137" s="7" t="s">
        <v>3079</v>
      </c>
      <c r="X1137" s="21" t="s">
        <v>1379</v>
      </c>
    </row>
    <row r="1138" spans="8:24" ht="15.6" x14ac:dyDescent="0.3">
      <c r="H1138" s="8" t="s">
        <v>2809</v>
      </c>
      <c r="X1138" s="21" t="s">
        <v>1279</v>
      </c>
    </row>
    <row r="1139" spans="8:24" ht="15.6" x14ac:dyDescent="0.3">
      <c r="H1139" s="8" t="s">
        <v>2809</v>
      </c>
      <c r="X1139" s="21" t="s">
        <v>1380</v>
      </c>
    </row>
    <row r="1140" spans="8:24" ht="15.6" x14ac:dyDescent="0.3">
      <c r="H1140" s="7" t="s">
        <v>3235</v>
      </c>
      <c r="X1140" s="21" t="s">
        <v>1336</v>
      </c>
    </row>
    <row r="1141" spans="8:24" ht="15.6" x14ac:dyDescent="0.3">
      <c r="H1141" s="7" t="s">
        <v>80</v>
      </c>
      <c r="X1141" s="21" t="s">
        <v>1337</v>
      </c>
    </row>
    <row r="1142" spans="8:24" ht="15.6" x14ac:dyDescent="0.3">
      <c r="H1142" s="8" t="s">
        <v>3543</v>
      </c>
      <c r="X1142" s="21" t="s">
        <v>1338</v>
      </c>
    </row>
    <row r="1143" spans="8:24" ht="15.6" x14ac:dyDescent="0.3">
      <c r="H1143" s="8" t="s">
        <v>3080</v>
      </c>
      <c r="X1143" s="21" t="s">
        <v>1339</v>
      </c>
    </row>
    <row r="1144" spans="8:24" ht="15.6" x14ac:dyDescent="0.3">
      <c r="H1144" s="7" t="s">
        <v>3081</v>
      </c>
      <c r="X1144" s="21" t="s">
        <v>1340</v>
      </c>
    </row>
    <row r="1145" spans="8:24" ht="15.6" x14ac:dyDescent="0.3">
      <c r="H1145" s="8" t="s">
        <v>3082</v>
      </c>
      <c r="X1145" s="21" t="s">
        <v>1341</v>
      </c>
    </row>
    <row r="1146" spans="8:24" ht="15.6" x14ac:dyDescent="0.3">
      <c r="H1146" s="7" t="s">
        <v>3544</v>
      </c>
      <c r="X1146" s="21" t="s">
        <v>1342</v>
      </c>
    </row>
    <row r="1147" spans="8:24" ht="15.6" x14ac:dyDescent="0.3">
      <c r="H1147" s="8" t="s">
        <v>3545</v>
      </c>
      <c r="X1147" s="21" t="s">
        <v>3585</v>
      </c>
    </row>
    <row r="1148" spans="8:24" ht="15.6" x14ac:dyDescent="0.3">
      <c r="H1148" s="7" t="s">
        <v>81</v>
      </c>
      <c r="X1148" s="21" t="s">
        <v>1343</v>
      </c>
    </row>
    <row r="1149" spans="8:24" ht="15.6" x14ac:dyDescent="0.3">
      <c r="H1149" s="8" t="s">
        <v>82</v>
      </c>
      <c r="X1149" s="21" t="s">
        <v>1162</v>
      </c>
    </row>
    <row r="1150" spans="8:24" ht="15.6" x14ac:dyDescent="0.3">
      <c r="H1150" s="7" t="s">
        <v>3546</v>
      </c>
      <c r="X1150" s="21" t="s">
        <v>1381</v>
      </c>
    </row>
    <row r="1151" spans="8:24" ht="15.6" x14ac:dyDescent="0.3">
      <c r="H1151" s="7" t="s">
        <v>2913</v>
      </c>
      <c r="X1151" s="21" t="s">
        <v>1163</v>
      </c>
    </row>
    <row r="1152" spans="8:24" ht="15.6" x14ac:dyDescent="0.3">
      <c r="H1152" s="8" t="s">
        <v>3083</v>
      </c>
      <c r="X1152" s="21" t="s">
        <v>1235</v>
      </c>
    </row>
    <row r="1153" spans="8:24" ht="15.6" x14ac:dyDescent="0.3">
      <c r="H1153" s="8" t="s">
        <v>3547</v>
      </c>
      <c r="X1153" s="21" t="s">
        <v>1236</v>
      </c>
    </row>
    <row r="1154" spans="8:24" ht="15.6" x14ac:dyDescent="0.3">
      <c r="H1154" s="7" t="s">
        <v>3084</v>
      </c>
      <c r="X1154" s="21" t="s">
        <v>1126</v>
      </c>
    </row>
    <row r="1155" spans="8:24" ht="15.6" x14ac:dyDescent="0.3">
      <c r="H1155" s="8" t="s">
        <v>3085</v>
      </c>
      <c r="X1155" s="21" t="s">
        <v>1344</v>
      </c>
    </row>
    <row r="1156" spans="8:24" ht="15.6" x14ac:dyDescent="0.3">
      <c r="H1156" s="7" t="s">
        <v>3086</v>
      </c>
      <c r="X1156" s="21" t="s">
        <v>1345</v>
      </c>
    </row>
    <row r="1157" spans="8:24" ht="15.6" x14ac:dyDescent="0.3">
      <c r="H1157" s="8" t="s">
        <v>3087</v>
      </c>
      <c r="X1157" s="21" t="s">
        <v>1127</v>
      </c>
    </row>
    <row r="1158" spans="8:24" ht="15.6" x14ac:dyDescent="0.3">
      <c r="H1158" s="7" t="s">
        <v>3088</v>
      </c>
      <c r="X1158" s="21" t="s">
        <v>1128</v>
      </c>
    </row>
    <row r="1159" spans="8:24" ht="15.6" x14ac:dyDescent="0.3">
      <c r="H1159" s="7" t="s">
        <v>3279</v>
      </c>
      <c r="X1159" s="21" t="s">
        <v>1129</v>
      </c>
    </row>
    <row r="1160" spans="8:24" ht="15.6" x14ac:dyDescent="0.3">
      <c r="H1160" s="8" t="s">
        <v>118</v>
      </c>
      <c r="X1160" s="21" t="s">
        <v>450</v>
      </c>
    </row>
    <row r="1161" spans="8:24" ht="15.6" x14ac:dyDescent="0.3">
      <c r="H1161" s="8" t="s">
        <v>3089</v>
      </c>
      <c r="X1161" s="21" t="s">
        <v>1280</v>
      </c>
    </row>
    <row r="1162" spans="8:24" ht="15.6" x14ac:dyDescent="0.3">
      <c r="H1162" s="7" t="s">
        <v>3090</v>
      </c>
      <c r="X1162" s="21" t="s">
        <v>1281</v>
      </c>
    </row>
    <row r="1163" spans="8:24" ht="15.6" x14ac:dyDescent="0.3">
      <c r="H1163" s="8" t="s">
        <v>3091</v>
      </c>
      <c r="X1163" s="21" t="s">
        <v>1382</v>
      </c>
    </row>
    <row r="1164" spans="8:24" ht="15.6" x14ac:dyDescent="0.3">
      <c r="H1164" s="7" t="s">
        <v>3548</v>
      </c>
      <c r="X1164" s="21" t="s">
        <v>1383</v>
      </c>
    </row>
    <row r="1165" spans="8:24" ht="15.6" x14ac:dyDescent="0.3">
      <c r="H1165" s="8" t="s">
        <v>3549</v>
      </c>
      <c r="X1165" s="21" t="s">
        <v>1201</v>
      </c>
    </row>
    <row r="1166" spans="8:24" ht="15.6" x14ac:dyDescent="0.3">
      <c r="H1166" s="7" t="s">
        <v>3550</v>
      </c>
      <c r="X1166" s="21" t="s">
        <v>409</v>
      </c>
    </row>
    <row r="1167" spans="8:24" ht="15.6" x14ac:dyDescent="0.3">
      <c r="H1167" s="8" t="s">
        <v>3551</v>
      </c>
      <c r="X1167" s="21" t="s">
        <v>1130</v>
      </c>
    </row>
    <row r="1168" spans="8:24" ht="15.6" x14ac:dyDescent="0.3">
      <c r="H1168" s="7" t="s">
        <v>3092</v>
      </c>
      <c r="X1168" s="21" t="s">
        <v>1131</v>
      </c>
    </row>
    <row r="1169" spans="8:24" ht="15.6" x14ac:dyDescent="0.3">
      <c r="H1169" s="8" t="s">
        <v>3093</v>
      </c>
      <c r="X1169" s="21" t="s">
        <v>451</v>
      </c>
    </row>
    <row r="1170" spans="8:24" ht="15.6" x14ac:dyDescent="0.3">
      <c r="H1170" s="7" t="s">
        <v>3552</v>
      </c>
      <c r="X1170" s="21" t="s">
        <v>1202</v>
      </c>
    </row>
    <row r="1171" spans="8:24" ht="15.6" x14ac:dyDescent="0.3">
      <c r="H1171" s="7" t="s">
        <v>2854</v>
      </c>
      <c r="X1171" s="21" t="s">
        <v>1203</v>
      </c>
    </row>
    <row r="1172" spans="8:24" ht="15.6" x14ac:dyDescent="0.3">
      <c r="H1172" s="8" t="s">
        <v>3448</v>
      </c>
      <c r="X1172" s="21" t="s">
        <v>1384</v>
      </c>
    </row>
    <row r="1173" spans="8:24" ht="15.6" x14ac:dyDescent="0.3">
      <c r="H1173" s="8" t="s">
        <v>51</v>
      </c>
      <c r="X1173" s="21" t="s">
        <v>1305</v>
      </c>
    </row>
    <row r="1174" spans="8:24" ht="15.6" x14ac:dyDescent="0.3">
      <c r="H1174" s="7" t="s">
        <v>120</v>
      </c>
      <c r="X1174" s="21" t="s">
        <v>1282</v>
      </c>
    </row>
    <row r="1175" spans="8:24" ht="15.6" x14ac:dyDescent="0.3">
      <c r="H1175" s="8" t="s">
        <v>3553</v>
      </c>
      <c r="X1175" s="21" t="s">
        <v>1283</v>
      </c>
    </row>
    <row r="1176" spans="8:24" ht="15.6" x14ac:dyDescent="0.3">
      <c r="H1176" s="7" t="s">
        <v>2626</v>
      </c>
      <c r="X1176" s="21" t="s">
        <v>1164</v>
      </c>
    </row>
    <row r="1177" spans="8:24" ht="15.6" x14ac:dyDescent="0.3">
      <c r="H1177" s="8" t="s">
        <v>2709</v>
      </c>
      <c r="X1177" s="21" t="s">
        <v>1284</v>
      </c>
    </row>
    <row r="1178" spans="8:24" ht="15.6" x14ac:dyDescent="0.3">
      <c r="H1178" s="7" t="s">
        <v>2621</v>
      </c>
      <c r="X1178" s="21" t="s">
        <v>1237</v>
      </c>
    </row>
    <row r="1179" spans="8:24" ht="15.6" x14ac:dyDescent="0.3">
      <c r="H1179" s="7" t="s">
        <v>2720</v>
      </c>
      <c r="X1179" s="21" t="s">
        <v>1285</v>
      </c>
    </row>
    <row r="1180" spans="8:24" ht="15.6" x14ac:dyDescent="0.3">
      <c r="H1180" s="8" t="s">
        <v>121</v>
      </c>
      <c r="X1180" s="21" t="s">
        <v>1165</v>
      </c>
    </row>
    <row r="1181" spans="8:24" ht="15.6" x14ac:dyDescent="0.3">
      <c r="H1181" s="8" t="s">
        <v>3094</v>
      </c>
      <c r="X1181" s="21" t="s">
        <v>1411</v>
      </c>
    </row>
    <row r="1182" spans="8:24" ht="15.6" x14ac:dyDescent="0.3">
      <c r="H1182" s="7" t="s">
        <v>122</v>
      </c>
      <c r="X1182" s="21" t="s">
        <v>1132</v>
      </c>
    </row>
    <row r="1183" spans="8:24" ht="15.6" x14ac:dyDescent="0.3">
      <c r="H1183" s="8" t="s">
        <v>3554</v>
      </c>
      <c r="X1183" s="21" t="s">
        <v>1166</v>
      </c>
    </row>
    <row r="1184" spans="8:24" ht="15.6" x14ac:dyDescent="0.3">
      <c r="H1184" s="7" t="s">
        <v>3555</v>
      </c>
      <c r="X1184" s="21" t="s">
        <v>1412</v>
      </c>
    </row>
    <row r="1185" spans="8:24" ht="15.6" x14ac:dyDescent="0.3">
      <c r="H1185" s="8" t="s">
        <v>123</v>
      </c>
      <c r="X1185" s="21" t="s">
        <v>1133</v>
      </c>
    </row>
    <row r="1186" spans="8:24" ht="15.6" x14ac:dyDescent="0.3">
      <c r="H1186" s="7" t="s">
        <v>3095</v>
      </c>
      <c r="X1186" s="21" t="s">
        <v>1134</v>
      </c>
    </row>
    <row r="1187" spans="8:24" ht="15.6" x14ac:dyDescent="0.3">
      <c r="H1187" s="7" t="s">
        <v>3556</v>
      </c>
      <c r="X1187" s="21" t="s">
        <v>1238</v>
      </c>
    </row>
    <row r="1188" spans="8:24" ht="15.6" x14ac:dyDescent="0.3">
      <c r="H1188" s="8" t="s">
        <v>124</v>
      </c>
      <c r="X1188" s="21" t="s">
        <v>1413</v>
      </c>
    </row>
    <row r="1189" spans="8:24" ht="15.6" x14ac:dyDescent="0.3">
      <c r="H1189" s="8" t="s">
        <v>2630</v>
      </c>
      <c r="X1189" s="21" t="s">
        <v>1135</v>
      </c>
    </row>
    <row r="1190" spans="8:24" ht="15.6" x14ac:dyDescent="0.3">
      <c r="H1190" s="7" t="s">
        <v>3096</v>
      </c>
      <c r="X1190" s="21" t="s">
        <v>1414</v>
      </c>
    </row>
    <row r="1191" spans="8:24" ht="15.6" x14ac:dyDescent="0.3">
      <c r="H1191" s="8" t="s">
        <v>3097</v>
      </c>
      <c r="X1191" s="21" t="s">
        <v>1167</v>
      </c>
    </row>
    <row r="1192" spans="8:24" ht="15.6" x14ac:dyDescent="0.3">
      <c r="H1192" s="7" t="s">
        <v>2728</v>
      </c>
      <c r="X1192" s="21" t="s">
        <v>1346</v>
      </c>
    </row>
    <row r="1193" spans="8:24" ht="15.6" x14ac:dyDescent="0.3">
      <c r="H1193" s="7" t="s">
        <v>3098</v>
      </c>
      <c r="X1193" s="21" t="s">
        <v>1204</v>
      </c>
    </row>
    <row r="1194" spans="8:24" ht="15.6" x14ac:dyDescent="0.3">
      <c r="H1194" s="8" t="s">
        <v>3557</v>
      </c>
      <c r="X1194" s="21" t="s">
        <v>1385</v>
      </c>
    </row>
    <row r="1195" spans="8:24" ht="15.6" x14ac:dyDescent="0.3">
      <c r="H1195" s="7" t="s">
        <v>2959</v>
      </c>
      <c r="X1195" s="21" t="s">
        <v>1168</v>
      </c>
    </row>
    <row r="1196" spans="8:24" ht="15.6" x14ac:dyDescent="0.3">
      <c r="H1196" s="8" t="s">
        <v>3099</v>
      </c>
      <c r="X1196" s="21" t="s">
        <v>1347</v>
      </c>
    </row>
    <row r="1197" spans="8:24" ht="15.6" x14ac:dyDescent="0.3">
      <c r="H1197" s="7" t="s">
        <v>3559</v>
      </c>
      <c r="X1197" s="21" t="s">
        <v>1205</v>
      </c>
    </row>
    <row r="1198" spans="8:24" ht="15.6" x14ac:dyDescent="0.3">
      <c r="H1198" s="8" t="s">
        <v>125</v>
      </c>
      <c r="X1198" s="21" t="s">
        <v>1415</v>
      </c>
    </row>
    <row r="1199" spans="8:24" ht="15.6" x14ac:dyDescent="0.3">
      <c r="H1199" s="7" t="s">
        <v>3137</v>
      </c>
      <c r="X1199" s="21" t="s">
        <v>1136</v>
      </c>
    </row>
    <row r="1200" spans="8:24" ht="15.6" x14ac:dyDescent="0.3">
      <c r="H1200" s="8" t="s">
        <v>3560</v>
      </c>
      <c r="X1200" s="21" t="s">
        <v>1206</v>
      </c>
    </row>
    <row r="1201" spans="8:24" ht="15.6" x14ac:dyDescent="0.3">
      <c r="H1201" s="7" t="s">
        <v>3561</v>
      </c>
      <c r="X1201" s="21" t="s">
        <v>1286</v>
      </c>
    </row>
    <row r="1202" spans="8:24" ht="15.6" x14ac:dyDescent="0.3">
      <c r="H1202" s="8" t="s">
        <v>3562</v>
      </c>
      <c r="X1202" s="21" t="s">
        <v>1137</v>
      </c>
    </row>
    <row r="1203" spans="8:24" ht="15.6" x14ac:dyDescent="0.3">
      <c r="H1203" s="7" t="s">
        <v>2623</v>
      </c>
      <c r="X1203" s="21" t="s">
        <v>1386</v>
      </c>
    </row>
    <row r="1204" spans="8:24" ht="15.6" x14ac:dyDescent="0.3">
      <c r="H1204" s="7" t="s">
        <v>3563</v>
      </c>
      <c r="X1204" s="21" t="s">
        <v>1169</v>
      </c>
    </row>
    <row r="1205" spans="8:24" ht="15.6" x14ac:dyDescent="0.3">
      <c r="H1205" s="8" t="s">
        <v>2714</v>
      </c>
      <c r="X1205" s="21" t="s">
        <v>1348</v>
      </c>
    </row>
    <row r="1206" spans="8:24" ht="15.6" x14ac:dyDescent="0.3">
      <c r="H1206" s="7" t="s">
        <v>3100</v>
      </c>
      <c r="X1206" s="21" t="s">
        <v>1387</v>
      </c>
    </row>
    <row r="1207" spans="8:24" ht="15.6" x14ac:dyDescent="0.3">
      <c r="H1207" s="8" t="s">
        <v>3101</v>
      </c>
      <c r="X1207" s="21" t="s">
        <v>1349</v>
      </c>
    </row>
    <row r="1208" spans="8:24" ht="15.6" x14ac:dyDescent="0.3">
      <c r="H1208" s="7" t="s">
        <v>3102</v>
      </c>
      <c r="X1208" s="21" t="s">
        <v>1350</v>
      </c>
    </row>
    <row r="1209" spans="8:24" ht="15.6" x14ac:dyDescent="0.3">
      <c r="H1209" s="8" t="s">
        <v>3103</v>
      </c>
      <c r="X1209" s="21" t="s">
        <v>1388</v>
      </c>
    </row>
    <row r="1210" spans="8:24" ht="15.6" x14ac:dyDescent="0.3">
      <c r="H1210" s="8" t="s">
        <v>1408</v>
      </c>
      <c r="X1210" s="21" t="s">
        <v>1207</v>
      </c>
    </row>
    <row r="1211" spans="8:24" ht="15.6" x14ac:dyDescent="0.3">
      <c r="H1211" s="7" t="s">
        <v>3104</v>
      </c>
      <c r="X1211" s="21" t="s">
        <v>1306</v>
      </c>
    </row>
    <row r="1212" spans="8:24" ht="15.6" x14ac:dyDescent="0.3">
      <c r="H1212" s="8" t="s">
        <v>3105</v>
      </c>
      <c r="X1212" s="21" t="s">
        <v>1307</v>
      </c>
    </row>
    <row r="1213" spans="8:24" ht="15.6" x14ac:dyDescent="0.3">
      <c r="H1213" s="7" t="s">
        <v>3106</v>
      </c>
      <c r="X1213" s="21" t="s">
        <v>1208</v>
      </c>
    </row>
    <row r="1214" spans="8:24" ht="19.8" x14ac:dyDescent="0.3">
      <c r="H1214"/>
      <c r="X1214" s="21" t="s">
        <v>1287</v>
      </c>
    </row>
    <row r="1215" spans="8:24" x14ac:dyDescent="0.3">
      <c r="H1215" s="2" t="s">
        <v>24</v>
      </c>
      <c r="X1215" s="21" t="s">
        <v>1351</v>
      </c>
    </row>
    <row r="1216" spans="8:24" x14ac:dyDescent="0.3">
      <c r="H1216" s="2" t="s">
        <v>3564</v>
      </c>
      <c r="X1216" s="21" t="s">
        <v>1258</v>
      </c>
    </row>
    <row r="1217" spans="8:24" x14ac:dyDescent="0.3">
      <c r="H1217" s="2" t="s">
        <v>3565</v>
      </c>
      <c r="X1217" s="21" t="s">
        <v>1389</v>
      </c>
    </row>
    <row r="1218" spans="8:24" x14ac:dyDescent="0.3">
      <c r="H1218" s="2" t="s">
        <v>3566</v>
      </c>
      <c r="X1218" s="22" t="s">
        <v>1288</v>
      </c>
    </row>
    <row r="1219" spans="8:24" x14ac:dyDescent="0.3">
      <c r="H1219" s="2" t="s">
        <v>3567</v>
      </c>
      <c r="X1219" s="21" t="s">
        <v>1289</v>
      </c>
    </row>
    <row r="1220" spans="8:24" x14ac:dyDescent="0.3">
      <c r="H1220" s="2" t="s">
        <v>3568</v>
      </c>
      <c r="X1220" s="21" t="s">
        <v>1390</v>
      </c>
    </row>
    <row r="1221" spans="8:24" x14ac:dyDescent="0.3">
      <c r="H1221" s="2" t="s">
        <v>3569</v>
      </c>
      <c r="X1221" s="21" t="s">
        <v>1391</v>
      </c>
    </row>
    <row r="1222" spans="8:24" x14ac:dyDescent="0.3">
      <c r="H1222" s="2" t="s">
        <v>3570</v>
      </c>
      <c r="X1222" s="21" t="s">
        <v>1239</v>
      </c>
    </row>
    <row r="1223" spans="8:24" x14ac:dyDescent="0.3">
      <c r="H1223" s="2" t="s">
        <v>3571</v>
      </c>
      <c r="X1223" s="21" t="s">
        <v>1240</v>
      </c>
    </row>
    <row r="1224" spans="8:24" x14ac:dyDescent="0.3">
      <c r="H1224" s="2" t="s">
        <v>3572</v>
      </c>
      <c r="X1224" s="21" t="s">
        <v>1209</v>
      </c>
    </row>
    <row r="1225" spans="8:24" x14ac:dyDescent="0.3">
      <c r="H1225" s="2" t="s">
        <v>3573</v>
      </c>
      <c r="X1225" s="21" t="s">
        <v>1392</v>
      </c>
    </row>
    <row r="1226" spans="8:24" x14ac:dyDescent="0.3">
      <c r="H1226" s="2" t="s">
        <v>3574</v>
      </c>
      <c r="X1226" s="21" t="s">
        <v>1170</v>
      </c>
    </row>
    <row r="1227" spans="8:24" x14ac:dyDescent="0.3">
      <c r="H1227" s="2" t="s">
        <v>2717</v>
      </c>
      <c r="X1227" s="21" t="s">
        <v>1171</v>
      </c>
    </row>
    <row r="1228" spans="8:24" x14ac:dyDescent="0.3">
      <c r="H1228" s="2" t="s">
        <v>3575</v>
      </c>
      <c r="X1228" s="21" t="s">
        <v>1138</v>
      </c>
    </row>
    <row r="1229" spans="8:24" x14ac:dyDescent="0.3">
      <c r="H1229" s="2" t="s">
        <v>3576</v>
      </c>
      <c r="X1229" s="21" t="s">
        <v>1290</v>
      </c>
    </row>
    <row r="1230" spans="8:24" x14ac:dyDescent="0.3">
      <c r="H1230" s="2" t="s">
        <v>126</v>
      </c>
      <c r="X1230" s="21" t="s">
        <v>1393</v>
      </c>
    </row>
    <row r="1231" spans="8:24" x14ac:dyDescent="0.3">
      <c r="H1231" s="2" t="s">
        <v>3577</v>
      </c>
      <c r="X1231" s="21" t="s">
        <v>1394</v>
      </c>
    </row>
    <row r="1232" spans="8:24" ht="19.8" x14ac:dyDescent="0.3">
      <c r="H1232" s="2" t="s">
        <v>3578</v>
      </c>
      <c r="X1232" s="21" t="s">
        <v>1395</v>
      </c>
    </row>
    <row r="1233" spans="8:24" x14ac:dyDescent="0.3">
      <c r="H1233" s="2" t="s">
        <v>3579</v>
      </c>
      <c r="X1233" s="21" t="s">
        <v>1396</v>
      </c>
    </row>
    <row r="1234" spans="8:24" x14ac:dyDescent="0.3">
      <c r="H1234" s="2" t="s">
        <v>3580</v>
      </c>
      <c r="X1234" s="21" t="s">
        <v>1172</v>
      </c>
    </row>
    <row r="1235" spans="8:24" x14ac:dyDescent="0.3">
      <c r="H1235" s="2" t="s">
        <v>3581</v>
      </c>
      <c r="X1235" s="21" t="s">
        <v>1173</v>
      </c>
    </row>
    <row r="1236" spans="8:24" x14ac:dyDescent="0.3">
      <c r="H1236" s="2" t="s">
        <v>3582</v>
      </c>
      <c r="X1236" s="21" t="s">
        <v>1174</v>
      </c>
    </row>
    <row r="1237" spans="8:24" x14ac:dyDescent="0.3">
      <c r="H1237" s="2" t="s">
        <v>3583</v>
      </c>
      <c r="X1237" s="21" t="s">
        <v>1241</v>
      </c>
    </row>
    <row r="1238" spans="8:24" x14ac:dyDescent="0.3">
      <c r="H1238" s="2" t="s">
        <v>3335</v>
      </c>
      <c r="X1238" s="21" t="s">
        <v>1291</v>
      </c>
    </row>
    <row r="1239" spans="8:24" x14ac:dyDescent="0.3">
      <c r="H1239" s="2" t="s">
        <v>3584</v>
      </c>
      <c r="X1239" s="21" t="s">
        <v>1210</v>
      </c>
    </row>
    <row r="1240" spans="8:24" x14ac:dyDescent="0.3">
      <c r="H1240" s="2" t="s">
        <v>127</v>
      </c>
      <c r="X1240" s="21" t="s">
        <v>1211</v>
      </c>
    </row>
    <row r="1241" spans="8:24" x14ac:dyDescent="0.3">
      <c r="H1241"/>
      <c r="X1241" s="21" t="s">
        <v>1292</v>
      </c>
    </row>
    <row r="1242" spans="8:24" x14ac:dyDescent="0.3">
      <c r="X1242" s="21" t="s">
        <v>1397</v>
      </c>
    </row>
    <row r="1243" spans="8:24" x14ac:dyDescent="0.3">
      <c r="X1243" s="21" t="s">
        <v>1398</v>
      </c>
    </row>
    <row r="1244" spans="8:24" x14ac:dyDescent="0.3">
      <c r="H1244" s="2" t="s">
        <v>2642</v>
      </c>
      <c r="X1244" s="21" t="s">
        <v>1212</v>
      </c>
    </row>
    <row r="1245" spans="8:24" x14ac:dyDescent="0.3">
      <c r="H1245" t="s">
        <v>2645</v>
      </c>
      <c r="X1245" s="21" t="s">
        <v>1213</v>
      </c>
    </row>
    <row r="1246" spans="8:24" x14ac:dyDescent="0.3">
      <c r="H1246" t="s">
        <v>2646</v>
      </c>
      <c r="X1246" s="21" t="s">
        <v>1226</v>
      </c>
    </row>
    <row r="1247" spans="8:24" x14ac:dyDescent="0.3">
      <c r="H1247" t="s">
        <v>2643</v>
      </c>
      <c r="X1247" s="21" t="s">
        <v>1259</v>
      </c>
    </row>
    <row r="1248" spans="8:24" x14ac:dyDescent="0.3">
      <c r="H1248" t="s">
        <v>2647</v>
      </c>
      <c r="X1248" s="21" t="s">
        <v>1293</v>
      </c>
    </row>
    <row r="1249" spans="8:24" x14ac:dyDescent="0.3">
      <c r="H1249" t="s">
        <v>2648</v>
      </c>
      <c r="X1249" s="21" t="s">
        <v>1220</v>
      </c>
    </row>
    <row r="1250" spans="8:24" x14ac:dyDescent="0.3">
      <c r="H1250" t="s">
        <v>2649</v>
      </c>
      <c r="X1250" s="21" t="s">
        <v>1139</v>
      </c>
    </row>
    <row r="1251" spans="8:24" x14ac:dyDescent="0.3">
      <c r="H1251" t="s">
        <v>2650</v>
      </c>
      <c r="X1251" s="21" t="s">
        <v>1294</v>
      </c>
    </row>
    <row r="1252" spans="8:24" x14ac:dyDescent="0.3">
      <c r="H1252" t="s">
        <v>2651</v>
      </c>
      <c r="X1252" s="21" t="s">
        <v>1295</v>
      </c>
    </row>
    <row r="1253" spans="8:24" x14ac:dyDescent="0.3">
      <c r="H1253" t="s">
        <v>2652</v>
      </c>
      <c r="X1253" s="21" t="s">
        <v>1175</v>
      </c>
    </row>
    <row r="1254" spans="8:24" x14ac:dyDescent="0.3">
      <c r="H1254" t="s">
        <v>2653</v>
      </c>
      <c r="X1254" s="21" t="s">
        <v>1352</v>
      </c>
    </row>
    <row r="1255" spans="8:24" x14ac:dyDescent="0.3">
      <c r="H1255" t="s">
        <v>2654</v>
      </c>
      <c r="X1255" s="21" t="s">
        <v>1353</v>
      </c>
    </row>
    <row r="1256" spans="8:24" x14ac:dyDescent="0.3">
      <c r="H1256" t="s">
        <v>2655</v>
      </c>
      <c r="X1256" s="21" t="s">
        <v>1296</v>
      </c>
    </row>
    <row r="1257" spans="8:24" x14ac:dyDescent="0.3">
      <c r="H1257" t="s">
        <v>2656</v>
      </c>
      <c r="X1257" s="21" t="s">
        <v>1176</v>
      </c>
    </row>
    <row r="1258" spans="8:24" x14ac:dyDescent="0.3">
      <c r="H1258" t="s">
        <v>2657</v>
      </c>
      <c r="X1258" s="21" t="s">
        <v>1354</v>
      </c>
    </row>
    <row r="1259" spans="8:24" x14ac:dyDescent="0.3">
      <c r="H1259" t="s">
        <v>2658</v>
      </c>
      <c r="X1259" s="21" t="s">
        <v>1399</v>
      </c>
    </row>
    <row r="1260" spans="8:24" x14ac:dyDescent="0.3">
      <c r="H1260" t="s">
        <v>2659</v>
      </c>
      <c r="X1260" s="21" t="s">
        <v>1227</v>
      </c>
    </row>
    <row r="1261" spans="8:24" x14ac:dyDescent="0.3">
      <c r="H1261" t="s">
        <v>2660</v>
      </c>
      <c r="X1261" s="21" t="s">
        <v>1297</v>
      </c>
    </row>
    <row r="1262" spans="8:24" x14ac:dyDescent="0.3">
      <c r="H1262" t="s">
        <v>2661</v>
      </c>
      <c r="X1262" s="21" t="s">
        <v>1298</v>
      </c>
    </row>
    <row r="1263" spans="8:24" x14ac:dyDescent="0.3">
      <c r="H1263" t="s">
        <v>2662</v>
      </c>
      <c r="X1263" s="21" t="s">
        <v>1299</v>
      </c>
    </row>
    <row r="1264" spans="8:24" x14ac:dyDescent="0.3">
      <c r="H1264" t="s">
        <v>2663</v>
      </c>
      <c r="X1264" s="21" t="s">
        <v>1400</v>
      </c>
    </row>
    <row r="1265" spans="8:24" x14ac:dyDescent="0.3">
      <c r="H1265" t="s">
        <v>2664</v>
      </c>
      <c r="X1265" s="21" t="s">
        <v>1401</v>
      </c>
    </row>
    <row r="1266" spans="8:24" x14ac:dyDescent="0.3">
      <c r="H1266" t="s">
        <v>2665</v>
      </c>
      <c r="X1266" s="21" t="s">
        <v>1416</v>
      </c>
    </row>
    <row r="1267" spans="8:24" x14ac:dyDescent="0.3">
      <c r="H1267" t="s">
        <v>2666</v>
      </c>
      <c r="X1267" s="21" t="s">
        <v>1355</v>
      </c>
    </row>
    <row r="1268" spans="8:24" x14ac:dyDescent="0.3">
      <c r="H1268" t="s">
        <v>2667</v>
      </c>
      <c r="X1268" s="21" t="s">
        <v>1402</v>
      </c>
    </row>
    <row r="1269" spans="8:24" x14ac:dyDescent="0.3">
      <c r="H1269" t="s">
        <v>2668</v>
      </c>
      <c r="X1269" s="21" t="s">
        <v>1214</v>
      </c>
    </row>
    <row r="1270" spans="8:24" x14ac:dyDescent="0.3">
      <c r="H1270" t="s">
        <v>2644</v>
      </c>
      <c r="X1270" s="21" t="s">
        <v>1215</v>
      </c>
    </row>
    <row r="1271" spans="8:24" x14ac:dyDescent="0.3">
      <c r="H1271" t="s">
        <v>2669</v>
      </c>
      <c r="X1271" s="21" t="s">
        <v>1403</v>
      </c>
    </row>
    <row r="1272" spans="8:24" x14ac:dyDescent="0.3">
      <c r="H1272" t="s">
        <v>2670</v>
      </c>
      <c r="X1272" s="21" t="s">
        <v>1356</v>
      </c>
    </row>
    <row r="1273" spans="8:24" x14ac:dyDescent="0.3">
      <c r="H1273" t="s">
        <v>2671</v>
      </c>
      <c r="X1273" s="21" t="s">
        <v>1140</v>
      </c>
    </row>
    <row r="1274" spans="8:24" x14ac:dyDescent="0.3">
      <c r="H1274" t="s">
        <v>2672</v>
      </c>
      <c r="X1274" s="21" t="s">
        <v>1357</v>
      </c>
    </row>
    <row r="1275" spans="8:24" x14ac:dyDescent="0.3">
      <c r="X1275" s="21" t="s">
        <v>1177</v>
      </c>
    </row>
    <row r="1276" spans="8:24" x14ac:dyDescent="0.3">
      <c r="H1276" s="2" t="s">
        <v>25</v>
      </c>
      <c r="X1276" s="21" t="s">
        <v>1178</v>
      </c>
    </row>
    <row r="1277" spans="8:24" ht="19.8" x14ac:dyDescent="0.3">
      <c r="H1277" t="s">
        <v>2676</v>
      </c>
      <c r="X1277" s="21" t="s">
        <v>1358</v>
      </c>
    </row>
    <row r="1278" spans="8:24" x14ac:dyDescent="0.3">
      <c r="H1278" t="s">
        <v>2677</v>
      </c>
      <c r="X1278" s="21" t="s">
        <v>1359</v>
      </c>
    </row>
    <row r="1279" spans="8:24" x14ac:dyDescent="0.3">
      <c r="H1279" t="s">
        <v>2678</v>
      </c>
      <c r="X1279" s="21" t="s">
        <v>1216</v>
      </c>
    </row>
    <row r="1280" spans="8:24" x14ac:dyDescent="0.3">
      <c r="H1280" t="s">
        <v>2679</v>
      </c>
      <c r="X1280" s="21" t="s">
        <v>1179</v>
      </c>
    </row>
    <row r="1281" spans="8:24" x14ac:dyDescent="0.3">
      <c r="H1281" t="s">
        <v>2680</v>
      </c>
      <c r="X1281" s="21" t="s">
        <v>1217</v>
      </c>
    </row>
    <row r="1282" spans="8:24" ht="19.8" x14ac:dyDescent="0.3">
      <c r="H1282" t="s">
        <v>2681</v>
      </c>
      <c r="X1282" s="21" t="s">
        <v>1218</v>
      </c>
    </row>
    <row r="1283" spans="8:24" x14ac:dyDescent="0.3">
      <c r="H1283" t="s">
        <v>2682</v>
      </c>
      <c r="X1283" s="21" t="s">
        <v>1219</v>
      </c>
    </row>
    <row r="1284" spans="8:24" x14ac:dyDescent="0.3">
      <c r="H1284" t="s">
        <v>2683</v>
      </c>
      <c r="X1284" s="21" t="s">
        <v>1310</v>
      </c>
    </row>
    <row r="1285" spans="8:24" x14ac:dyDescent="0.3">
      <c r="H1285" t="s">
        <v>2684</v>
      </c>
      <c r="X1285" s="21" t="s">
        <v>1311</v>
      </c>
    </row>
    <row r="1286" spans="8:24" x14ac:dyDescent="0.3">
      <c r="H1286" t="s">
        <v>2685</v>
      </c>
      <c r="X1286" s="21" t="s">
        <v>1312</v>
      </c>
    </row>
    <row r="1287" spans="8:24" x14ac:dyDescent="0.3">
      <c r="H1287" t="s">
        <v>2686</v>
      </c>
      <c r="X1287" s="21" t="s">
        <v>1300</v>
      </c>
    </row>
    <row r="1288" spans="8:24" x14ac:dyDescent="0.3">
      <c r="H1288" t="s">
        <v>2687</v>
      </c>
      <c r="X1288" s="21" t="s">
        <v>1404</v>
      </c>
    </row>
    <row r="1289" spans="8:24" ht="19.8" x14ac:dyDescent="0.3">
      <c r="H1289" t="s">
        <v>2688</v>
      </c>
      <c r="X1289" s="21" t="s">
        <v>1360</v>
      </c>
    </row>
    <row r="1290" spans="8:24" x14ac:dyDescent="0.3">
      <c r="H1290" t="s">
        <v>2689</v>
      </c>
      <c r="X1290" s="21" t="s">
        <v>1180</v>
      </c>
    </row>
    <row r="1291" spans="8:24" x14ac:dyDescent="0.3">
      <c r="H1291" t="s">
        <v>2690</v>
      </c>
      <c r="X1291" s="21" t="s">
        <v>1313</v>
      </c>
    </row>
    <row r="1292" spans="8:24" x14ac:dyDescent="0.3">
      <c r="H1292" t="s">
        <v>2691</v>
      </c>
      <c r="X1292" s="21" t="s">
        <v>1405</v>
      </c>
    </row>
    <row r="1293" spans="8:24" x14ac:dyDescent="0.3">
      <c r="H1293" t="s">
        <v>2692</v>
      </c>
      <c r="X1293" s="21" t="s">
        <v>1361</v>
      </c>
    </row>
    <row r="1294" spans="8:24" ht="19.8" x14ac:dyDescent="0.3">
      <c r="H1294" t="s">
        <v>2693</v>
      </c>
      <c r="X1294" s="21" t="s">
        <v>1222</v>
      </c>
    </row>
    <row r="1295" spans="8:24" x14ac:dyDescent="0.3">
      <c r="H1295" t="s">
        <v>2694</v>
      </c>
      <c r="X1295" s="21" t="s">
        <v>1181</v>
      </c>
    </row>
    <row r="1296" spans="8:24" x14ac:dyDescent="0.3">
      <c r="H1296" t="s">
        <v>2695</v>
      </c>
      <c r="X1296" s="21" t="s">
        <v>1314</v>
      </c>
    </row>
    <row r="1297" spans="8:24" x14ac:dyDescent="0.3">
      <c r="H1297" t="s">
        <v>2696</v>
      </c>
      <c r="X1297" s="21" t="s">
        <v>1406</v>
      </c>
    </row>
    <row r="1298" spans="8:24" x14ac:dyDescent="0.3">
      <c r="H1298" t="s">
        <v>2697</v>
      </c>
      <c r="X1298" s="21" t="s">
        <v>1260</v>
      </c>
    </row>
    <row r="1299" spans="8:24" x14ac:dyDescent="0.3">
      <c r="H1299" t="s">
        <v>2698</v>
      </c>
      <c r="X1299" s="21" t="s">
        <v>1221</v>
      </c>
    </row>
    <row r="1300" spans="8:24" x14ac:dyDescent="0.3">
      <c r="H1300" t="s">
        <v>2699</v>
      </c>
      <c r="X1300" s="21" t="s">
        <v>1141</v>
      </c>
    </row>
    <row r="1301" spans="8:24" x14ac:dyDescent="0.3">
      <c r="H1301" t="s">
        <v>2700</v>
      </c>
      <c r="X1301" s="21" t="s">
        <v>1301</v>
      </c>
    </row>
    <row r="1302" spans="8:24" x14ac:dyDescent="0.3">
      <c r="H1302" t="s">
        <v>2701</v>
      </c>
      <c r="X1302" s="21" t="s">
        <v>1315</v>
      </c>
    </row>
    <row r="1303" spans="8:24" x14ac:dyDescent="0.3">
      <c r="H1303" t="s">
        <v>2702</v>
      </c>
      <c r="X1303" s="21" t="s">
        <v>1261</v>
      </c>
    </row>
    <row r="1304" spans="8:24" x14ac:dyDescent="0.3">
      <c r="H1304" t="s">
        <v>2703</v>
      </c>
      <c r="X1304" s="21" t="s">
        <v>1302</v>
      </c>
    </row>
    <row r="1305" spans="8:24" x14ac:dyDescent="0.3">
      <c r="H1305" t="s">
        <v>2704</v>
      </c>
      <c r="X1305" s="21" t="s">
        <v>1262</v>
      </c>
    </row>
    <row r="1306" spans="8:24" x14ac:dyDescent="0.3">
      <c r="X1306" s="21" t="s">
        <v>1316</v>
      </c>
    </row>
    <row r="1307" spans="8:24" x14ac:dyDescent="0.3">
      <c r="X1307" s="21" t="s">
        <v>1142</v>
      </c>
    </row>
    <row r="1308" spans="8:24" x14ac:dyDescent="0.3">
      <c r="X1308" s="21" t="s">
        <v>1263</v>
      </c>
    </row>
    <row r="1309" spans="8:24" x14ac:dyDescent="0.3">
      <c r="X1309" s="21" t="s">
        <v>1242</v>
      </c>
    </row>
    <row r="1310" spans="8:24" x14ac:dyDescent="0.3">
      <c r="X1310" s="21" t="s">
        <v>1243</v>
      </c>
    </row>
    <row r="1311" spans="8:24" x14ac:dyDescent="0.3">
      <c r="X1311" s="21" t="s">
        <v>1244</v>
      </c>
    </row>
    <row r="1312" spans="8:24" x14ac:dyDescent="0.3">
      <c r="X1312" s="21" t="s">
        <v>1407</v>
      </c>
    </row>
    <row r="1313" spans="24:24" x14ac:dyDescent="0.3">
      <c r="X1313" s="21" t="s">
        <v>1245</v>
      </c>
    </row>
    <row r="1314" spans="24:24" x14ac:dyDescent="0.3">
      <c r="X1314" s="21" t="s">
        <v>1317</v>
      </c>
    </row>
    <row r="1315" spans="24:24" x14ac:dyDescent="0.3">
      <c r="X1315" s="21" t="s">
        <v>1303</v>
      </c>
    </row>
    <row r="1316" spans="24:24" x14ac:dyDescent="0.3">
      <c r="X1316" s="21" t="s">
        <v>1318</v>
      </c>
    </row>
    <row r="1317" spans="24:24" x14ac:dyDescent="0.3">
      <c r="X1317" s="21" t="s">
        <v>1319</v>
      </c>
    </row>
    <row r="1318" spans="24:24" x14ac:dyDescent="0.3">
      <c r="X1318" s="21" t="s">
        <v>1304</v>
      </c>
    </row>
    <row r="1319" spans="24:24" x14ac:dyDescent="0.3">
      <c r="X1319" s="21" t="s">
        <v>1246</v>
      </c>
    </row>
    <row r="1320" spans="24:24" x14ac:dyDescent="0.3">
      <c r="X1320" s="21" t="s">
        <v>1247</v>
      </c>
    </row>
    <row r="1321" spans="24:24" x14ac:dyDescent="0.3">
      <c r="X1321" s="21" t="s">
        <v>1182</v>
      </c>
    </row>
    <row r="1322" spans="24:24" x14ac:dyDescent="0.3">
      <c r="X1322" s="21" t="s">
        <v>1408</v>
      </c>
    </row>
    <row r="1323" spans="24:24" x14ac:dyDescent="0.3">
      <c r="X1323" s="21" t="s">
        <v>1264</v>
      </c>
    </row>
    <row r="1324" spans="24:24" x14ac:dyDescent="0.3">
      <c r="X1324" s="21" t="s">
        <v>1265</v>
      </c>
    </row>
    <row r="1325" spans="24:24" x14ac:dyDescent="0.3">
      <c r="X1325" s="21" t="s">
        <v>1320</v>
      </c>
    </row>
    <row r="1326" spans="24:24" x14ac:dyDescent="0.3">
      <c r="X1326" s="21" t="s">
        <v>1248</v>
      </c>
    </row>
  </sheetData>
  <phoneticPr fontId="20" type="noConversion"/>
  <conditionalFormatting sqref="X1014:X1326">
    <cfRule type="duplicateValues" dxfId="861" priority="10"/>
  </conditionalFormatting>
  <conditionalFormatting sqref="Z213:Z468">
    <cfRule type="duplicateValues" dxfId="860" priority="9"/>
  </conditionalFormatting>
  <conditionalFormatting sqref="Z517:Z547">
    <cfRule type="duplicateValues" dxfId="859" priority="8"/>
  </conditionalFormatting>
  <conditionalFormatting sqref="Z550:Z570">
    <cfRule type="duplicateValues" dxfId="858" priority="7"/>
  </conditionalFormatting>
  <conditionalFormatting sqref="Z573:Z590">
    <cfRule type="duplicateValues" dxfId="857" priority="6"/>
  </conditionalFormatting>
  <conditionalFormatting sqref="Z593:Z647">
    <cfRule type="duplicateValues" dxfId="856" priority="5"/>
  </conditionalFormatting>
  <conditionalFormatting sqref="Z650:Z657">
    <cfRule type="duplicateValues" dxfId="855" priority="4"/>
  </conditionalFormatting>
  <conditionalFormatting sqref="Z660:Z763">
    <cfRule type="duplicateValues" dxfId="854" priority="3"/>
  </conditionalFormatting>
  <conditionalFormatting sqref="Z766:Z1013">
    <cfRule type="duplicateValues" dxfId="853" priority="2"/>
  </conditionalFormatting>
  <dataValidations disablePrompts="1" count="1">
    <dataValidation type="list" allowBlank="1" showInputMessage="1" showErrorMessage="1" sqref="X483" xr:uid="{00000000-0002-0000-0000-000000000000}">
      <formula1>INDIRECT(W483)</formula1>
    </dataValidation>
  </dataValidations>
  <pageMargins left="0.7" right="0.7" top="0.75" bottom="0.75" header="0.3" footer="0.3"/>
  <pageSetup paperSize="9" orientation="portrait" r:id="rId1"/>
  <tableParts count="8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6E378-FF2E-4240-9D72-082F5F797B70}">
  <sheetPr codeName="Hoja5"/>
  <dimension ref="A2:M299"/>
  <sheetViews>
    <sheetView workbookViewId="0">
      <selection activeCell="F22" sqref="F22"/>
    </sheetView>
  </sheetViews>
  <sheetFormatPr baseColWidth="10" defaultRowHeight="14.4" x14ac:dyDescent="0.3"/>
  <cols>
    <col min="2" max="2" width="28.6640625" customWidth="1"/>
    <col min="7" max="7" width="11.109375" bestFit="1" customWidth="1"/>
  </cols>
  <sheetData>
    <row r="2" spans="2:13" x14ac:dyDescent="0.3">
      <c r="B2" t="s">
        <v>5294</v>
      </c>
      <c r="C2" t="s">
        <v>0</v>
      </c>
      <c r="D2" t="s">
        <v>5295</v>
      </c>
    </row>
    <row r="3" spans="2:13" x14ac:dyDescent="0.3">
      <c r="B3" t="s">
        <v>5296</v>
      </c>
      <c r="C3" t="s">
        <v>1</v>
      </c>
      <c r="D3">
        <v>1243858572</v>
      </c>
      <c r="E3" t="s">
        <v>3669</v>
      </c>
      <c r="G3" s="119">
        <v>1034672281</v>
      </c>
      <c r="I3" s="119">
        <v>1023004072</v>
      </c>
      <c r="J3" t="s">
        <v>2427</v>
      </c>
      <c r="L3">
        <v>1023046400</v>
      </c>
      <c r="M3" t="s">
        <v>3670</v>
      </c>
    </row>
    <row r="4" spans="2:13" x14ac:dyDescent="0.3">
      <c r="B4" t="s">
        <v>5297</v>
      </c>
      <c r="C4" t="s">
        <v>1</v>
      </c>
      <c r="D4">
        <v>1023045269</v>
      </c>
      <c r="E4" t="s">
        <v>3669</v>
      </c>
      <c r="G4">
        <v>1023046528</v>
      </c>
      <c r="I4" s="119">
        <v>1012926906</v>
      </c>
      <c r="J4" t="s">
        <v>2427</v>
      </c>
      <c r="L4">
        <v>1020849345</v>
      </c>
      <c r="M4" t="s">
        <v>3670</v>
      </c>
    </row>
    <row r="5" spans="2:13" x14ac:dyDescent="0.3">
      <c r="B5" t="s">
        <v>5298</v>
      </c>
      <c r="C5" t="s">
        <v>1</v>
      </c>
      <c r="D5">
        <v>1031544861</v>
      </c>
      <c r="E5" t="s">
        <v>3669</v>
      </c>
      <c r="G5">
        <v>11026310144</v>
      </c>
      <c r="I5" s="119">
        <v>1023047865</v>
      </c>
      <c r="J5" t="s">
        <v>2427</v>
      </c>
      <c r="L5">
        <v>1243860023</v>
      </c>
      <c r="M5" t="s">
        <v>3670</v>
      </c>
    </row>
    <row r="6" spans="2:13" x14ac:dyDescent="0.3">
      <c r="B6" t="s">
        <v>5299</v>
      </c>
      <c r="C6" t="s">
        <v>1</v>
      </c>
      <c r="D6">
        <v>1023987959</v>
      </c>
      <c r="E6" t="s">
        <v>3669</v>
      </c>
      <c r="G6">
        <v>1013698425</v>
      </c>
      <c r="I6" s="119">
        <v>1122539535</v>
      </c>
      <c r="J6" t="s">
        <v>2427</v>
      </c>
      <c r="L6">
        <v>1023988175</v>
      </c>
      <c r="M6" t="s">
        <v>3670</v>
      </c>
    </row>
    <row r="7" spans="2:13" x14ac:dyDescent="0.3">
      <c r="B7" t="s">
        <v>5300</v>
      </c>
      <c r="C7" t="s">
        <v>1</v>
      </c>
      <c r="D7">
        <v>1023045870</v>
      </c>
      <c r="E7" t="s">
        <v>3669</v>
      </c>
      <c r="G7">
        <v>1023046673</v>
      </c>
      <c r="I7" s="119">
        <v>1245078067</v>
      </c>
      <c r="J7" t="s">
        <v>2427</v>
      </c>
      <c r="L7">
        <v>1028675334</v>
      </c>
      <c r="M7" t="s">
        <v>3670</v>
      </c>
    </row>
    <row r="8" spans="2:13" x14ac:dyDescent="0.3">
      <c r="B8" t="s">
        <v>5301</v>
      </c>
      <c r="C8" t="s">
        <v>1</v>
      </c>
      <c r="D8">
        <v>1023046429</v>
      </c>
      <c r="E8" t="s">
        <v>3669</v>
      </c>
      <c r="F8" s="118"/>
      <c r="G8">
        <v>1243858630</v>
      </c>
      <c r="I8" s="119">
        <v>1245078260</v>
      </c>
      <c r="J8" t="s">
        <v>2427</v>
      </c>
      <c r="L8">
        <v>1026309444</v>
      </c>
      <c r="M8" t="s">
        <v>3670</v>
      </c>
    </row>
    <row r="9" spans="2:13" x14ac:dyDescent="0.3">
      <c r="B9" t="s">
        <v>5302</v>
      </c>
      <c r="C9" t="s">
        <v>1</v>
      </c>
      <c r="D9">
        <v>1243859299</v>
      </c>
      <c r="E9" t="s">
        <v>3669</v>
      </c>
      <c r="G9" t="s">
        <v>4101</v>
      </c>
      <c r="I9" s="119">
        <v>1018519486</v>
      </c>
      <c r="J9" t="s">
        <v>2427</v>
      </c>
      <c r="L9">
        <v>1026309443</v>
      </c>
      <c r="M9" t="s">
        <v>3670</v>
      </c>
    </row>
    <row r="10" spans="2:13" x14ac:dyDescent="0.3">
      <c r="B10" t="s">
        <v>5303</v>
      </c>
      <c r="C10" t="s">
        <v>1</v>
      </c>
      <c r="D10">
        <v>1023046408</v>
      </c>
      <c r="E10" t="s">
        <v>3669</v>
      </c>
      <c r="G10">
        <v>1243859093</v>
      </c>
      <c r="I10" s="119">
        <v>1243860754</v>
      </c>
      <c r="J10" t="s">
        <v>2427</v>
      </c>
      <c r="L10">
        <v>1026309480</v>
      </c>
      <c r="M10" t="s">
        <v>3670</v>
      </c>
    </row>
    <row r="11" spans="2:13" x14ac:dyDescent="0.3">
      <c r="B11" t="s">
        <v>5304</v>
      </c>
      <c r="C11" t="s">
        <v>1</v>
      </c>
      <c r="D11">
        <v>1248858522</v>
      </c>
      <c r="E11" t="s">
        <v>3669</v>
      </c>
      <c r="G11">
        <v>1243858675</v>
      </c>
      <c r="I11" s="119">
        <v>1016750654</v>
      </c>
      <c r="J11" t="s">
        <v>2427</v>
      </c>
      <c r="L11">
        <v>1026309481</v>
      </c>
      <c r="M11" t="s">
        <v>3670</v>
      </c>
    </row>
    <row r="12" spans="2:13" x14ac:dyDescent="0.3">
      <c r="B12" t="s">
        <v>5305</v>
      </c>
      <c r="C12" t="s">
        <v>1</v>
      </c>
      <c r="D12">
        <v>1140938208</v>
      </c>
      <c r="E12" t="s">
        <v>3669</v>
      </c>
      <c r="G12">
        <v>1243858572</v>
      </c>
      <c r="I12" s="119">
        <v>1023046490</v>
      </c>
      <c r="J12" t="s">
        <v>2427</v>
      </c>
      <c r="L12">
        <v>1023045777</v>
      </c>
      <c r="M12" t="s">
        <v>3670</v>
      </c>
    </row>
    <row r="13" spans="2:13" x14ac:dyDescent="0.3">
      <c r="B13" t="s">
        <v>5306</v>
      </c>
      <c r="C13" t="s">
        <v>1</v>
      </c>
      <c r="D13">
        <v>1023045537</v>
      </c>
      <c r="E13" t="s">
        <v>3669</v>
      </c>
      <c r="G13">
        <v>1023988175</v>
      </c>
      <c r="I13" s="119">
        <v>1023048027</v>
      </c>
      <c r="J13" t="s">
        <v>2427</v>
      </c>
      <c r="L13">
        <v>1245078200</v>
      </c>
      <c r="M13" t="s">
        <v>3670</v>
      </c>
    </row>
    <row r="14" spans="2:13" x14ac:dyDescent="0.3">
      <c r="B14" t="s">
        <v>5307</v>
      </c>
      <c r="C14" t="s">
        <v>1</v>
      </c>
      <c r="D14">
        <v>1243859909</v>
      </c>
      <c r="E14" t="s">
        <v>3669</v>
      </c>
      <c r="G14">
        <v>1140939399</v>
      </c>
      <c r="I14" s="119">
        <v>1193073564</v>
      </c>
      <c r="J14" t="s">
        <v>2428</v>
      </c>
      <c r="L14">
        <v>1206226361</v>
      </c>
      <c r="M14" t="s">
        <v>3670</v>
      </c>
    </row>
    <row r="15" spans="2:13" x14ac:dyDescent="0.3">
      <c r="B15" t="s">
        <v>5308</v>
      </c>
      <c r="C15" t="s">
        <v>4280</v>
      </c>
      <c r="D15">
        <v>1243859520</v>
      </c>
      <c r="E15" t="s">
        <v>3669</v>
      </c>
      <c r="G15">
        <v>1002646913</v>
      </c>
      <c r="I15" s="119">
        <v>1013698425</v>
      </c>
      <c r="J15" t="s">
        <v>2427</v>
      </c>
      <c r="L15">
        <v>1243859906</v>
      </c>
      <c r="M15" t="s">
        <v>3670</v>
      </c>
    </row>
    <row r="16" spans="2:13" x14ac:dyDescent="0.3">
      <c r="B16" t="s">
        <v>5309</v>
      </c>
      <c r="C16" t="s">
        <v>1</v>
      </c>
      <c r="D16">
        <v>1023046020</v>
      </c>
      <c r="E16" t="s">
        <v>3669</v>
      </c>
      <c r="G16">
        <v>1016750654</v>
      </c>
      <c r="I16" s="119">
        <v>1243860756</v>
      </c>
      <c r="J16" t="s">
        <v>2427</v>
      </c>
      <c r="L16">
        <v>1023045509</v>
      </c>
      <c r="M16" t="s">
        <v>3670</v>
      </c>
    </row>
    <row r="17" spans="2:13" x14ac:dyDescent="0.3">
      <c r="B17" t="s">
        <v>5310</v>
      </c>
      <c r="C17" t="s">
        <v>1</v>
      </c>
      <c r="D17">
        <v>1023045732</v>
      </c>
      <c r="E17" t="s">
        <v>3669</v>
      </c>
      <c r="G17">
        <v>1243860233</v>
      </c>
      <c r="I17" s="119">
        <v>1022992812</v>
      </c>
      <c r="J17" t="s">
        <v>2427</v>
      </c>
      <c r="L17">
        <v>1140939471</v>
      </c>
      <c r="M17" t="s">
        <v>3670</v>
      </c>
    </row>
    <row r="18" spans="2:13" x14ac:dyDescent="0.3">
      <c r="B18" t="s">
        <v>5311</v>
      </c>
      <c r="C18" t="s">
        <v>1</v>
      </c>
      <c r="D18">
        <v>1150190022</v>
      </c>
      <c r="E18" t="s">
        <v>3669</v>
      </c>
      <c r="G18">
        <v>1022992812</v>
      </c>
      <c r="I18" s="119" t="s">
        <v>4094</v>
      </c>
      <c r="J18" t="s">
        <v>2427</v>
      </c>
      <c r="L18">
        <v>1243859333</v>
      </c>
      <c r="M18" t="s">
        <v>3670</v>
      </c>
    </row>
    <row r="19" spans="2:13" x14ac:dyDescent="0.3">
      <c r="B19" t="s">
        <v>5312</v>
      </c>
      <c r="C19" t="s">
        <v>1</v>
      </c>
      <c r="D19">
        <v>1023045131</v>
      </c>
      <c r="E19" t="s">
        <v>3669</v>
      </c>
      <c r="G19">
        <v>1028675334</v>
      </c>
      <c r="I19" s="119">
        <v>1026604134</v>
      </c>
      <c r="J19" t="s">
        <v>2427</v>
      </c>
      <c r="L19">
        <v>1016750544</v>
      </c>
      <c r="M19" t="s">
        <v>3670</v>
      </c>
    </row>
    <row r="20" spans="2:13" x14ac:dyDescent="0.3">
      <c r="B20" t="s">
        <v>5313</v>
      </c>
      <c r="C20" t="s">
        <v>1</v>
      </c>
      <c r="D20">
        <v>1013156278</v>
      </c>
      <c r="E20" t="s">
        <v>3669</v>
      </c>
      <c r="G20">
        <v>1013156586</v>
      </c>
      <c r="I20" s="119">
        <v>1013637881</v>
      </c>
      <c r="J20" t="s">
        <v>2427</v>
      </c>
      <c r="L20">
        <v>1243859093</v>
      </c>
      <c r="M20" t="s">
        <v>3670</v>
      </c>
    </row>
    <row r="21" spans="2:13" x14ac:dyDescent="0.3">
      <c r="B21" t="s">
        <v>5314</v>
      </c>
      <c r="C21" t="s">
        <v>1</v>
      </c>
      <c r="D21">
        <v>1023044822</v>
      </c>
      <c r="E21" t="s">
        <v>3669</v>
      </c>
      <c r="G21">
        <v>1023045269</v>
      </c>
      <c r="I21" s="119" t="s">
        <v>4095</v>
      </c>
      <c r="J21" t="s">
        <v>2427</v>
      </c>
      <c r="L21" t="s">
        <v>4101</v>
      </c>
      <c r="M21" t="s">
        <v>3670</v>
      </c>
    </row>
    <row r="22" spans="2:13" x14ac:dyDescent="0.3">
      <c r="B22" t="s">
        <v>5315</v>
      </c>
      <c r="C22" t="s">
        <v>1</v>
      </c>
      <c r="D22">
        <v>1023045915</v>
      </c>
      <c r="E22" t="s">
        <v>3669</v>
      </c>
      <c r="G22">
        <v>1026309578</v>
      </c>
      <c r="I22" s="119">
        <v>1033822280</v>
      </c>
      <c r="J22" t="s">
        <v>2427</v>
      </c>
      <c r="L22">
        <v>1243858630</v>
      </c>
      <c r="M22" t="s">
        <v>3670</v>
      </c>
    </row>
    <row r="23" spans="2:13" x14ac:dyDescent="0.3">
      <c r="B23" t="s">
        <v>5316</v>
      </c>
      <c r="C23" t="s">
        <v>1</v>
      </c>
      <c r="D23">
        <v>1243859055</v>
      </c>
      <c r="E23" t="s">
        <v>3669</v>
      </c>
      <c r="G23">
        <v>1023045732</v>
      </c>
      <c r="I23" s="119">
        <v>1240693955</v>
      </c>
      <c r="J23" t="s">
        <v>2427</v>
      </c>
      <c r="L23">
        <v>1106639928</v>
      </c>
      <c r="M23" t="s">
        <v>3670</v>
      </c>
    </row>
    <row r="24" spans="2:13" x14ac:dyDescent="0.3">
      <c r="B24" t="s">
        <v>5317</v>
      </c>
      <c r="C24" t="s">
        <v>1</v>
      </c>
      <c r="D24">
        <v>1243859420</v>
      </c>
      <c r="E24" t="s">
        <v>3669</v>
      </c>
      <c r="G24">
        <v>1026604149</v>
      </c>
      <c r="I24" s="119">
        <v>1243859943</v>
      </c>
      <c r="J24" t="s">
        <v>2427</v>
      </c>
      <c r="L24" t="s">
        <v>4097</v>
      </c>
      <c r="M24" t="s">
        <v>3670</v>
      </c>
    </row>
    <row r="25" spans="2:13" x14ac:dyDescent="0.3">
      <c r="B25" t="s">
        <v>5318</v>
      </c>
      <c r="C25" t="s">
        <v>1</v>
      </c>
      <c r="D25">
        <v>1121975670</v>
      </c>
      <c r="E25" t="s">
        <v>3669</v>
      </c>
      <c r="G25">
        <v>1150190022</v>
      </c>
      <c r="I25" s="119">
        <v>1243859248</v>
      </c>
      <c r="J25" t="s">
        <v>2427</v>
      </c>
      <c r="L25">
        <v>1034404976</v>
      </c>
      <c r="M25" t="s">
        <v>3670</v>
      </c>
    </row>
    <row r="26" spans="2:13" x14ac:dyDescent="0.3">
      <c r="B26" t="s">
        <v>5319</v>
      </c>
      <c r="C26" t="s">
        <v>1</v>
      </c>
      <c r="D26">
        <v>1023045752</v>
      </c>
      <c r="E26" t="s">
        <v>3669</v>
      </c>
      <c r="G26">
        <v>1023047785</v>
      </c>
      <c r="I26" s="119">
        <v>1026293133</v>
      </c>
      <c r="J26" t="s">
        <v>2427</v>
      </c>
      <c r="L26">
        <v>1140936306</v>
      </c>
      <c r="M26" t="s">
        <v>3670</v>
      </c>
    </row>
    <row r="27" spans="2:13" x14ac:dyDescent="0.3">
      <c r="B27" t="s">
        <v>5320</v>
      </c>
      <c r="C27" t="s">
        <v>1</v>
      </c>
      <c r="D27">
        <v>1243858756</v>
      </c>
      <c r="E27" t="s">
        <v>3669</v>
      </c>
      <c r="G27">
        <v>1243860608</v>
      </c>
      <c r="I27" s="119">
        <v>1245078722</v>
      </c>
      <c r="J27" t="s">
        <v>2427</v>
      </c>
      <c r="L27">
        <v>1233698686</v>
      </c>
      <c r="M27" t="s">
        <v>3670</v>
      </c>
    </row>
    <row r="28" spans="2:13" x14ac:dyDescent="0.3">
      <c r="B28" t="s">
        <v>5321</v>
      </c>
      <c r="C28" t="s">
        <v>1</v>
      </c>
      <c r="D28">
        <v>1023046400</v>
      </c>
      <c r="E28" t="s">
        <v>3670</v>
      </c>
      <c r="G28">
        <v>1240693955</v>
      </c>
      <c r="I28" s="119">
        <v>1016921602</v>
      </c>
      <c r="J28" t="s">
        <v>2427</v>
      </c>
      <c r="L28">
        <v>1082161099</v>
      </c>
      <c r="M28" t="s">
        <v>3670</v>
      </c>
    </row>
    <row r="29" spans="2:13" x14ac:dyDescent="0.3">
      <c r="B29" t="s">
        <v>5322</v>
      </c>
      <c r="C29" t="s">
        <v>1</v>
      </c>
      <c r="D29">
        <v>1020849345</v>
      </c>
      <c r="E29" t="s">
        <v>3670</v>
      </c>
      <c r="G29">
        <v>1122539535</v>
      </c>
      <c r="I29" s="119">
        <v>1013375578</v>
      </c>
      <c r="J29" t="s">
        <v>2427</v>
      </c>
      <c r="L29">
        <v>1140937579</v>
      </c>
      <c r="M29" t="s">
        <v>3670</v>
      </c>
    </row>
    <row r="30" spans="2:13" x14ac:dyDescent="0.3">
      <c r="B30" t="s">
        <v>5323</v>
      </c>
      <c r="C30" t="s">
        <v>1</v>
      </c>
      <c r="D30">
        <v>1243860023</v>
      </c>
      <c r="E30" t="s">
        <v>3670</v>
      </c>
      <c r="G30">
        <v>1245079481</v>
      </c>
      <c r="I30" s="119">
        <v>1023046253</v>
      </c>
      <c r="J30" t="s">
        <v>2427</v>
      </c>
      <c r="L30">
        <v>1027302696</v>
      </c>
      <c r="M30" t="s">
        <v>3670</v>
      </c>
    </row>
    <row r="31" spans="2:13" x14ac:dyDescent="0.3">
      <c r="B31" t="s">
        <v>5324</v>
      </c>
      <c r="C31" t="s">
        <v>1</v>
      </c>
      <c r="D31">
        <v>1023988175</v>
      </c>
      <c r="E31" t="s">
        <v>3670</v>
      </c>
      <c r="G31">
        <v>1023047678</v>
      </c>
      <c r="I31" s="119">
        <v>1051478721</v>
      </c>
      <c r="J31" t="s">
        <v>2427</v>
      </c>
      <c r="L31">
        <v>1023047925</v>
      </c>
      <c r="M31" t="s">
        <v>3674</v>
      </c>
    </row>
    <row r="32" spans="2:13" x14ac:dyDescent="0.3">
      <c r="B32" t="s">
        <v>5325</v>
      </c>
      <c r="C32" t="s">
        <v>1</v>
      </c>
      <c r="D32">
        <v>1028675334</v>
      </c>
      <c r="E32" t="s">
        <v>3670</v>
      </c>
      <c r="G32">
        <v>1026293133</v>
      </c>
      <c r="I32" s="119">
        <v>1016750852</v>
      </c>
      <c r="J32" t="s">
        <v>2427</v>
      </c>
      <c r="L32">
        <v>1243860746</v>
      </c>
      <c r="M32" t="s">
        <v>3674</v>
      </c>
    </row>
    <row r="33" spans="2:13" x14ac:dyDescent="0.3">
      <c r="B33" t="s">
        <v>5326</v>
      </c>
      <c r="C33" t="s">
        <v>1</v>
      </c>
      <c r="D33">
        <v>1026309444</v>
      </c>
      <c r="E33" t="s">
        <v>3670</v>
      </c>
      <c r="G33">
        <v>1243860728</v>
      </c>
      <c r="I33" s="119">
        <v>1140932613</v>
      </c>
      <c r="J33" t="s">
        <v>2427</v>
      </c>
      <c r="L33">
        <v>1027544666</v>
      </c>
      <c r="M33" t="s">
        <v>3674</v>
      </c>
    </row>
    <row r="34" spans="2:13" x14ac:dyDescent="0.3">
      <c r="B34" t="s">
        <v>5327</v>
      </c>
      <c r="C34" t="s">
        <v>1</v>
      </c>
      <c r="D34">
        <v>1026309443</v>
      </c>
      <c r="E34" t="s">
        <v>3670</v>
      </c>
      <c r="G34">
        <v>1023047935</v>
      </c>
      <c r="I34" s="119">
        <v>1023041908</v>
      </c>
      <c r="J34" t="s">
        <v>2427</v>
      </c>
      <c r="L34">
        <v>1206227830</v>
      </c>
      <c r="M34" t="s">
        <v>3674</v>
      </c>
    </row>
    <row r="35" spans="2:13" x14ac:dyDescent="0.3">
      <c r="B35" t="s">
        <v>5328</v>
      </c>
      <c r="C35" t="s">
        <v>1</v>
      </c>
      <c r="D35">
        <v>1026309480</v>
      </c>
      <c r="E35" t="s">
        <v>3670</v>
      </c>
      <c r="G35">
        <v>1119187596</v>
      </c>
      <c r="I35" s="119">
        <v>1023420025</v>
      </c>
      <c r="J35" t="s">
        <v>2427</v>
      </c>
      <c r="L35">
        <v>1023047898</v>
      </c>
      <c r="M35" t="s">
        <v>3674</v>
      </c>
    </row>
    <row r="36" spans="2:13" x14ac:dyDescent="0.3">
      <c r="B36" t="s">
        <v>5329</v>
      </c>
      <c r="C36" t="s">
        <v>1</v>
      </c>
      <c r="D36">
        <v>1026309481</v>
      </c>
      <c r="E36" t="s">
        <v>3670</v>
      </c>
      <c r="G36">
        <v>1023047865</v>
      </c>
      <c r="I36" s="119">
        <v>1016749017</v>
      </c>
      <c r="J36" t="s">
        <v>2427</v>
      </c>
      <c r="L36">
        <v>1023014503</v>
      </c>
      <c r="M36" t="s">
        <v>3674</v>
      </c>
    </row>
    <row r="37" spans="2:13" x14ac:dyDescent="0.3">
      <c r="B37" t="s">
        <v>5330</v>
      </c>
      <c r="C37" t="s">
        <v>1</v>
      </c>
      <c r="D37">
        <v>1023045902</v>
      </c>
      <c r="E37" t="s">
        <v>3670</v>
      </c>
      <c r="G37">
        <v>1023046291</v>
      </c>
      <c r="I37" s="119">
        <v>1243858843</v>
      </c>
      <c r="J37" t="s">
        <v>2427</v>
      </c>
      <c r="L37">
        <v>1023047865</v>
      </c>
      <c r="M37" t="s">
        <v>3674</v>
      </c>
    </row>
    <row r="38" spans="2:13" x14ac:dyDescent="0.3">
      <c r="B38" t="s">
        <v>5331</v>
      </c>
      <c r="C38" t="s">
        <v>1</v>
      </c>
      <c r="D38">
        <v>1023045777</v>
      </c>
      <c r="E38" t="s">
        <v>3670</v>
      </c>
      <c r="G38">
        <v>1023004072</v>
      </c>
      <c r="I38" s="119">
        <v>1119187596</v>
      </c>
      <c r="J38" t="s">
        <v>2427</v>
      </c>
      <c r="L38">
        <v>1023047785</v>
      </c>
      <c r="M38" t="s">
        <v>3674</v>
      </c>
    </row>
    <row r="39" spans="2:13" x14ac:dyDescent="0.3">
      <c r="B39" t="s">
        <v>5332</v>
      </c>
      <c r="C39" t="s">
        <v>1</v>
      </c>
      <c r="D39">
        <v>1245078200</v>
      </c>
      <c r="E39" t="s">
        <v>3670</v>
      </c>
      <c r="G39">
        <v>1016753167</v>
      </c>
      <c r="I39" s="119">
        <v>1063313739</v>
      </c>
      <c r="J39" t="s">
        <v>2428</v>
      </c>
      <c r="L39">
        <v>1013698567</v>
      </c>
      <c r="M39" t="s">
        <v>3674</v>
      </c>
    </row>
    <row r="40" spans="2:13" x14ac:dyDescent="0.3">
      <c r="B40" t="s">
        <v>5333</v>
      </c>
      <c r="C40" t="s">
        <v>1</v>
      </c>
      <c r="D40">
        <v>1206226361</v>
      </c>
      <c r="E40" t="s">
        <v>3670</v>
      </c>
      <c r="G40">
        <v>1012926906</v>
      </c>
      <c r="I40" s="119">
        <v>1243860728</v>
      </c>
      <c r="J40" t="s">
        <v>2427</v>
      </c>
      <c r="L40">
        <v>1033830973</v>
      </c>
      <c r="M40" t="s">
        <v>3674</v>
      </c>
    </row>
    <row r="41" spans="2:13" x14ac:dyDescent="0.3">
      <c r="B41" t="s">
        <v>5334</v>
      </c>
      <c r="C41" t="s">
        <v>1</v>
      </c>
      <c r="D41">
        <v>1243859906</v>
      </c>
      <c r="E41" t="s">
        <v>3670</v>
      </c>
      <c r="G41">
        <v>1233698686</v>
      </c>
      <c r="I41" s="119">
        <v>1030046839</v>
      </c>
      <c r="J41" t="s">
        <v>2427</v>
      </c>
      <c r="L41">
        <v>1023047935</v>
      </c>
      <c r="M41" t="s">
        <v>3674</v>
      </c>
    </row>
    <row r="42" spans="2:13" x14ac:dyDescent="0.3">
      <c r="B42" t="s">
        <v>5335</v>
      </c>
      <c r="C42" t="s">
        <v>1</v>
      </c>
      <c r="D42">
        <v>1023045509</v>
      </c>
      <c r="E42" t="s">
        <v>3670</v>
      </c>
      <c r="G42">
        <v>1023047644</v>
      </c>
      <c r="I42" s="119">
        <v>1140939399</v>
      </c>
      <c r="J42" t="s">
        <v>2427</v>
      </c>
      <c r="L42">
        <v>1243860849</v>
      </c>
      <c r="M42" t="s">
        <v>3674</v>
      </c>
    </row>
    <row r="43" spans="2:13" x14ac:dyDescent="0.3">
      <c r="B43" t="s">
        <v>5336</v>
      </c>
      <c r="C43" t="s">
        <v>1</v>
      </c>
      <c r="D43">
        <v>1140939471</v>
      </c>
      <c r="E43" t="s">
        <v>3670</v>
      </c>
      <c r="G43">
        <v>1034319423</v>
      </c>
      <c r="I43" s="119">
        <v>1023420650</v>
      </c>
      <c r="J43" t="s">
        <v>2427</v>
      </c>
      <c r="L43">
        <v>1013030625</v>
      </c>
      <c r="M43" t="s">
        <v>3674</v>
      </c>
    </row>
    <row r="44" spans="2:13" x14ac:dyDescent="0.3">
      <c r="B44" t="s">
        <v>5337</v>
      </c>
      <c r="C44" t="s">
        <v>1</v>
      </c>
      <c r="D44">
        <v>1243859333</v>
      </c>
      <c r="E44" t="s">
        <v>3670</v>
      </c>
      <c r="G44">
        <v>1031544861</v>
      </c>
      <c r="I44" s="119" t="s">
        <v>4096</v>
      </c>
      <c r="J44" t="s">
        <v>2427</v>
      </c>
      <c r="L44">
        <v>1023047751</v>
      </c>
      <c r="M44" t="s">
        <v>3674</v>
      </c>
    </row>
    <row r="45" spans="2:13" x14ac:dyDescent="0.3">
      <c r="B45" t="s">
        <v>5338</v>
      </c>
      <c r="C45" t="s">
        <v>1</v>
      </c>
      <c r="D45">
        <v>1016750544</v>
      </c>
      <c r="E45" t="s">
        <v>3670</v>
      </c>
      <c r="G45">
        <v>1023047211</v>
      </c>
      <c r="I45" s="119">
        <v>1034672281</v>
      </c>
      <c r="J45" t="s">
        <v>2427</v>
      </c>
      <c r="L45">
        <v>1023047711</v>
      </c>
      <c r="M45" t="s">
        <v>3674</v>
      </c>
    </row>
    <row r="46" spans="2:13" x14ac:dyDescent="0.3">
      <c r="B46" t="s">
        <v>5339</v>
      </c>
      <c r="C46" t="s">
        <v>1</v>
      </c>
      <c r="D46">
        <v>1016750021</v>
      </c>
      <c r="E46" t="s">
        <v>3670</v>
      </c>
      <c r="G46">
        <v>1023046982</v>
      </c>
      <c r="I46" s="119">
        <v>1020010439</v>
      </c>
      <c r="J46" t="s">
        <v>2427</v>
      </c>
      <c r="L46">
        <v>1011262098</v>
      </c>
      <c r="M46" t="s">
        <v>3674</v>
      </c>
    </row>
    <row r="47" spans="2:13" x14ac:dyDescent="0.3">
      <c r="B47" t="s">
        <v>5340</v>
      </c>
      <c r="C47" t="s">
        <v>1</v>
      </c>
      <c r="D47">
        <v>1243859093</v>
      </c>
      <c r="E47" t="s">
        <v>3670</v>
      </c>
      <c r="G47">
        <v>1033829763</v>
      </c>
      <c r="I47" s="119">
        <v>1023047989</v>
      </c>
      <c r="J47" t="s">
        <v>2427</v>
      </c>
      <c r="L47">
        <v>1023047672</v>
      </c>
      <c r="M47" t="s">
        <v>3674</v>
      </c>
    </row>
    <row r="48" spans="2:13" x14ac:dyDescent="0.3">
      <c r="B48" t="s">
        <v>5341</v>
      </c>
      <c r="C48" t="s">
        <v>4081</v>
      </c>
      <c r="D48" t="s">
        <v>4101</v>
      </c>
      <c r="E48" t="s">
        <v>3670</v>
      </c>
      <c r="G48">
        <v>1020010439</v>
      </c>
      <c r="I48" s="119">
        <v>1022959952</v>
      </c>
      <c r="J48" t="s">
        <v>2428</v>
      </c>
      <c r="L48">
        <v>1026604149</v>
      </c>
      <c r="M48" t="s">
        <v>3674</v>
      </c>
    </row>
    <row r="49" spans="2:13" x14ac:dyDescent="0.3">
      <c r="B49" t="s">
        <v>5342</v>
      </c>
      <c r="C49" t="s">
        <v>1</v>
      </c>
      <c r="D49">
        <v>1243858630</v>
      </c>
      <c r="E49" t="s">
        <v>3670</v>
      </c>
      <c r="G49">
        <v>1023045131</v>
      </c>
      <c r="I49" s="119">
        <v>1033830973</v>
      </c>
      <c r="J49" t="s">
        <v>2427</v>
      </c>
      <c r="L49">
        <v>1206227657</v>
      </c>
      <c r="M49" t="s">
        <v>3674</v>
      </c>
    </row>
    <row r="50" spans="2:13" x14ac:dyDescent="0.3">
      <c r="B50" t="s">
        <v>5343</v>
      </c>
      <c r="C50" t="s">
        <v>1</v>
      </c>
      <c r="D50">
        <v>1106639928</v>
      </c>
      <c r="E50" t="s">
        <v>3670</v>
      </c>
      <c r="G50">
        <v>1013156278</v>
      </c>
      <c r="I50" s="119">
        <v>1023046020</v>
      </c>
      <c r="J50" t="s">
        <v>2427</v>
      </c>
      <c r="L50">
        <v>1026604134</v>
      </c>
      <c r="M50" t="s">
        <v>3674</v>
      </c>
    </row>
    <row r="51" spans="2:13" x14ac:dyDescent="0.3">
      <c r="B51" t="s">
        <v>5344</v>
      </c>
      <c r="C51" t="s">
        <v>4081</v>
      </c>
      <c r="D51" t="s">
        <v>4097</v>
      </c>
      <c r="E51" t="s">
        <v>3670</v>
      </c>
      <c r="G51">
        <v>1243762294</v>
      </c>
      <c r="I51" s="119">
        <v>1017223010</v>
      </c>
      <c r="J51" t="s">
        <v>2427</v>
      </c>
      <c r="L51">
        <v>1023047668</v>
      </c>
      <c r="M51" t="s">
        <v>3674</v>
      </c>
    </row>
    <row r="52" spans="2:13" x14ac:dyDescent="0.3">
      <c r="B52" t="s">
        <v>5345</v>
      </c>
      <c r="C52" t="s">
        <v>1</v>
      </c>
      <c r="D52">
        <v>1034404976</v>
      </c>
      <c r="E52" t="s">
        <v>3670</v>
      </c>
      <c r="G52">
        <v>1243860492</v>
      </c>
      <c r="I52" s="119">
        <v>1021696822</v>
      </c>
      <c r="J52" t="s">
        <v>2427</v>
      </c>
      <c r="L52">
        <v>1243860756</v>
      </c>
      <c r="M52" t="s">
        <v>3674</v>
      </c>
    </row>
    <row r="53" spans="2:13" x14ac:dyDescent="0.3">
      <c r="B53" t="s">
        <v>5346</v>
      </c>
      <c r="C53" t="s">
        <v>1</v>
      </c>
      <c r="D53">
        <v>1140936306</v>
      </c>
      <c r="E53" t="s">
        <v>3670</v>
      </c>
      <c r="G53">
        <v>1013375578</v>
      </c>
      <c r="I53" s="119">
        <v>1023045269</v>
      </c>
      <c r="J53" t="s">
        <v>2427</v>
      </c>
      <c r="L53">
        <v>1021696822</v>
      </c>
      <c r="M53" t="s">
        <v>3674</v>
      </c>
    </row>
    <row r="54" spans="2:13" x14ac:dyDescent="0.3">
      <c r="B54" t="s">
        <v>5347</v>
      </c>
      <c r="C54" t="s">
        <v>1</v>
      </c>
      <c r="D54">
        <v>1233698686</v>
      </c>
      <c r="E54" t="s">
        <v>3670</v>
      </c>
      <c r="G54">
        <v>1245078260</v>
      </c>
      <c r="I54" s="119">
        <v>1023047751</v>
      </c>
      <c r="J54" t="s">
        <v>2427</v>
      </c>
      <c r="L54">
        <v>1243860754</v>
      </c>
      <c r="M54" t="s">
        <v>3674</v>
      </c>
    </row>
    <row r="55" spans="2:13" x14ac:dyDescent="0.3">
      <c r="B55" t="s">
        <v>5348</v>
      </c>
      <c r="C55" t="s">
        <v>1</v>
      </c>
      <c r="D55" s="119">
        <v>1013698567</v>
      </c>
      <c r="E55" t="s">
        <v>3674</v>
      </c>
      <c r="G55">
        <v>1016752849</v>
      </c>
      <c r="I55" s="119">
        <v>1243859299</v>
      </c>
      <c r="J55" t="s">
        <v>2427</v>
      </c>
      <c r="L55">
        <v>1016753167</v>
      </c>
      <c r="M55" t="s">
        <v>3674</v>
      </c>
    </row>
    <row r="56" spans="2:13" x14ac:dyDescent="0.3">
      <c r="B56" t="s">
        <v>5349</v>
      </c>
      <c r="C56" t="s">
        <v>1</v>
      </c>
      <c r="D56" s="119">
        <v>1033830973</v>
      </c>
      <c r="E56" t="s">
        <v>3674</v>
      </c>
      <c r="G56">
        <v>1106639928</v>
      </c>
      <c r="I56" s="119">
        <v>1140937336</v>
      </c>
      <c r="J56" t="s">
        <v>2427</v>
      </c>
      <c r="L56">
        <v>1023047678</v>
      </c>
      <c r="M56" t="s">
        <v>3674</v>
      </c>
    </row>
    <row r="57" spans="2:13" x14ac:dyDescent="0.3">
      <c r="B57" t="s">
        <v>5350</v>
      </c>
      <c r="C57" t="s">
        <v>1</v>
      </c>
      <c r="D57" s="119">
        <v>1023047935</v>
      </c>
      <c r="E57" t="s">
        <v>3674</v>
      </c>
      <c r="G57">
        <v>1000990097</v>
      </c>
      <c r="I57" s="119">
        <v>1021695137</v>
      </c>
      <c r="J57" t="s">
        <v>2427</v>
      </c>
      <c r="L57">
        <v>1245079481</v>
      </c>
      <c r="M57" t="s">
        <v>3674</v>
      </c>
    </row>
    <row r="58" spans="2:13" x14ac:dyDescent="0.3">
      <c r="B58" t="s">
        <v>5351</v>
      </c>
      <c r="C58" t="s">
        <v>1</v>
      </c>
      <c r="D58" s="119">
        <v>1206227830</v>
      </c>
      <c r="E58" t="s">
        <v>3674</v>
      </c>
      <c r="G58">
        <v>1006150505</v>
      </c>
      <c r="I58" s="119">
        <v>1023046352</v>
      </c>
      <c r="J58" t="s">
        <v>2427</v>
      </c>
      <c r="L58">
        <v>1023047526</v>
      </c>
      <c r="M58" t="s">
        <v>3674</v>
      </c>
    </row>
    <row r="59" spans="2:13" x14ac:dyDescent="0.3">
      <c r="B59" t="s">
        <v>5352</v>
      </c>
      <c r="C59" t="s">
        <v>1</v>
      </c>
      <c r="D59">
        <v>1023047898</v>
      </c>
      <c r="E59" t="s">
        <v>3674</v>
      </c>
      <c r="G59">
        <v>1023046490</v>
      </c>
      <c r="I59" s="119">
        <v>1243859093</v>
      </c>
      <c r="J59" t="s">
        <v>2427</v>
      </c>
      <c r="L59">
        <v>1047520185</v>
      </c>
      <c r="M59" t="s">
        <v>3674</v>
      </c>
    </row>
    <row r="60" spans="2:13" x14ac:dyDescent="0.3">
      <c r="B60" t="s">
        <v>5353</v>
      </c>
      <c r="C60" t="s">
        <v>1</v>
      </c>
      <c r="D60" s="119">
        <v>1023047925</v>
      </c>
      <c r="E60" t="s">
        <v>3674</v>
      </c>
      <c r="G60">
        <v>1023044822</v>
      </c>
      <c r="I60" s="119">
        <v>1016750544</v>
      </c>
      <c r="J60" t="s">
        <v>2427</v>
      </c>
      <c r="L60">
        <v>1075326513</v>
      </c>
      <c r="M60" t="s">
        <v>3674</v>
      </c>
    </row>
    <row r="61" spans="2:13" x14ac:dyDescent="0.3">
      <c r="B61" t="s">
        <v>5354</v>
      </c>
      <c r="C61" t="s">
        <v>1</v>
      </c>
      <c r="D61" s="119">
        <v>1243860849</v>
      </c>
      <c r="E61" t="s">
        <v>3674</v>
      </c>
      <c r="G61">
        <v>1243859906</v>
      </c>
      <c r="I61" s="119">
        <v>1000253490</v>
      </c>
      <c r="J61" t="s">
        <v>2427</v>
      </c>
      <c r="L61">
        <v>1023047680</v>
      </c>
      <c r="M61" t="s">
        <v>3674</v>
      </c>
    </row>
    <row r="62" spans="2:13" x14ac:dyDescent="0.3">
      <c r="B62" t="s">
        <v>5355</v>
      </c>
      <c r="C62" t="s">
        <v>1</v>
      </c>
      <c r="D62" s="119">
        <v>1013030625</v>
      </c>
      <c r="E62" t="s">
        <v>3674</v>
      </c>
      <c r="G62">
        <v>1019160387</v>
      </c>
      <c r="I62" s="119">
        <v>1013698567</v>
      </c>
      <c r="J62" t="s">
        <v>2427</v>
      </c>
      <c r="L62">
        <v>1023047644</v>
      </c>
      <c r="M62" t="s">
        <v>3674</v>
      </c>
    </row>
    <row r="63" spans="2:13" x14ac:dyDescent="0.3">
      <c r="B63" t="s">
        <v>5356</v>
      </c>
      <c r="C63" t="s">
        <v>1</v>
      </c>
      <c r="D63" s="119">
        <v>1027544666</v>
      </c>
      <c r="E63" t="s">
        <v>3674</v>
      </c>
      <c r="G63">
        <v>1023045915</v>
      </c>
      <c r="I63" s="119">
        <v>1001094722</v>
      </c>
      <c r="J63" t="s">
        <v>2427</v>
      </c>
      <c r="L63">
        <v>1243860728</v>
      </c>
      <c r="M63" t="s">
        <v>3674</v>
      </c>
    </row>
    <row r="64" spans="2:13" x14ac:dyDescent="0.3">
      <c r="B64" t="s">
        <v>5357</v>
      </c>
      <c r="C64" t="s">
        <v>1</v>
      </c>
      <c r="D64" s="119">
        <v>1023014503</v>
      </c>
      <c r="E64" t="s">
        <v>3674</v>
      </c>
      <c r="G64">
        <v>1023047751</v>
      </c>
      <c r="I64" s="119">
        <v>1023046195</v>
      </c>
      <c r="J64" t="s">
        <v>2427</v>
      </c>
      <c r="L64">
        <v>1023047519</v>
      </c>
      <c r="M64" t="s">
        <v>3674</v>
      </c>
    </row>
    <row r="65" spans="2:13" x14ac:dyDescent="0.3">
      <c r="B65" t="s">
        <v>5358</v>
      </c>
      <c r="C65" t="s">
        <v>1</v>
      </c>
      <c r="D65" s="119">
        <v>1023047865</v>
      </c>
      <c r="E65" t="s">
        <v>3674</v>
      </c>
      <c r="G65">
        <v>1193073564</v>
      </c>
      <c r="I65" s="119">
        <v>1023045537</v>
      </c>
      <c r="J65" t="s">
        <v>2427</v>
      </c>
      <c r="L65">
        <v>1013698425</v>
      </c>
      <c r="M65" t="s">
        <v>3674</v>
      </c>
    </row>
    <row r="66" spans="2:13" x14ac:dyDescent="0.3">
      <c r="B66" t="s">
        <v>5359</v>
      </c>
      <c r="C66" t="s">
        <v>1</v>
      </c>
      <c r="D66" s="119">
        <v>1023047751</v>
      </c>
      <c r="E66" t="s">
        <v>3674</v>
      </c>
      <c r="G66">
        <v>1023047290</v>
      </c>
      <c r="I66" s="119">
        <v>1243859420</v>
      </c>
      <c r="J66" t="s">
        <v>2427</v>
      </c>
      <c r="L66">
        <v>1023047549</v>
      </c>
      <c r="M66" t="s">
        <v>3674</v>
      </c>
    </row>
    <row r="67" spans="2:13" x14ac:dyDescent="0.3">
      <c r="B67" t="s">
        <v>5360</v>
      </c>
      <c r="C67" t="s">
        <v>1</v>
      </c>
      <c r="D67" s="119">
        <v>1023047711</v>
      </c>
      <c r="E67" t="s">
        <v>3674</v>
      </c>
      <c r="G67">
        <v>1023047526</v>
      </c>
      <c r="I67" s="119">
        <v>52290576</v>
      </c>
      <c r="J67" t="s">
        <v>2427</v>
      </c>
      <c r="L67">
        <v>1233520293</v>
      </c>
      <c r="M67" t="s">
        <v>3674</v>
      </c>
    </row>
    <row r="68" spans="2:13" x14ac:dyDescent="0.3">
      <c r="B68" t="s">
        <v>5361</v>
      </c>
      <c r="C68" t="s">
        <v>1</v>
      </c>
      <c r="D68" s="119">
        <v>1023047785</v>
      </c>
      <c r="E68" t="s">
        <v>3674</v>
      </c>
      <c r="G68">
        <v>52290576</v>
      </c>
      <c r="I68" s="119">
        <v>1023009036</v>
      </c>
      <c r="J68" t="s">
        <v>2427</v>
      </c>
      <c r="L68">
        <v>1023047412</v>
      </c>
      <c r="M68" t="s">
        <v>3674</v>
      </c>
    </row>
    <row r="69" spans="2:13" x14ac:dyDescent="0.3">
      <c r="B69" t="s">
        <v>5362</v>
      </c>
      <c r="C69" t="s">
        <v>1</v>
      </c>
      <c r="D69" s="119">
        <v>1011262098</v>
      </c>
      <c r="E69" t="s">
        <v>3674</v>
      </c>
      <c r="G69">
        <v>1243860582</v>
      </c>
      <c r="I69" s="119">
        <v>1023915703</v>
      </c>
      <c r="J69" t="s">
        <v>2427</v>
      </c>
      <c r="L69">
        <v>11026310144</v>
      </c>
      <c r="M69" t="s">
        <v>3674</v>
      </c>
    </row>
    <row r="70" spans="2:13" x14ac:dyDescent="0.3">
      <c r="B70" t="s">
        <v>5363</v>
      </c>
      <c r="C70" t="s">
        <v>1</v>
      </c>
      <c r="D70" s="119">
        <v>1025568286</v>
      </c>
      <c r="E70" t="s">
        <v>3674</v>
      </c>
      <c r="G70">
        <v>1023047089</v>
      </c>
      <c r="I70" s="119">
        <v>1014485754</v>
      </c>
      <c r="J70" t="s">
        <v>2427</v>
      </c>
      <c r="L70">
        <v>1011261221</v>
      </c>
      <c r="M70" t="s">
        <v>3674</v>
      </c>
    </row>
    <row r="71" spans="2:13" x14ac:dyDescent="0.3">
      <c r="B71" t="s">
        <v>5364</v>
      </c>
      <c r="C71" t="s">
        <v>1</v>
      </c>
      <c r="D71" s="119">
        <v>1243860728</v>
      </c>
      <c r="E71" t="s">
        <v>3674</v>
      </c>
      <c r="G71">
        <v>1243858312</v>
      </c>
      <c r="I71" s="119">
        <v>1001300941</v>
      </c>
      <c r="J71" t="s">
        <v>2427</v>
      </c>
      <c r="L71">
        <v>1023047293</v>
      </c>
      <c r="M71" t="s">
        <v>3674</v>
      </c>
    </row>
    <row r="72" spans="2:13" x14ac:dyDescent="0.3">
      <c r="B72" t="s">
        <v>5365</v>
      </c>
      <c r="C72" t="s">
        <v>1</v>
      </c>
      <c r="D72" s="119">
        <v>1023047519</v>
      </c>
      <c r="E72" t="s">
        <v>3674</v>
      </c>
      <c r="G72">
        <v>1018519486</v>
      </c>
      <c r="I72" s="119">
        <v>1245078680</v>
      </c>
      <c r="J72" t="s">
        <v>2427</v>
      </c>
      <c r="L72">
        <v>1023047313</v>
      </c>
      <c r="M72" t="s">
        <v>3674</v>
      </c>
    </row>
    <row r="73" spans="2:13" x14ac:dyDescent="0.3">
      <c r="B73" t="s">
        <v>5366</v>
      </c>
      <c r="C73" t="s">
        <v>1</v>
      </c>
      <c r="D73" s="119">
        <v>1013698425</v>
      </c>
      <c r="E73" t="s">
        <v>3674</v>
      </c>
      <c r="G73">
        <v>1016120086</v>
      </c>
      <c r="I73" s="119">
        <v>1029155022</v>
      </c>
      <c r="J73" t="s">
        <v>2427</v>
      </c>
      <c r="L73">
        <v>1016752849</v>
      </c>
      <c r="M73" t="s">
        <v>3674</v>
      </c>
    </row>
    <row r="74" spans="2:13" x14ac:dyDescent="0.3">
      <c r="B74" t="s">
        <v>5367</v>
      </c>
      <c r="C74" t="s">
        <v>1</v>
      </c>
      <c r="D74" s="119">
        <v>1023047549</v>
      </c>
      <c r="E74" t="s">
        <v>3674</v>
      </c>
      <c r="G74">
        <v>1023047668</v>
      </c>
      <c r="I74" s="119">
        <v>1023046469</v>
      </c>
      <c r="J74" t="s">
        <v>2427</v>
      </c>
      <c r="L74">
        <v>1023047290</v>
      </c>
      <c r="M74" t="s">
        <v>3674</v>
      </c>
    </row>
    <row r="75" spans="2:13" x14ac:dyDescent="0.3">
      <c r="B75" t="s">
        <v>5368</v>
      </c>
      <c r="C75" t="s">
        <v>1</v>
      </c>
      <c r="D75" s="119">
        <v>1243860756</v>
      </c>
      <c r="E75" t="s">
        <v>3674</v>
      </c>
      <c r="G75">
        <v>1023045902</v>
      </c>
      <c r="I75" s="119">
        <v>1146150152</v>
      </c>
      <c r="J75" t="s">
        <v>2427</v>
      </c>
      <c r="L75">
        <v>1023047223</v>
      </c>
      <c r="M75" t="s">
        <v>3674</v>
      </c>
    </row>
    <row r="76" spans="2:13" x14ac:dyDescent="0.3">
      <c r="B76" t="s">
        <v>5369</v>
      </c>
      <c r="C76" t="s">
        <v>1</v>
      </c>
      <c r="D76" s="119">
        <v>1021696822</v>
      </c>
      <c r="E76" t="s">
        <v>3674</v>
      </c>
      <c r="G76">
        <v>1243859248</v>
      </c>
      <c r="I76" s="119">
        <v>1023046357</v>
      </c>
      <c r="J76" t="s">
        <v>2427</v>
      </c>
      <c r="L76">
        <v>10233047474</v>
      </c>
      <c r="M76" t="s">
        <v>3674</v>
      </c>
    </row>
    <row r="77" spans="2:13" x14ac:dyDescent="0.3">
      <c r="B77" t="s">
        <v>5370</v>
      </c>
      <c r="C77" t="s">
        <v>1</v>
      </c>
      <c r="D77" s="119">
        <v>1023047672</v>
      </c>
      <c r="E77" t="s">
        <v>3674</v>
      </c>
      <c r="G77">
        <v>1245078680</v>
      </c>
      <c r="I77" s="119">
        <v>1034322680</v>
      </c>
      <c r="J77" t="s">
        <v>2427</v>
      </c>
      <c r="L77">
        <v>1023047266</v>
      </c>
      <c r="M77" t="s">
        <v>3674</v>
      </c>
    </row>
    <row r="78" spans="2:13" x14ac:dyDescent="0.3">
      <c r="B78" t="s">
        <v>5371</v>
      </c>
      <c r="C78" t="s">
        <v>1</v>
      </c>
      <c r="D78" s="119">
        <v>1026604149</v>
      </c>
      <c r="E78" t="s">
        <v>3674</v>
      </c>
      <c r="G78">
        <v>1032946299</v>
      </c>
      <c r="I78" s="119">
        <v>1243858572</v>
      </c>
      <c r="J78" t="s">
        <v>2427</v>
      </c>
      <c r="L78">
        <v>1023047348</v>
      </c>
      <c r="M78" t="s">
        <v>3674</v>
      </c>
    </row>
    <row r="79" spans="2:13" x14ac:dyDescent="0.3">
      <c r="B79" t="s">
        <v>5372</v>
      </c>
      <c r="C79" t="s">
        <v>1</v>
      </c>
      <c r="D79" s="119">
        <v>1206227657</v>
      </c>
      <c r="E79" t="s">
        <v>3674</v>
      </c>
      <c r="G79" t="s">
        <v>4095</v>
      </c>
      <c r="I79" s="119">
        <v>1013155990</v>
      </c>
      <c r="J79" t="s">
        <v>2427</v>
      </c>
      <c r="L79">
        <v>1023047595</v>
      </c>
      <c r="M79" t="s">
        <v>3674</v>
      </c>
    </row>
    <row r="80" spans="2:13" x14ac:dyDescent="0.3">
      <c r="B80" t="s">
        <v>5373</v>
      </c>
      <c r="C80" t="s">
        <v>1</v>
      </c>
      <c r="D80" s="119">
        <v>1243860754</v>
      </c>
      <c r="E80" t="s">
        <v>3674</v>
      </c>
      <c r="G80">
        <v>1023047792</v>
      </c>
      <c r="I80" s="119">
        <v>1031544861</v>
      </c>
      <c r="J80" t="s">
        <v>2427</v>
      </c>
      <c r="L80">
        <v>1021695137</v>
      </c>
      <c r="M80" t="s">
        <v>3672</v>
      </c>
    </row>
    <row r="81" spans="2:13" x14ac:dyDescent="0.3">
      <c r="B81" t="s">
        <v>5374</v>
      </c>
      <c r="C81" t="s">
        <v>1</v>
      </c>
      <c r="D81" s="119">
        <v>1026604134</v>
      </c>
      <c r="E81" t="s">
        <v>3674</v>
      </c>
      <c r="G81">
        <v>1023046883</v>
      </c>
      <c r="I81" s="119" t="s">
        <v>4097</v>
      </c>
      <c r="J81" t="s">
        <v>2427</v>
      </c>
      <c r="L81" t="s">
        <v>4098</v>
      </c>
      <c r="M81" t="s">
        <v>3672</v>
      </c>
    </row>
    <row r="82" spans="2:13" x14ac:dyDescent="0.3">
      <c r="B82" t="s">
        <v>5375</v>
      </c>
      <c r="C82" t="s">
        <v>1</v>
      </c>
      <c r="D82" s="119">
        <v>1023047668</v>
      </c>
      <c r="E82" t="s">
        <v>3674</v>
      </c>
      <c r="G82">
        <v>1146150152</v>
      </c>
      <c r="I82" s="119">
        <v>1002646913</v>
      </c>
      <c r="J82" t="s">
        <v>2427</v>
      </c>
      <c r="L82">
        <v>1243858675</v>
      </c>
      <c r="M82" t="s">
        <v>3672</v>
      </c>
    </row>
    <row r="83" spans="2:13" x14ac:dyDescent="0.3">
      <c r="B83" t="s">
        <v>5376</v>
      </c>
      <c r="C83" t="s">
        <v>1</v>
      </c>
      <c r="D83" s="119">
        <v>1016753167</v>
      </c>
      <c r="E83" t="s">
        <v>3674</v>
      </c>
      <c r="G83">
        <v>1012927098</v>
      </c>
      <c r="I83" s="119">
        <v>1000990097</v>
      </c>
      <c r="J83" t="s">
        <v>2427</v>
      </c>
      <c r="L83">
        <v>1013156586</v>
      </c>
      <c r="M83" t="s">
        <v>3672</v>
      </c>
    </row>
    <row r="84" spans="2:13" x14ac:dyDescent="0.3">
      <c r="B84" t="s">
        <v>5377</v>
      </c>
      <c r="C84" t="s">
        <v>1</v>
      </c>
      <c r="D84" s="119">
        <v>1023047678</v>
      </c>
      <c r="E84" t="s">
        <v>3674</v>
      </c>
      <c r="G84">
        <v>1023046416</v>
      </c>
      <c r="I84" s="119">
        <v>1023035592</v>
      </c>
      <c r="J84" t="s">
        <v>2427</v>
      </c>
      <c r="L84">
        <v>1023046291</v>
      </c>
      <c r="M84" t="s">
        <v>3672</v>
      </c>
    </row>
    <row r="85" spans="2:13" x14ac:dyDescent="0.3">
      <c r="B85" t="s">
        <v>5378</v>
      </c>
      <c r="C85" t="s">
        <v>1</v>
      </c>
      <c r="D85" s="119">
        <v>1245079481</v>
      </c>
      <c r="E85" t="s">
        <v>3674</v>
      </c>
      <c r="G85">
        <v>1031187767</v>
      </c>
      <c r="I85" s="119">
        <v>1000362531</v>
      </c>
      <c r="J85" t="s">
        <v>2427</v>
      </c>
      <c r="L85">
        <v>1243858309</v>
      </c>
      <c r="M85" t="s">
        <v>3672</v>
      </c>
    </row>
    <row r="86" spans="2:13" x14ac:dyDescent="0.3">
      <c r="B86" t="s">
        <v>5379</v>
      </c>
      <c r="C86" t="s">
        <v>1</v>
      </c>
      <c r="D86" s="119">
        <v>1023047526</v>
      </c>
      <c r="E86" t="s">
        <v>3674</v>
      </c>
      <c r="G86">
        <v>1243859055</v>
      </c>
      <c r="I86" s="119">
        <v>1030695904</v>
      </c>
      <c r="J86" t="s">
        <v>2427</v>
      </c>
      <c r="L86">
        <v>1140938580</v>
      </c>
      <c r="M86" t="s">
        <v>3672</v>
      </c>
    </row>
    <row r="87" spans="2:13" x14ac:dyDescent="0.3">
      <c r="B87" t="s">
        <v>5380</v>
      </c>
      <c r="C87" t="s">
        <v>1</v>
      </c>
      <c r="D87" s="119">
        <v>1047520185</v>
      </c>
      <c r="E87" t="s">
        <v>3674</v>
      </c>
      <c r="G87">
        <v>1140939460</v>
      </c>
      <c r="I87" s="119">
        <v>1000937467</v>
      </c>
      <c r="J87" t="s">
        <v>2427</v>
      </c>
      <c r="L87">
        <v>1023046277</v>
      </c>
      <c r="M87" t="s">
        <v>3672</v>
      </c>
    </row>
    <row r="88" spans="2:13" x14ac:dyDescent="0.3">
      <c r="B88" t="s">
        <v>5381</v>
      </c>
      <c r="C88" t="s">
        <v>1</v>
      </c>
      <c r="D88" s="119">
        <v>11026310144</v>
      </c>
      <c r="E88" t="s">
        <v>3674</v>
      </c>
      <c r="G88">
        <v>1023047163</v>
      </c>
      <c r="I88" s="119">
        <v>1023001341</v>
      </c>
      <c r="J88" t="s">
        <v>2427</v>
      </c>
      <c r="L88">
        <v>1243860015</v>
      </c>
      <c r="M88" t="s">
        <v>3672</v>
      </c>
    </row>
    <row r="89" spans="2:13" x14ac:dyDescent="0.3">
      <c r="B89" t="s">
        <v>5382</v>
      </c>
      <c r="C89" t="s">
        <v>1</v>
      </c>
      <c r="D89" s="119">
        <v>1011261221</v>
      </c>
      <c r="E89" t="s">
        <v>3674</v>
      </c>
      <c r="G89">
        <v>1140937336</v>
      </c>
      <c r="I89" s="119">
        <v>1073234865</v>
      </c>
      <c r="J89" t="s">
        <v>2427</v>
      </c>
      <c r="L89">
        <v>1023046418</v>
      </c>
      <c r="M89" t="s">
        <v>3672</v>
      </c>
    </row>
    <row r="90" spans="2:13" x14ac:dyDescent="0.3">
      <c r="B90" t="s">
        <v>5383</v>
      </c>
      <c r="C90" t="s">
        <v>1</v>
      </c>
      <c r="D90" s="119">
        <v>1023047293</v>
      </c>
      <c r="E90" t="s">
        <v>3674</v>
      </c>
      <c r="G90">
        <v>1023988413</v>
      </c>
      <c r="I90" s="119">
        <v>1016752849</v>
      </c>
      <c r="J90" t="s">
        <v>2427</v>
      </c>
      <c r="L90">
        <v>1023044785</v>
      </c>
      <c r="M90" t="s">
        <v>3672</v>
      </c>
    </row>
    <row r="91" spans="2:13" x14ac:dyDescent="0.3">
      <c r="B91" t="s">
        <v>5384</v>
      </c>
      <c r="C91" t="s">
        <v>1</v>
      </c>
      <c r="D91" s="119">
        <v>1023047266</v>
      </c>
      <c r="E91" t="s">
        <v>3674</v>
      </c>
      <c r="G91">
        <v>1021696822</v>
      </c>
      <c r="I91" s="119">
        <v>1023047290</v>
      </c>
      <c r="J91" t="s">
        <v>2427</v>
      </c>
      <c r="L91">
        <v>1122539379</v>
      </c>
      <c r="M91" t="s">
        <v>3672</v>
      </c>
    </row>
    <row r="92" spans="2:13" x14ac:dyDescent="0.3">
      <c r="B92" t="s">
        <v>5385</v>
      </c>
      <c r="C92" t="s">
        <v>1</v>
      </c>
      <c r="D92" s="119">
        <v>1023047313</v>
      </c>
      <c r="E92" t="s">
        <v>3674</v>
      </c>
      <c r="G92">
        <v>1023987959</v>
      </c>
      <c r="I92" s="119">
        <v>1023047223</v>
      </c>
      <c r="J92" t="s">
        <v>2427</v>
      </c>
      <c r="L92">
        <v>1243860097</v>
      </c>
      <c r="M92" t="s">
        <v>3672</v>
      </c>
    </row>
    <row r="93" spans="2:13" x14ac:dyDescent="0.3">
      <c r="B93" t="s">
        <v>5386</v>
      </c>
      <c r="C93" t="s">
        <v>1</v>
      </c>
      <c r="D93" s="119">
        <v>1016752849</v>
      </c>
      <c r="E93" t="s">
        <v>3674</v>
      </c>
      <c r="G93">
        <v>1016749017</v>
      </c>
      <c r="I93" s="119">
        <v>1023014503</v>
      </c>
      <c r="J93" t="s">
        <v>2427</v>
      </c>
      <c r="L93">
        <v>1022450134</v>
      </c>
      <c r="M93" t="s">
        <v>3672</v>
      </c>
    </row>
    <row r="94" spans="2:13" x14ac:dyDescent="0.3">
      <c r="B94" t="s">
        <v>5387</v>
      </c>
      <c r="C94" t="s">
        <v>1</v>
      </c>
      <c r="D94" s="119">
        <v>1023047290</v>
      </c>
      <c r="E94" t="s">
        <v>3674</v>
      </c>
      <c r="G94">
        <v>1023047101</v>
      </c>
      <c r="I94" s="119">
        <v>1013030625</v>
      </c>
      <c r="J94" t="s">
        <v>2427</v>
      </c>
      <c r="L94">
        <v>1023043602</v>
      </c>
      <c r="M94" t="s">
        <v>3672</v>
      </c>
    </row>
    <row r="95" spans="2:13" x14ac:dyDescent="0.3">
      <c r="B95" t="s">
        <v>5388</v>
      </c>
      <c r="C95" t="s">
        <v>1</v>
      </c>
      <c r="D95" s="119">
        <v>1023047223</v>
      </c>
      <c r="E95" t="s">
        <v>3674</v>
      </c>
      <c r="G95">
        <v>1023035592</v>
      </c>
      <c r="I95" s="119">
        <v>1243860849</v>
      </c>
      <c r="J95" t="s">
        <v>2427</v>
      </c>
      <c r="L95">
        <v>1028845954</v>
      </c>
      <c r="M95" t="s">
        <v>3672</v>
      </c>
    </row>
    <row r="96" spans="2:13" x14ac:dyDescent="0.3">
      <c r="B96" t="s">
        <v>5389</v>
      </c>
      <c r="C96" t="s">
        <v>1</v>
      </c>
      <c r="D96" s="119">
        <v>1023047348</v>
      </c>
      <c r="E96" t="s">
        <v>3674</v>
      </c>
      <c r="G96">
        <v>1026309480</v>
      </c>
      <c r="I96" s="119">
        <v>1027544666</v>
      </c>
      <c r="J96" t="s">
        <v>2427</v>
      </c>
      <c r="L96">
        <v>1027153713</v>
      </c>
      <c r="M96" t="s">
        <v>3672</v>
      </c>
    </row>
    <row r="97" spans="2:13" x14ac:dyDescent="0.3">
      <c r="B97" t="s">
        <v>5390</v>
      </c>
      <c r="C97" t="s">
        <v>1</v>
      </c>
      <c r="D97" s="119">
        <v>1023047211</v>
      </c>
      <c r="E97" t="s">
        <v>3674</v>
      </c>
      <c r="G97">
        <v>53098309</v>
      </c>
      <c r="I97" s="119">
        <v>1023046673</v>
      </c>
      <c r="J97" t="s">
        <v>2427</v>
      </c>
      <c r="L97">
        <v>1023045860</v>
      </c>
      <c r="M97" t="s">
        <v>3672</v>
      </c>
    </row>
    <row r="98" spans="2:13" x14ac:dyDescent="0.3">
      <c r="B98" t="s">
        <v>5391</v>
      </c>
      <c r="C98" t="s">
        <v>1</v>
      </c>
      <c r="D98" s="119">
        <v>1233520293</v>
      </c>
      <c r="E98" t="s">
        <v>3674</v>
      </c>
      <c r="G98">
        <v>1018519928</v>
      </c>
      <c r="I98" s="119">
        <v>1023047089</v>
      </c>
      <c r="J98" t="s">
        <v>2427</v>
      </c>
      <c r="L98">
        <v>1140939460</v>
      </c>
      <c r="M98" t="s">
        <v>3672</v>
      </c>
    </row>
    <row r="99" spans="2:13" x14ac:dyDescent="0.3">
      <c r="B99" t="s">
        <v>5392</v>
      </c>
      <c r="C99" t="s">
        <v>1</v>
      </c>
      <c r="D99" s="119">
        <v>1075326513</v>
      </c>
      <c r="E99" t="s">
        <v>3674</v>
      </c>
      <c r="G99">
        <v>1023047711</v>
      </c>
      <c r="I99" s="119">
        <v>1012927098</v>
      </c>
      <c r="J99" t="s">
        <v>2427</v>
      </c>
      <c r="L99">
        <v>1023046093</v>
      </c>
      <c r="M99" t="s">
        <v>3672</v>
      </c>
    </row>
    <row r="100" spans="2:13" x14ac:dyDescent="0.3">
      <c r="B100" t="s">
        <v>5393</v>
      </c>
      <c r="C100" t="s">
        <v>1</v>
      </c>
      <c r="D100" s="119">
        <v>1023047412</v>
      </c>
      <c r="E100" t="s">
        <v>3674</v>
      </c>
      <c r="G100">
        <v>1023047293</v>
      </c>
      <c r="I100" s="119">
        <v>1243860566</v>
      </c>
      <c r="J100" t="s">
        <v>2427</v>
      </c>
      <c r="L100">
        <v>1034319423</v>
      </c>
      <c r="M100" t="s">
        <v>3672</v>
      </c>
    </row>
    <row r="101" spans="2:13" x14ac:dyDescent="0.3">
      <c r="B101" t="s">
        <v>5394</v>
      </c>
      <c r="C101" t="s">
        <v>1</v>
      </c>
      <c r="D101" s="119">
        <v>1023047474</v>
      </c>
      <c r="E101" t="s">
        <v>3674</v>
      </c>
      <c r="G101">
        <v>1023016125</v>
      </c>
      <c r="I101" s="119">
        <v>1032946299</v>
      </c>
      <c r="J101" t="s">
        <v>2427</v>
      </c>
      <c r="L101">
        <v>1023045953</v>
      </c>
      <c r="M101" t="s">
        <v>3672</v>
      </c>
    </row>
    <row r="102" spans="2:13" x14ac:dyDescent="0.3">
      <c r="B102" t="s">
        <v>5395</v>
      </c>
      <c r="C102" t="s">
        <v>1</v>
      </c>
      <c r="D102">
        <v>1021695137</v>
      </c>
      <c r="E102" t="s">
        <v>3672</v>
      </c>
      <c r="G102" t="s">
        <v>4094</v>
      </c>
      <c r="I102" s="119">
        <v>1031187767</v>
      </c>
      <c r="J102" t="s">
        <v>2427</v>
      </c>
      <c r="L102">
        <v>1016120086</v>
      </c>
      <c r="M102" t="s">
        <v>3672</v>
      </c>
    </row>
    <row r="103" spans="2:13" x14ac:dyDescent="0.3">
      <c r="B103" t="s">
        <v>5396</v>
      </c>
      <c r="C103" t="s">
        <v>4081</v>
      </c>
      <c r="D103" t="s">
        <v>4098</v>
      </c>
      <c r="E103" t="s">
        <v>3672</v>
      </c>
      <c r="G103">
        <v>1148445814</v>
      </c>
      <c r="I103" s="119">
        <v>1023046518</v>
      </c>
      <c r="J103" t="s">
        <v>2427</v>
      </c>
      <c r="L103">
        <v>1026309578</v>
      </c>
      <c r="M103" t="s">
        <v>3672</v>
      </c>
    </row>
    <row r="104" spans="2:13" x14ac:dyDescent="0.3">
      <c r="B104" t="s">
        <v>5397</v>
      </c>
      <c r="C104" t="s">
        <v>1</v>
      </c>
      <c r="D104">
        <v>1243858678</v>
      </c>
      <c r="E104" t="s">
        <v>3672</v>
      </c>
      <c r="G104">
        <v>1013637881</v>
      </c>
      <c r="I104" s="119" t="s">
        <v>4098</v>
      </c>
      <c r="J104" t="s">
        <v>2427</v>
      </c>
      <c r="L104" t="s">
        <v>4100</v>
      </c>
      <c r="M104" t="s">
        <v>3672</v>
      </c>
    </row>
    <row r="105" spans="2:13" x14ac:dyDescent="0.3">
      <c r="B105" t="s">
        <v>5398</v>
      </c>
      <c r="C105" t="s">
        <v>1</v>
      </c>
      <c r="D105">
        <v>1013156586</v>
      </c>
      <c r="E105" t="s">
        <v>3672</v>
      </c>
      <c r="G105">
        <v>1010252069</v>
      </c>
      <c r="I105" s="119">
        <v>1206227284</v>
      </c>
      <c r="J105" t="s">
        <v>2427</v>
      </c>
      <c r="L105">
        <v>1243859287</v>
      </c>
      <c r="M105" t="s">
        <v>3672</v>
      </c>
    </row>
    <row r="106" spans="2:13" x14ac:dyDescent="0.3">
      <c r="B106" t="s">
        <v>5399</v>
      </c>
      <c r="C106" t="s">
        <v>1</v>
      </c>
      <c r="D106">
        <v>1023046291</v>
      </c>
      <c r="E106" t="s">
        <v>3672</v>
      </c>
      <c r="G106">
        <v>1006501046</v>
      </c>
      <c r="I106" s="119">
        <v>1023047167</v>
      </c>
      <c r="J106" t="s">
        <v>2427</v>
      </c>
      <c r="L106">
        <v>1033829949</v>
      </c>
      <c r="M106" t="s">
        <v>3672</v>
      </c>
    </row>
    <row r="107" spans="2:13" x14ac:dyDescent="0.3">
      <c r="B107" t="s">
        <v>5400</v>
      </c>
      <c r="C107" t="s">
        <v>1</v>
      </c>
      <c r="D107">
        <v>1243858309</v>
      </c>
      <c r="E107" t="s">
        <v>3672</v>
      </c>
      <c r="G107">
        <v>1023047223</v>
      </c>
      <c r="I107" s="119" t="s">
        <v>4099</v>
      </c>
      <c r="J107" t="s">
        <v>2427</v>
      </c>
      <c r="L107">
        <v>1023046395</v>
      </c>
      <c r="M107" t="s">
        <v>3672</v>
      </c>
    </row>
    <row r="108" spans="2:13" x14ac:dyDescent="0.3">
      <c r="B108" t="s">
        <v>5401</v>
      </c>
      <c r="C108" t="s">
        <v>1</v>
      </c>
      <c r="D108">
        <v>1140938580</v>
      </c>
      <c r="E108" t="s">
        <v>3672</v>
      </c>
      <c r="G108">
        <v>1030695904</v>
      </c>
      <c r="I108" s="119">
        <v>1023046528</v>
      </c>
      <c r="J108" t="s">
        <v>2427</v>
      </c>
      <c r="L108" s="119">
        <v>1023047089</v>
      </c>
      <c r="M108" t="s">
        <v>3672</v>
      </c>
    </row>
    <row r="109" spans="2:13" x14ac:dyDescent="0.3">
      <c r="B109" t="s">
        <v>5402</v>
      </c>
      <c r="C109" t="s">
        <v>1</v>
      </c>
      <c r="D109">
        <v>1023046277</v>
      </c>
      <c r="E109" t="s">
        <v>3672</v>
      </c>
      <c r="G109">
        <v>1023036790</v>
      </c>
      <c r="I109" s="119">
        <v>1243858675</v>
      </c>
      <c r="J109" t="s">
        <v>2427</v>
      </c>
      <c r="L109">
        <v>1243858572</v>
      </c>
      <c r="M109" t="s">
        <v>3669</v>
      </c>
    </row>
    <row r="110" spans="2:13" x14ac:dyDescent="0.3">
      <c r="B110" t="s">
        <v>5403</v>
      </c>
      <c r="C110" t="s">
        <v>1</v>
      </c>
      <c r="D110">
        <v>1023046401</v>
      </c>
      <c r="E110" t="s">
        <v>3672</v>
      </c>
      <c r="G110">
        <v>1006739736</v>
      </c>
      <c r="I110" s="119">
        <v>1013156586</v>
      </c>
      <c r="J110" t="s">
        <v>2427</v>
      </c>
      <c r="L110">
        <v>1023045269</v>
      </c>
      <c r="M110" t="s">
        <v>3669</v>
      </c>
    </row>
    <row r="111" spans="2:13" x14ac:dyDescent="0.3">
      <c r="B111" t="s">
        <v>5404</v>
      </c>
      <c r="C111" t="s">
        <v>1</v>
      </c>
      <c r="D111">
        <v>1243860015</v>
      </c>
      <c r="E111" t="s">
        <v>3672</v>
      </c>
      <c r="G111">
        <v>1140938580</v>
      </c>
      <c r="I111" s="119">
        <v>1023046291</v>
      </c>
      <c r="J111" t="s">
        <v>2427</v>
      </c>
      <c r="L111">
        <v>1031544861</v>
      </c>
      <c r="M111" t="s">
        <v>3669</v>
      </c>
    </row>
    <row r="112" spans="2:13" x14ac:dyDescent="0.3">
      <c r="B112" t="s">
        <v>5405</v>
      </c>
      <c r="C112" t="s">
        <v>1</v>
      </c>
      <c r="D112">
        <v>1023046418</v>
      </c>
      <c r="E112" t="s">
        <v>3672</v>
      </c>
      <c r="G112">
        <v>1243860746</v>
      </c>
      <c r="I112" s="119">
        <v>1233698686</v>
      </c>
      <c r="J112" t="s">
        <v>2427</v>
      </c>
      <c r="L112">
        <v>1023987959</v>
      </c>
      <c r="M112" t="s">
        <v>3669</v>
      </c>
    </row>
    <row r="113" spans="2:13" x14ac:dyDescent="0.3">
      <c r="B113" t="s">
        <v>5406</v>
      </c>
      <c r="C113" t="s">
        <v>1</v>
      </c>
      <c r="D113">
        <v>1023044785</v>
      </c>
      <c r="E113" t="s">
        <v>3672</v>
      </c>
      <c r="G113">
        <v>1023046195</v>
      </c>
      <c r="I113" s="119">
        <v>1023044822</v>
      </c>
      <c r="J113" t="s">
        <v>2427</v>
      </c>
      <c r="L113">
        <v>1023045870</v>
      </c>
      <c r="M113" t="s">
        <v>3669</v>
      </c>
    </row>
    <row r="114" spans="2:13" x14ac:dyDescent="0.3">
      <c r="B114" t="s">
        <v>5407</v>
      </c>
      <c r="C114" t="s">
        <v>1</v>
      </c>
      <c r="D114">
        <v>1122539379</v>
      </c>
      <c r="E114" t="s">
        <v>3672</v>
      </c>
      <c r="G114">
        <v>1023046518</v>
      </c>
      <c r="I114" s="119">
        <v>1243858309</v>
      </c>
      <c r="J114" t="s">
        <v>2427</v>
      </c>
      <c r="L114">
        <v>1023046429</v>
      </c>
      <c r="M114" t="s">
        <v>3669</v>
      </c>
    </row>
    <row r="115" spans="2:13" x14ac:dyDescent="0.3">
      <c r="B115" t="s">
        <v>5408</v>
      </c>
      <c r="C115" t="s">
        <v>1</v>
      </c>
      <c r="D115">
        <v>1243860097</v>
      </c>
      <c r="E115" t="s">
        <v>3672</v>
      </c>
      <c r="G115">
        <v>1063313739</v>
      </c>
      <c r="I115" s="119">
        <v>1140938580</v>
      </c>
      <c r="J115" t="s">
        <v>2427</v>
      </c>
      <c r="L115">
        <v>1243859299</v>
      </c>
      <c r="M115" t="s">
        <v>3669</v>
      </c>
    </row>
    <row r="116" spans="2:13" x14ac:dyDescent="0.3">
      <c r="B116" t="s">
        <v>5409</v>
      </c>
      <c r="C116" t="s">
        <v>1</v>
      </c>
      <c r="D116">
        <v>1022450134</v>
      </c>
      <c r="E116" t="s">
        <v>3672</v>
      </c>
      <c r="G116">
        <v>1023047313</v>
      </c>
      <c r="I116" s="119" t="s">
        <v>4100</v>
      </c>
      <c r="J116" t="s">
        <v>2427</v>
      </c>
      <c r="L116">
        <v>1023046408</v>
      </c>
      <c r="M116" t="s">
        <v>3669</v>
      </c>
    </row>
    <row r="117" spans="2:13" x14ac:dyDescent="0.3">
      <c r="B117" t="s">
        <v>5410</v>
      </c>
      <c r="C117" t="s">
        <v>1</v>
      </c>
      <c r="D117">
        <v>1023043602</v>
      </c>
      <c r="E117" t="s">
        <v>3672</v>
      </c>
      <c r="G117">
        <v>1243860042</v>
      </c>
      <c r="I117" s="119">
        <v>1023046277</v>
      </c>
      <c r="J117" t="s">
        <v>2427</v>
      </c>
      <c r="L117">
        <v>1243858522</v>
      </c>
      <c r="M117" t="s">
        <v>3669</v>
      </c>
    </row>
    <row r="118" spans="2:13" x14ac:dyDescent="0.3">
      <c r="B118" t="s">
        <v>5411</v>
      </c>
      <c r="C118" t="s">
        <v>1</v>
      </c>
      <c r="D118">
        <v>1028845954</v>
      </c>
      <c r="E118" t="s">
        <v>3672</v>
      </c>
      <c r="G118">
        <v>1023047519</v>
      </c>
      <c r="I118" s="119">
        <v>1023046401</v>
      </c>
      <c r="J118" t="s">
        <v>2427</v>
      </c>
      <c r="L118">
        <v>1140938208</v>
      </c>
      <c r="M118" t="s">
        <v>3669</v>
      </c>
    </row>
    <row r="119" spans="2:13" x14ac:dyDescent="0.3">
      <c r="B119" t="s">
        <v>5412</v>
      </c>
      <c r="C119" t="s">
        <v>1</v>
      </c>
      <c r="D119">
        <v>1027153713</v>
      </c>
      <c r="E119" t="s">
        <v>3672</v>
      </c>
      <c r="G119" t="s">
        <v>4100</v>
      </c>
      <c r="I119" s="119">
        <v>1140937833</v>
      </c>
      <c r="J119" t="s">
        <v>2427</v>
      </c>
      <c r="L119">
        <v>1023045537</v>
      </c>
      <c r="M119" t="s">
        <v>3669</v>
      </c>
    </row>
    <row r="120" spans="2:13" x14ac:dyDescent="0.3">
      <c r="B120" t="s">
        <v>5413</v>
      </c>
      <c r="C120" t="s">
        <v>1</v>
      </c>
      <c r="D120">
        <v>1023045860</v>
      </c>
      <c r="E120" t="s">
        <v>3672</v>
      </c>
      <c r="G120">
        <v>1023045870</v>
      </c>
      <c r="I120" s="119">
        <v>1140937152</v>
      </c>
      <c r="J120" t="s">
        <v>2427</v>
      </c>
      <c r="L120">
        <v>1243859909</v>
      </c>
      <c r="M120" t="s">
        <v>3669</v>
      </c>
    </row>
    <row r="121" spans="2:13" x14ac:dyDescent="0.3">
      <c r="B121" t="s">
        <v>5414</v>
      </c>
      <c r="C121" t="s">
        <v>1</v>
      </c>
      <c r="D121">
        <v>1140939460</v>
      </c>
      <c r="E121" t="s">
        <v>3672</v>
      </c>
      <c r="G121">
        <v>1245078722</v>
      </c>
      <c r="I121" s="119">
        <v>1243860015</v>
      </c>
      <c r="J121" t="s">
        <v>2427</v>
      </c>
      <c r="L121">
        <v>1243859909</v>
      </c>
      <c r="M121" t="s">
        <v>3669</v>
      </c>
    </row>
    <row r="122" spans="2:13" x14ac:dyDescent="0.3">
      <c r="B122" t="s">
        <v>5415</v>
      </c>
      <c r="C122" t="s">
        <v>1</v>
      </c>
      <c r="D122">
        <v>1023046093</v>
      </c>
      <c r="E122" t="s">
        <v>3672</v>
      </c>
      <c r="G122">
        <v>1033830973</v>
      </c>
      <c r="I122" s="119">
        <v>1033829949</v>
      </c>
      <c r="J122" t="s">
        <v>2427</v>
      </c>
      <c r="L122">
        <v>1243859520</v>
      </c>
      <c r="M122" t="s">
        <v>3669</v>
      </c>
    </row>
    <row r="123" spans="2:13" x14ac:dyDescent="0.3">
      <c r="B123" t="s">
        <v>5416</v>
      </c>
      <c r="C123" t="s">
        <v>1</v>
      </c>
      <c r="D123">
        <v>1034319423</v>
      </c>
      <c r="E123" t="s">
        <v>3672</v>
      </c>
      <c r="G123">
        <v>1026603423</v>
      </c>
      <c r="I123" s="119">
        <v>1023046418</v>
      </c>
      <c r="J123" t="s">
        <v>2427</v>
      </c>
      <c r="L123">
        <v>1023046020</v>
      </c>
      <c r="M123" t="s">
        <v>3669</v>
      </c>
    </row>
    <row r="124" spans="2:13" x14ac:dyDescent="0.3">
      <c r="B124" t="s">
        <v>5417</v>
      </c>
      <c r="C124" t="s">
        <v>1</v>
      </c>
      <c r="D124">
        <v>1023045953</v>
      </c>
      <c r="E124" t="s">
        <v>3672</v>
      </c>
      <c r="G124">
        <v>1206227657</v>
      </c>
      <c r="I124" s="119">
        <v>1023044785</v>
      </c>
      <c r="J124" t="s">
        <v>2427</v>
      </c>
      <c r="L124">
        <v>1023045732</v>
      </c>
      <c r="M124" t="s">
        <v>3669</v>
      </c>
    </row>
    <row r="125" spans="2:13" x14ac:dyDescent="0.3">
      <c r="B125" t="s">
        <v>5418</v>
      </c>
      <c r="C125" t="s">
        <v>1</v>
      </c>
      <c r="D125">
        <v>1016120086</v>
      </c>
      <c r="E125" t="s">
        <v>3672</v>
      </c>
      <c r="G125">
        <v>1011261221</v>
      </c>
      <c r="I125" s="119">
        <v>1122539379</v>
      </c>
      <c r="J125" t="s">
        <v>2427</v>
      </c>
      <c r="L125">
        <v>1150190022</v>
      </c>
      <c r="M125" t="s">
        <v>3669</v>
      </c>
    </row>
    <row r="126" spans="2:13" x14ac:dyDescent="0.3">
      <c r="B126" t="s">
        <v>5419</v>
      </c>
      <c r="C126" t="s">
        <v>1</v>
      </c>
      <c r="D126">
        <v>1026309578</v>
      </c>
      <c r="E126" t="s">
        <v>3672</v>
      </c>
      <c r="G126">
        <v>1023046400</v>
      </c>
      <c r="I126" s="119">
        <v>1243860097</v>
      </c>
      <c r="J126" t="s">
        <v>2427</v>
      </c>
      <c r="L126">
        <v>1023045131</v>
      </c>
      <c r="M126" t="s">
        <v>3669</v>
      </c>
    </row>
    <row r="127" spans="2:13" x14ac:dyDescent="0.3">
      <c r="B127" t="s">
        <v>5420</v>
      </c>
      <c r="C127" t="s">
        <v>4081</v>
      </c>
      <c r="D127" t="s">
        <v>4100</v>
      </c>
      <c r="E127" t="s">
        <v>3672</v>
      </c>
      <c r="G127">
        <v>1023046277</v>
      </c>
      <c r="I127" s="119">
        <v>1016747900</v>
      </c>
      <c r="J127" t="s">
        <v>2427</v>
      </c>
      <c r="L127">
        <v>1013156278</v>
      </c>
      <c r="M127" t="s">
        <v>3669</v>
      </c>
    </row>
    <row r="128" spans="2:13" x14ac:dyDescent="0.3">
      <c r="B128" t="s">
        <v>5421</v>
      </c>
      <c r="C128" t="s">
        <v>2</v>
      </c>
      <c r="D128">
        <v>1023915703</v>
      </c>
      <c r="E128" t="s">
        <v>3675</v>
      </c>
      <c r="G128">
        <v>1023047925</v>
      </c>
      <c r="I128" s="119">
        <v>1022450134</v>
      </c>
      <c r="J128" t="s">
        <v>2427</v>
      </c>
      <c r="L128">
        <v>1023044822</v>
      </c>
      <c r="M128" t="s">
        <v>3669</v>
      </c>
    </row>
    <row r="129" spans="2:13" x14ac:dyDescent="0.3">
      <c r="B129" t="s">
        <v>5422</v>
      </c>
      <c r="C129" t="s">
        <v>2</v>
      </c>
      <c r="D129">
        <v>1017223010</v>
      </c>
      <c r="E129" t="s">
        <v>3675</v>
      </c>
      <c r="G129">
        <v>1031187897</v>
      </c>
      <c r="I129" s="119">
        <v>1140936306</v>
      </c>
      <c r="J129" t="s">
        <v>2427</v>
      </c>
      <c r="L129">
        <v>1023045915</v>
      </c>
      <c r="M129" t="s">
        <v>3669</v>
      </c>
    </row>
    <row r="130" spans="2:13" x14ac:dyDescent="0.3">
      <c r="B130" t="s">
        <v>5423</v>
      </c>
      <c r="C130" t="s">
        <v>2</v>
      </c>
      <c r="D130">
        <v>1023009036</v>
      </c>
      <c r="E130" t="s">
        <v>3675</v>
      </c>
      <c r="G130">
        <v>1022944806</v>
      </c>
      <c r="I130" s="119">
        <v>1243860023</v>
      </c>
      <c r="J130" t="s">
        <v>2427</v>
      </c>
      <c r="L130">
        <v>1243859055</v>
      </c>
      <c r="M130" t="s">
        <v>3669</v>
      </c>
    </row>
    <row r="131" spans="2:13" x14ac:dyDescent="0.3">
      <c r="B131" t="s">
        <v>5424</v>
      </c>
      <c r="C131" t="s">
        <v>3</v>
      </c>
      <c r="D131">
        <v>1115574833</v>
      </c>
      <c r="E131" t="s">
        <v>3675</v>
      </c>
      <c r="G131">
        <v>1000362531</v>
      </c>
      <c r="I131" s="119">
        <v>1023043602</v>
      </c>
      <c r="J131" t="s">
        <v>2427</v>
      </c>
      <c r="L131">
        <v>1243859420</v>
      </c>
      <c r="M131" t="s">
        <v>3669</v>
      </c>
    </row>
    <row r="132" spans="2:13" x14ac:dyDescent="0.3">
      <c r="B132" t="s">
        <v>5425</v>
      </c>
      <c r="C132" t="s">
        <v>1</v>
      </c>
      <c r="D132">
        <v>1023047792</v>
      </c>
      <c r="E132" t="s">
        <v>3675</v>
      </c>
      <c r="G132">
        <v>1023046429</v>
      </c>
      <c r="I132" s="119">
        <v>1023047925</v>
      </c>
      <c r="J132" t="s">
        <v>2427</v>
      </c>
      <c r="L132">
        <v>1121975670</v>
      </c>
      <c r="M132" t="s">
        <v>3669</v>
      </c>
    </row>
    <row r="133" spans="2:13" x14ac:dyDescent="0.3">
      <c r="B133" t="s">
        <v>5426</v>
      </c>
      <c r="C133" t="s">
        <v>1</v>
      </c>
      <c r="D133">
        <v>1243762294</v>
      </c>
      <c r="E133" t="s">
        <v>3675</v>
      </c>
      <c r="G133">
        <v>1140937833</v>
      </c>
      <c r="I133" s="119">
        <v>1023988413</v>
      </c>
      <c r="J133" t="s">
        <v>2427</v>
      </c>
      <c r="L133">
        <v>1023045752</v>
      </c>
      <c r="M133" t="s">
        <v>3669</v>
      </c>
    </row>
    <row r="134" spans="2:13" x14ac:dyDescent="0.3">
      <c r="B134" t="s">
        <v>5427</v>
      </c>
      <c r="C134" t="s">
        <v>1</v>
      </c>
      <c r="D134">
        <v>1023048027</v>
      </c>
      <c r="E134" t="s">
        <v>3675</v>
      </c>
      <c r="G134">
        <v>1023014503</v>
      </c>
      <c r="I134" s="119">
        <v>1023047293</v>
      </c>
      <c r="J134" t="s">
        <v>2427</v>
      </c>
      <c r="L134">
        <v>1243858756</v>
      </c>
      <c r="M134" t="s">
        <v>3669</v>
      </c>
    </row>
    <row r="135" spans="2:13" x14ac:dyDescent="0.3">
      <c r="B135" t="s">
        <v>5428</v>
      </c>
      <c r="C135" t="s">
        <v>1</v>
      </c>
      <c r="D135">
        <v>1023047987</v>
      </c>
      <c r="E135" t="s">
        <v>3675</v>
      </c>
      <c r="G135">
        <v>1023046401</v>
      </c>
      <c r="I135" s="119">
        <v>1243860558</v>
      </c>
      <c r="J135" t="s">
        <v>2427</v>
      </c>
      <c r="L135">
        <v>1023046401</v>
      </c>
      <c r="M135" t="s">
        <v>3669</v>
      </c>
    </row>
    <row r="136" spans="2:13" x14ac:dyDescent="0.3">
      <c r="B136" t="s">
        <v>5429</v>
      </c>
      <c r="C136" t="s">
        <v>1</v>
      </c>
      <c r="D136">
        <v>1023047989</v>
      </c>
      <c r="E136" t="s">
        <v>3675</v>
      </c>
      <c r="G136">
        <v>1243859299</v>
      </c>
      <c r="I136" s="119">
        <v>1023047266</v>
      </c>
      <c r="J136" t="s">
        <v>2427</v>
      </c>
      <c r="L136" s="119">
        <v>1023047987</v>
      </c>
      <c r="M136" t="s">
        <v>5619</v>
      </c>
    </row>
    <row r="137" spans="2:13" x14ac:dyDescent="0.3">
      <c r="B137" t="s">
        <v>5430</v>
      </c>
      <c r="C137" t="s">
        <v>1</v>
      </c>
      <c r="D137">
        <v>1023047812</v>
      </c>
      <c r="E137" t="s">
        <v>3675</v>
      </c>
      <c r="G137">
        <v>1021695137</v>
      </c>
      <c r="I137" s="119">
        <v>1026309481</v>
      </c>
      <c r="J137" t="s">
        <v>2427</v>
      </c>
      <c r="L137" s="119">
        <v>1023047792</v>
      </c>
      <c r="M137" t="s">
        <v>5619</v>
      </c>
    </row>
    <row r="138" spans="2:13" x14ac:dyDescent="0.3">
      <c r="B138" t="s">
        <v>5431</v>
      </c>
      <c r="C138" t="s">
        <v>2</v>
      </c>
      <c r="D138">
        <v>1000937467</v>
      </c>
      <c r="E138" t="s">
        <v>3675</v>
      </c>
      <c r="G138">
        <v>1243858843</v>
      </c>
      <c r="I138" s="119">
        <v>1026309480</v>
      </c>
      <c r="J138" t="s">
        <v>2427</v>
      </c>
      <c r="L138" s="119">
        <v>1006501046</v>
      </c>
      <c r="M138" t="s">
        <v>5619</v>
      </c>
    </row>
    <row r="139" spans="2:13" x14ac:dyDescent="0.3">
      <c r="B139" t="s">
        <v>5432</v>
      </c>
      <c r="C139" t="s">
        <v>2</v>
      </c>
      <c r="D139">
        <v>1022997967</v>
      </c>
      <c r="E139" t="s">
        <v>3675</v>
      </c>
      <c r="G139">
        <v>1023047549</v>
      </c>
      <c r="I139" s="119">
        <v>1023047313</v>
      </c>
      <c r="J139" t="s">
        <v>2427</v>
      </c>
      <c r="L139" s="119">
        <v>1030695904</v>
      </c>
      <c r="M139" t="s">
        <v>5619</v>
      </c>
    </row>
    <row r="140" spans="2:13" x14ac:dyDescent="0.3">
      <c r="B140" t="s">
        <v>5433</v>
      </c>
      <c r="C140" t="s">
        <v>2</v>
      </c>
      <c r="D140">
        <v>1022923040</v>
      </c>
      <c r="E140" t="s">
        <v>3675</v>
      </c>
      <c r="G140" t="s">
        <v>4096</v>
      </c>
      <c r="I140" s="119">
        <v>1022923040</v>
      </c>
      <c r="J140" t="s">
        <v>2427</v>
      </c>
      <c r="L140" s="119" t="s">
        <v>4095</v>
      </c>
      <c r="M140" t="s">
        <v>5619</v>
      </c>
    </row>
    <row r="141" spans="2:13" x14ac:dyDescent="0.3">
      <c r="B141" t="s">
        <v>5434</v>
      </c>
      <c r="C141" t="s">
        <v>2</v>
      </c>
      <c r="D141">
        <v>1023019413</v>
      </c>
      <c r="E141" t="s">
        <v>3675</v>
      </c>
      <c r="G141">
        <v>1116557589</v>
      </c>
      <c r="I141" s="119">
        <v>1023047519</v>
      </c>
      <c r="J141" t="s">
        <v>2427</v>
      </c>
      <c r="L141" s="119">
        <v>1000985936</v>
      </c>
      <c r="M141" t="s">
        <v>5619</v>
      </c>
    </row>
    <row r="142" spans="2:13" x14ac:dyDescent="0.3">
      <c r="B142" t="s">
        <v>5435</v>
      </c>
      <c r="C142" t="s">
        <v>2</v>
      </c>
      <c r="D142">
        <v>1007097158</v>
      </c>
      <c r="E142" t="s">
        <v>3675</v>
      </c>
      <c r="G142">
        <v>1027544666</v>
      </c>
      <c r="I142" s="119">
        <v>1023046883</v>
      </c>
      <c r="J142" t="s">
        <v>2428</v>
      </c>
      <c r="L142" s="119">
        <v>1010241876</v>
      </c>
      <c r="M142" t="s">
        <v>5619</v>
      </c>
    </row>
    <row r="143" spans="2:13" x14ac:dyDescent="0.3">
      <c r="B143" t="s">
        <v>5436</v>
      </c>
      <c r="C143" t="s">
        <v>2</v>
      </c>
      <c r="D143">
        <v>1023001341</v>
      </c>
      <c r="E143" t="s">
        <v>3675</v>
      </c>
      <c r="G143">
        <v>1033829949</v>
      </c>
      <c r="I143" s="119">
        <v>1010241876</v>
      </c>
      <c r="J143" t="s">
        <v>2427</v>
      </c>
      <c r="L143" s="119">
        <v>1023915703</v>
      </c>
      <c r="M143" t="s">
        <v>5619</v>
      </c>
    </row>
    <row r="144" spans="2:13" x14ac:dyDescent="0.3">
      <c r="B144" t="s">
        <v>5437</v>
      </c>
      <c r="C144" t="s">
        <v>2</v>
      </c>
      <c r="D144">
        <v>1000985936</v>
      </c>
      <c r="E144" t="s">
        <v>3675</v>
      </c>
      <c r="G144">
        <v>1023046352</v>
      </c>
      <c r="I144" s="119">
        <v>1023045509</v>
      </c>
      <c r="J144" t="s">
        <v>2427</v>
      </c>
      <c r="L144" s="119">
        <v>1023019413</v>
      </c>
      <c r="M144" t="s">
        <v>5619</v>
      </c>
    </row>
    <row r="145" spans="2:13" x14ac:dyDescent="0.3">
      <c r="B145" t="s">
        <v>5438</v>
      </c>
      <c r="C145" t="s">
        <v>2</v>
      </c>
      <c r="D145">
        <v>1001171805</v>
      </c>
      <c r="E145" t="s">
        <v>3675</v>
      </c>
      <c r="G145">
        <v>1016750852</v>
      </c>
      <c r="I145" s="119">
        <v>1140939471</v>
      </c>
      <c r="J145" t="s">
        <v>2427</v>
      </c>
      <c r="L145">
        <v>1023047998</v>
      </c>
      <c r="M145" t="s">
        <v>5619</v>
      </c>
    </row>
    <row r="146" spans="2:13" x14ac:dyDescent="0.3">
      <c r="B146" t="s">
        <v>5439</v>
      </c>
      <c r="C146" t="s">
        <v>2</v>
      </c>
      <c r="D146">
        <v>1000619397</v>
      </c>
      <c r="E146" t="s">
        <v>3675</v>
      </c>
      <c r="G146">
        <v>1023045509</v>
      </c>
      <c r="I146" s="119">
        <v>1243759568</v>
      </c>
      <c r="J146" t="s">
        <v>2427</v>
      </c>
      <c r="L146" s="119" t="s">
        <v>4094</v>
      </c>
      <c r="M146" t="s">
        <v>5619</v>
      </c>
    </row>
    <row r="147" spans="2:13" x14ac:dyDescent="0.3">
      <c r="B147" t="s">
        <v>5440</v>
      </c>
      <c r="C147" t="s">
        <v>2</v>
      </c>
      <c r="D147">
        <v>1022988879</v>
      </c>
      <c r="E147" t="s">
        <v>3675</v>
      </c>
      <c r="G147">
        <v>1243860015</v>
      </c>
      <c r="I147" s="119">
        <v>1206227830</v>
      </c>
      <c r="J147" t="s">
        <v>2427</v>
      </c>
      <c r="L147" s="119">
        <v>52290576</v>
      </c>
      <c r="M147" t="s">
        <v>5619</v>
      </c>
    </row>
    <row r="148" spans="2:13" x14ac:dyDescent="0.3">
      <c r="B148" t="s">
        <v>5441</v>
      </c>
      <c r="C148" t="s">
        <v>2</v>
      </c>
      <c r="D148">
        <v>1000254191</v>
      </c>
      <c r="E148" t="s">
        <v>3675</v>
      </c>
      <c r="G148">
        <v>1140937152</v>
      </c>
      <c r="I148" s="119">
        <v>1023016125</v>
      </c>
      <c r="J148" t="s">
        <v>2427</v>
      </c>
      <c r="L148" s="119">
        <v>1000254191</v>
      </c>
      <c r="M148" t="s">
        <v>5619</v>
      </c>
    </row>
    <row r="149" spans="2:13" x14ac:dyDescent="0.3">
      <c r="B149" t="s">
        <v>5442</v>
      </c>
      <c r="C149" t="s">
        <v>3</v>
      </c>
      <c r="D149">
        <v>1007270354</v>
      </c>
      <c r="E149" t="s">
        <v>3675</v>
      </c>
      <c r="G149">
        <v>1245078067</v>
      </c>
      <c r="I149" s="119">
        <v>1032465903</v>
      </c>
      <c r="J149" t="s">
        <v>2427</v>
      </c>
      <c r="L149" s="119">
        <v>1023016125</v>
      </c>
      <c r="M149" t="s">
        <v>5619</v>
      </c>
    </row>
    <row r="150" spans="2:13" x14ac:dyDescent="0.3">
      <c r="B150" t="s">
        <v>5443</v>
      </c>
      <c r="C150" t="s">
        <v>3</v>
      </c>
      <c r="D150">
        <v>1073234865</v>
      </c>
      <c r="E150" t="s">
        <v>3675</v>
      </c>
      <c r="G150">
        <v>1023046408</v>
      </c>
      <c r="I150" s="119">
        <v>1022997967</v>
      </c>
      <c r="J150" t="s">
        <v>2427</v>
      </c>
      <c r="L150" s="119">
        <v>1023009036</v>
      </c>
      <c r="M150" t="s">
        <v>5619</v>
      </c>
    </row>
    <row r="151" spans="2:13" x14ac:dyDescent="0.3">
      <c r="B151" t="s">
        <v>5444</v>
      </c>
      <c r="C151" t="s">
        <v>2</v>
      </c>
      <c r="D151">
        <v>1000253490</v>
      </c>
      <c r="E151" t="s">
        <v>3675</v>
      </c>
      <c r="G151">
        <v>1023047266</v>
      </c>
      <c r="I151">
        <v>1023047898</v>
      </c>
      <c r="J151" t="s">
        <v>2427</v>
      </c>
      <c r="L151" s="119">
        <v>1073234865</v>
      </c>
      <c r="M151" t="s">
        <v>5619</v>
      </c>
    </row>
    <row r="152" spans="2:13" x14ac:dyDescent="0.3">
      <c r="B152" t="s">
        <v>5445</v>
      </c>
      <c r="C152" t="s">
        <v>2</v>
      </c>
      <c r="D152">
        <v>1022938131</v>
      </c>
      <c r="E152" t="s">
        <v>3675</v>
      </c>
      <c r="G152">
        <v>1013030625</v>
      </c>
      <c r="I152" s="119">
        <v>1245078200</v>
      </c>
      <c r="J152" t="s">
        <v>2427</v>
      </c>
      <c r="L152" s="119">
        <v>1000362531</v>
      </c>
      <c r="M152" t="s">
        <v>5619</v>
      </c>
    </row>
    <row r="153" spans="2:13" x14ac:dyDescent="0.3">
      <c r="B153" t="s">
        <v>5446</v>
      </c>
      <c r="C153" t="s">
        <v>2</v>
      </c>
      <c r="D153">
        <v>1022966556</v>
      </c>
      <c r="E153" t="s">
        <v>3675</v>
      </c>
      <c r="G153">
        <v>1206227284</v>
      </c>
      <c r="I153" s="119">
        <v>1243860608</v>
      </c>
      <c r="J153" t="s">
        <v>2427</v>
      </c>
      <c r="L153" s="119">
        <v>1001171805</v>
      </c>
      <c r="M153" t="s">
        <v>5619</v>
      </c>
    </row>
    <row r="154" spans="2:13" x14ac:dyDescent="0.3">
      <c r="B154" t="s">
        <v>5447</v>
      </c>
      <c r="C154" t="s">
        <v>2</v>
      </c>
      <c r="D154">
        <v>1001094722</v>
      </c>
      <c r="E154" t="s">
        <v>3675</v>
      </c>
      <c r="G154">
        <v>1001300941</v>
      </c>
      <c r="I154" s="119">
        <v>1243859906</v>
      </c>
      <c r="J154" t="s">
        <v>2427</v>
      </c>
      <c r="L154" s="119">
        <v>1023036790</v>
      </c>
      <c r="M154" t="s">
        <v>5619</v>
      </c>
    </row>
    <row r="155" spans="2:13" x14ac:dyDescent="0.3">
      <c r="B155" t="s">
        <v>5448</v>
      </c>
      <c r="C155" t="s">
        <v>2</v>
      </c>
      <c r="D155">
        <v>1193127099</v>
      </c>
      <c r="E155" t="s">
        <v>3675</v>
      </c>
      <c r="G155">
        <v>1022959952</v>
      </c>
      <c r="I155" s="119">
        <v>1028675334</v>
      </c>
      <c r="J155" t="s">
        <v>2427</v>
      </c>
      <c r="L155" s="119">
        <v>1007270354</v>
      </c>
      <c r="M155" t="s">
        <v>5619</v>
      </c>
    </row>
    <row r="156" spans="2:13" x14ac:dyDescent="0.3">
      <c r="B156" t="s">
        <v>5449</v>
      </c>
      <c r="C156" t="s">
        <v>2</v>
      </c>
      <c r="D156">
        <v>1010241876</v>
      </c>
      <c r="E156" t="s">
        <v>3675</v>
      </c>
      <c r="G156">
        <v>1000937467</v>
      </c>
      <c r="I156" s="119">
        <v>1018519928</v>
      </c>
      <c r="J156" t="s">
        <v>2427</v>
      </c>
      <c r="L156" s="119">
        <v>1017223010</v>
      </c>
      <c r="M156" t="s">
        <v>5619</v>
      </c>
    </row>
    <row r="157" spans="2:13" x14ac:dyDescent="0.3">
      <c r="B157" t="s">
        <v>5450</v>
      </c>
      <c r="C157" t="s">
        <v>2</v>
      </c>
      <c r="D157">
        <v>1032465903</v>
      </c>
      <c r="E157" t="s">
        <v>3675</v>
      </c>
      <c r="G157">
        <v>1243858309</v>
      </c>
      <c r="I157" s="119">
        <v>1026309444</v>
      </c>
      <c r="J157" t="s">
        <v>2427</v>
      </c>
      <c r="L157" s="119">
        <v>1148445814</v>
      </c>
      <c r="M157" t="s">
        <v>5619</v>
      </c>
    </row>
    <row r="158" spans="2:13" x14ac:dyDescent="0.3">
      <c r="B158" t="s">
        <v>5451</v>
      </c>
      <c r="C158" t="s">
        <v>2</v>
      </c>
      <c r="D158">
        <v>1002646913</v>
      </c>
      <c r="E158" t="s">
        <v>3675</v>
      </c>
      <c r="G158" t="s">
        <v>4098</v>
      </c>
      <c r="I158" s="119">
        <v>1026309443</v>
      </c>
      <c r="J158" t="s">
        <v>2427</v>
      </c>
      <c r="L158" s="119">
        <v>1022988879</v>
      </c>
      <c r="M158" t="s">
        <v>5619</v>
      </c>
    </row>
    <row r="159" spans="2:13" x14ac:dyDescent="0.3">
      <c r="B159" t="s">
        <v>5452</v>
      </c>
      <c r="C159" t="s">
        <v>2</v>
      </c>
      <c r="D159">
        <v>1022992812</v>
      </c>
      <c r="E159" t="s">
        <v>3675</v>
      </c>
      <c r="G159">
        <v>1243858522</v>
      </c>
      <c r="I159" s="119">
        <v>1024610735</v>
      </c>
      <c r="J159" t="s">
        <v>2428</v>
      </c>
      <c r="L159" s="119">
        <v>1022992812</v>
      </c>
      <c r="M159" t="s">
        <v>5619</v>
      </c>
    </row>
    <row r="160" spans="2:13" x14ac:dyDescent="0.3">
      <c r="B160" t="s">
        <v>5453</v>
      </c>
      <c r="C160" t="s">
        <v>2</v>
      </c>
      <c r="D160">
        <v>1026293133</v>
      </c>
      <c r="E160" t="s">
        <v>3675</v>
      </c>
      <c r="G160">
        <v>1022997967</v>
      </c>
      <c r="I160" s="119">
        <v>1023047164</v>
      </c>
      <c r="J160" t="s">
        <v>2428</v>
      </c>
      <c r="L160" s="119">
        <v>1022923040</v>
      </c>
      <c r="M160" t="s">
        <v>5619</v>
      </c>
    </row>
    <row r="161" spans="2:13" x14ac:dyDescent="0.3">
      <c r="B161" t="s">
        <v>5454</v>
      </c>
      <c r="C161" t="s">
        <v>2</v>
      </c>
      <c r="D161">
        <v>1023004072</v>
      </c>
      <c r="E161" t="s">
        <v>3675</v>
      </c>
      <c r="G161">
        <v>1243859420</v>
      </c>
      <c r="I161" s="119">
        <v>53098309</v>
      </c>
      <c r="J161" t="s">
        <v>2427</v>
      </c>
      <c r="L161" s="119">
        <v>1023047812</v>
      </c>
      <c r="M161" t="s">
        <v>5619</v>
      </c>
    </row>
    <row r="162" spans="2:13" x14ac:dyDescent="0.3">
      <c r="B162" t="s">
        <v>5455</v>
      </c>
      <c r="C162" t="s">
        <v>2</v>
      </c>
      <c r="D162">
        <v>1000990097</v>
      </c>
      <c r="E162" t="s">
        <v>3675</v>
      </c>
      <c r="G162">
        <v>1022923040</v>
      </c>
      <c r="I162" s="119">
        <v>1000254191</v>
      </c>
      <c r="J162" t="s">
        <v>2427</v>
      </c>
      <c r="L162" s="119">
        <v>1000990097</v>
      </c>
      <c r="M162" t="s">
        <v>5619</v>
      </c>
    </row>
    <row r="163" spans="2:13" x14ac:dyDescent="0.3">
      <c r="B163" t="s">
        <v>5456</v>
      </c>
      <c r="C163" t="s">
        <v>2</v>
      </c>
      <c r="D163">
        <v>1006150505</v>
      </c>
      <c r="E163" t="s">
        <v>3675</v>
      </c>
      <c r="G163">
        <v>1023019413</v>
      </c>
      <c r="I163" s="119">
        <v>1023047987</v>
      </c>
      <c r="J163" t="s">
        <v>2427</v>
      </c>
      <c r="L163" s="119">
        <v>1032465903</v>
      </c>
      <c r="M163" t="s">
        <v>5619</v>
      </c>
    </row>
    <row r="164" spans="2:13" x14ac:dyDescent="0.3">
      <c r="B164" t="s">
        <v>5457</v>
      </c>
      <c r="C164" t="s">
        <v>2</v>
      </c>
      <c r="D164">
        <v>52290576</v>
      </c>
      <c r="E164" t="s">
        <v>3675</v>
      </c>
      <c r="G164">
        <v>1023044785</v>
      </c>
      <c r="I164" s="119">
        <v>1006501046</v>
      </c>
      <c r="J164" t="s">
        <v>2428</v>
      </c>
      <c r="L164" s="119">
        <v>1023048027</v>
      </c>
      <c r="M164" t="s">
        <v>5619</v>
      </c>
    </row>
    <row r="165" spans="2:13" x14ac:dyDescent="0.3">
      <c r="B165" t="s">
        <v>5458</v>
      </c>
      <c r="C165" t="s">
        <v>4081</v>
      </c>
      <c r="D165" t="s">
        <v>4095</v>
      </c>
      <c r="E165" t="s">
        <v>3675</v>
      </c>
      <c r="G165">
        <v>1023046253</v>
      </c>
      <c r="I165" s="119">
        <v>1007097158</v>
      </c>
      <c r="J165" t="s">
        <v>2427</v>
      </c>
      <c r="L165" s="119">
        <v>1193073564</v>
      </c>
      <c r="M165" t="s">
        <v>5619</v>
      </c>
    </row>
    <row r="166" spans="2:13" x14ac:dyDescent="0.3">
      <c r="B166" t="s">
        <v>5459</v>
      </c>
      <c r="C166" t="s">
        <v>2</v>
      </c>
      <c r="D166">
        <v>1023035592</v>
      </c>
      <c r="E166" t="s">
        <v>3675</v>
      </c>
      <c r="G166">
        <v>1093612269</v>
      </c>
      <c r="I166" s="119">
        <v>1006739736</v>
      </c>
      <c r="J166" t="s">
        <v>2427</v>
      </c>
      <c r="L166" s="119">
        <v>1001300941</v>
      </c>
      <c r="M166" t="s">
        <v>5619</v>
      </c>
    </row>
    <row r="167" spans="2:13" x14ac:dyDescent="0.3">
      <c r="B167" t="s">
        <v>5460</v>
      </c>
      <c r="C167" t="s">
        <v>2</v>
      </c>
      <c r="D167">
        <v>53098309</v>
      </c>
      <c r="E167" t="s">
        <v>3675</v>
      </c>
      <c r="G167">
        <v>1029155022</v>
      </c>
      <c r="I167" s="119">
        <v>1007270354</v>
      </c>
      <c r="J167" t="s">
        <v>2427</v>
      </c>
      <c r="L167" s="119">
        <v>53098309</v>
      </c>
      <c r="M167" t="s">
        <v>5619</v>
      </c>
    </row>
    <row r="168" spans="2:13" x14ac:dyDescent="0.3">
      <c r="B168" t="s">
        <v>5461</v>
      </c>
      <c r="C168" t="s">
        <v>2</v>
      </c>
      <c r="D168">
        <v>1023016125</v>
      </c>
      <c r="E168" t="s">
        <v>3675</v>
      </c>
      <c r="G168">
        <v>1243759568</v>
      </c>
      <c r="I168" s="119">
        <v>1022966556</v>
      </c>
      <c r="J168" t="s">
        <v>2427</v>
      </c>
      <c r="L168" s="119">
        <v>1000619397</v>
      </c>
      <c r="M168" t="s">
        <v>5619</v>
      </c>
    </row>
    <row r="169" spans="2:13" x14ac:dyDescent="0.3">
      <c r="B169" t="s">
        <v>5462</v>
      </c>
      <c r="C169" t="s">
        <v>4081</v>
      </c>
      <c r="D169" t="s">
        <v>4094</v>
      </c>
      <c r="E169" t="s">
        <v>3675</v>
      </c>
      <c r="G169">
        <v>1023045953</v>
      </c>
      <c r="I169" s="119">
        <v>1193127099</v>
      </c>
      <c r="J169" t="s">
        <v>2427</v>
      </c>
      <c r="L169" s="119">
        <v>1000624977</v>
      </c>
      <c r="M169" t="s">
        <v>5619</v>
      </c>
    </row>
    <row r="170" spans="2:13" x14ac:dyDescent="0.3">
      <c r="B170" t="s">
        <v>5463</v>
      </c>
      <c r="C170" t="s">
        <v>2</v>
      </c>
      <c r="D170">
        <v>1148445814</v>
      </c>
      <c r="E170" t="s">
        <v>3675</v>
      </c>
      <c r="G170">
        <v>1026309481</v>
      </c>
      <c r="I170" s="119">
        <v>1016753167</v>
      </c>
      <c r="J170" t="s">
        <v>2427</v>
      </c>
      <c r="L170" s="119">
        <v>1013637881</v>
      </c>
      <c r="M170" t="s">
        <v>5619</v>
      </c>
    </row>
    <row r="171" spans="2:13" x14ac:dyDescent="0.3">
      <c r="B171" t="s">
        <v>5464</v>
      </c>
      <c r="C171" t="s">
        <v>2</v>
      </c>
      <c r="D171">
        <v>1013637881</v>
      </c>
      <c r="E171" t="s">
        <v>3675</v>
      </c>
      <c r="G171">
        <v>1243860566</v>
      </c>
      <c r="I171" s="119">
        <v>1031187897</v>
      </c>
      <c r="J171" t="s">
        <v>2427</v>
      </c>
      <c r="L171" s="119">
        <v>1006739736</v>
      </c>
      <c r="M171" t="s">
        <v>5619</v>
      </c>
    </row>
    <row r="172" spans="2:13" x14ac:dyDescent="0.3">
      <c r="B172" t="s">
        <v>5465</v>
      </c>
      <c r="C172" t="s">
        <v>2</v>
      </c>
      <c r="D172">
        <v>1030695904</v>
      </c>
      <c r="E172" t="s">
        <v>3675</v>
      </c>
      <c r="G172">
        <v>1023046357</v>
      </c>
      <c r="I172" s="119">
        <v>1121975670</v>
      </c>
      <c r="J172" t="s">
        <v>2427</v>
      </c>
      <c r="L172" s="119">
        <v>1193127099</v>
      </c>
      <c r="M172" t="s">
        <v>5619</v>
      </c>
    </row>
    <row r="173" spans="2:13" x14ac:dyDescent="0.3">
      <c r="B173" t="s">
        <v>5466</v>
      </c>
      <c r="C173" t="s">
        <v>2</v>
      </c>
      <c r="D173">
        <v>1023036790</v>
      </c>
      <c r="E173" t="s">
        <v>3675</v>
      </c>
      <c r="G173">
        <v>1243859333</v>
      </c>
      <c r="I173" s="119">
        <v>1140938208</v>
      </c>
      <c r="J173" t="s">
        <v>2427</v>
      </c>
      <c r="L173" s="119">
        <v>1007097158</v>
      </c>
      <c r="M173" t="s">
        <v>5619</v>
      </c>
    </row>
    <row r="174" spans="2:13" x14ac:dyDescent="0.3">
      <c r="B174" t="s">
        <v>5467</v>
      </c>
      <c r="C174" t="s">
        <v>2</v>
      </c>
      <c r="D174">
        <v>1006739736</v>
      </c>
      <c r="E174" t="s">
        <v>3675</v>
      </c>
      <c r="G174">
        <v>1013155990</v>
      </c>
      <c r="I174" s="119">
        <v>1033829763</v>
      </c>
      <c r="J174" t="s">
        <v>2427</v>
      </c>
      <c r="L174" s="119">
        <v>1022944806</v>
      </c>
      <c r="M174" t="s">
        <v>5619</v>
      </c>
    </row>
    <row r="175" spans="2:13" x14ac:dyDescent="0.3">
      <c r="B175" t="s">
        <v>5468</v>
      </c>
      <c r="C175" t="s">
        <v>2</v>
      </c>
      <c r="D175">
        <v>1022944806</v>
      </c>
      <c r="E175" t="s">
        <v>3675</v>
      </c>
      <c r="G175">
        <v>1206226361</v>
      </c>
      <c r="I175" s="119">
        <v>1243858312</v>
      </c>
      <c r="J175" t="s">
        <v>2428</v>
      </c>
      <c r="L175" s="119">
        <v>1022938131</v>
      </c>
      <c r="M175" t="s">
        <v>5619</v>
      </c>
    </row>
    <row r="176" spans="2:13" x14ac:dyDescent="0.3">
      <c r="B176" t="s">
        <v>5469</v>
      </c>
      <c r="C176" t="s">
        <v>2</v>
      </c>
      <c r="D176">
        <v>1000362531</v>
      </c>
      <c r="E176" t="s">
        <v>3675</v>
      </c>
      <c r="G176">
        <v>1021319356</v>
      </c>
      <c r="I176" s="119">
        <v>1023045131</v>
      </c>
      <c r="J176" t="s">
        <v>2427</v>
      </c>
      <c r="L176" s="119">
        <v>1023047989</v>
      </c>
      <c r="M176" t="s">
        <v>5619</v>
      </c>
    </row>
    <row r="177" spans="2:13" x14ac:dyDescent="0.3">
      <c r="B177" t="s">
        <v>5470</v>
      </c>
      <c r="C177" t="s">
        <v>2</v>
      </c>
      <c r="D177">
        <v>1001300941</v>
      </c>
      <c r="E177" t="s">
        <v>3675</v>
      </c>
      <c r="G177">
        <v>1023041908</v>
      </c>
      <c r="I177" s="119">
        <v>1023045752</v>
      </c>
      <c r="J177" t="s">
        <v>2427</v>
      </c>
      <c r="L177" s="119">
        <v>1022959952</v>
      </c>
      <c r="M177" t="s">
        <v>5619</v>
      </c>
    </row>
    <row r="178" spans="2:13" x14ac:dyDescent="0.3">
      <c r="B178" t="s">
        <v>5471</v>
      </c>
      <c r="C178" t="s">
        <v>1</v>
      </c>
      <c r="D178">
        <v>1012926906</v>
      </c>
      <c r="E178" t="s">
        <v>3673</v>
      </c>
      <c r="G178">
        <v>1007097158</v>
      </c>
      <c r="I178" s="119">
        <v>1243859055</v>
      </c>
      <c r="J178" t="s">
        <v>2427</v>
      </c>
      <c r="L178" s="119">
        <v>1022997967</v>
      </c>
      <c r="M178" t="s">
        <v>5619</v>
      </c>
    </row>
    <row r="179" spans="2:13" x14ac:dyDescent="0.3">
      <c r="B179" t="s">
        <v>5472</v>
      </c>
      <c r="C179" t="s">
        <v>1</v>
      </c>
      <c r="D179">
        <v>1122539535</v>
      </c>
      <c r="E179" t="s">
        <v>3673</v>
      </c>
      <c r="G179">
        <v>1014485754</v>
      </c>
      <c r="I179" s="119">
        <v>1023045915</v>
      </c>
      <c r="J179" t="s">
        <v>2427</v>
      </c>
      <c r="L179" s="119">
        <v>1023035592</v>
      </c>
      <c r="M179" t="s">
        <v>5619</v>
      </c>
    </row>
    <row r="180" spans="2:13" x14ac:dyDescent="0.3">
      <c r="B180" t="s">
        <v>5473</v>
      </c>
      <c r="C180" t="s">
        <v>1</v>
      </c>
      <c r="D180">
        <v>1245078067</v>
      </c>
      <c r="E180" t="s">
        <v>3673</v>
      </c>
      <c r="G180">
        <v>1016750544</v>
      </c>
      <c r="I180" s="119">
        <v>1023046429</v>
      </c>
      <c r="J180" t="s">
        <v>2427</v>
      </c>
      <c r="L180" s="119">
        <v>1000253490</v>
      </c>
      <c r="M180" t="s">
        <v>5619</v>
      </c>
    </row>
    <row r="181" spans="2:13" x14ac:dyDescent="0.3">
      <c r="B181" t="s">
        <v>5474</v>
      </c>
      <c r="C181" t="s">
        <v>1</v>
      </c>
      <c r="D181">
        <v>1018519486</v>
      </c>
      <c r="E181" t="s">
        <v>3673</v>
      </c>
      <c r="G181">
        <v>1243859943</v>
      </c>
      <c r="I181" s="119">
        <v>1010252069</v>
      </c>
      <c r="J181" t="s">
        <v>2427</v>
      </c>
      <c r="L181" s="119">
        <v>1002646913</v>
      </c>
      <c r="M181" t="s">
        <v>5619</v>
      </c>
    </row>
    <row r="182" spans="2:13" x14ac:dyDescent="0.3">
      <c r="B182" t="s">
        <v>5475</v>
      </c>
      <c r="C182" t="s">
        <v>1</v>
      </c>
      <c r="D182">
        <v>1023420650</v>
      </c>
      <c r="E182" t="s">
        <v>3673</v>
      </c>
      <c r="G182">
        <v>1023046395</v>
      </c>
      <c r="I182" s="119">
        <v>1023047059</v>
      </c>
      <c r="J182" t="s">
        <v>2427</v>
      </c>
      <c r="L182" s="119">
        <v>1001094722</v>
      </c>
      <c r="M182" t="s">
        <v>5619</v>
      </c>
    </row>
    <row r="183" spans="2:13" x14ac:dyDescent="0.3">
      <c r="B183" t="s">
        <v>5476</v>
      </c>
      <c r="C183" t="s">
        <v>1</v>
      </c>
      <c r="D183">
        <v>1240693955</v>
      </c>
      <c r="E183" t="s">
        <v>3673</v>
      </c>
      <c r="G183">
        <v>1023001341</v>
      </c>
      <c r="I183" s="119">
        <v>1243858756</v>
      </c>
      <c r="J183" t="s">
        <v>2427</v>
      </c>
      <c r="L183" s="119">
        <v>1026293133</v>
      </c>
      <c r="M183" t="s">
        <v>5619</v>
      </c>
    </row>
    <row r="184" spans="2:13" x14ac:dyDescent="0.3">
      <c r="B184" t="s">
        <v>5477</v>
      </c>
      <c r="C184" t="s">
        <v>1</v>
      </c>
      <c r="D184">
        <v>1243859943</v>
      </c>
      <c r="E184" t="s">
        <v>3673</v>
      </c>
      <c r="G184">
        <v>1026309443</v>
      </c>
      <c r="I184" s="119">
        <v>1243859520</v>
      </c>
      <c r="J184" t="s">
        <v>2427</v>
      </c>
      <c r="L184" s="119">
        <v>1023004072</v>
      </c>
      <c r="M184" t="s">
        <v>5619</v>
      </c>
    </row>
    <row r="185" spans="2:13" x14ac:dyDescent="0.3">
      <c r="B185" t="s">
        <v>5478</v>
      </c>
      <c r="C185" t="s">
        <v>1</v>
      </c>
      <c r="D185">
        <v>1243859248</v>
      </c>
      <c r="E185" t="s">
        <v>3673</v>
      </c>
      <c r="G185">
        <v>1140938208</v>
      </c>
      <c r="I185" s="119">
        <v>1243860435</v>
      </c>
      <c r="J185" t="s">
        <v>2427</v>
      </c>
      <c r="L185" s="119">
        <v>1023001341</v>
      </c>
      <c r="M185" t="s">
        <v>5619</v>
      </c>
    </row>
    <row r="186" spans="2:13" x14ac:dyDescent="0.3">
      <c r="B186" t="s">
        <v>5479</v>
      </c>
      <c r="C186" t="s">
        <v>1</v>
      </c>
      <c r="D186">
        <v>1013375578</v>
      </c>
      <c r="E186" t="s">
        <v>3673</v>
      </c>
      <c r="G186">
        <v>1023046093</v>
      </c>
      <c r="I186" s="119">
        <v>1023047348</v>
      </c>
      <c r="J186" t="s">
        <v>2427</v>
      </c>
      <c r="L186" s="119">
        <v>1022966556</v>
      </c>
      <c r="M186" t="s">
        <v>5619</v>
      </c>
    </row>
    <row r="187" spans="2:13" x14ac:dyDescent="0.3">
      <c r="B187" t="s">
        <v>5480</v>
      </c>
      <c r="C187" t="s">
        <v>1</v>
      </c>
      <c r="D187">
        <v>1023046253</v>
      </c>
      <c r="E187" t="s">
        <v>3673</v>
      </c>
      <c r="G187">
        <v>1122539379</v>
      </c>
      <c r="I187" s="119">
        <v>1245079481</v>
      </c>
      <c r="J187" t="s">
        <v>2427</v>
      </c>
      <c r="L187" s="119">
        <v>1006150505</v>
      </c>
      <c r="M187" t="s">
        <v>5619</v>
      </c>
    </row>
    <row r="188" spans="2:13" x14ac:dyDescent="0.3">
      <c r="B188" t="s">
        <v>5481</v>
      </c>
      <c r="C188" t="s">
        <v>1</v>
      </c>
      <c r="D188">
        <v>1051478721</v>
      </c>
      <c r="E188" t="s">
        <v>3673</v>
      </c>
      <c r="G188">
        <v>1023048027</v>
      </c>
      <c r="I188" s="119">
        <v>1023047785</v>
      </c>
      <c r="J188" t="s">
        <v>2427</v>
      </c>
      <c r="L188" s="119">
        <v>1243762294</v>
      </c>
      <c r="M188" t="s">
        <v>5619</v>
      </c>
    </row>
    <row r="189" spans="2:13" x14ac:dyDescent="0.3">
      <c r="B189" t="s">
        <v>5482</v>
      </c>
      <c r="C189" t="s">
        <v>1</v>
      </c>
      <c r="D189">
        <v>1016750852</v>
      </c>
      <c r="E189" t="s">
        <v>3673</v>
      </c>
      <c r="G189">
        <v>1020849345</v>
      </c>
      <c r="I189" s="119">
        <v>11026310144</v>
      </c>
      <c r="J189" t="s">
        <v>2427</v>
      </c>
      <c r="L189" s="119">
        <v>1115574833</v>
      </c>
      <c r="M189" t="s">
        <v>5619</v>
      </c>
    </row>
    <row r="190" spans="2:13" x14ac:dyDescent="0.3">
      <c r="B190" t="s">
        <v>5483</v>
      </c>
      <c r="C190" t="s">
        <v>1</v>
      </c>
      <c r="D190">
        <v>1016749017</v>
      </c>
      <c r="E190" t="s">
        <v>3673</v>
      </c>
      <c r="G190">
        <v>1000985936</v>
      </c>
      <c r="I190" s="119">
        <v>1023047678</v>
      </c>
      <c r="J190" t="s">
        <v>2427</v>
      </c>
      <c r="L190" s="119">
        <v>1000937467</v>
      </c>
      <c r="M190" t="s">
        <v>5619</v>
      </c>
    </row>
    <row r="191" spans="2:13" x14ac:dyDescent="0.3">
      <c r="B191" t="s">
        <v>5484</v>
      </c>
      <c r="C191" t="s">
        <v>1</v>
      </c>
      <c r="D191">
        <v>1140939399</v>
      </c>
      <c r="E191" t="s">
        <v>3673</v>
      </c>
      <c r="G191">
        <v>1001171805</v>
      </c>
      <c r="I191" s="119">
        <v>1023045732</v>
      </c>
      <c r="J191" t="s">
        <v>2427</v>
      </c>
      <c r="L191" s="119">
        <v>1022961159</v>
      </c>
      <c r="M191" t="s">
        <v>5619</v>
      </c>
    </row>
    <row r="192" spans="2:13" x14ac:dyDescent="0.3">
      <c r="B192" t="s">
        <v>5485</v>
      </c>
      <c r="C192" t="s">
        <v>1</v>
      </c>
      <c r="D192">
        <v>1243858843</v>
      </c>
      <c r="E192" t="s">
        <v>3673</v>
      </c>
      <c r="G192">
        <v>1000619397</v>
      </c>
      <c r="I192" s="119">
        <v>1150190022</v>
      </c>
      <c r="J192" t="s">
        <v>2427</v>
      </c>
      <c r="L192" s="119">
        <v>52838326</v>
      </c>
      <c r="M192" t="s">
        <v>5619</v>
      </c>
    </row>
    <row r="193" spans="2:13" x14ac:dyDescent="0.3">
      <c r="B193" t="s">
        <v>5486</v>
      </c>
      <c r="C193" t="s">
        <v>1</v>
      </c>
      <c r="D193">
        <v>1030046893</v>
      </c>
      <c r="E193" t="s">
        <v>3673</v>
      </c>
      <c r="G193">
        <v>1022988879</v>
      </c>
      <c r="I193" s="119">
        <v>1023046408</v>
      </c>
      <c r="J193" t="s">
        <v>2427</v>
      </c>
      <c r="L193">
        <v>1012926906</v>
      </c>
      <c r="M193" t="s">
        <v>3673</v>
      </c>
    </row>
    <row r="194" spans="2:13" x14ac:dyDescent="0.3">
      <c r="B194" t="s">
        <v>5487</v>
      </c>
      <c r="C194" t="s">
        <v>1</v>
      </c>
      <c r="D194">
        <v>1016921602</v>
      </c>
      <c r="E194" t="s">
        <v>3673</v>
      </c>
      <c r="G194">
        <v>1023047166</v>
      </c>
      <c r="I194" s="119">
        <v>1023046982</v>
      </c>
      <c r="J194" t="s">
        <v>2427</v>
      </c>
      <c r="L194">
        <v>1122539535</v>
      </c>
      <c r="M194" t="s">
        <v>3673</v>
      </c>
    </row>
    <row r="195" spans="2:13" x14ac:dyDescent="0.3">
      <c r="B195" t="s">
        <v>5488</v>
      </c>
      <c r="C195" t="s">
        <v>1</v>
      </c>
      <c r="D195">
        <v>1033822280</v>
      </c>
      <c r="E195" t="s">
        <v>3673</v>
      </c>
      <c r="G195">
        <v>1023047059</v>
      </c>
      <c r="I195" s="119">
        <v>1023046899</v>
      </c>
      <c r="J195" t="s">
        <v>2427</v>
      </c>
      <c r="L195">
        <v>1245078067</v>
      </c>
      <c r="M195" t="s">
        <v>3673</v>
      </c>
    </row>
    <row r="196" spans="2:13" x14ac:dyDescent="0.3">
      <c r="B196" t="s">
        <v>5489</v>
      </c>
      <c r="C196" t="s">
        <v>1</v>
      </c>
      <c r="D196">
        <v>1140932613</v>
      </c>
      <c r="E196" t="s">
        <v>3673</v>
      </c>
      <c r="G196">
        <v>1023420650</v>
      </c>
      <c r="I196" s="119">
        <v>1026603423</v>
      </c>
      <c r="J196" t="s">
        <v>2427</v>
      </c>
      <c r="L196">
        <v>1018519486</v>
      </c>
      <c r="M196" t="s">
        <v>3673</v>
      </c>
    </row>
    <row r="197" spans="2:13" x14ac:dyDescent="0.3">
      <c r="B197" t="s">
        <v>5490</v>
      </c>
      <c r="C197" t="s">
        <v>1</v>
      </c>
      <c r="D197">
        <v>1023041908</v>
      </c>
      <c r="E197" t="s">
        <v>3673</v>
      </c>
      <c r="G197">
        <v>1023045537</v>
      </c>
      <c r="I197" s="119">
        <v>1243859909</v>
      </c>
      <c r="J197" t="s">
        <v>2427</v>
      </c>
      <c r="L197">
        <v>1023420650</v>
      </c>
      <c r="M197" t="s">
        <v>3673</v>
      </c>
    </row>
    <row r="198" spans="2:13" x14ac:dyDescent="0.3">
      <c r="B198" t="s">
        <v>5491</v>
      </c>
      <c r="C198" t="s">
        <v>4081</v>
      </c>
      <c r="D198" t="s">
        <v>4096</v>
      </c>
      <c r="E198" t="s">
        <v>3673</v>
      </c>
      <c r="G198">
        <v>1243859287</v>
      </c>
      <c r="I198" s="119">
        <v>1023045870</v>
      </c>
      <c r="J198" t="s">
        <v>2427</v>
      </c>
      <c r="L198">
        <v>1240693955</v>
      </c>
      <c r="M198" t="s">
        <v>3673</v>
      </c>
    </row>
    <row r="199" spans="2:13" x14ac:dyDescent="0.3">
      <c r="B199" t="s">
        <v>5492</v>
      </c>
      <c r="C199" t="s">
        <v>1</v>
      </c>
      <c r="D199">
        <v>1245078260</v>
      </c>
      <c r="E199" t="s">
        <v>3673</v>
      </c>
      <c r="G199">
        <v>1243860097</v>
      </c>
      <c r="I199" s="119">
        <v>1243860042</v>
      </c>
      <c r="J199" t="s">
        <v>2427</v>
      </c>
      <c r="L199">
        <v>1243859943</v>
      </c>
      <c r="M199" t="s">
        <v>3673</v>
      </c>
    </row>
    <row r="200" spans="2:13" x14ac:dyDescent="0.3">
      <c r="B200" t="s">
        <v>5493</v>
      </c>
      <c r="C200" t="s">
        <v>1</v>
      </c>
      <c r="D200">
        <v>1023046490</v>
      </c>
      <c r="E200" t="s">
        <v>3673</v>
      </c>
      <c r="G200">
        <v>1023047898</v>
      </c>
      <c r="I200" s="119">
        <v>1013156278</v>
      </c>
      <c r="J200" t="s">
        <v>2427</v>
      </c>
      <c r="L200">
        <v>1243859248</v>
      </c>
      <c r="M200" t="s">
        <v>3673</v>
      </c>
    </row>
    <row r="201" spans="2:13" x14ac:dyDescent="0.3">
      <c r="B201" t="s">
        <v>5494</v>
      </c>
      <c r="C201" t="s">
        <v>1</v>
      </c>
      <c r="D201">
        <v>1140937336</v>
      </c>
      <c r="E201" t="s">
        <v>3673</v>
      </c>
      <c r="G201">
        <v>1023046885</v>
      </c>
      <c r="I201" s="119">
        <v>1023047163</v>
      </c>
      <c r="J201" t="s">
        <v>2427</v>
      </c>
      <c r="L201">
        <v>1013375578</v>
      </c>
      <c r="M201" t="s">
        <v>3673</v>
      </c>
    </row>
    <row r="202" spans="2:13" x14ac:dyDescent="0.3">
      <c r="B202" t="s">
        <v>5495</v>
      </c>
      <c r="C202" t="s">
        <v>1</v>
      </c>
      <c r="D202">
        <v>1023420025</v>
      </c>
      <c r="E202" t="s">
        <v>3673</v>
      </c>
      <c r="G202">
        <v>1034404976</v>
      </c>
      <c r="I202" s="119">
        <v>1023987959</v>
      </c>
      <c r="J202" t="s">
        <v>2427</v>
      </c>
      <c r="L202">
        <v>1023046253</v>
      </c>
      <c r="M202" t="s">
        <v>3673</v>
      </c>
    </row>
    <row r="203" spans="2:13" x14ac:dyDescent="0.3">
      <c r="B203" t="s">
        <v>5496</v>
      </c>
      <c r="C203" t="s">
        <v>1</v>
      </c>
      <c r="D203">
        <v>1119187596</v>
      </c>
      <c r="E203" t="s">
        <v>3673</v>
      </c>
      <c r="G203">
        <v>1023420025</v>
      </c>
      <c r="I203" s="119">
        <v>1006150505</v>
      </c>
      <c r="J203" t="s">
        <v>2427</v>
      </c>
      <c r="L203">
        <v>1051478721</v>
      </c>
      <c r="M203" t="s">
        <v>3673</v>
      </c>
    </row>
    <row r="204" spans="2:13" x14ac:dyDescent="0.3">
      <c r="B204" t="s">
        <v>5497</v>
      </c>
      <c r="C204" t="s">
        <v>1</v>
      </c>
      <c r="D204">
        <v>1140937152</v>
      </c>
      <c r="E204" t="s">
        <v>3673</v>
      </c>
      <c r="G204">
        <v>1016747900</v>
      </c>
      <c r="I204" s="119">
        <v>1022988879</v>
      </c>
      <c r="J204" t="s">
        <v>2427</v>
      </c>
      <c r="L204">
        <v>1016750852</v>
      </c>
      <c r="M204" t="s">
        <v>3673</v>
      </c>
    </row>
    <row r="205" spans="2:13" x14ac:dyDescent="0.3">
      <c r="B205" t="s">
        <v>5498</v>
      </c>
      <c r="C205" t="s">
        <v>1</v>
      </c>
      <c r="D205">
        <v>1140937833</v>
      </c>
      <c r="E205" t="s">
        <v>3673</v>
      </c>
      <c r="G205">
        <v>1022450134</v>
      </c>
      <c r="I205" s="119">
        <v>1001171805</v>
      </c>
      <c r="J205" t="s">
        <v>2427</v>
      </c>
      <c r="L205">
        <v>1016749017</v>
      </c>
      <c r="M205" t="s">
        <v>3673</v>
      </c>
    </row>
    <row r="206" spans="2:13" x14ac:dyDescent="0.3">
      <c r="B206" t="s">
        <v>5499</v>
      </c>
      <c r="C206" t="s">
        <v>1</v>
      </c>
      <c r="D206">
        <v>1013155990</v>
      </c>
      <c r="E206" t="s">
        <v>3673</v>
      </c>
      <c r="G206">
        <v>1140936306</v>
      </c>
      <c r="I206" s="119">
        <v>1023019413</v>
      </c>
      <c r="J206" t="s">
        <v>2427</v>
      </c>
      <c r="L206">
        <v>1140939399</v>
      </c>
      <c r="M206" t="s">
        <v>3673</v>
      </c>
    </row>
    <row r="207" spans="2:13" x14ac:dyDescent="0.3">
      <c r="B207" t="s">
        <v>5500</v>
      </c>
      <c r="C207" t="s">
        <v>1</v>
      </c>
      <c r="D207">
        <v>1023046352</v>
      </c>
      <c r="E207" t="s">
        <v>3673</v>
      </c>
      <c r="G207">
        <v>1023047348</v>
      </c>
      <c r="I207" s="119">
        <v>1023047668</v>
      </c>
      <c r="J207" t="s">
        <v>2427</v>
      </c>
      <c r="L207">
        <v>1243858843</v>
      </c>
      <c r="M207" t="s">
        <v>3673</v>
      </c>
    </row>
    <row r="208" spans="2:13" x14ac:dyDescent="0.3">
      <c r="B208" t="s">
        <v>5502</v>
      </c>
      <c r="C208" t="s">
        <v>1</v>
      </c>
      <c r="D208" s="119">
        <v>1023047167</v>
      </c>
      <c r="E208" t="s">
        <v>5552</v>
      </c>
      <c r="G208">
        <v>1000254191</v>
      </c>
      <c r="I208" s="119">
        <v>1023047644</v>
      </c>
      <c r="J208" t="s">
        <v>2427</v>
      </c>
      <c r="L208">
        <v>1030046839</v>
      </c>
      <c r="M208" t="s">
        <v>3673</v>
      </c>
    </row>
    <row r="209" spans="2:13" x14ac:dyDescent="0.3">
      <c r="B209" t="s">
        <v>5503</v>
      </c>
      <c r="C209" t="s">
        <v>1</v>
      </c>
      <c r="D209" s="119">
        <v>1014485754</v>
      </c>
      <c r="E209" t="s">
        <v>5552</v>
      </c>
      <c r="G209">
        <v>1034322680</v>
      </c>
      <c r="I209" s="119">
        <v>1023047672</v>
      </c>
      <c r="J209" t="s">
        <v>2427</v>
      </c>
      <c r="L209">
        <v>1016921602</v>
      </c>
      <c r="M209" t="s">
        <v>3673</v>
      </c>
    </row>
    <row r="210" spans="2:13" x14ac:dyDescent="0.3">
      <c r="B210" t="s">
        <v>5504</v>
      </c>
      <c r="C210" t="s">
        <v>1</v>
      </c>
      <c r="D210" s="119">
        <v>1243860608</v>
      </c>
      <c r="E210" t="s">
        <v>5552</v>
      </c>
      <c r="G210">
        <v>1007270354</v>
      </c>
      <c r="I210" s="119">
        <v>1023047711</v>
      </c>
      <c r="J210" t="s">
        <v>2427</v>
      </c>
      <c r="L210">
        <v>1033822280</v>
      </c>
      <c r="M210" t="s">
        <v>3673</v>
      </c>
    </row>
    <row r="211" spans="2:13" x14ac:dyDescent="0.3">
      <c r="B211" t="s">
        <v>5505</v>
      </c>
      <c r="C211" t="s">
        <v>1</v>
      </c>
      <c r="D211" s="119">
        <v>1023047166</v>
      </c>
      <c r="E211" t="s">
        <v>5552</v>
      </c>
      <c r="G211">
        <v>1243859909</v>
      </c>
      <c r="I211" s="119">
        <v>1023047935</v>
      </c>
      <c r="J211" t="s">
        <v>2427</v>
      </c>
      <c r="L211">
        <v>1140932613</v>
      </c>
      <c r="M211" t="s">
        <v>3673</v>
      </c>
    </row>
    <row r="212" spans="2:13" x14ac:dyDescent="0.3">
      <c r="B212" t="s">
        <v>5506</v>
      </c>
      <c r="C212" t="s">
        <v>1</v>
      </c>
      <c r="D212" s="119">
        <v>1023047101</v>
      </c>
      <c r="E212" t="s">
        <v>5552</v>
      </c>
      <c r="G212">
        <v>1121975670</v>
      </c>
      <c r="I212" s="119">
        <v>1206227657</v>
      </c>
      <c r="J212" t="s">
        <v>2427</v>
      </c>
      <c r="L212">
        <v>1023041908</v>
      </c>
      <c r="M212" t="s">
        <v>3673</v>
      </c>
    </row>
    <row r="213" spans="2:13" x14ac:dyDescent="0.3">
      <c r="B213" t="s">
        <v>5507</v>
      </c>
      <c r="C213" t="s">
        <v>1</v>
      </c>
      <c r="D213" s="119">
        <v>1023047163</v>
      </c>
      <c r="E213" t="s">
        <v>5552</v>
      </c>
      <c r="G213">
        <v>1073234865</v>
      </c>
      <c r="I213" s="119">
        <v>1023047549</v>
      </c>
      <c r="J213" t="s">
        <v>2427</v>
      </c>
      <c r="L213" t="s">
        <v>4096</v>
      </c>
      <c r="M213" t="s">
        <v>3673</v>
      </c>
    </row>
    <row r="214" spans="2:13" x14ac:dyDescent="0.3">
      <c r="B214" t="s">
        <v>5508</v>
      </c>
      <c r="C214" t="s">
        <v>1</v>
      </c>
      <c r="D214" s="119">
        <v>1023047162</v>
      </c>
      <c r="E214" t="s">
        <v>5552</v>
      </c>
      <c r="G214">
        <v>1051478721</v>
      </c>
      <c r="I214" s="119">
        <v>1011261221</v>
      </c>
      <c r="J214" t="s">
        <v>2427</v>
      </c>
      <c r="L214">
        <v>1245078260</v>
      </c>
      <c r="M214" t="s">
        <v>3673</v>
      </c>
    </row>
    <row r="215" spans="2:13" x14ac:dyDescent="0.3">
      <c r="B215" t="s">
        <v>5509</v>
      </c>
      <c r="C215" t="s">
        <v>1</v>
      </c>
      <c r="D215" s="119">
        <v>1034322680</v>
      </c>
      <c r="E215" t="s">
        <v>5552</v>
      </c>
      <c r="G215">
        <v>1023047164</v>
      </c>
      <c r="I215" s="119">
        <v>1026604149</v>
      </c>
      <c r="J215" t="s">
        <v>2427</v>
      </c>
      <c r="L215">
        <v>1023046490</v>
      </c>
      <c r="M215" t="s">
        <v>3673</v>
      </c>
    </row>
    <row r="216" spans="2:13" x14ac:dyDescent="0.3">
      <c r="B216" t="s">
        <v>5510</v>
      </c>
      <c r="C216" t="s">
        <v>1</v>
      </c>
      <c r="D216" s="119">
        <v>1206227284</v>
      </c>
      <c r="E216" t="s">
        <v>5552</v>
      </c>
      <c r="G216">
        <v>1000253490</v>
      </c>
      <c r="I216" s="119">
        <v>1023047101</v>
      </c>
      <c r="J216" t="s">
        <v>2427</v>
      </c>
      <c r="L216">
        <v>1140937336</v>
      </c>
      <c r="M216" t="s">
        <v>3673</v>
      </c>
    </row>
    <row r="217" spans="2:13" x14ac:dyDescent="0.3">
      <c r="B217" t="s">
        <v>5511</v>
      </c>
      <c r="C217" t="s">
        <v>4081</v>
      </c>
      <c r="D217" s="119" t="s">
        <v>4099</v>
      </c>
      <c r="E217" t="s">
        <v>5552</v>
      </c>
      <c r="G217">
        <v>1022938131</v>
      </c>
      <c r="I217" s="119">
        <v>1019160387</v>
      </c>
      <c r="J217" t="s">
        <v>2427</v>
      </c>
      <c r="L217">
        <v>1119187596</v>
      </c>
      <c r="M217" t="s">
        <v>3673</v>
      </c>
    </row>
    <row r="218" spans="2:13" x14ac:dyDescent="0.3">
      <c r="B218" t="s">
        <v>5512</v>
      </c>
      <c r="C218" t="s">
        <v>1</v>
      </c>
      <c r="D218" s="119">
        <v>1146150152</v>
      </c>
      <c r="E218" t="s">
        <v>5552</v>
      </c>
      <c r="G218">
        <v>1022966556</v>
      </c>
      <c r="I218" s="119">
        <v>1093612269</v>
      </c>
      <c r="J218" t="s">
        <v>2427</v>
      </c>
      <c r="L218">
        <v>1140937152</v>
      </c>
      <c r="M218" t="s">
        <v>3673</v>
      </c>
    </row>
    <row r="219" spans="2:13" x14ac:dyDescent="0.3">
      <c r="B219" t="s">
        <v>5513</v>
      </c>
      <c r="C219" t="s">
        <v>1</v>
      </c>
      <c r="D219" s="119">
        <v>1032946299</v>
      </c>
      <c r="E219" t="s">
        <v>5552</v>
      </c>
      <c r="G219">
        <v>1243860756</v>
      </c>
      <c r="I219" s="119">
        <v>1023047166</v>
      </c>
      <c r="J219" t="s">
        <v>2427</v>
      </c>
      <c r="L219">
        <v>1140937833</v>
      </c>
      <c r="M219" t="s">
        <v>3673</v>
      </c>
    </row>
    <row r="220" spans="2:13" x14ac:dyDescent="0.3">
      <c r="B220" t="s">
        <v>5514</v>
      </c>
      <c r="C220" t="s">
        <v>1</v>
      </c>
      <c r="D220" s="119">
        <v>1031187767</v>
      </c>
      <c r="E220" t="s">
        <v>5552</v>
      </c>
      <c r="G220">
        <v>1243860849</v>
      </c>
      <c r="I220" s="119">
        <v>1023046416</v>
      </c>
      <c r="J220" t="s">
        <v>2427</v>
      </c>
      <c r="L220">
        <v>1013155990</v>
      </c>
      <c r="M220" t="s">
        <v>3673</v>
      </c>
    </row>
    <row r="221" spans="2:13" x14ac:dyDescent="0.3">
      <c r="B221" t="s">
        <v>5515</v>
      </c>
      <c r="C221" t="s">
        <v>1</v>
      </c>
      <c r="D221" s="119">
        <v>1023047059</v>
      </c>
      <c r="E221" t="s">
        <v>5552</v>
      </c>
      <c r="G221">
        <v>1033822280</v>
      </c>
      <c r="I221" s="119">
        <v>1023046885</v>
      </c>
      <c r="J221" t="s">
        <v>2427</v>
      </c>
      <c r="L221">
        <v>1023046352</v>
      </c>
      <c r="M221" t="s">
        <v>3673</v>
      </c>
    </row>
    <row r="222" spans="2:13" x14ac:dyDescent="0.3">
      <c r="B222" t="s">
        <v>5516</v>
      </c>
      <c r="C222" t="s">
        <v>1</v>
      </c>
      <c r="D222" s="119">
        <v>1093612269</v>
      </c>
      <c r="E222" t="s">
        <v>5552</v>
      </c>
      <c r="G222">
        <v>1001094722</v>
      </c>
      <c r="I222" s="119">
        <v>1206226361</v>
      </c>
      <c r="J222" t="s">
        <v>2427</v>
      </c>
      <c r="L222">
        <v>1025565851</v>
      </c>
      <c r="M222" t="s">
        <v>3673</v>
      </c>
    </row>
    <row r="223" spans="2:13" x14ac:dyDescent="0.3">
      <c r="B223" t="s">
        <v>5517</v>
      </c>
      <c r="C223" t="s">
        <v>1</v>
      </c>
      <c r="D223" s="119">
        <v>1243860492</v>
      </c>
      <c r="E223" t="s">
        <v>5552</v>
      </c>
      <c r="G223">
        <v>1193127099</v>
      </c>
      <c r="I223" s="119">
        <v>1243859333</v>
      </c>
      <c r="J223" t="s">
        <v>2427</v>
      </c>
      <c r="L223">
        <v>1016968973</v>
      </c>
      <c r="M223" t="s">
        <v>3673</v>
      </c>
    </row>
    <row r="224" spans="2:13" x14ac:dyDescent="0.3">
      <c r="B224" t="s">
        <v>5518</v>
      </c>
      <c r="C224" t="s">
        <v>4280</v>
      </c>
      <c r="D224" s="119">
        <v>1031187897</v>
      </c>
      <c r="E224" t="s">
        <v>5552</v>
      </c>
      <c r="G224" t="s">
        <v>4097</v>
      </c>
      <c r="I224" s="119">
        <v>1023046400</v>
      </c>
      <c r="J224" t="s">
        <v>2427</v>
      </c>
      <c r="L224">
        <v>1023045458</v>
      </c>
      <c r="M224" t="s">
        <v>3673</v>
      </c>
    </row>
    <row r="225" spans="2:13" x14ac:dyDescent="0.3">
      <c r="B225" t="s">
        <v>5519</v>
      </c>
      <c r="C225" t="s">
        <v>1</v>
      </c>
      <c r="D225" s="119">
        <v>1023046982</v>
      </c>
      <c r="E225" t="s">
        <v>5552</v>
      </c>
      <c r="G225">
        <v>1030046839</v>
      </c>
      <c r="I225" s="119">
        <v>1023046395</v>
      </c>
      <c r="J225" t="s">
        <v>2427</v>
      </c>
      <c r="L225">
        <v>1025157220</v>
      </c>
      <c r="M225" t="s">
        <v>3673</v>
      </c>
    </row>
    <row r="226" spans="2:13" x14ac:dyDescent="0.3">
      <c r="B226" t="s">
        <v>5520</v>
      </c>
      <c r="C226" t="s">
        <v>1</v>
      </c>
      <c r="D226" s="119">
        <v>1243860582</v>
      </c>
      <c r="E226" t="s">
        <v>5552</v>
      </c>
      <c r="G226">
        <v>1023045752</v>
      </c>
      <c r="I226" s="119">
        <v>1020849345</v>
      </c>
      <c r="J226" t="s">
        <v>2427</v>
      </c>
      <c r="L226">
        <v>1243860073</v>
      </c>
      <c r="M226" t="s">
        <v>3673</v>
      </c>
    </row>
    <row r="227" spans="2:13" x14ac:dyDescent="0.3">
      <c r="B227" t="s">
        <v>5521</v>
      </c>
      <c r="C227" t="s">
        <v>1</v>
      </c>
      <c r="D227" s="119">
        <v>1243860566</v>
      </c>
      <c r="E227" t="s">
        <v>5552</v>
      </c>
      <c r="G227">
        <v>1243859520</v>
      </c>
      <c r="I227" s="119">
        <v>1243858630</v>
      </c>
      <c r="J227" t="s">
        <v>2427</v>
      </c>
      <c r="L227">
        <v>1023420650</v>
      </c>
      <c r="M227" t="s">
        <v>3673</v>
      </c>
    </row>
    <row r="228" spans="2:13" x14ac:dyDescent="0.3">
      <c r="B228" t="s">
        <v>5522</v>
      </c>
      <c r="C228" t="s">
        <v>1</v>
      </c>
      <c r="D228" s="119">
        <v>1023046885</v>
      </c>
      <c r="E228" t="s">
        <v>5552</v>
      </c>
      <c r="G228">
        <v>1023047987</v>
      </c>
      <c r="I228" s="119">
        <v>1243858522</v>
      </c>
      <c r="J228" t="s">
        <v>2427</v>
      </c>
      <c r="L228" s="119">
        <v>1206227284</v>
      </c>
      <c r="M228" t="s">
        <v>3671</v>
      </c>
    </row>
    <row r="229" spans="2:13" x14ac:dyDescent="0.3">
      <c r="B229" t="s">
        <v>5523</v>
      </c>
      <c r="C229" t="s">
        <v>1</v>
      </c>
      <c r="D229" s="119">
        <v>1021319356</v>
      </c>
      <c r="E229" t="s">
        <v>5552</v>
      </c>
      <c r="G229">
        <v>1023047167</v>
      </c>
      <c r="I229" s="119">
        <v>1023988175</v>
      </c>
      <c r="J229" t="s">
        <v>2427</v>
      </c>
      <c r="L229" s="119">
        <v>1023046469</v>
      </c>
      <c r="M229" t="s">
        <v>3671</v>
      </c>
    </row>
    <row r="230" spans="2:13" x14ac:dyDescent="0.3">
      <c r="B230" t="s">
        <v>5524</v>
      </c>
      <c r="C230" t="s">
        <v>1</v>
      </c>
      <c r="D230" s="119">
        <v>1023046899</v>
      </c>
      <c r="E230" t="s">
        <v>5552</v>
      </c>
      <c r="G230">
        <v>1023045777</v>
      </c>
      <c r="I230" s="119">
        <v>1243860746</v>
      </c>
      <c r="J230" t="s">
        <v>2428</v>
      </c>
      <c r="L230" s="119">
        <v>1243759568</v>
      </c>
      <c r="M230" t="s">
        <v>3671</v>
      </c>
    </row>
    <row r="231" spans="2:13" x14ac:dyDescent="0.3">
      <c r="B231" t="s">
        <v>5525</v>
      </c>
      <c r="C231" t="s">
        <v>1</v>
      </c>
      <c r="D231" s="119">
        <v>1019160387</v>
      </c>
      <c r="E231" t="s">
        <v>5552</v>
      </c>
      <c r="G231">
        <v>1243858756</v>
      </c>
      <c r="I231" s="119" t="s">
        <v>4101</v>
      </c>
      <c r="J231" t="s">
        <v>2427</v>
      </c>
      <c r="L231" s="119">
        <v>1023046395</v>
      </c>
      <c r="M231" t="s">
        <v>3671</v>
      </c>
    </row>
    <row r="232" spans="2:13" x14ac:dyDescent="0.3">
      <c r="B232" t="s">
        <v>5526</v>
      </c>
      <c r="C232" t="s">
        <v>1</v>
      </c>
      <c r="D232" s="119">
        <v>1029155022</v>
      </c>
      <c r="E232" t="s">
        <v>5552</v>
      </c>
      <c r="G232">
        <v>1243860754</v>
      </c>
      <c r="I232" s="119">
        <v>1023045777</v>
      </c>
      <c r="J232" t="s">
        <v>2427</v>
      </c>
      <c r="L232" s="119">
        <v>1023046401</v>
      </c>
      <c r="M232" t="s">
        <v>3671</v>
      </c>
    </row>
    <row r="233" spans="2:13" x14ac:dyDescent="0.3">
      <c r="B233" t="s">
        <v>5527</v>
      </c>
      <c r="C233" t="s">
        <v>1</v>
      </c>
      <c r="D233" s="119">
        <v>1243860435</v>
      </c>
      <c r="E233" t="s">
        <v>5552</v>
      </c>
      <c r="G233">
        <v>1016921602</v>
      </c>
      <c r="I233" s="119">
        <v>1116557589</v>
      </c>
      <c r="J233" t="s">
        <v>2427</v>
      </c>
      <c r="L233" s="119">
        <v>1023047167</v>
      </c>
      <c r="M233" t="s">
        <v>3671</v>
      </c>
    </row>
    <row r="234" spans="2:13" x14ac:dyDescent="0.3">
      <c r="B234" t="s">
        <v>5528</v>
      </c>
      <c r="C234" t="s">
        <v>1</v>
      </c>
      <c r="D234" s="119">
        <v>1026603423</v>
      </c>
      <c r="E234" t="s">
        <v>5552</v>
      </c>
      <c r="G234">
        <v>1140939471</v>
      </c>
      <c r="I234" s="119">
        <v>1023046833</v>
      </c>
      <c r="J234" t="s">
        <v>2427</v>
      </c>
      <c r="L234" s="119">
        <v>1243860558</v>
      </c>
      <c r="M234" t="s">
        <v>3671</v>
      </c>
    </row>
    <row r="235" spans="2:13" x14ac:dyDescent="0.3">
      <c r="B235" t="s">
        <v>5529</v>
      </c>
      <c r="C235" t="s">
        <v>1</v>
      </c>
      <c r="D235" s="119">
        <v>1243860558</v>
      </c>
      <c r="E235" t="s">
        <v>5552</v>
      </c>
      <c r="G235">
        <v>1023046020</v>
      </c>
      <c r="I235" s="119">
        <v>1034404976</v>
      </c>
      <c r="J235" t="s">
        <v>2427</v>
      </c>
      <c r="L235" s="119" t="s">
        <v>4099</v>
      </c>
      <c r="M235" t="s">
        <v>3671</v>
      </c>
    </row>
    <row r="236" spans="2:13" x14ac:dyDescent="0.3">
      <c r="B236" t="s">
        <v>5530</v>
      </c>
      <c r="C236" t="s">
        <v>1</v>
      </c>
      <c r="D236" s="119">
        <v>1020010439</v>
      </c>
      <c r="E236" t="s">
        <v>5552</v>
      </c>
      <c r="G236">
        <v>1243859593</v>
      </c>
      <c r="I236" s="119">
        <v>1016750021</v>
      </c>
      <c r="J236" t="s">
        <v>2427</v>
      </c>
      <c r="L236" s="119">
        <v>1023046528</v>
      </c>
      <c r="M236" t="s">
        <v>3671</v>
      </c>
    </row>
    <row r="237" spans="2:13" x14ac:dyDescent="0.3">
      <c r="B237" t="s">
        <v>5531</v>
      </c>
      <c r="C237" t="s">
        <v>1</v>
      </c>
      <c r="D237" s="119">
        <v>1023046673</v>
      </c>
      <c r="E237" t="s">
        <v>5552</v>
      </c>
      <c r="G237">
        <v>1243860558</v>
      </c>
      <c r="I237" s="119">
        <v>1106639928</v>
      </c>
      <c r="J237" t="s">
        <v>2427</v>
      </c>
      <c r="L237" s="119">
        <v>1245078722</v>
      </c>
      <c r="M237" t="s">
        <v>3671</v>
      </c>
    </row>
    <row r="238" spans="2:13" x14ac:dyDescent="0.3">
      <c r="B238" t="s">
        <v>5532</v>
      </c>
      <c r="C238" t="s">
        <v>1</v>
      </c>
      <c r="D238" s="119">
        <v>1010252069</v>
      </c>
      <c r="E238" t="s">
        <v>5552</v>
      </c>
      <c r="G238">
        <v>1026309444</v>
      </c>
      <c r="I238" s="119">
        <v>1023045902</v>
      </c>
      <c r="J238" t="s">
        <v>2428</v>
      </c>
      <c r="L238" s="119">
        <v>1020010439</v>
      </c>
      <c r="M238" t="s">
        <v>3671</v>
      </c>
    </row>
    <row r="239" spans="2:13" x14ac:dyDescent="0.3">
      <c r="B239" t="s">
        <v>5533</v>
      </c>
      <c r="C239" t="s">
        <v>1</v>
      </c>
      <c r="D239" s="119">
        <v>1023046833</v>
      </c>
      <c r="E239" t="s">
        <v>5552</v>
      </c>
      <c r="G239">
        <v>1243860023</v>
      </c>
      <c r="I239" s="119">
        <v>1028845954</v>
      </c>
      <c r="J239" t="s">
        <v>2427</v>
      </c>
      <c r="L239" s="119">
        <v>1014485754</v>
      </c>
      <c r="M239" t="s">
        <v>3671</v>
      </c>
    </row>
    <row r="240" spans="2:13" x14ac:dyDescent="0.3">
      <c r="B240" t="s">
        <v>5534</v>
      </c>
      <c r="C240" t="s">
        <v>1</v>
      </c>
      <c r="D240" s="119">
        <v>1034672281</v>
      </c>
      <c r="E240" t="s">
        <v>5552</v>
      </c>
      <c r="G240">
        <v>1026604134</v>
      </c>
      <c r="I240" s="119">
        <v>1148445814</v>
      </c>
      <c r="J240" t="s">
        <v>2427</v>
      </c>
      <c r="L240" s="119">
        <v>1245078680</v>
      </c>
      <c r="M240" t="s">
        <v>3671</v>
      </c>
    </row>
    <row r="241" spans="2:13" x14ac:dyDescent="0.3">
      <c r="B241" t="s">
        <v>5535</v>
      </c>
      <c r="C241" t="s">
        <v>1</v>
      </c>
      <c r="D241" s="119">
        <v>1245078722</v>
      </c>
      <c r="E241" t="s">
        <v>5552</v>
      </c>
      <c r="G241">
        <v>1023046418</v>
      </c>
      <c r="I241" s="119">
        <v>1022938131</v>
      </c>
      <c r="J241" t="s">
        <v>2427</v>
      </c>
      <c r="L241" s="119">
        <v>1023046357</v>
      </c>
      <c r="M241" t="s">
        <v>3671</v>
      </c>
    </row>
    <row r="242" spans="2:13" x14ac:dyDescent="0.3">
      <c r="B242" t="s">
        <v>5536</v>
      </c>
      <c r="C242" t="s">
        <v>1</v>
      </c>
      <c r="D242" s="119">
        <v>1245078680</v>
      </c>
      <c r="E242" t="s">
        <v>5552</v>
      </c>
      <c r="G242">
        <v>1028845954</v>
      </c>
      <c r="I242" s="119">
        <v>1023047211</v>
      </c>
      <c r="J242" t="s">
        <v>2427</v>
      </c>
      <c r="L242" s="119">
        <v>1146150152</v>
      </c>
      <c r="M242" t="s">
        <v>3671</v>
      </c>
    </row>
    <row r="243" spans="2:13" x14ac:dyDescent="0.3">
      <c r="B243" t="s">
        <v>5537</v>
      </c>
      <c r="C243" t="s">
        <v>1</v>
      </c>
      <c r="D243" s="119">
        <v>1116557589</v>
      </c>
      <c r="E243" t="s">
        <v>5552</v>
      </c>
      <c r="G243">
        <v>1023046469</v>
      </c>
      <c r="I243" s="119">
        <v>1115574833</v>
      </c>
      <c r="J243" t="s">
        <v>2427</v>
      </c>
      <c r="L243" s="119">
        <v>1032946299</v>
      </c>
      <c r="M243" t="s">
        <v>3671</v>
      </c>
    </row>
    <row r="244" spans="2:13" x14ac:dyDescent="0.3">
      <c r="B244" t="s">
        <v>5538</v>
      </c>
      <c r="C244" t="s">
        <v>1</v>
      </c>
      <c r="D244" s="119">
        <v>1023988413</v>
      </c>
      <c r="E244" t="s">
        <v>5552</v>
      </c>
      <c r="G244">
        <v>1023045860</v>
      </c>
      <c r="I244" s="119">
        <v>1023047526</v>
      </c>
      <c r="J244" t="s">
        <v>2427</v>
      </c>
      <c r="L244" s="119">
        <v>1031187767</v>
      </c>
      <c r="M244" t="s">
        <v>3671</v>
      </c>
    </row>
    <row r="245" spans="2:13" x14ac:dyDescent="0.3">
      <c r="B245" t="s">
        <v>5539</v>
      </c>
      <c r="C245" t="s">
        <v>1</v>
      </c>
      <c r="D245" s="119">
        <v>1012927098</v>
      </c>
      <c r="E245" t="s">
        <v>5552</v>
      </c>
      <c r="G245">
        <v>1013698567</v>
      </c>
      <c r="I245" s="119">
        <v>1023047792</v>
      </c>
      <c r="J245" t="s">
        <v>2427</v>
      </c>
      <c r="L245" s="119">
        <v>1012927098</v>
      </c>
      <c r="M245" t="s">
        <v>3671</v>
      </c>
    </row>
    <row r="246" spans="2:13" x14ac:dyDescent="0.3">
      <c r="B246" t="s">
        <v>5540</v>
      </c>
      <c r="C246" t="s">
        <v>1</v>
      </c>
      <c r="D246" s="119">
        <v>1023046518</v>
      </c>
      <c r="E246" t="s">
        <v>5552</v>
      </c>
      <c r="G246">
        <v>1245078200</v>
      </c>
      <c r="I246" s="119">
        <v>1023047812</v>
      </c>
      <c r="J246" t="s">
        <v>2427</v>
      </c>
      <c r="L246" s="119">
        <v>1023046518</v>
      </c>
      <c r="M246" t="s">
        <v>3671</v>
      </c>
    </row>
    <row r="247" spans="2:13" x14ac:dyDescent="0.3">
      <c r="B247" t="s">
        <v>5541</v>
      </c>
      <c r="C247" t="s">
        <v>1</v>
      </c>
      <c r="D247" s="119">
        <v>1033829763</v>
      </c>
      <c r="E247" t="s">
        <v>5552</v>
      </c>
      <c r="G247">
        <v>1243860435</v>
      </c>
      <c r="I247" s="119">
        <v>1023036790</v>
      </c>
      <c r="J247" t="s">
        <v>2427</v>
      </c>
      <c r="L247" s="119">
        <v>1243860566</v>
      </c>
      <c r="M247" t="s">
        <v>3671</v>
      </c>
    </row>
    <row r="248" spans="2:13" x14ac:dyDescent="0.3">
      <c r="B248" t="s">
        <v>5542</v>
      </c>
      <c r="C248" t="s">
        <v>1</v>
      </c>
      <c r="D248" s="119">
        <v>1243860233</v>
      </c>
      <c r="E248" t="s">
        <v>5552</v>
      </c>
      <c r="G248">
        <v>1023046899</v>
      </c>
      <c r="I248" s="119">
        <v>1243762294</v>
      </c>
      <c r="J248" t="s">
        <v>2427</v>
      </c>
      <c r="L248" s="119">
        <v>1034672281</v>
      </c>
      <c r="M248" t="s">
        <v>3671</v>
      </c>
    </row>
    <row r="249" spans="2:13" x14ac:dyDescent="0.3">
      <c r="B249" t="s">
        <v>5543</v>
      </c>
      <c r="C249" t="s">
        <v>1</v>
      </c>
      <c r="D249" s="119">
        <v>1018519928</v>
      </c>
      <c r="E249" t="s">
        <v>5552</v>
      </c>
      <c r="G249">
        <v>1023043602</v>
      </c>
      <c r="I249" s="119">
        <v>1000985936</v>
      </c>
      <c r="J249" t="s">
        <v>2427</v>
      </c>
      <c r="L249" s="119">
        <v>1243860608</v>
      </c>
      <c r="M249" t="s">
        <v>3671</v>
      </c>
    </row>
    <row r="250" spans="2:13" x14ac:dyDescent="0.3">
      <c r="B250" t="s">
        <v>5544</v>
      </c>
      <c r="C250" t="s">
        <v>1</v>
      </c>
      <c r="D250" s="119">
        <v>1023046416</v>
      </c>
      <c r="E250" t="s">
        <v>5552</v>
      </c>
      <c r="G250">
        <v>1023047989</v>
      </c>
      <c r="I250" s="119">
        <v>1243860492</v>
      </c>
      <c r="J250" t="s">
        <v>2427</v>
      </c>
      <c r="L250" s="119">
        <v>1023047166</v>
      </c>
      <c r="M250" t="s">
        <v>3671</v>
      </c>
    </row>
    <row r="251" spans="2:13" x14ac:dyDescent="0.3">
      <c r="B251" t="s">
        <v>5545</v>
      </c>
      <c r="C251" t="s">
        <v>1</v>
      </c>
      <c r="D251" s="119">
        <v>1023046528</v>
      </c>
      <c r="E251" t="s">
        <v>5552</v>
      </c>
      <c r="G251">
        <v>1027153713</v>
      </c>
      <c r="I251" s="119">
        <v>1243860233</v>
      </c>
      <c r="J251" t="s">
        <v>2427</v>
      </c>
      <c r="L251" s="119">
        <v>1023046885</v>
      </c>
      <c r="M251" t="s">
        <v>3671</v>
      </c>
    </row>
    <row r="252" spans="2:13" x14ac:dyDescent="0.3">
      <c r="B252" t="s">
        <v>5546</v>
      </c>
      <c r="C252" t="s">
        <v>1</v>
      </c>
      <c r="D252" s="119">
        <v>1023046367</v>
      </c>
      <c r="E252" t="s">
        <v>5552</v>
      </c>
      <c r="G252">
        <v>1206227830</v>
      </c>
      <c r="I252" s="119">
        <v>1021319356</v>
      </c>
      <c r="J252" t="s">
        <v>2427</v>
      </c>
      <c r="L252" s="119">
        <v>1023047101</v>
      </c>
      <c r="M252" t="s">
        <v>3671</v>
      </c>
    </row>
    <row r="253" spans="2:13" x14ac:dyDescent="0.3">
      <c r="B253" t="s">
        <v>5547</v>
      </c>
      <c r="C253" t="s">
        <v>1</v>
      </c>
      <c r="D253" s="119">
        <v>1023046469</v>
      </c>
      <c r="E253" t="s">
        <v>5552</v>
      </c>
      <c r="G253">
        <v>1010241876</v>
      </c>
      <c r="I253" s="119">
        <v>1023047162</v>
      </c>
      <c r="J253" t="s">
        <v>2427</v>
      </c>
      <c r="L253" s="119">
        <v>1021319356</v>
      </c>
      <c r="M253" t="s">
        <v>3671</v>
      </c>
    </row>
    <row r="254" spans="2:13" x14ac:dyDescent="0.3">
      <c r="B254" t="s">
        <v>5548</v>
      </c>
      <c r="C254" t="s">
        <v>1</v>
      </c>
      <c r="D254" s="119">
        <v>1023046395</v>
      </c>
      <c r="E254" t="s">
        <v>5552</v>
      </c>
      <c r="G254">
        <v>1140932613</v>
      </c>
      <c r="I254" s="119">
        <v>1243860582</v>
      </c>
      <c r="J254" t="s">
        <v>2427</v>
      </c>
      <c r="L254" s="119">
        <v>1023047163</v>
      </c>
      <c r="M254" t="s">
        <v>3671</v>
      </c>
    </row>
    <row r="255" spans="2:13" x14ac:dyDescent="0.3">
      <c r="B255" t="s">
        <v>5549</v>
      </c>
      <c r="C255" t="s">
        <v>1</v>
      </c>
      <c r="D255" s="119">
        <v>1023046401</v>
      </c>
      <c r="E255" t="s">
        <v>5552</v>
      </c>
      <c r="G255">
        <v>1032465903</v>
      </c>
      <c r="I255" s="119">
        <v>1027153713</v>
      </c>
      <c r="J255" t="s">
        <v>2427</v>
      </c>
      <c r="L255" s="119">
        <v>1023046899</v>
      </c>
      <c r="M255" t="s">
        <v>3671</v>
      </c>
    </row>
    <row r="256" spans="2:13" x14ac:dyDescent="0.3">
      <c r="B256" t="s">
        <v>5550</v>
      </c>
      <c r="C256" t="s">
        <v>1</v>
      </c>
      <c r="D256" s="119">
        <v>1023046195</v>
      </c>
      <c r="E256" t="s">
        <v>5552</v>
      </c>
      <c r="G256">
        <v>1024610735</v>
      </c>
      <c r="I256" s="119">
        <v>1023045860</v>
      </c>
      <c r="J256" t="s">
        <v>2427</v>
      </c>
      <c r="L256" s="119">
        <v>1023047059</v>
      </c>
      <c r="M256" t="s">
        <v>3671</v>
      </c>
    </row>
    <row r="257" spans="2:13" x14ac:dyDescent="0.3">
      <c r="B257" t="s">
        <v>5551</v>
      </c>
      <c r="C257" t="s">
        <v>1</v>
      </c>
      <c r="D257" s="119">
        <v>1243759568</v>
      </c>
      <c r="E257" t="s">
        <v>5552</v>
      </c>
      <c r="G257">
        <v>1023047162</v>
      </c>
      <c r="I257" s="119">
        <v>1140939460</v>
      </c>
      <c r="J257" t="s">
        <v>2427</v>
      </c>
      <c r="L257" s="119">
        <v>1019160387</v>
      </c>
      <c r="M257" t="s">
        <v>3671</v>
      </c>
    </row>
    <row r="258" spans="2:13" x14ac:dyDescent="0.3">
      <c r="G258">
        <v>1023915703</v>
      </c>
      <c r="I258" s="119">
        <v>1023046093</v>
      </c>
      <c r="J258" t="s">
        <v>2427</v>
      </c>
      <c r="L258" s="119">
        <v>1093612269</v>
      </c>
      <c r="M258" t="s">
        <v>3671</v>
      </c>
    </row>
    <row r="259" spans="2:13" x14ac:dyDescent="0.3">
      <c r="G259">
        <v>1017223010</v>
      </c>
      <c r="I259" s="119">
        <v>1243859593</v>
      </c>
      <c r="J259" t="s">
        <v>2427</v>
      </c>
      <c r="L259" s="119">
        <v>1023046469</v>
      </c>
      <c r="M259" t="s">
        <v>3671</v>
      </c>
    </row>
    <row r="260" spans="2:13" x14ac:dyDescent="0.3">
      <c r="G260" t="s">
        <v>4099</v>
      </c>
      <c r="I260" s="119">
        <v>1034319423</v>
      </c>
      <c r="J260" t="s">
        <v>2427</v>
      </c>
      <c r="L260" s="119">
        <v>1033829763</v>
      </c>
      <c r="M260" t="s">
        <v>3671</v>
      </c>
    </row>
    <row r="261" spans="2:13" x14ac:dyDescent="0.3">
      <c r="G261">
        <v>1023009036</v>
      </c>
      <c r="I261">
        <v>1023045953</v>
      </c>
      <c r="J261" t="s">
        <v>2427</v>
      </c>
      <c r="L261" s="119">
        <v>1029155022</v>
      </c>
      <c r="M261" t="s">
        <v>3671</v>
      </c>
    </row>
    <row r="262" spans="2:13" x14ac:dyDescent="0.3">
      <c r="G262">
        <v>1023046833</v>
      </c>
      <c r="I262" s="119">
        <v>1022944806</v>
      </c>
      <c r="J262" t="s">
        <v>2427</v>
      </c>
      <c r="L262" s="119">
        <v>1243860233</v>
      </c>
      <c r="M262" t="s">
        <v>3671</v>
      </c>
    </row>
    <row r="263" spans="2:13" x14ac:dyDescent="0.3">
      <c r="G263">
        <v>1115574833</v>
      </c>
      <c r="I263" s="119">
        <v>1000619397</v>
      </c>
      <c r="J263" t="s">
        <v>2427</v>
      </c>
      <c r="L263" s="119">
        <v>1018519928</v>
      </c>
      <c r="M263" t="s">
        <v>3671</v>
      </c>
    </row>
    <row r="264" spans="2:13" x14ac:dyDescent="0.3">
      <c r="G264">
        <v>1023047812</v>
      </c>
      <c r="I264" s="119">
        <v>1016120086</v>
      </c>
      <c r="J264" t="s">
        <v>2427</v>
      </c>
      <c r="L264" s="119">
        <v>1116557589</v>
      </c>
      <c r="M264" t="s">
        <v>3671</v>
      </c>
    </row>
    <row r="265" spans="2:13" x14ac:dyDescent="0.3">
      <c r="G265">
        <v>1016750021</v>
      </c>
      <c r="I265" s="119">
        <v>1026309578</v>
      </c>
      <c r="J265" t="s">
        <v>2427</v>
      </c>
      <c r="L265" s="119">
        <v>1243860492</v>
      </c>
      <c r="M265" t="s">
        <v>3671</v>
      </c>
    </row>
    <row r="266" spans="2:13" x14ac:dyDescent="0.3">
      <c r="G266">
        <v>1023047672</v>
      </c>
      <c r="I266" s="119">
        <v>1243859287</v>
      </c>
      <c r="J266" t="s">
        <v>2427</v>
      </c>
      <c r="L266" s="119">
        <v>1023046195</v>
      </c>
      <c r="M266" t="s">
        <v>3671</v>
      </c>
    </row>
    <row r="267" spans="2:13" x14ac:dyDescent="0.3">
      <c r="L267" s="119">
        <v>1023047162</v>
      </c>
      <c r="M267" t="s">
        <v>3671</v>
      </c>
    </row>
    <row r="268" spans="2:13" x14ac:dyDescent="0.3">
      <c r="L268" s="119">
        <v>1023988413</v>
      </c>
      <c r="M268" t="s">
        <v>3671</v>
      </c>
    </row>
    <row r="269" spans="2:13" x14ac:dyDescent="0.3">
      <c r="L269" s="119">
        <v>1031187897</v>
      </c>
      <c r="M269" t="s">
        <v>3671</v>
      </c>
    </row>
    <row r="270" spans="2:13" x14ac:dyDescent="0.3">
      <c r="L270" s="119">
        <v>1023046673</v>
      </c>
      <c r="M270" t="s">
        <v>3671</v>
      </c>
    </row>
    <row r="271" spans="2:13" x14ac:dyDescent="0.3">
      <c r="L271" s="119">
        <v>1023046416</v>
      </c>
      <c r="M271" t="s">
        <v>3671</v>
      </c>
    </row>
    <row r="272" spans="2:13" x14ac:dyDescent="0.3">
      <c r="L272" s="119">
        <v>1010252069</v>
      </c>
      <c r="M272" t="s">
        <v>3671</v>
      </c>
    </row>
    <row r="273" spans="1:13" x14ac:dyDescent="0.3">
      <c r="L273" s="119">
        <v>1023046833</v>
      </c>
      <c r="M273" t="s">
        <v>3671</v>
      </c>
    </row>
    <row r="274" spans="1:13" x14ac:dyDescent="0.3">
      <c r="L274" s="119">
        <v>1023046982</v>
      </c>
      <c r="M274" t="s">
        <v>3671</v>
      </c>
    </row>
    <row r="275" spans="1:13" x14ac:dyDescent="0.3">
      <c r="A275" s="1">
        <v>1</v>
      </c>
      <c r="B275" t="s">
        <v>3851</v>
      </c>
      <c r="L275" s="119">
        <v>1243860435</v>
      </c>
      <c r="M275" t="s">
        <v>3671</v>
      </c>
    </row>
    <row r="276" spans="1:13" x14ac:dyDescent="0.3">
      <c r="A276" s="1">
        <v>2</v>
      </c>
      <c r="B276" t="s">
        <v>3938</v>
      </c>
      <c r="L276" s="119">
        <v>1243860582</v>
      </c>
      <c r="M276" t="s">
        <v>3671</v>
      </c>
    </row>
    <row r="277" spans="1:13" x14ac:dyDescent="0.3">
      <c r="A277" s="1">
        <v>3</v>
      </c>
      <c r="B277" t="s">
        <v>5018</v>
      </c>
      <c r="L277" s="119">
        <v>1026603423</v>
      </c>
      <c r="M277" t="s">
        <v>3671</v>
      </c>
    </row>
    <row r="278" spans="1:13" x14ac:dyDescent="0.3">
      <c r="A278" s="1">
        <v>4</v>
      </c>
      <c r="B278" t="s">
        <v>5613</v>
      </c>
      <c r="L278" s="119">
        <v>1026604281</v>
      </c>
      <c r="M278" t="s">
        <v>3671</v>
      </c>
    </row>
    <row r="279" spans="1:13" x14ac:dyDescent="0.3">
      <c r="A279" s="1">
        <v>5</v>
      </c>
      <c r="B279" t="s">
        <v>5614</v>
      </c>
      <c r="L279" s="119">
        <v>1010251957</v>
      </c>
      <c r="M279" t="s">
        <v>3671</v>
      </c>
    </row>
    <row r="280" spans="1:13" x14ac:dyDescent="0.3">
      <c r="A280" s="1">
        <v>6</v>
      </c>
      <c r="B280" t="s">
        <v>5615</v>
      </c>
      <c r="L280" s="119">
        <v>1023046704</v>
      </c>
      <c r="M280" t="s">
        <v>3671</v>
      </c>
    </row>
    <row r="281" spans="1:13" x14ac:dyDescent="0.3">
      <c r="A281" s="1">
        <v>7</v>
      </c>
      <c r="B281" t="s">
        <v>4580</v>
      </c>
      <c r="L281" s="119" t="s">
        <v>4097</v>
      </c>
      <c r="M281" t="s">
        <v>3671</v>
      </c>
    </row>
    <row r="282" spans="1:13" x14ac:dyDescent="0.3">
      <c r="A282" s="1">
        <v>8</v>
      </c>
      <c r="B282" t="s">
        <v>5616</v>
      </c>
      <c r="L282" s="119">
        <v>1243860262</v>
      </c>
      <c r="M282" t="s">
        <v>3671</v>
      </c>
    </row>
    <row r="283" spans="1:13" x14ac:dyDescent="0.3">
      <c r="A283" s="1">
        <v>9</v>
      </c>
      <c r="B283" t="s">
        <v>5617</v>
      </c>
    </row>
    <row r="284" spans="1:13" x14ac:dyDescent="0.3">
      <c r="A284" s="1">
        <v>10</v>
      </c>
      <c r="B284" t="s">
        <v>5618</v>
      </c>
    </row>
    <row r="285" spans="1:13" x14ac:dyDescent="0.3">
      <c r="A285" s="1">
        <v>11</v>
      </c>
      <c r="B285" t="s">
        <v>3957</v>
      </c>
    </row>
    <row r="286" spans="1:13" x14ac:dyDescent="0.3">
      <c r="A286" s="1">
        <v>12</v>
      </c>
    </row>
    <row r="287" spans="1:13" x14ac:dyDescent="0.3">
      <c r="A287" s="1">
        <v>13</v>
      </c>
    </row>
    <row r="288" spans="1:13" x14ac:dyDescent="0.3">
      <c r="A288" s="1">
        <v>14</v>
      </c>
    </row>
    <row r="289" spans="1:1" x14ac:dyDescent="0.3">
      <c r="A289" s="1">
        <v>15</v>
      </c>
    </row>
    <row r="290" spans="1:1" x14ac:dyDescent="0.3">
      <c r="A290" s="1">
        <v>16</v>
      </c>
    </row>
    <row r="291" spans="1:1" x14ac:dyDescent="0.3">
      <c r="A291" s="1">
        <v>17</v>
      </c>
    </row>
    <row r="292" spans="1:1" x14ac:dyDescent="0.3">
      <c r="A292" s="1">
        <v>18</v>
      </c>
    </row>
    <row r="293" spans="1:1" x14ac:dyDescent="0.3">
      <c r="A293" s="1">
        <v>19</v>
      </c>
    </row>
    <row r="294" spans="1:1" x14ac:dyDescent="0.3">
      <c r="A294" s="1">
        <v>20</v>
      </c>
    </row>
    <row r="295" spans="1:1" x14ac:dyDescent="0.3">
      <c r="A295" s="1">
        <v>21</v>
      </c>
    </row>
    <row r="296" spans="1:1" x14ac:dyDescent="0.3">
      <c r="A296" s="1">
        <v>22</v>
      </c>
    </row>
    <row r="297" spans="1:1" x14ac:dyDescent="0.3">
      <c r="A297" s="1">
        <v>23</v>
      </c>
    </row>
    <row r="298" spans="1:1" x14ac:dyDescent="0.3">
      <c r="A298" s="1">
        <v>24</v>
      </c>
    </row>
    <row r="299" spans="1:1" x14ac:dyDescent="0.3">
      <c r="A299" s="1">
        <v>25</v>
      </c>
    </row>
  </sheetData>
  <conditionalFormatting sqref="G268:G1048576 G1:G266">
    <cfRule type="duplicateValues" dxfId="526" priority="2"/>
  </conditionalFormatting>
  <conditionalFormatting sqref="G1:G1048576 I1:I1048576">
    <cfRule type="duplicateValues" dxfId="52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</sheetPr>
  <dimension ref="A1:DD657"/>
  <sheetViews>
    <sheetView showGridLines="0" tabSelected="1" topLeftCell="AU1" zoomScale="61" zoomScaleNormal="50" workbookViewId="0">
      <selection activeCell="BD9" sqref="BD9"/>
    </sheetView>
  </sheetViews>
  <sheetFormatPr baseColWidth="10" defaultColWidth="25.33203125" defaultRowHeight="14.4" x14ac:dyDescent="0.3"/>
  <cols>
    <col min="1" max="2" width="24.109375" style="2" customWidth="1"/>
    <col min="3" max="3" width="13" style="2" customWidth="1"/>
    <col min="4" max="4" width="15.6640625" style="2" customWidth="1"/>
    <col min="5" max="5" width="26.44140625" style="2" customWidth="1"/>
    <col min="6" max="6" width="21" style="2" customWidth="1"/>
    <col min="7" max="7" width="27.33203125" style="2" customWidth="1"/>
    <col min="8" max="8" width="21.77734375" style="2" customWidth="1"/>
    <col min="9" max="12" width="25.33203125" style="2" customWidth="1"/>
    <col min="13" max="13" width="22.77734375" style="2" customWidth="1"/>
    <col min="14" max="70" width="25.33203125" style="2" customWidth="1"/>
    <col min="71" max="71" width="25.33203125" style="29" customWidth="1"/>
    <col min="72" max="74" width="25.33203125" style="2" customWidth="1"/>
    <col min="75" max="75" width="25.33203125" style="32" customWidth="1"/>
    <col min="76" max="82" width="25.33203125" style="2" customWidth="1"/>
    <col min="83" max="108" width="25.33203125" customWidth="1"/>
  </cols>
  <sheetData>
    <row r="1" spans="1:108" ht="25.05" customHeight="1" thickBot="1" x14ac:dyDescent="0.35">
      <c r="A1" s="38" t="s">
        <v>2429</v>
      </c>
      <c r="B1" s="78">
        <f ca="1">TODAY()</f>
        <v>45000</v>
      </c>
      <c r="D1" s="77" t="s">
        <v>3678</v>
      </c>
      <c r="E1" s="76" t="s">
        <v>4102</v>
      </c>
      <c r="F1" s="50" t="s">
        <v>4102</v>
      </c>
      <c r="G1" s="115"/>
      <c r="BS1" s="2"/>
      <c r="BT1" s="29"/>
      <c r="CE1" s="2"/>
    </row>
    <row r="2" spans="1:108" ht="15" customHeight="1" x14ac:dyDescent="0.3">
      <c r="D2" s="77" t="s">
        <v>2491</v>
      </c>
      <c r="E2" s="37" t="str">
        <f>IFERROR(VLOOKUP(E1,UNIDAD[],2,0),"UNIDAD NO ENCONTRADA")</f>
        <v>U6</v>
      </c>
      <c r="P2" s="178" t="s">
        <v>2600</v>
      </c>
      <c r="Q2" s="73"/>
      <c r="R2" s="178" t="s">
        <v>2600</v>
      </c>
      <c r="S2" s="178" t="s">
        <v>2600</v>
      </c>
      <c r="T2" s="178" t="s">
        <v>2600</v>
      </c>
      <c r="U2" s="178" t="s">
        <v>2600</v>
      </c>
      <c r="BS2" s="2"/>
      <c r="BW2" s="179" t="s">
        <v>2600</v>
      </c>
      <c r="BX2" s="74"/>
      <c r="BY2" s="74"/>
      <c r="BZ2" s="74"/>
      <c r="CE2" s="2"/>
      <c r="CF2" s="2"/>
      <c r="CG2" s="2"/>
      <c r="CH2" s="178" t="s">
        <v>2600</v>
      </c>
      <c r="CI2" s="73"/>
      <c r="CJ2" s="73"/>
      <c r="CK2" s="73"/>
      <c r="DC2" s="178" t="s">
        <v>2600</v>
      </c>
    </row>
    <row r="3" spans="1:108" ht="28.95" customHeight="1" x14ac:dyDescent="0.3">
      <c r="P3" s="178"/>
      <c r="Q3" s="73"/>
      <c r="R3" s="178"/>
      <c r="S3" s="178"/>
      <c r="T3" s="178"/>
      <c r="U3" s="178"/>
      <c r="BS3" s="2"/>
      <c r="BW3" s="179"/>
      <c r="BX3" s="74"/>
      <c r="BY3" s="74"/>
      <c r="BZ3" s="74"/>
      <c r="CE3" s="2"/>
      <c r="CF3" s="2"/>
      <c r="CG3" s="2"/>
      <c r="CH3" s="178"/>
      <c r="CI3" s="73"/>
      <c r="CJ3" s="73"/>
      <c r="CK3" s="73"/>
      <c r="DC3" s="178"/>
    </row>
    <row r="4" spans="1:108" ht="21" customHeight="1" x14ac:dyDescent="0.3">
      <c r="P4" s="178"/>
      <c r="Q4" s="73"/>
      <c r="R4" s="178"/>
      <c r="S4" s="178"/>
      <c r="T4" s="178"/>
      <c r="U4" s="178"/>
      <c r="BS4" s="2"/>
      <c r="BW4" s="179"/>
      <c r="BX4" s="74"/>
      <c r="BY4" s="74"/>
      <c r="BZ4" s="74"/>
      <c r="CE4" s="2"/>
      <c r="CF4" s="2"/>
      <c r="CG4" s="2"/>
      <c r="CH4" s="178"/>
      <c r="CI4" s="73"/>
      <c r="CJ4" s="73"/>
      <c r="CK4" s="73"/>
      <c r="DC4" s="178"/>
    </row>
    <row r="5" spans="1:108" ht="33" customHeight="1" x14ac:dyDescent="0.3">
      <c r="P5" s="178"/>
      <c r="Q5" s="73"/>
      <c r="R5" s="178"/>
      <c r="S5" s="178"/>
      <c r="T5" s="178"/>
      <c r="U5" s="178"/>
      <c r="BS5" s="2"/>
      <c r="BW5" s="179"/>
      <c r="BX5" s="74"/>
      <c r="BY5" s="74"/>
      <c r="BZ5" s="74"/>
      <c r="CE5" s="2"/>
      <c r="CF5" s="2"/>
      <c r="CG5" s="2"/>
      <c r="CH5" s="178"/>
      <c r="CI5" s="73"/>
      <c r="CJ5" s="73"/>
      <c r="CK5" s="73"/>
      <c r="DC5" s="178"/>
    </row>
    <row r="6" spans="1:108" ht="46.05" customHeight="1" thickBot="1" x14ac:dyDescent="0.35">
      <c r="P6" s="178"/>
      <c r="Q6" s="73"/>
      <c r="R6" s="178"/>
      <c r="S6" s="178"/>
      <c r="T6" s="178"/>
      <c r="U6" s="178"/>
      <c r="BS6" s="2"/>
      <c r="BW6" s="179"/>
      <c r="BX6" s="74"/>
      <c r="BY6" s="74"/>
      <c r="BZ6" s="74"/>
      <c r="CE6" s="2"/>
      <c r="CF6" s="2"/>
      <c r="CG6" s="2"/>
      <c r="CH6" s="178"/>
      <c r="CI6" s="73"/>
      <c r="CJ6" s="73"/>
      <c r="CK6" s="73"/>
      <c r="DC6" s="178"/>
    </row>
    <row r="7" spans="1:108" s="65" customFormat="1" ht="125.25" customHeight="1" x14ac:dyDescent="0.3">
      <c r="A7" s="87" t="s">
        <v>2381</v>
      </c>
      <c r="B7" s="88" t="s">
        <v>2415</v>
      </c>
      <c r="C7" s="88" t="s">
        <v>2416</v>
      </c>
      <c r="D7" s="89" t="s">
        <v>2417</v>
      </c>
      <c r="E7" s="90" t="s">
        <v>3650</v>
      </c>
      <c r="F7" s="114" t="s">
        <v>4071</v>
      </c>
      <c r="G7" s="114" t="s">
        <v>4072</v>
      </c>
      <c r="H7" s="91" t="s">
        <v>2491</v>
      </c>
      <c r="I7" s="134" t="s">
        <v>2492</v>
      </c>
      <c r="J7" s="92" t="s">
        <v>2493</v>
      </c>
      <c r="K7" s="93" t="s">
        <v>0</v>
      </c>
      <c r="L7" s="94" t="s">
        <v>2385</v>
      </c>
      <c r="M7" s="94" t="s">
        <v>2386</v>
      </c>
      <c r="N7" s="94" t="s">
        <v>2383</v>
      </c>
      <c r="O7" s="94" t="s">
        <v>2384</v>
      </c>
      <c r="P7" s="94" t="s">
        <v>2559</v>
      </c>
      <c r="Q7" s="94" t="s">
        <v>2387</v>
      </c>
      <c r="R7" s="94" t="s">
        <v>2388</v>
      </c>
      <c r="S7" s="94" t="s">
        <v>2389</v>
      </c>
      <c r="T7" s="94" t="s">
        <v>2390</v>
      </c>
      <c r="U7" s="94" t="s">
        <v>2391</v>
      </c>
      <c r="V7" s="94" t="s">
        <v>2382</v>
      </c>
      <c r="W7" s="94" t="s">
        <v>128</v>
      </c>
      <c r="X7" s="94" t="s">
        <v>2392</v>
      </c>
      <c r="Y7" s="94" t="s">
        <v>2393</v>
      </c>
      <c r="Z7" s="94" t="s">
        <v>2394</v>
      </c>
      <c r="AA7" s="94" t="s">
        <v>2584</v>
      </c>
      <c r="AB7" s="94" t="s">
        <v>3659</v>
      </c>
      <c r="AC7" s="94" t="s">
        <v>2396</v>
      </c>
      <c r="AD7" s="94" t="s">
        <v>2519</v>
      </c>
      <c r="AE7" s="94" t="s">
        <v>2418</v>
      </c>
      <c r="AF7" s="94" t="s">
        <v>2419</v>
      </c>
      <c r="AG7" s="94" t="s">
        <v>2420</v>
      </c>
      <c r="AH7" s="94" t="s">
        <v>2421</v>
      </c>
      <c r="AI7" s="94" t="s">
        <v>2422</v>
      </c>
      <c r="AJ7" s="94" t="s">
        <v>2423</v>
      </c>
      <c r="AK7" s="94" t="s">
        <v>2424</v>
      </c>
      <c r="AL7" s="94" t="s">
        <v>2425</v>
      </c>
      <c r="AM7" s="94" t="s">
        <v>2399</v>
      </c>
      <c r="AN7" s="94" t="s">
        <v>2400</v>
      </c>
      <c r="AO7" s="94" t="s">
        <v>2401</v>
      </c>
      <c r="AP7" s="94" t="s">
        <v>2403</v>
      </c>
      <c r="AQ7" s="94" t="s">
        <v>2605</v>
      </c>
      <c r="AR7" s="94" t="s">
        <v>2404</v>
      </c>
      <c r="AS7" s="94" t="s">
        <v>2612</v>
      </c>
      <c r="AT7" s="94" t="s">
        <v>2405</v>
      </c>
      <c r="AU7" s="94" t="s">
        <v>2406</v>
      </c>
      <c r="AV7" s="94" t="s">
        <v>2407</v>
      </c>
      <c r="AW7" s="94" t="s">
        <v>2402</v>
      </c>
      <c r="AX7" s="94" t="s">
        <v>2395</v>
      </c>
      <c r="AY7" s="94" t="s">
        <v>2397</v>
      </c>
      <c r="AZ7" s="94" t="s">
        <v>2595</v>
      </c>
      <c r="BA7" s="94" t="s">
        <v>2398</v>
      </c>
      <c r="BB7" s="95" t="s">
        <v>2641</v>
      </c>
      <c r="BC7" s="94" t="s">
        <v>3621</v>
      </c>
      <c r="BD7" s="96" t="s">
        <v>3623</v>
      </c>
      <c r="BE7" s="97" t="s">
        <v>2408</v>
      </c>
      <c r="BF7" s="98" t="s">
        <v>2441</v>
      </c>
      <c r="BG7" s="98" t="s">
        <v>2520</v>
      </c>
      <c r="BH7" s="98" t="s">
        <v>2409</v>
      </c>
      <c r="BI7" s="98" t="s">
        <v>2410</v>
      </c>
      <c r="BJ7" s="98" t="s">
        <v>2411</v>
      </c>
      <c r="BK7" s="98" t="s">
        <v>2412</v>
      </c>
      <c r="BL7" s="98" t="s">
        <v>2413</v>
      </c>
      <c r="BM7" s="98" t="s">
        <v>2414</v>
      </c>
      <c r="BN7" s="98" t="s">
        <v>3660</v>
      </c>
      <c r="BO7" s="99" t="s">
        <v>3661</v>
      </c>
      <c r="BP7" s="100" t="s">
        <v>2521</v>
      </c>
      <c r="BQ7" s="101" t="s">
        <v>2522</v>
      </c>
      <c r="BR7" s="101" t="s">
        <v>2523</v>
      </c>
      <c r="BS7" s="101" t="s">
        <v>2524</v>
      </c>
      <c r="BT7" s="101" t="s">
        <v>2525</v>
      </c>
      <c r="BU7" s="101" t="s">
        <v>2526</v>
      </c>
      <c r="BV7" s="102" t="s">
        <v>2527</v>
      </c>
      <c r="BW7" s="165" t="s">
        <v>2603</v>
      </c>
      <c r="BX7" s="101" t="s">
        <v>3655</v>
      </c>
      <c r="BY7" s="101" t="s">
        <v>3662</v>
      </c>
      <c r="BZ7" s="103" t="s">
        <v>3663</v>
      </c>
      <c r="CA7" s="104" t="s">
        <v>2529</v>
      </c>
      <c r="CB7" s="105" t="s">
        <v>2528</v>
      </c>
      <c r="CC7" s="105" t="s">
        <v>2530</v>
      </c>
      <c r="CD7" s="105" t="s">
        <v>2531</v>
      </c>
      <c r="CE7" s="105" t="s">
        <v>2532</v>
      </c>
      <c r="CF7" s="105" t="s">
        <v>2533</v>
      </c>
      <c r="CG7" s="105" t="s">
        <v>2534</v>
      </c>
      <c r="CH7" s="105" t="s">
        <v>2535</v>
      </c>
      <c r="CI7" s="105" t="s">
        <v>3656</v>
      </c>
      <c r="CJ7" s="105" t="s">
        <v>3664</v>
      </c>
      <c r="CK7" s="106" t="s">
        <v>3665</v>
      </c>
      <c r="CL7" s="107" t="s">
        <v>2442</v>
      </c>
      <c r="CM7" s="108" t="s">
        <v>2484</v>
      </c>
      <c r="CN7" s="109" t="s">
        <v>2569</v>
      </c>
      <c r="CO7" s="109" t="s">
        <v>3588</v>
      </c>
      <c r="CP7" s="109" t="s">
        <v>2570</v>
      </c>
      <c r="CQ7" s="109" t="s">
        <v>2571</v>
      </c>
      <c r="CR7" s="109" t="s">
        <v>2572</v>
      </c>
      <c r="CS7" s="109" t="s">
        <v>2573</v>
      </c>
      <c r="CT7" s="109" t="s">
        <v>2574</v>
      </c>
      <c r="CU7" s="109" t="s">
        <v>2575</v>
      </c>
      <c r="CV7" s="109" t="s">
        <v>2576</v>
      </c>
      <c r="CW7" s="109" t="s">
        <v>3624</v>
      </c>
      <c r="CX7" s="109" t="s">
        <v>3625</v>
      </c>
      <c r="CY7" s="109" t="s">
        <v>2577</v>
      </c>
      <c r="CZ7" s="109" t="s">
        <v>2578</v>
      </c>
      <c r="DA7" s="109" t="s">
        <v>2579</v>
      </c>
      <c r="DB7" s="110" t="s">
        <v>6867</v>
      </c>
      <c r="DC7" s="111" t="s">
        <v>2500</v>
      </c>
      <c r="DD7" s="112" t="s">
        <v>2558</v>
      </c>
    </row>
    <row r="8" spans="1:108" ht="45" customHeight="1" x14ac:dyDescent="0.3">
      <c r="A8" s="50">
        <v>1023004072</v>
      </c>
      <c r="B8" s="37" t="s">
        <v>2428</v>
      </c>
      <c r="C8" s="81">
        <v>44623</v>
      </c>
      <c r="D8" s="81">
        <v>44760</v>
      </c>
      <c r="E8" s="50" t="e">
        <f>VLOOKUP(MATRIZ_PRINCIPAL_USUARIOS[[#This Row],[NUMERO DE DOCUMENTO]],#REF!,2,0)</f>
        <v>#REF!</v>
      </c>
      <c r="F8" s="50" t="e">
        <f>VLOOKUP(MATRIZ_PRINCIPAL_USUARIOS[[#This Row],[NOMBRE COMPLETO]],$E$659:$E$682,1,0)</f>
        <v>#N/A</v>
      </c>
      <c r="G8" s="50"/>
      <c r="H8" s="37" t="s">
        <v>4102</v>
      </c>
      <c r="I8" s="37" t="s">
        <v>5619</v>
      </c>
      <c r="J8" s="37" t="str">
        <f>VLOOKUP(MATRIZ_PRINCIPAL_USUARIOS[[#This Row],[DUPLA]],DUPLAS[],2,0)</f>
        <v>PAOLA</v>
      </c>
      <c r="K8" s="37" t="s">
        <v>2</v>
      </c>
      <c r="L8" s="37" t="s">
        <v>3909</v>
      </c>
      <c r="M8" s="37" t="s">
        <v>4105</v>
      </c>
      <c r="N8" s="37" t="s">
        <v>4106</v>
      </c>
      <c r="O8" s="37" t="s">
        <v>4107</v>
      </c>
      <c r="P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CLAUDIA PATRICIA  MONSALVE  MONSALVE</v>
      </c>
      <c r="Q8" s="81">
        <v>34834</v>
      </c>
      <c r="R8" s="50">
        <f ca="1">+IF(Q8&gt;0,DATEDIF(Q8,$B$1,"y"),"")</f>
        <v>27</v>
      </c>
      <c r="S8" s="50">
        <f ca="1">+IF(Q8&gt;0,DATEDIF(Q8,$B$1,"ym"),"")</f>
        <v>10</v>
      </c>
      <c r="T8" s="50">
        <f ca="1">ABS(IF(Q8&gt;0,DATEDIF(Q8,$B$1,"md"),""))</f>
        <v>0</v>
      </c>
      <c r="U8" s="37" t="str">
        <f ca="1">IF(MATRIZ_PRINCIPAL_USUARIOS[[#This Row],[FECHA DE NACIMIENTO]]&gt;0,CONCATENATE(R8," AÑOS ",S8," MESES ",T8," DIAS "),"")</f>
        <v xml:space="preserve">27 AÑOS 10 MESES 0 DIAS </v>
      </c>
      <c r="V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8" s="37" t="s">
        <v>130</v>
      </c>
      <c r="X8" s="37" t="s">
        <v>8</v>
      </c>
      <c r="Y8" s="37" t="s">
        <v>116</v>
      </c>
      <c r="Z8" s="37" t="s">
        <v>116</v>
      </c>
      <c r="AA8" s="37" t="s">
        <v>2496</v>
      </c>
      <c r="AB8" s="37" t="s">
        <v>2496</v>
      </c>
      <c r="AC8" s="37"/>
      <c r="AD8" s="37" t="s">
        <v>2518</v>
      </c>
      <c r="AE8" s="37"/>
      <c r="AF8" s="37" t="s">
        <v>2496</v>
      </c>
      <c r="AG8" s="37" t="s">
        <v>2496</v>
      </c>
      <c r="AH8" s="37" t="s">
        <v>2496</v>
      </c>
      <c r="AI8" s="37" t="s">
        <v>2496</v>
      </c>
      <c r="AJ8" s="37" t="s">
        <v>2496</v>
      </c>
      <c r="AK8" s="37" t="s">
        <v>2496</v>
      </c>
      <c r="AL8" s="37" t="s">
        <v>2496</v>
      </c>
      <c r="AM8" s="37" t="s">
        <v>8</v>
      </c>
      <c r="AN8" s="113" t="s">
        <v>116</v>
      </c>
      <c r="AO8" s="113" t="s">
        <v>140</v>
      </c>
      <c r="AP8" s="113" t="s">
        <v>143</v>
      </c>
      <c r="AQ8" s="37" t="s">
        <v>151</v>
      </c>
      <c r="AR8" s="37" t="s">
        <v>4501</v>
      </c>
      <c r="AS8" s="37"/>
      <c r="AT8" s="37" t="s">
        <v>4502</v>
      </c>
      <c r="AU8" s="37">
        <v>3203187736</v>
      </c>
      <c r="AV8" s="37">
        <v>3123667094</v>
      </c>
      <c r="AW8" s="37">
        <v>1</v>
      </c>
      <c r="AX8" s="37" t="s">
        <v>135</v>
      </c>
      <c r="AY8" s="37" t="s">
        <v>2495</v>
      </c>
      <c r="AZ8" s="37" t="s">
        <v>3599</v>
      </c>
      <c r="BA8" s="37" t="s">
        <v>2496</v>
      </c>
      <c r="BB8" s="37" t="s">
        <v>2496</v>
      </c>
      <c r="BC8" s="37" t="s">
        <v>3607</v>
      </c>
      <c r="BD8" s="37" t="s">
        <v>2495</v>
      </c>
      <c r="BE8" s="37" t="s">
        <v>2437</v>
      </c>
      <c r="BF8" s="37" t="s">
        <v>2</v>
      </c>
      <c r="BG8" s="37">
        <v>1014207273</v>
      </c>
      <c r="BH8" s="37" t="s">
        <v>3813</v>
      </c>
      <c r="BI8" s="37" t="s">
        <v>4503</v>
      </c>
      <c r="BJ8" s="37" t="s">
        <v>3730</v>
      </c>
      <c r="BK8" s="37" t="s">
        <v>4504</v>
      </c>
      <c r="BL8" s="81">
        <v>32750</v>
      </c>
      <c r="BM8" s="37" t="s">
        <v>8</v>
      </c>
      <c r="BN8" s="37" t="s">
        <v>116</v>
      </c>
      <c r="BO8" s="37" t="s">
        <v>116</v>
      </c>
      <c r="BP8" s="37"/>
      <c r="BQ8" s="37"/>
      <c r="BR8" s="37"/>
      <c r="BS8" s="37"/>
      <c r="BT8" s="37"/>
      <c r="BU8" s="37"/>
      <c r="BV8" s="81"/>
      <c r="BW8" s="50" t="str">
        <f t="shared" ref="BW8:BW77" si="0">+IF(BV8&gt;0,DATEDIF(BV8,$B$1,"y"),"")</f>
        <v/>
      </c>
      <c r="BX8" s="62"/>
      <c r="BY8" s="62"/>
      <c r="BZ8" s="62"/>
      <c r="CA8" s="37"/>
      <c r="CB8" s="37"/>
      <c r="CC8" s="37"/>
      <c r="CD8" s="37"/>
      <c r="CE8" s="37"/>
      <c r="CF8" s="37"/>
      <c r="CG8" s="63"/>
      <c r="CH8" s="50" t="str">
        <f t="shared" ref="CH8:CH72" si="1">+IF(CG8&gt;0,DATEDIF(CG8,$B$1,"y"),"")</f>
        <v/>
      </c>
      <c r="CI8" s="37"/>
      <c r="CJ8" s="37"/>
      <c r="CK8" s="37"/>
      <c r="CL8" s="37" t="s">
        <v>2444</v>
      </c>
      <c r="CM8" s="37" t="s">
        <v>2468</v>
      </c>
      <c r="CN8" s="37" t="s">
        <v>2495</v>
      </c>
      <c r="CO8" s="82">
        <v>44620</v>
      </c>
      <c r="CP8" s="37"/>
      <c r="CQ8" s="37"/>
      <c r="CR8" s="81"/>
      <c r="CS8" s="37"/>
      <c r="CT8" s="37"/>
      <c r="CU8" s="37"/>
      <c r="CV8" s="62"/>
      <c r="CW8" s="37"/>
      <c r="CX8" s="37"/>
      <c r="CY8" s="37"/>
      <c r="CZ8" s="37"/>
      <c r="DA8" s="37"/>
      <c r="DB8" s="37" t="s">
        <v>5230</v>
      </c>
      <c r="DC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8" s="37"/>
    </row>
    <row r="9" spans="1:108" ht="45" customHeight="1" x14ac:dyDescent="0.3">
      <c r="A9" s="50">
        <v>1023048716</v>
      </c>
      <c r="B9" s="37" t="s">
        <v>2427</v>
      </c>
      <c r="C9" s="81">
        <v>44761</v>
      </c>
      <c r="D9" s="81"/>
      <c r="E9" s="50"/>
      <c r="F9" s="50"/>
      <c r="G9" s="50"/>
      <c r="H9" s="50" t="s">
        <v>4102</v>
      </c>
      <c r="I9" s="50" t="s">
        <v>5619</v>
      </c>
      <c r="J9" s="37" t="str">
        <f>VLOOKUP(MATRIZ_PRINCIPAL_USUARIOS[[#This Row],[DUPLA]],DUPLAS[],2,0)</f>
        <v>PAOLA</v>
      </c>
      <c r="K9" s="37" t="s">
        <v>1</v>
      </c>
      <c r="L9" s="37" t="s">
        <v>4434</v>
      </c>
      <c r="M9" s="37" t="s">
        <v>6056</v>
      </c>
      <c r="N9" s="37" t="s">
        <v>3730</v>
      </c>
      <c r="O9" s="37" t="s">
        <v>4107</v>
      </c>
      <c r="P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LUNA ISAVELA RODRIGUEZ MONSALVE</v>
      </c>
      <c r="Q9" s="81">
        <v>44750</v>
      </c>
      <c r="R9" s="50">
        <f t="shared" ref="R9:R72" ca="1" si="2">+IF(Q9&gt;0,DATEDIF(Q9,$B$1,"y"),"")</f>
        <v>0</v>
      </c>
      <c r="S9" s="50">
        <f t="shared" ref="S9:S72" ca="1" si="3">+IF(Q9&gt;0,DATEDIF(Q9,$B$1,"ym"),"")</f>
        <v>8</v>
      </c>
      <c r="T9" s="50">
        <f t="shared" ref="T9:T72" ca="1" si="4">ABS(IF(Q9&gt;0,DATEDIF(Q9,$B$1,"md"),""))</f>
        <v>7</v>
      </c>
      <c r="U9" s="37" t="str">
        <f ca="1">IF(MATRIZ_PRINCIPAL_USUARIOS[[#This Row],[FECHA DE NACIMIENTO]]&gt;0,CONCATENATE(R9," AÑOS ",S9," MESES ",T9," DIAS "),"")</f>
        <v xml:space="preserve">0 AÑOS 8 MESES 7 DIAS </v>
      </c>
      <c r="V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" s="138" t="s">
        <v>130</v>
      </c>
      <c r="X9" s="37" t="s">
        <v>8</v>
      </c>
      <c r="Y9" s="37" t="s">
        <v>116</v>
      </c>
      <c r="Z9" s="37" t="s">
        <v>116</v>
      </c>
      <c r="AA9" s="37" t="s">
        <v>2496</v>
      </c>
      <c r="AB9" s="37" t="s">
        <v>2496</v>
      </c>
      <c r="AC9" s="37"/>
      <c r="AD9" s="37" t="s">
        <v>2518</v>
      </c>
      <c r="AE9" s="37"/>
      <c r="AF9" s="37" t="s">
        <v>2496</v>
      </c>
      <c r="AG9" s="37" t="s">
        <v>2496</v>
      </c>
      <c r="AH9" s="37" t="s">
        <v>2496</v>
      </c>
      <c r="AI9" s="37" t="s">
        <v>2496</v>
      </c>
      <c r="AJ9" s="37" t="s">
        <v>2496</v>
      </c>
      <c r="AK9" s="37" t="s">
        <v>2496</v>
      </c>
      <c r="AL9" s="37" t="s">
        <v>2496</v>
      </c>
      <c r="AM9" s="37" t="s">
        <v>8</v>
      </c>
      <c r="AN9" s="62" t="s">
        <v>116</v>
      </c>
      <c r="AO9" s="62" t="s">
        <v>140</v>
      </c>
      <c r="AP9" s="62" t="s">
        <v>143</v>
      </c>
      <c r="AQ9" s="37" t="s">
        <v>151</v>
      </c>
      <c r="AR9" s="37" t="s">
        <v>4501</v>
      </c>
      <c r="AS9" s="37"/>
      <c r="AT9" s="37" t="s">
        <v>4502</v>
      </c>
      <c r="AU9" s="37">
        <v>3203187736</v>
      </c>
      <c r="AV9" s="37">
        <v>3123667094</v>
      </c>
      <c r="AW9" s="37">
        <v>1</v>
      </c>
      <c r="AX9" s="37" t="s">
        <v>135</v>
      </c>
      <c r="AY9" s="37" t="s">
        <v>2496</v>
      </c>
      <c r="AZ9" s="58"/>
      <c r="BA9" s="37" t="s">
        <v>2496</v>
      </c>
      <c r="BB9" s="37" t="s">
        <v>2496</v>
      </c>
      <c r="BC9" s="37" t="s">
        <v>3654</v>
      </c>
      <c r="BD9" s="37"/>
      <c r="BE9" s="37" t="s">
        <v>2434</v>
      </c>
      <c r="BF9" s="37" t="s">
        <v>2</v>
      </c>
      <c r="BG9" s="37">
        <v>1023004072</v>
      </c>
      <c r="BH9" s="37" t="s">
        <v>3909</v>
      </c>
      <c r="BI9" s="37" t="s">
        <v>4105</v>
      </c>
      <c r="BJ9" s="37" t="s">
        <v>4106</v>
      </c>
      <c r="BK9" s="37" t="s">
        <v>4107</v>
      </c>
      <c r="BL9" s="81">
        <v>34834</v>
      </c>
      <c r="BM9" s="37" t="s">
        <v>8</v>
      </c>
      <c r="BN9" s="37" t="s">
        <v>116</v>
      </c>
      <c r="BO9" s="37" t="s">
        <v>116</v>
      </c>
      <c r="BP9" s="37" t="s">
        <v>2</v>
      </c>
      <c r="BQ9" s="37">
        <v>1014207273</v>
      </c>
      <c r="BR9" s="37" t="s">
        <v>3813</v>
      </c>
      <c r="BS9" s="37" t="s">
        <v>4503</v>
      </c>
      <c r="BT9" s="37" t="s">
        <v>3730</v>
      </c>
      <c r="BU9" s="37" t="s">
        <v>4504</v>
      </c>
      <c r="BV9" s="81">
        <v>32750</v>
      </c>
      <c r="BW9" s="50">
        <f t="shared" ca="1" si="0"/>
        <v>33</v>
      </c>
      <c r="BX9" s="62" t="s">
        <v>8</v>
      </c>
      <c r="BY9" s="62" t="s">
        <v>116</v>
      </c>
      <c r="BZ9" s="62" t="s">
        <v>116</v>
      </c>
      <c r="CA9" s="37" t="s">
        <v>2</v>
      </c>
      <c r="CB9" s="37">
        <v>1023004072</v>
      </c>
      <c r="CC9" s="37" t="s">
        <v>3909</v>
      </c>
      <c r="CD9" s="37" t="s">
        <v>4105</v>
      </c>
      <c r="CE9" s="37" t="s">
        <v>4106</v>
      </c>
      <c r="CF9" s="37" t="s">
        <v>4107</v>
      </c>
      <c r="CG9" s="63">
        <v>34834</v>
      </c>
      <c r="CH9" s="50">
        <f t="shared" ca="1" si="1"/>
        <v>27</v>
      </c>
      <c r="CI9" s="62" t="s">
        <v>8</v>
      </c>
      <c r="CJ9" s="62" t="s">
        <v>116</v>
      </c>
      <c r="CK9" s="62" t="s">
        <v>116</v>
      </c>
      <c r="CL9" s="37" t="s">
        <v>2443</v>
      </c>
      <c r="CM9" s="37" t="s">
        <v>2468</v>
      </c>
      <c r="CN9" s="37" t="s">
        <v>2496</v>
      </c>
      <c r="CO9" s="142">
        <v>44761</v>
      </c>
      <c r="CP9" s="37" t="s">
        <v>2496</v>
      </c>
      <c r="CQ9" s="37" t="s">
        <v>2496</v>
      </c>
      <c r="CR9" s="81"/>
      <c r="CS9" s="37" t="s">
        <v>2496</v>
      </c>
      <c r="CT9" s="37" t="s">
        <v>4082</v>
      </c>
      <c r="CU9" s="37"/>
      <c r="CV9" s="62" t="s">
        <v>5237</v>
      </c>
      <c r="CW9" s="37"/>
      <c r="CX9" s="37"/>
      <c r="CY9" s="37" t="s">
        <v>2496</v>
      </c>
      <c r="CZ9" s="37">
        <v>0</v>
      </c>
      <c r="DA9" s="37">
        <v>1</v>
      </c>
      <c r="DB9" s="37"/>
      <c r="DC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9" s="37"/>
    </row>
    <row r="10" spans="1:108" ht="45" customHeight="1" x14ac:dyDescent="0.3">
      <c r="A10" s="50">
        <v>1012926906</v>
      </c>
      <c r="B10" s="37" t="s">
        <v>2427</v>
      </c>
      <c r="C10" s="81">
        <v>44623</v>
      </c>
      <c r="D10" s="81"/>
      <c r="E10" s="50"/>
      <c r="F10" s="50"/>
      <c r="G10" s="50"/>
      <c r="H10" s="37" t="s">
        <v>4102</v>
      </c>
      <c r="I10" s="37" t="s">
        <v>6749</v>
      </c>
      <c r="J10" s="37" t="str">
        <f>VLOOKUP(MATRIZ_PRINCIPAL_USUARIOS[[#This Row],[DUPLA]],DUPLAS[],2,0)</f>
        <v>ANGIE YARA - YORMARY MENECES</v>
      </c>
      <c r="K10" s="37" t="s">
        <v>1</v>
      </c>
      <c r="L10" s="37" t="s">
        <v>4108</v>
      </c>
      <c r="M10" s="37" t="s">
        <v>4109</v>
      </c>
      <c r="N10" s="37" t="s">
        <v>4110</v>
      </c>
      <c r="O10" s="37" t="s">
        <v>3894</v>
      </c>
      <c r="P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CRISTINA  ISABELLA  LEON  LEON</v>
      </c>
      <c r="Q10" s="81">
        <v>44070</v>
      </c>
      <c r="R10" s="50">
        <f t="shared" ca="1" si="2"/>
        <v>2</v>
      </c>
      <c r="S10" s="50">
        <f t="shared" ca="1" si="3"/>
        <v>6</v>
      </c>
      <c r="T10" s="50">
        <f t="shared" ca="1" si="4"/>
        <v>16</v>
      </c>
      <c r="U10" s="37" t="str">
        <f ca="1">IF(MATRIZ_PRINCIPAL_USUARIOS[[#This Row],[FECHA DE NACIMIENTO]]&gt;0,CONCATENATE(R10," AÑOS ",S10," MESES ",T10," DIAS "),"")</f>
        <v xml:space="preserve">2 AÑOS 6 MESES 16 DIAS </v>
      </c>
      <c r="V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" s="116" t="s">
        <v>130</v>
      </c>
      <c r="X10" s="37" t="s">
        <v>8</v>
      </c>
      <c r="Y10" s="37" t="s">
        <v>116</v>
      </c>
      <c r="Z10" s="37" t="s">
        <v>116</v>
      </c>
      <c r="AA10" s="37" t="s">
        <v>2496</v>
      </c>
      <c r="AB10" s="37" t="s">
        <v>2496</v>
      </c>
      <c r="AC10" s="37"/>
      <c r="AD10" s="37" t="s">
        <v>2518</v>
      </c>
      <c r="AE10" s="37"/>
      <c r="AF10" s="37" t="s">
        <v>2496</v>
      </c>
      <c r="AG10" s="37" t="s">
        <v>2496</v>
      </c>
      <c r="AH10" s="37" t="s">
        <v>2496</v>
      </c>
      <c r="AI10" s="37" t="s">
        <v>2496</v>
      </c>
      <c r="AJ10" s="37" t="s">
        <v>2496</v>
      </c>
      <c r="AK10" s="37" t="s">
        <v>2496</v>
      </c>
      <c r="AL10" s="37" t="s">
        <v>2496</v>
      </c>
      <c r="AM10" s="37" t="s">
        <v>8</v>
      </c>
      <c r="AN10" s="37" t="s">
        <v>116</v>
      </c>
      <c r="AO10" s="37" t="s">
        <v>140</v>
      </c>
      <c r="AP10" s="62" t="s">
        <v>143</v>
      </c>
      <c r="AQ10" s="37" t="s">
        <v>151</v>
      </c>
      <c r="AR10" s="37" t="s">
        <v>4501</v>
      </c>
      <c r="AS10" s="37"/>
      <c r="AT10" s="37" t="s">
        <v>4505</v>
      </c>
      <c r="AU10" s="37">
        <v>3023623887</v>
      </c>
      <c r="AV10" s="37"/>
      <c r="AW10" s="37">
        <v>1</v>
      </c>
      <c r="AX10" s="37" t="s">
        <v>135</v>
      </c>
      <c r="AY10" s="37" t="s">
        <v>2496</v>
      </c>
      <c r="AZ10" s="58"/>
      <c r="BA10" s="37" t="s">
        <v>2496</v>
      </c>
      <c r="BB10" s="37" t="s">
        <v>2496</v>
      </c>
      <c r="BC10" s="37" t="s">
        <v>3654</v>
      </c>
      <c r="BD10" s="37"/>
      <c r="BE10" s="37" t="s">
        <v>2434</v>
      </c>
      <c r="BF10" s="37" t="s">
        <v>5</v>
      </c>
      <c r="BG10" s="37"/>
      <c r="BH10" s="37" t="s">
        <v>4506</v>
      </c>
      <c r="BI10" s="37" t="s">
        <v>4053</v>
      </c>
      <c r="BJ10" s="37" t="s">
        <v>4110</v>
      </c>
      <c r="BK10" s="37" t="s">
        <v>3894</v>
      </c>
      <c r="BL10" s="81">
        <v>31482</v>
      </c>
      <c r="BM10" s="37" t="s">
        <v>9</v>
      </c>
      <c r="BN10" s="37" t="s">
        <v>45</v>
      </c>
      <c r="BO10" s="37" t="s">
        <v>45</v>
      </c>
      <c r="BP10" s="37"/>
      <c r="BQ10" s="37"/>
      <c r="BR10" s="37"/>
      <c r="BS10" s="37"/>
      <c r="BT10" s="37"/>
      <c r="BU10" s="37"/>
      <c r="BV10" s="81"/>
      <c r="BW10" s="50" t="str">
        <f t="shared" si="0"/>
        <v/>
      </c>
      <c r="BX10" s="62"/>
      <c r="BY10" s="62"/>
      <c r="BZ10" s="62"/>
      <c r="CA10" s="37" t="s">
        <v>5</v>
      </c>
      <c r="CB10" s="37"/>
      <c r="CC10" s="37" t="s">
        <v>4506</v>
      </c>
      <c r="CD10" s="37" t="s">
        <v>4053</v>
      </c>
      <c r="CE10" s="37" t="s">
        <v>4110</v>
      </c>
      <c r="CF10" s="37" t="s">
        <v>3894</v>
      </c>
      <c r="CG10" s="81">
        <v>31482</v>
      </c>
      <c r="CH10" s="50">
        <f t="shared" ca="1" si="1"/>
        <v>37</v>
      </c>
      <c r="CI10" s="62" t="s">
        <v>9</v>
      </c>
      <c r="CJ10" s="62" t="s">
        <v>45</v>
      </c>
      <c r="CK10" s="62" t="s">
        <v>45</v>
      </c>
      <c r="CL10" s="37" t="s">
        <v>2443</v>
      </c>
      <c r="CM10" s="37" t="s">
        <v>2457</v>
      </c>
      <c r="CN10" s="37" t="s">
        <v>2495</v>
      </c>
      <c r="CO10" s="81">
        <v>44620</v>
      </c>
      <c r="CP10" s="37" t="s">
        <v>2495</v>
      </c>
      <c r="CQ10" s="37" t="s">
        <v>2495</v>
      </c>
      <c r="CR10" s="37">
        <v>1</v>
      </c>
      <c r="CS10" s="37" t="s">
        <v>2496</v>
      </c>
      <c r="CT10" s="37"/>
      <c r="CU10" s="37"/>
      <c r="CV10" s="37">
        <v>39</v>
      </c>
      <c r="CW10" s="37">
        <v>2600</v>
      </c>
      <c r="CX10" s="37">
        <v>49</v>
      </c>
      <c r="CY10" s="37" t="s">
        <v>2496</v>
      </c>
      <c r="CZ10" s="37">
        <v>6</v>
      </c>
      <c r="DA10" s="37"/>
      <c r="DB10" s="37"/>
      <c r="DC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" s="37"/>
    </row>
    <row r="11" spans="1:108" ht="45" customHeight="1" x14ac:dyDescent="0.3">
      <c r="A11" s="50">
        <v>1023047865</v>
      </c>
      <c r="B11" s="37" t="s">
        <v>2428</v>
      </c>
      <c r="C11" s="81">
        <v>44623</v>
      </c>
      <c r="D11" s="81">
        <v>44795</v>
      </c>
      <c r="E11" s="50" t="e">
        <f>VLOOKUP(MATRIZ_PRINCIPAL_USUARIOS[[#This Row],[NUMERO DE DOCUMENTO]],#REF!,2,0)</f>
        <v>#REF!</v>
      </c>
      <c r="F11" s="50" t="e">
        <f>VLOOKUP(MATRIZ_PRINCIPAL_USUARIOS[[#This Row],[NOMBRE COMPLETO]],$E$659:$E$682,1,0)</f>
        <v>#N/A</v>
      </c>
      <c r="G11" s="50"/>
      <c r="H11" s="37" t="s">
        <v>4102</v>
      </c>
      <c r="I11" s="37" t="s">
        <v>6750</v>
      </c>
      <c r="J11" s="37" t="str">
        <f>VLOOKUP(MATRIZ_PRINCIPAL_USUARIOS[[#This Row],[DUPLA]],DUPLAS[],2,0)</f>
        <v>JOHANA ALVARADO</v>
      </c>
      <c r="K11" s="37" t="s">
        <v>1</v>
      </c>
      <c r="L11" s="37" t="s">
        <v>4111</v>
      </c>
      <c r="M11" s="37" t="s">
        <v>4112</v>
      </c>
      <c r="N11" s="37" t="s">
        <v>4087</v>
      </c>
      <c r="O11" s="37" t="s">
        <v>3835</v>
      </c>
      <c r="P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BENYAMIN ANDRES  MEDINA  SANCHEZ</v>
      </c>
      <c r="Q11" s="81">
        <v>44591</v>
      </c>
      <c r="R11" s="50">
        <f t="shared" ca="1" si="2"/>
        <v>1</v>
      </c>
      <c r="S11" s="50">
        <f t="shared" ca="1" si="3"/>
        <v>1</v>
      </c>
      <c r="T11" s="50">
        <f t="shared" ca="1" si="4"/>
        <v>13</v>
      </c>
      <c r="U11" s="37" t="str">
        <f ca="1">IF(MATRIZ_PRINCIPAL_USUARIOS[[#This Row],[FECHA DE NACIMIENTO]]&gt;0,CONCATENATE(R11," AÑOS ",S11," MESES ",T11," DIAS "),"")</f>
        <v xml:space="preserve">1 AÑOS 1 MESES 13 DIAS </v>
      </c>
      <c r="V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1" s="116" t="s">
        <v>129</v>
      </c>
      <c r="X11" s="37" t="s">
        <v>8</v>
      </c>
      <c r="Y11" s="37" t="s">
        <v>116</v>
      </c>
      <c r="Z11" s="37" t="s">
        <v>116</v>
      </c>
      <c r="AA11" s="37" t="s">
        <v>2496</v>
      </c>
      <c r="AB11" s="37" t="s">
        <v>2496</v>
      </c>
      <c r="AC11" s="37"/>
      <c r="AD11" s="37" t="s">
        <v>2518</v>
      </c>
      <c r="AE11" s="37"/>
      <c r="AF11" s="37" t="s">
        <v>2496</v>
      </c>
      <c r="AG11" s="37" t="s">
        <v>2496</v>
      </c>
      <c r="AH11" s="37" t="s">
        <v>2496</v>
      </c>
      <c r="AI11" s="37" t="s">
        <v>2496</v>
      </c>
      <c r="AJ11" s="37" t="s">
        <v>2496</v>
      </c>
      <c r="AK11" s="37" t="s">
        <v>2496</v>
      </c>
      <c r="AL11" s="37" t="s">
        <v>2496</v>
      </c>
      <c r="AM11" s="37" t="s">
        <v>8</v>
      </c>
      <c r="AN11" s="37" t="s">
        <v>116</v>
      </c>
      <c r="AO11" s="37" t="s">
        <v>140</v>
      </c>
      <c r="AP11" s="62" t="s">
        <v>143</v>
      </c>
      <c r="AQ11" s="37" t="s">
        <v>151</v>
      </c>
      <c r="AR11" s="37" t="s">
        <v>4507</v>
      </c>
      <c r="AS11" s="37"/>
      <c r="AT11" s="37" t="s">
        <v>4508</v>
      </c>
      <c r="AU11" s="37">
        <v>3138423412</v>
      </c>
      <c r="AV11" s="37"/>
      <c r="AW11" s="37">
        <v>2</v>
      </c>
      <c r="AX11" s="37" t="s">
        <v>135</v>
      </c>
      <c r="AY11" s="37" t="s">
        <v>2496</v>
      </c>
      <c r="AZ11" s="58"/>
      <c r="BA11" s="37" t="s">
        <v>2496</v>
      </c>
      <c r="BB11" s="37" t="s">
        <v>2496</v>
      </c>
      <c r="BC11" s="37" t="s">
        <v>3654</v>
      </c>
      <c r="BD11" s="37"/>
      <c r="BE11" s="37" t="s">
        <v>2434</v>
      </c>
      <c r="BF11" s="37" t="s">
        <v>2</v>
      </c>
      <c r="BG11" s="37">
        <v>1023027685</v>
      </c>
      <c r="BH11" s="37" t="s">
        <v>4509</v>
      </c>
      <c r="BI11" s="37" t="s">
        <v>4510</v>
      </c>
      <c r="BJ11" s="37" t="s">
        <v>4296</v>
      </c>
      <c r="BK11" s="37" t="s">
        <v>4511</v>
      </c>
      <c r="BL11" s="81">
        <v>35908</v>
      </c>
      <c r="BM11" s="37" t="s">
        <v>8</v>
      </c>
      <c r="BN11" s="37" t="s">
        <v>116</v>
      </c>
      <c r="BO11" s="37" t="s">
        <v>116</v>
      </c>
      <c r="BP11" s="37" t="s">
        <v>2</v>
      </c>
      <c r="BQ11" s="37">
        <v>1023034116</v>
      </c>
      <c r="BR11" s="37" t="s">
        <v>3726</v>
      </c>
      <c r="BS11" s="37" t="s">
        <v>3928</v>
      </c>
      <c r="BT11" s="37" t="s">
        <v>4087</v>
      </c>
      <c r="BU11" s="37" t="s">
        <v>3923</v>
      </c>
      <c r="BV11" s="81">
        <v>36153</v>
      </c>
      <c r="BW11" s="50">
        <f t="shared" ca="1" si="0"/>
        <v>24</v>
      </c>
      <c r="BX11" s="62" t="s">
        <v>8</v>
      </c>
      <c r="BY11" s="62" t="s">
        <v>116</v>
      </c>
      <c r="BZ11" s="62" t="s">
        <v>116</v>
      </c>
      <c r="CA11" s="37" t="s">
        <v>2</v>
      </c>
      <c r="CB11" s="37">
        <v>1023027685</v>
      </c>
      <c r="CC11" s="37" t="s">
        <v>4509</v>
      </c>
      <c r="CD11" s="37" t="s">
        <v>4510</v>
      </c>
      <c r="CE11" s="37" t="s">
        <v>3835</v>
      </c>
      <c r="CF11" s="37" t="s">
        <v>4496</v>
      </c>
      <c r="CG11" s="81">
        <v>35908</v>
      </c>
      <c r="CH11" s="50">
        <f t="shared" ca="1" si="1"/>
        <v>24</v>
      </c>
      <c r="CI11" s="62" t="s">
        <v>8</v>
      </c>
      <c r="CJ11" s="62" t="s">
        <v>116</v>
      </c>
      <c r="CK11" s="62" t="s">
        <v>116</v>
      </c>
      <c r="CL11" s="37" t="s">
        <v>2443</v>
      </c>
      <c r="CM11" s="37" t="s">
        <v>2457</v>
      </c>
      <c r="CN11" s="37" t="s">
        <v>2495</v>
      </c>
      <c r="CO11" s="81">
        <v>44620</v>
      </c>
      <c r="CP11" s="37" t="s">
        <v>2495</v>
      </c>
      <c r="CQ11" s="37" t="s">
        <v>2495</v>
      </c>
      <c r="CR11" s="37">
        <v>1</v>
      </c>
      <c r="CS11" s="37" t="s">
        <v>2495</v>
      </c>
      <c r="CT11" s="37"/>
      <c r="CU11" s="37"/>
      <c r="CV11" s="37">
        <v>36</v>
      </c>
      <c r="CW11" s="37">
        <v>2240</v>
      </c>
      <c r="CX11" s="37">
        <v>48</v>
      </c>
      <c r="CY11" s="37" t="s">
        <v>2495</v>
      </c>
      <c r="CZ11" s="37">
        <v>6</v>
      </c>
      <c r="DA11" s="37"/>
      <c r="DB11" s="37"/>
      <c r="DC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1" s="37"/>
    </row>
    <row r="12" spans="1:108" ht="45" customHeight="1" x14ac:dyDescent="0.3">
      <c r="A12" s="50">
        <v>1023045681</v>
      </c>
      <c r="B12" s="37" t="s">
        <v>2427</v>
      </c>
      <c r="C12" s="81">
        <v>44845</v>
      </c>
      <c r="D12" s="81"/>
      <c r="E12" s="50" t="s">
        <v>5590</v>
      </c>
      <c r="F12" s="50"/>
      <c r="G12" s="50"/>
      <c r="H12" s="50" t="s">
        <v>4102</v>
      </c>
      <c r="I12" s="50" t="s">
        <v>6749</v>
      </c>
      <c r="J12" s="37" t="str">
        <f>VLOOKUP(MATRIZ_PRINCIPAL_USUARIOS[[#This Row],[DUPLA]],DUPLAS[],2,0)</f>
        <v>ANGIE YARA - YORMARY MENECES</v>
      </c>
      <c r="K12" s="37" t="s">
        <v>1</v>
      </c>
      <c r="L12" s="37" t="s">
        <v>6760</v>
      </c>
      <c r="M12" s="37" t="s">
        <v>6761</v>
      </c>
      <c r="N12" s="37" t="s">
        <v>6762</v>
      </c>
      <c r="O12" s="37" t="s">
        <v>3806</v>
      </c>
      <c r="P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DILAN  RAFAEL  BLANCO  MORENO</v>
      </c>
      <c r="Q12" s="81">
        <v>44128</v>
      </c>
      <c r="R12" s="50">
        <f t="shared" ca="1" si="2"/>
        <v>2</v>
      </c>
      <c r="S12" s="50">
        <f t="shared" ca="1" si="3"/>
        <v>4</v>
      </c>
      <c r="T12" s="50">
        <f t="shared" ca="1" si="4"/>
        <v>19</v>
      </c>
      <c r="U12" s="37" t="str">
        <f ca="1">IF(MATRIZ_PRINCIPAL_USUARIOS[[#This Row],[FECHA DE NACIMIENTO]]&gt;0,CONCATENATE(R12," AÑOS ",S12," MESES ",T12," DIAS "),"")</f>
        <v xml:space="preserve">2 AÑOS 4 MESES 19 DIAS </v>
      </c>
      <c r="V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2" s="37" t="s">
        <v>129</v>
      </c>
      <c r="X12" s="37" t="s">
        <v>8</v>
      </c>
      <c r="Y12" s="37" t="s">
        <v>116</v>
      </c>
      <c r="Z12" s="37" t="s">
        <v>116</v>
      </c>
      <c r="AA12" s="37" t="s">
        <v>2496</v>
      </c>
      <c r="AB12" s="37" t="s">
        <v>2496</v>
      </c>
      <c r="AC12" s="37"/>
      <c r="AD12" s="37" t="s">
        <v>2518</v>
      </c>
      <c r="AE12" s="37"/>
      <c r="AF12" s="37" t="s">
        <v>2496</v>
      </c>
      <c r="AG12" s="37" t="s">
        <v>2496</v>
      </c>
      <c r="AH12" s="37" t="s">
        <v>2496</v>
      </c>
      <c r="AI12" s="37" t="s">
        <v>2496</v>
      </c>
      <c r="AJ12" s="37" t="s">
        <v>2496</v>
      </c>
      <c r="AK12" s="37" t="s">
        <v>2496</v>
      </c>
      <c r="AL12" s="37" t="s">
        <v>2496</v>
      </c>
      <c r="AM12" s="37" t="s">
        <v>8</v>
      </c>
      <c r="AN12" s="37" t="s">
        <v>116</v>
      </c>
      <c r="AO12" s="37" t="s">
        <v>140</v>
      </c>
      <c r="AP12" s="62" t="s">
        <v>143</v>
      </c>
      <c r="AQ12" s="37" t="s">
        <v>151</v>
      </c>
      <c r="AR12" s="37" t="s">
        <v>4102</v>
      </c>
      <c r="AS12" s="37"/>
      <c r="AT12" s="37" t="s">
        <v>6763</v>
      </c>
      <c r="AU12" s="37">
        <v>3132701445</v>
      </c>
      <c r="AV12" s="37"/>
      <c r="AW12" s="37">
        <v>1</v>
      </c>
      <c r="AX12" s="37" t="s">
        <v>135</v>
      </c>
      <c r="AY12" s="37" t="s">
        <v>2496</v>
      </c>
      <c r="AZ12" s="58"/>
      <c r="BA12" s="37" t="s">
        <v>2496</v>
      </c>
      <c r="BB12" s="37" t="s">
        <v>2496</v>
      </c>
      <c r="BC12" s="37" t="s">
        <v>3654</v>
      </c>
      <c r="BD12" s="37"/>
      <c r="BE12" s="37" t="s">
        <v>2434</v>
      </c>
      <c r="BF12" s="37" t="s">
        <v>5</v>
      </c>
      <c r="BG12" s="37"/>
      <c r="BH12" s="37" t="s">
        <v>6764</v>
      </c>
      <c r="BI12" s="37" t="s">
        <v>3740</v>
      </c>
      <c r="BJ12" s="37" t="s">
        <v>5756</v>
      </c>
      <c r="BK12" s="37" t="s">
        <v>3712</v>
      </c>
      <c r="BL12" s="81">
        <v>36833</v>
      </c>
      <c r="BM12" s="37" t="s">
        <v>9</v>
      </c>
      <c r="BN12" s="37" t="s">
        <v>45</v>
      </c>
      <c r="BO12" s="37" t="s">
        <v>45</v>
      </c>
      <c r="BP12" s="37"/>
      <c r="BQ12" s="37"/>
      <c r="BR12" s="37"/>
      <c r="BS12" s="37"/>
      <c r="BT12" s="37"/>
      <c r="BU12" s="37"/>
      <c r="BV12" s="81"/>
      <c r="BW12" s="50" t="str">
        <f t="shared" si="0"/>
        <v/>
      </c>
      <c r="BX12" s="62"/>
      <c r="BY12" s="62"/>
      <c r="BZ12" s="62"/>
      <c r="CA12" s="37" t="s">
        <v>2</v>
      </c>
      <c r="CB12" s="37"/>
      <c r="CC12" s="37" t="s">
        <v>6764</v>
      </c>
      <c r="CD12" s="37" t="s">
        <v>3740</v>
      </c>
      <c r="CE12" s="37" t="s">
        <v>5756</v>
      </c>
      <c r="CF12" s="37" t="s">
        <v>3712</v>
      </c>
      <c r="CG12" s="81">
        <v>36833</v>
      </c>
      <c r="CH12" s="50">
        <f t="shared" ca="1" si="1"/>
        <v>22</v>
      </c>
      <c r="CI12" s="62" t="s">
        <v>9</v>
      </c>
      <c r="CJ12" s="62" t="s">
        <v>45</v>
      </c>
      <c r="CK12" s="62" t="s">
        <v>45</v>
      </c>
      <c r="CL12" s="37" t="s">
        <v>2443</v>
      </c>
      <c r="CM12" s="37" t="s">
        <v>2457</v>
      </c>
      <c r="CN12" s="37" t="s">
        <v>2495</v>
      </c>
      <c r="CO12" s="81">
        <v>44114</v>
      </c>
      <c r="CP12" s="37" t="s">
        <v>2495</v>
      </c>
      <c r="CQ12" s="37" t="s">
        <v>2496</v>
      </c>
      <c r="CR12" s="37"/>
      <c r="CS12" s="37" t="s">
        <v>2496</v>
      </c>
      <c r="CT12" s="37"/>
      <c r="CU12" s="37"/>
      <c r="CV12" s="37">
        <v>35</v>
      </c>
      <c r="CW12" s="37">
        <v>3900</v>
      </c>
      <c r="CX12" s="37">
        <v>50</v>
      </c>
      <c r="CY12" s="37" t="s">
        <v>2496</v>
      </c>
      <c r="CZ12" s="37">
        <v>6</v>
      </c>
      <c r="DA12" s="37"/>
      <c r="DB12" s="37"/>
      <c r="DC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2" s="37"/>
    </row>
    <row r="13" spans="1:108" ht="45" customHeight="1" x14ac:dyDescent="0.3">
      <c r="A13" s="50">
        <v>1122539535</v>
      </c>
      <c r="B13" s="37" t="s">
        <v>2428</v>
      </c>
      <c r="C13" s="81">
        <v>44623</v>
      </c>
      <c r="D13" s="81">
        <v>44844</v>
      </c>
      <c r="E13" s="50"/>
      <c r="F13" s="50" t="e">
        <f>VLOOKUP(MATRIZ_PRINCIPAL_USUARIOS[[#This Row],[NOMBRE COMPLETO]],$E$659:$E$682,1,0)</f>
        <v>#N/A</v>
      </c>
      <c r="G13" s="50"/>
      <c r="H13" s="37" t="s">
        <v>4102</v>
      </c>
      <c r="I13" s="37" t="s">
        <v>6749</v>
      </c>
      <c r="J13" s="37" t="str">
        <f>VLOOKUP(MATRIZ_PRINCIPAL_USUARIOS[[#This Row],[DUPLA]],DUPLAS[],2,0)</f>
        <v>ANGIE YARA - YORMARY MENECES</v>
      </c>
      <c r="K13" s="37" t="s">
        <v>1</v>
      </c>
      <c r="L13" s="37" t="s">
        <v>4113</v>
      </c>
      <c r="M13" s="37" t="s">
        <v>3782</v>
      </c>
      <c r="N13" s="37" t="s">
        <v>4114</v>
      </c>
      <c r="O13" s="37" t="s">
        <v>3699</v>
      </c>
      <c r="P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ARIAM DAVID CORDOBA LUGO</v>
      </c>
      <c r="Q13" s="79">
        <v>43989</v>
      </c>
      <c r="R13" s="50">
        <f t="shared" ca="1" si="2"/>
        <v>2</v>
      </c>
      <c r="S13" s="50">
        <f t="shared" ca="1" si="3"/>
        <v>9</v>
      </c>
      <c r="T13" s="50">
        <f t="shared" ca="1" si="4"/>
        <v>8</v>
      </c>
      <c r="U13" s="37" t="str">
        <f ca="1">IF(MATRIZ_PRINCIPAL_USUARIOS[[#This Row],[FECHA DE NACIMIENTO]]&gt;0,CONCATENATE(R13," AÑOS ",S13," MESES ",T13," DIAS "),"")</f>
        <v xml:space="preserve">2 AÑOS 9 MESES 8 DIAS </v>
      </c>
      <c r="V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" s="116" t="s">
        <v>129</v>
      </c>
      <c r="X13" s="37" t="s">
        <v>8</v>
      </c>
      <c r="Y13" s="37" t="s">
        <v>32</v>
      </c>
      <c r="Z13" s="37" t="s">
        <v>108</v>
      </c>
      <c r="AA13" s="37" t="s">
        <v>2496</v>
      </c>
      <c r="AB13" s="37" t="s">
        <v>2496</v>
      </c>
      <c r="AC13" s="37"/>
      <c r="AD13" s="37" t="s">
        <v>2518</v>
      </c>
      <c r="AE13" s="37"/>
      <c r="AF13" s="37" t="s">
        <v>2496</v>
      </c>
      <c r="AG13" s="37" t="s">
        <v>2496</v>
      </c>
      <c r="AH13" s="37" t="s">
        <v>2496</v>
      </c>
      <c r="AI13" s="37" t="s">
        <v>2496</v>
      </c>
      <c r="AJ13" s="37" t="s">
        <v>2496</v>
      </c>
      <c r="AK13" s="37" t="s">
        <v>2496</v>
      </c>
      <c r="AL13" s="37" t="s">
        <v>2496</v>
      </c>
      <c r="AM13" s="37" t="s">
        <v>8</v>
      </c>
      <c r="AN13" s="37" t="s">
        <v>116</v>
      </c>
      <c r="AO13" s="37" t="s">
        <v>140</v>
      </c>
      <c r="AP13" s="62" t="s">
        <v>143</v>
      </c>
      <c r="AQ13" s="37" t="s">
        <v>151</v>
      </c>
      <c r="AR13" s="37" t="s">
        <v>4102</v>
      </c>
      <c r="AS13" s="37"/>
      <c r="AT13" s="37" t="s">
        <v>4512</v>
      </c>
      <c r="AU13" s="37">
        <v>3132374466</v>
      </c>
      <c r="AV13" s="37">
        <v>3214499739</v>
      </c>
      <c r="AW13" s="37">
        <v>1</v>
      </c>
      <c r="AX13" s="37" t="s">
        <v>135</v>
      </c>
      <c r="AY13" s="37" t="s">
        <v>2495</v>
      </c>
      <c r="AZ13" s="58" t="s">
        <v>3606</v>
      </c>
      <c r="BA13" s="37" t="s">
        <v>2496</v>
      </c>
      <c r="BB13" s="37" t="s">
        <v>2496</v>
      </c>
      <c r="BC13" s="37" t="s">
        <v>3654</v>
      </c>
      <c r="BD13" s="37"/>
      <c r="BE13" s="37" t="s">
        <v>2434</v>
      </c>
      <c r="BF13" s="37" t="s">
        <v>5</v>
      </c>
      <c r="BG13" s="37"/>
      <c r="BH13" s="37" t="s">
        <v>3912</v>
      </c>
      <c r="BI13" s="37" t="s">
        <v>4513</v>
      </c>
      <c r="BJ13" s="37" t="s">
        <v>4514</v>
      </c>
      <c r="BK13" s="37" t="s">
        <v>4515</v>
      </c>
      <c r="BL13" s="79">
        <v>37301</v>
      </c>
      <c r="BM13" s="37" t="s">
        <v>9</v>
      </c>
      <c r="BN13" s="37" t="s">
        <v>45</v>
      </c>
      <c r="BO13" s="37" t="s">
        <v>45</v>
      </c>
      <c r="BP13" s="37" t="s">
        <v>2</v>
      </c>
      <c r="BQ13" s="37">
        <v>1127140897</v>
      </c>
      <c r="BR13" s="37" t="s">
        <v>4516</v>
      </c>
      <c r="BS13" s="37" t="s">
        <v>4174</v>
      </c>
      <c r="BT13" s="37" t="s">
        <v>4517</v>
      </c>
      <c r="BU13" s="37" t="s">
        <v>4518</v>
      </c>
      <c r="BV13" s="79">
        <v>32965</v>
      </c>
      <c r="BW13" s="50">
        <f t="shared" ca="1" si="0"/>
        <v>32</v>
      </c>
      <c r="BX13" s="62" t="s">
        <v>8</v>
      </c>
      <c r="BY13" s="62" t="s">
        <v>43</v>
      </c>
      <c r="BZ13" s="62" t="s">
        <v>3076</v>
      </c>
      <c r="CA13" s="37" t="s">
        <v>5</v>
      </c>
      <c r="CB13" s="37"/>
      <c r="CC13" s="37" t="s">
        <v>3742</v>
      </c>
      <c r="CD13" s="37" t="s">
        <v>4928</v>
      </c>
      <c r="CE13" s="37" t="s">
        <v>3699</v>
      </c>
      <c r="CF13" s="37" t="s">
        <v>4515</v>
      </c>
      <c r="CG13" s="79">
        <v>37301</v>
      </c>
      <c r="CH13" s="50">
        <f t="shared" ca="1" si="1"/>
        <v>21</v>
      </c>
      <c r="CI13" s="62" t="s">
        <v>9</v>
      </c>
      <c r="CJ13" s="62" t="s">
        <v>45</v>
      </c>
      <c r="CK13" s="62" t="s">
        <v>45</v>
      </c>
      <c r="CL13" s="37" t="s">
        <v>2444</v>
      </c>
      <c r="CM13" s="37" t="s">
        <v>2466</v>
      </c>
      <c r="CN13" s="37" t="s">
        <v>2495</v>
      </c>
      <c r="CO13" s="81">
        <v>44620</v>
      </c>
      <c r="CP13" s="37" t="s">
        <v>2495</v>
      </c>
      <c r="CQ13" s="37" t="s">
        <v>2496</v>
      </c>
      <c r="CR13" s="37"/>
      <c r="CS13" s="37"/>
      <c r="CT13" s="37"/>
      <c r="CU13" s="37"/>
      <c r="CV13" s="37">
        <v>39</v>
      </c>
      <c r="CW13" s="37">
        <v>3685</v>
      </c>
      <c r="CX13" s="37">
        <v>50</v>
      </c>
      <c r="CY13" s="37" t="s">
        <v>2496</v>
      </c>
      <c r="CZ13" s="37">
        <v>6</v>
      </c>
      <c r="DA13" s="37"/>
      <c r="DB13" s="37"/>
      <c r="DC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" s="37"/>
    </row>
    <row r="14" spans="1:108" ht="45" customHeight="1" x14ac:dyDescent="0.3">
      <c r="A14" s="50">
        <v>1245078067</v>
      </c>
      <c r="B14" s="37" t="s">
        <v>2428</v>
      </c>
      <c r="C14" s="81">
        <v>44623</v>
      </c>
      <c r="D14" s="81">
        <v>44650</v>
      </c>
      <c r="E14" s="50" t="e">
        <f>VLOOKUP(MATRIZ_PRINCIPAL_USUARIOS[[#This Row],[NUMERO DE DOCUMENTO]],#REF!,2,0)</f>
        <v>#REF!</v>
      </c>
      <c r="F14" s="50" t="e">
        <f>VLOOKUP(MATRIZ_PRINCIPAL_USUARIOS[[#This Row],[NOMBRE COMPLETO]],$E$659:$E$682,1,0)</f>
        <v>#N/A</v>
      </c>
      <c r="G14" s="50"/>
      <c r="H14" s="37" t="s">
        <v>4102</v>
      </c>
      <c r="I14" s="37" t="s">
        <v>6749</v>
      </c>
      <c r="J14" s="37" t="str">
        <f>VLOOKUP(MATRIZ_PRINCIPAL_USUARIOS[[#This Row],[DUPLA]],DUPLAS[],2,0)</f>
        <v>ANGIE YARA - YORMARY MENECES</v>
      </c>
      <c r="K14" s="37" t="s">
        <v>1</v>
      </c>
      <c r="L14" s="37" t="s">
        <v>4115</v>
      </c>
      <c r="M14" s="37" t="s">
        <v>4116</v>
      </c>
      <c r="N14" s="37" t="s">
        <v>3730</v>
      </c>
      <c r="O14" s="37" t="s">
        <v>3894</v>
      </c>
      <c r="P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  URIEL RODRIGUEZ LEON</v>
      </c>
      <c r="Q14" s="79">
        <v>44096</v>
      </c>
      <c r="R14" s="50">
        <f t="shared" ca="1" si="2"/>
        <v>2</v>
      </c>
      <c r="S14" s="50">
        <f t="shared" ca="1" si="3"/>
        <v>5</v>
      </c>
      <c r="T14" s="50">
        <f t="shared" ca="1" si="4"/>
        <v>21</v>
      </c>
      <c r="U14" s="37" t="str">
        <f ca="1">IF(MATRIZ_PRINCIPAL_USUARIOS[[#This Row],[FECHA DE NACIMIENTO]]&gt;0,CONCATENATE(R14," AÑOS ",S14," MESES ",T14," DIAS "),"")</f>
        <v xml:space="preserve">2 AÑOS 5 MESES 21 DIAS </v>
      </c>
      <c r="V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" s="116" t="s">
        <v>129</v>
      </c>
      <c r="X14" s="37" t="s">
        <v>8</v>
      </c>
      <c r="Y14" s="37" t="s">
        <v>116</v>
      </c>
      <c r="Z14" s="37" t="s">
        <v>116</v>
      </c>
      <c r="AA14" s="37" t="s">
        <v>2496</v>
      </c>
      <c r="AB14" s="37" t="s">
        <v>2496</v>
      </c>
      <c r="AC14" s="37"/>
      <c r="AD14" s="37" t="s">
        <v>2518</v>
      </c>
      <c r="AE14" s="37"/>
      <c r="AF14" s="37" t="s">
        <v>2496</v>
      </c>
      <c r="AG14" s="37" t="s">
        <v>2496</v>
      </c>
      <c r="AH14" s="37" t="s">
        <v>2496</v>
      </c>
      <c r="AI14" s="37" t="s">
        <v>2496</v>
      </c>
      <c r="AJ14" s="37" t="s">
        <v>2496</v>
      </c>
      <c r="AK14" s="37" t="s">
        <v>2496</v>
      </c>
      <c r="AL14" s="37" t="s">
        <v>2496</v>
      </c>
      <c r="AM14" s="37" t="s">
        <v>8</v>
      </c>
      <c r="AN14" s="37" t="s">
        <v>116</v>
      </c>
      <c r="AO14" s="37" t="s">
        <v>140</v>
      </c>
      <c r="AP14" s="62" t="s">
        <v>143</v>
      </c>
      <c r="AQ14" s="37" t="s">
        <v>151</v>
      </c>
      <c r="AR14" s="37" t="s">
        <v>4501</v>
      </c>
      <c r="AS14" s="37"/>
      <c r="AT14" s="37" t="s">
        <v>4519</v>
      </c>
      <c r="AU14" s="37">
        <v>3228263779</v>
      </c>
      <c r="AV14" s="37"/>
      <c r="AW14" s="37">
        <v>1</v>
      </c>
      <c r="AX14" s="37" t="s">
        <v>135</v>
      </c>
      <c r="AY14" s="37" t="s">
        <v>2496</v>
      </c>
      <c r="AZ14" s="58"/>
      <c r="BA14" s="37" t="s">
        <v>2496</v>
      </c>
      <c r="BB14" s="37" t="s">
        <v>2496</v>
      </c>
      <c r="BC14" s="37" t="s">
        <v>3654</v>
      </c>
      <c r="BD14" s="37"/>
      <c r="BE14" s="37" t="s">
        <v>2434</v>
      </c>
      <c r="BF14" s="37" t="s">
        <v>5</v>
      </c>
      <c r="BG14" s="37"/>
      <c r="BH14" s="37" t="s">
        <v>4520</v>
      </c>
      <c r="BI14" s="37" t="s">
        <v>4521</v>
      </c>
      <c r="BJ14" s="37" t="s">
        <v>4110</v>
      </c>
      <c r="BK14" s="37" t="s">
        <v>3879</v>
      </c>
      <c r="BL14" s="79">
        <v>32820</v>
      </c>
      <c r="BM14" s="37" t="s">
        <v>9</v>
      </c>
      <c r="BN14" s="37" t="s">
        <v>45</v>
      </c>
      <c r="BO14" s="37" t="s">
        <v>45</v>
      </c>
      <c r="BP14" s="37" t="s">
        <v>2</v>
      </c>
      <c r="BQ14" s="37">
        <v>10577100549</v>
      </c>
      <c r="BR14" s="37" t="s">
        <v>4306</v>
      </c>
      <c r="BS14" s="37" t="s">
        <v>4522</v>
      </c>
      <c r="BT14" s="37" t="s">
        <v>4142</v>
      </c>
      <c r="BU14" s="37" t="s">
        <v>4523</v>
      </c>
      <c r="BV14" s="79">
        <v>33145</v>
      </c>
      <c r="BW14" s="50">
        <f t="shared" ca="1" si="0"/>
        <v>32</v>
      </c>
      <c r="BX14" s="62" t="s">
        <v>8</v>
      </c>
      <c r="BY14" s="62" t="s">
        <v>19</v>
      </c>
      <c r="BZ14" s="62" t="s">
        <v>3061</v>
      </c>
      <c r="CA14" s="37" t="s">
        <v>5</v>
      </c>
      <c r="CB14" s="37"/>
      <c r="CC14" s="37" t="s">
        <v>4520</v>
      </c>
      <c r="CD14" s="37" t="s">
        <v>4521</v>
      </c>
      <c r="CE14" s="37" t="s">
        <v>4110</v>
      </c>
      <c r="CF14" s="37" t="s">
        <v>3879</v>
      </c>
      <c r="CG14" s="79">
        <v>32820</v>
      </c>
      <c r="CH14" s="50">
        <f t="shared" ca="1" si="1"/>
        <v>33</v>
      </c>
      <c r="CI14" s="62" t="s">
        <v>9</v>
      </c>
      <c r="CJ14" s="62" t="s">
        <v>45</v>
      </c>
      <c r="CK14" s="62" t="s">
        <v>45</v>
      </c>
      <c r="CL14" s="37" t="s">
        <v>2443</v>
      </c>
      <c r="CM14" s="37" t="s">
        <v>2457</v>
      </c>
      <c r="CN14" s="37" t="s">
        <v>2495</v>
      </c>
      <c r="CO14" s="81">
        <v>44620</v>
      </c>
      <c r="CP14" s="37" t="s">
        <v>2495</v>
      </c>
      <c r="CQ14" s="37" t="s">
        <v>2496</v>
      </c>
      <c r="CR14" s="37"/>
      <c r="CS14" s="37"/>
      <c r="CT14" s="37"/>
      <c r="CU14" s="37"/>
      <c r="CV14" s="37">
        <v>40</v>
      </c>
      <c r="CW14" s="37">
        <v>3150</v>
      </c>
      <c r="CX14" s="37">
        <v>51</v>
      </c>
      <c r="CY14" s="37" t="s">
        <v>2496</v>
      </c>
      <c r="CZ14" s="37">
        <v>6</v>
      </c>
      <c r="DA14" s="37"/>
      <c r="DB14" s="37"/>
      <c r="DC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" s="37"/>
    </row>
    <row r="15" spans="1:108" ht="45" customHeight="1" x14ac:dyDescent="0.3">
      <c r="A15" s="50">
        <v>1245078260</v>
      </c>
      <c r="B15" s="37" t="s">
        <v>2428</v>
      </c>
      <c r="C15" s="81">
        <v>44623</v>
      </c>
      <c r="D15" s="81">
        <v>44837</v>
      </c>
      <c r="E15" s="50" t="e">
        <f>VLOOKUP(MATRIZ_PRINCIPAL_USUARIOS[[#This Row],[NUMERO DE DOCUMENTO]],#REF!,2,0)</f>
        <v>#REF!</v>
      </c>
      <c r="F15" s="154" t="e">
        <f>VLOOKUP(MATRIZ_PRINCIPAL_USUARIOS[[#This Row],[NOMBRE COMPLETO]],$E$659:$E$682,1,0)</f>
        <v>#N/A</v>
      </c>
      <c r="G15" s="50" t="s">
        <v>3686</v>
      </c>
      <c r="H15" s="37" t="s">
        <v>4102</v>
      </c>
      <c r="I15" s="37" t="s">
        <v>6749</v>
      </c>
      <c r="J15" s="37" t="str">
        <f>VLOOKUP(MATRIZ_PRINCIPAL_USUARIOS[[#This Row],[DUPLA]],DUPLAS[],2,0)</f>
        <v>ANGIE YARA - YORMARY MENECES</v>
      </c>
      <c r="K15" s="37" t="s">
        <v>1</v>
      </c>
      <c r="L15" s="37" t="s">
        <v>4117</v>
      </c>
      <c r="M15" s="37" t="s">
        <v>4118</v>
      </c>
      <c r="N15" s="37" t="s">
        <v>4119</v>
      </c>
      <c r="O15" s="37" t="s">
        <v>4120</v>
      </c>
      <c r="P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DAVIANNY JERUSALEMA CAÑA GUEVARA</v>
      </c>
      <c r="Q15" s="79">
        <v>44146</v>
      </c>
      <c r="R15" s="50">
        <f t="shared" ca="1" si="2"/>
        <v>2</v>
      </c>
      <c r="S15" s="50">
        <f t="shared" ca="1" si="3"/>
        <v>4</v>
      </c>
      <c r="T15" s="50">
        <f t="shared" ca="1" si="4"/>
        <v>4</v>
      </c>
      <c r="U15" s="37" t="str">
        <f ca="1">IF(MATRIZ_PRINCIPAL_USUARIOS[[#This Row],[FECHA DE NACIMIENTO]]&gt;0,CONCATENATE(R15," AÑOS ",S15," MESES ",T15," DIAS "),"")</f>
        <v xml:space="preserve">2 AÑOS 4 MESES 4 DIAS </v>
      </c>
      <c r="V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" s="116" t="s">
        <v>130</v>
      </c>
      <c r="X15" s="37" t="s">
        <v>8</v>
      </c>
      <c r="Y15" s="37" t="s">
        <v>116</v>
      </c>
      <c r="Z15" s="37" t="s">
        <v>116</v>
      </c>
      <c r="AA15" s="37" t="s">
        <v>2496</v>
      </c>
      <c r="AB15" s="37" t="s">
        <v>2496</v>
      </c>
      <c r="AC15" s="37"/>
      <c r="AD15" s="37" t="s">
        <v>2518</v>
      </c>
      <c r="AE15" s="37"/>
      <c r="AF15" s="37" t="s">
        <v>2496</v>
      </c>
      <c r="AG15" s="37" t="s">
        <v>2496</v>
      </c>
      <c r="AH15" s="37" t="s">
        <v>2496</v>
      </c>
      <c r="AI15" s="37" t="s">
        <v>2496</v>
      </c>
      <c r="AJ15" s="37" t="s">
        <v>2496</v>
      </c>
      <c r="AK15" s="37" t="s">
        <v>2496</v>
      </c>
      <c r="AL15" s="37" t="s">
        <v>2496</v>
      </c>
      <c r="AM15" s="37" t="s">
        <v>8</v>
      </c>
      <c r="AN15" s="37" t="s">
        <v>116</v>
      </c>
      <c r="AO15" s="37" t="s">
        <v>140</v>
      </c>
      <c r="AP15" s="62" t="s">
        <v>143</v>
      </c>
      <c r="AQ15" s="37" t="s">
        <v>151</v>
      </c>
      <c r="AR15" s="37" t="s">
        <v>4524</v>
      </c>
      <c r="AS15" s="37"/>
      <c r="AT15" s="37" t="s">
        <v>4525</v>
      </c>
      <c r="AU15" s="37">
        <v>3204190615</v>
      </c>
      <c r="AV15" s="37"/>
      <c r="AW15" s="37">
        <v>1</v>
      </c>
      <c r="AX15" s="37" t="s">
        <v>135</v>
      </c>
      <c r="AY15" s="37" t="s">
        <v>2496</v>
      </c>
      <c r="AZ15" s="58"/>
      <c r="BA15" s="37" t="s">
        <v>2496</v>
      </c>
      <c r="BB15" s="37" t="s">
        <v>2496</v>
      </c>
      <c r="BC15" s="37" t="s">
        <v>3654</v>
      </c>
      <c r="BD15" s="37"/>
      <c r="BE15" s="37" t="s">
        <v>2434</v>
      </c>
      <c r="BF15" s="37" t="s">
        <v>5</v>
      </c>
      <c r="BG15" s="37"/>
      <c r="BH15" s="37" t="s">
        <v>4161</v>
      </c>
      <c r="BI15" s="37" t="s">
        <v>4526</v>
      </c>
      <c r="BJ15" s="37" t="s">
        <v>4128</v>
      </c>
      <c r="BK15" s="37" t="s">
        <v>3895</v>
      </c>
      <c r="BL15" s="79">
        <v>33929</v>
      </c>
      <c r="BM15" s="37" t="s">
        <v>9</v>
      </c>
      <c r="BN15" s="37" t="s">
        <v>45</v>
      </c>
      <c r="BO15" s="37" t="s">
        <v>45</v>
      </c>
      <c r="BP15" s="37" t="s">
        <v>5</v>
      </c>
      <c r="BQ15" s="37"/>
      <c r="BR15" s="37" t="s">
        <v>4527</v>
      </c>
      <c r="BS15" s="37" t="s">
        <v>4012</v>
      </c>
      <c r="BT15" s="37" t="s">
        <v>4528</v>
      </c>
      <c r="BU15" s="37" t="s">
        <v>4152</v>
      </c>
      <c r="BV15" s="79">
        <v>34495</v>
      </c>
      <c r="BW15" s="50">
        <f t="shared" ca="1" si="0"/>
        <v>28</v>
      </c>
      <c r="BX15" s="62" t="s">
        <v>9</v>
      </c>
      <c r="BY15" s="62" t="s">
        <v>45</v>
      </c>
      <c r="BZ15" s="62" t="s">
        <v>45</v>
      </c>
      <c r="CA15" s="37" t="s">
        <v>5</v>
      </c>
      <c r="CB15" s="37"/>
      <c r="CC15" s="37" t="s">
        <v>5192</v>
      </c>
      <c r="CD15" s="37" t="s">
        <v>4526</v>
      </c>
      <c r="CE15" s="37" t="s">
        <v>4128</v>
      </c>
      <c r="CF15" s="37" t="s">
        <v>3895</v>
      </c>
      <c r="CG15" s="79">
        <v>33929</v>
      </c>
      <c r="CH15" s="50">
        <f t="shared" ca="1" si="1"/>
        <v>30</v>
      </c>
      <c r="CI15" s="62" t="s">
        <v>9</v>
      </c>
      <c r="CJ15" s="62" t="s">
        <v>45</v>
      </c>
      <c r="CK15" s="62" t="s">
        <v>45</v>
      </c>
      <c r="CL15" s="37" t="s">
        <v>2443</v>
      </c>
      <c r="CM15" s="37" t="s">
        <v>2457</v>
      </c>
      <c r="CN15" s="37" t="s">
        <v>2495</v>
      </c>
      <c r="CO15" s="81">
        <v>44620</v>
      </c>
      <c r="CP15" s="37" t="s">
        <v>2495</v>
      </c>
      <c r="CQ15" s="37" t="s">
        <v>2495</v>
      </c>
      <c r="CR15" s="37">
        <v>1</v>
      </c>
      <c r="CS15" s="37" t="s">
        <v>2495</v>
      </c>
      <c r="CT15" s="37"/>
      <c r="CU15" s="37"/>
      <c r="CV15" s="37">
        <v>26</v>
      </c>
      <c r="CW15" s="37">
        <v>940</v>
      </c>
      <c r="CX15" s="37">
        <v>34</v>
      </c>
      <c r="CY15" s="37" t="s">
        <v>2495</v>
      </c>
      <c r="CZ15" s="37">
        <v>6</v>
      </c>
      <c r="DA15" s="37"/>
      <c r="DB15" s="37"/>
      <c r="DC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" s="37"/>
    </row>
    <row r="16" spans="1:108" ht="45" customHeight="1" x14ac:dyDescent="0.3">
      <c r="A16" s="50">
        <v>1018519486</v>
      </c>
      <c r="B16" s="37" t="s">
        <v>2428</v>
      </c>
      <c r="C16" s="81">
        <v>44623</v>
      </c>
      <c r="D16" s="81">
        <v>44837</v>
      </c>
      <c r="E16" s="50" t="e">
        <f>VLOOKUP(MATRIZ_PRINCIPAL_USUARIOS[[#This Row],[NUMERO DE DOCUMENTO]],#REF!,2,0)</f>
        <v>#REF!</v>
      </c>
      <c r="F16" s="154" t="e">
        <f>VLOOKUP(MATRIZ_PRINCIPAL_USUARIOS[[#This Row],[NOMBRE COMPLETO]],$E$659:$E$682,1,0)</f>
        <v>#N/A</v>
      </c>
      <c r="G16" s="50" t="s">
        <v>3686</v>
      </c>
      <c r="H16" s="37" t="s">
        <v>4102</v>
      </c>
      <c r="I16" s="37" t="s">
        <v>6749</v>
      </c>
      <c r="J16" s="37" t="str">
        <f>VLOOKUP(MATRIZ_PRINCIPAL_USUARIOS[[#This Row],[DUPLA]],DUPLAS[],2,0)</f>
        <v>ANGIE YARA - YORMARY MENECES</v>
      </c>
      <c r="K16" s="37" t="s">
        <v>1</v>
      </c>
      <c r="L16" s="37" t="s">
        <v>4121</v>
      </c>
      <c r="M16" s="37" t="s">
        <v>2620</v>
      </c>
      <c r="N16" s="37" t="s">
        <v>4120</v>
      </c>
      <c r="O16" s="37" t="s">
        <v>4122</v>
      </c>
      <c r="P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DYLAN  SANTIAGO GUEVARA GUEDEZ</v>
      </c>
      <c r="Q16" s="79">
        <v>44138</v>
      </c>
      <c r="R16" s="50">
        <f t="shared" ca="1" si="2"/>
        <v>2</v>
      </c>
      <c r="S16" s="50">
        <f t="shared" ca="1" si="3"/>
        <v>4</v>
      </c>
      <c r="T16" s="50">
        <f t="shared" ca="1" si="4"/>
        <v>12</v>
      </c>
      <c r="U16" s="37" t="str">
        <f ca="1">IF(MATRIZ_PRINCIPAL_USUARIOS[[#This Row],[FECHA DE NACIMIENTO]]&gt;0,CONCATENATE(R16," AÑOS ",S16," MESES ",T16," DIAS "),"")</f>
        <v xml:space="preserve">2 AÑOS 4 MESES 12 DIAS </v>
      </c>
      <c r="V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" s="116" t="s">
        <v>129</v>
      </c>
      <c r="X16" s="37" t="s">
        <v>8</v>
      </c>
      <c r="Y16" s="37" t="s">
        <v>116</v>
      </c>
      <c r="Z16" s="37" t="s">
        <v>116</v>
      </c>
      <c r="AA16" s="37" t="s">
        <v>2496</v>
      </c>
      <c r="AB16" s="37" t="s">
        <v>2496</v>
      </c>
      <c r="AC16" s="37"/>
      <c r="AD16" s="37" t="s">
        <v>2518</v>
      </c>
      <c r="AE16" s="37"/>
      <c r="AF16" s="37" t="s">
        <v>2496</v>
      </c>
      <c r="AG16" s="37" t="s">
        <v>2496</v>
      </c>
      <c r="AH16" s="37" t="s">
        <v>2496</v>
      </c>
      <c r="AI16" s="37" t="s">
        <v>2496</v>
      </c>
      <c r="AJ16" s="37" t="s">
        <v>2496</v>
      </c>
      <c r="AK16" s="37" t="s">
        <v>2496</v>
      </c>
      <c r="AL16" s="37" t="s">
        <v>2496</v>
      </c>
      <c r="AM16" s="37" t="s">
        <v>8</v>
      </c>
      <c r="AN16" s="37" t="s">
        <v>116</v>
      </c>
      <c r="AO16" s="37" t="s">
        <v>140</v>
      </c>
      <c r="AP16" s="62" t="s">
        <v>143</v>
      </c>
      <c r="AQ16" s="37" t="s">
        <v>151</v>
      </c>
      <c r="AR16" s="37" t="s">
        <v>4524</v>
      </c>
      <c r="AS16" s="37"/>
      <c r="AT16" s="37" t="s">
        <v>4525</v>
      </c>
      <c r="AU16" s="37">
        <v>3209097849</v>
      </c>
      <c r="AV16" s="37"/>
      <c r="AW16" s="37">
        <v>1</v>
      </c>
      <c r="AX16" s="37" t="s">
        <v>135</v>
      </c>
      <c r="AY16" s="37" t="s">
        <v>2496</v>
      </c>
      <c r="AZ16" s="58"/>
      <c r="BA16" s="37" t="s">
        <v>2496</v>
      </c>
      <c r="BB16" s="37" t="s">
        <v>2496</v>
      </c>
      <c r="BC16" s="37" t="s">
        <v>3654</v>
      </c>
      <c r="BD16" s="37"/>
      <c r="BE16" s="37" t="s">
        <v>2434</v>
      </c>
      <c r="BF16" s="37" t="s">
        <v>5</v>
      </c>
      <c r="BG16" s="37"/>
      <c r="BH16" s="37" t="s">
        <v>4529</v>
      </c>
      <c r="BI16" s="37" t="s">
        <v>4530</v>
      </c>
      <c r="BJ16" s="37" t="s">
        <v>4531</v>
      </c>
      <c r="BK16" s="37" t="s">
        <v>4122</v>
      </c>
      <c r="BL16" s="79">
        <v>37703</v>
      </c>
      <c r="BM16" s="37" t="s">
        <v>9</v>
      </c>
      <c r="BN16" s="37" t="s">
        <v>45</v>
      </c>
      <c r="BO16" s="37" t="s">
        <v>45</v>
      </c>
      <c r="BP16" s="37" t="s">
        <v>5</v>
      </c>
      <c r="BQ16" s="37"/>
      <c r="BR16" s="37" t="s">
        <v>4355</v>
      </c>
      <c r="BS16" s="37" t="s">
        <v>4532</v>
      </c>
      <c r="BT16" s="37" t="s">
        <v>4128</v>
      </c>
      <c r="BU16" s="37" t="s">
        <v>3895</v>
      </c>
      <c r="BV16" s="79">
        <v>37026</v>
      </c>
      <c r="BW16" s="50">
        <f t="shared" ca="1" si="0"/>
        <v>21</v>
      </c>
      <c r="BX16" s="62" t="s">
        <v>9</v>
      </c>
      <c r="BY16" s="62" t="s">
        <v>45</v>
      </c>
      <c r="BZ16" s="62" t="s">
        <v>45</v>
      </c>
      <c r="CA16" s="37" t="s">
        <v>5</v>
      </c>
      <c r="CB16" s="37"/>
      <c r="CC16" s="37" t="s">
        <v>4529</v>
      </c>
      <c r="CD16" s="37" t="s">
        <v>4530</v>
      </c>
      <c r="CE16" s="37" t="s">
        <v>4531</v>
      </c>
      <c r="CF16" s="37" t="s">
        <v>4122</v>
      </c>
      <c r="CG16" s="79">
        <v>37703</v>
      </c>
      <c r="CH16" s="50">
        <f t="shared" ca="1" si="1"/>
        <v>19</v>
      </c>
      <c r="CI16" s="62" t="s">
        <v>9</v>
      </c>
      <c r="CJ16" s="62" t="s">
        <v>45</v>
      </c>
      <c r="CK16" s="62" t="s">
        <v>45</v>
      </c>
      <c r="CL16" s="37" t="s">
        <v>2443</v>
      </c>
      <c r="CM16" s="37" t="s">
        <v>2457</v>
      </c>
      <c r="CN16" s="37" t="s">
        <v>2495</v>
      </c>
      <c r="CO16" s="81">
        <v>44620</v>
      </c>
      <c r="CP16" s="37" t="s">
        <v>2495</v>
      </c>
      <c r="CQ16" s="37" t="s">
        <v>2495</v>
      </c>
      <c r="CR16" s="37">
        <v>1</v>
      </c>
      <c r="CS16" s="37" t="s">
        <v>2495</v>
      </c>
      <c r="CT16" s="37"/>
      <c r="CU16" s="37"/>
      <c r="CV16" s="37">
        <v>29</v>
      </c>
      <c r="CW16" s="37">
        <v>2575</v>
      </c>
      <c r="CX16" s="37">
        <v>49</v>
      </c>
      <c r="CY16" s="37" t="s">
        <v>2495</v>
      </c>
      <c r="CZ16" s="37">
        <v>6</v>
      </c>
      <c r="DA16" s="37"/>
      <c r="DB16" s="37"/>
      <c r="DC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" s="37"/>
    </row>
    <row r="17" spans="1:108" ht="45" customHeight="1" x14ac:dyDescent="0.3">
      <c r="A17" s="50">
        <v>1243860754</v>
      </c>
      <c r="B17" s="37" t="s">
        <v>2428</v>
      </c>
      <c r="C17" s="81">
        <v>44623</v>
      </c>
      <c r="D17" s="81">
        <v>44837</v>
      </c>
      <c r="E17" s="50" t="e">
        <f>VLOOKUP(MATRIZ_PRINCIPAL_USUARIOS[[#This Row],[NUMERO DE DOCUMENTO]],#REF!,2,0)</f>
        <v>#REF!</v>
      </c>
      <c r="F17" s="154" t="e">
        <f>VLOOKUP(MATRIZ_PRINCIPAL_USUARIOS[[#This Row],[NOMBRE COMPLETO]],$E$659:$E$682,1,0)</f>
        <v>#N/A</v>
      </c>
      <c r="G17" s="50" t="s">
        <v>3686</v>
      </c>
      <c r="H17" s="37" t="s">
        <v>4102</v>
      </c>
      <c r="I17" s="37" t="s">
        <v>6747</v>
      </c>
      <c r="J17" s="37" t="str">
        <f>VLOOKUP(MATRIZ_PRINCIPAL_USUARIOS[[#This Row],[DUPLA]],DUPLAS[],2,0)</f>
        <v>EMILCE SANCHEZ - MARTHA PACASUCA</v>
      </c>
      <c r="K17" s="37" t="s">
        <v>1</v>
      </c>
      <c r="L17" s="37" t="s">
        <v>3791</v>
      </c>
      <c r="M17" s="37" t="s">
        <v>4108</v>
      </c>
      <c r="N17" s="37" t="s">
        <v>4123</v>
      </c>
      <c r="O17" s="37" t="s">
        <v>3835</v>
      </c>
      <c r="P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SAMARA CRISTINA  YUNDA SANCHEZ</v>
      </c>
      <c r="Q17" s="79">
        <v>44520</v>
      </c>
      <c r="R17" s="50">
        <f t="shared" ca="1" si="2"/>
        <v>1</v>
      </c>
      <c r="S17" s="50">
        <f t="shared" ca="1" si="3"/>
        <v>3</v>
      </c>
      <c r="T17" s="50">
        <f t="shared" ca="1" si="4"/>
        <v>23</v>
      </c>
      <c r="U17" s="37" t="str">
        <f ca="1">IF(MATRIZ_PRINCIPAL_USUARIOS[[#This Row],[FECHA DE NACIMIENTO]]&gt;0,CONCATENATE(R17," AÑOS ",S17," MESES ",T17," DIAS "),"")</f>
        <v xml:space="preserve">1 AÑOS 3 MESES 23 DIAS </v>
      </c>
      <c r="V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" s="116" t="s">
        <v>130</v>
      </c>
      <c r="X17" s="37" t="s">
        <v>8</v>
      </c>
      <c r="Y17" s="37" t="s">
        <v>116</v>
      </c>
      <c r="Z17" s="37" t="s">
        <v>116</v>
      </c>
      <c r="AA17" s="37" t="s">
        <v>2496</v>
      </c>
      <c r="AB17" s="37" t="s">
        <v>2496</v>
      </c>
      <c r="AC17" s="37"/>
      <c r="AD17" s="37" t="s">
        <v>2518</v>
      </c>
      <c r="AE17" s="37"/>
      <c r="AF17" s="37" t="s">
        <v>2496</v>
      </c>
      <c r="AG17" s="37" t="s">
        <v>2496</v>
      </c>
      <c r="AH17" s="37" t="s">
        <v>2496</v>
      </c>
      <c r="AI17" s="37" t="s">
        <v>2496</v>
      </c>
      <c r="AJ17" s="37" t="s">
        <v>2496</v>
      </c>
      <c r="AK17" s="37" t="s">
        <v>2496</v>
      </c>
      <c r="AL17" s="37" t="s">
        <v>2496</v>
      </c>
      <c r="AM17" s="37" t="s">
        <v>8</v>
      </c>
      <c r="AN17" s="37" t="s">
        <v>116</v>
      </c>
      <c r="AO17" s="37" t="s">
        <v>140</v>
      </c>
      <c r="AP17" s="62" t="s">
        <v>143</v>
      </c>
      <c r="AQ17" s="37" t="s">
        <v>151</v>
      </c>
      <c r="AR17" s="37" t="s">
        <v>4533</v>
      </c>
      <c r="AS17" s="37"/>
      <c r="AT17" s="37" t="s">
        <v>4534</v>
      </c>
      <c r="AU17" s="37">
        <v>3178552536</v>
      </c>
      <c r="AV17" s="37"/>
      <c r="AW17" s="37">
        <v>1</v>
      </c>
      <c r="AX17" s="37" t="s">
        <v>135</v>
      </c>
      <c r="AY17" s="37" t="s">
        <v>2495</v>
      </c>
      <c r="AZ17" s="58" t="s">
        <v>3605</v>
      </c>
      <c r="BA17" s="37" t="s">
        <v>2496</v>
      </c>
      <c r="BB17" s="37" t="s">
        <v>2496</v>
      </c>
      <c r="BC17" s="37" t="s">
        <v>3607</v>
      </c>
      <c r="BD17" s="37"/>
      <c r="BE17" s="37" t="s">
        <v>2438</v>
      </c>
      <c r="BF17" s="37" t="s">
        <v>2</v>
      </c>
      <c r="BG17" s="37">
        <v>1022968718</v>
      </c>
      <c r="BH17" s="37" t="s">
        <v>4552</v>
      </c>
      <c r="BI17" s="37"/>
      <c r="BJ17" s="37" t="s">
        <v>4296</v>
      </c>
      <c r="BK17" s="37" t="s">
        <v>4536</v>
      </c>
      <c r="BL17" s="79">
        <v>33316</v>
      </c>
      <c r="BM17" s="37" t="s">
        <v>8</v>
      </c>
      <c r="BN17" s="37" t="s">
        <v>23</v>
      </c>
      <c r="BO17" s="37" t="s">
        <v>3544</v>
      </c>
      <c r="BP17" s="37" t="s">
        <v>2</v>
      </c>
      <c r="BQ17" s="37">
        <v>76352778</v>
      </c>
      <c r="BR17" s="37" t="s">
        <v>3948</v>
      </c>
      <c r="BS17" s="37" t="s">
        <v>4537</v>
      </c>
      <c r="BT17" s="37" t="s">
        <v>4538</v>
      </c>
      <c r="BU17" s="37" t="s">
        <v>3807</v>
      </c>
      <c r="BV17" s="79">
        <v>31020</v>
      </c>
      <c r="BW17" s="50">
        <f t="shared" ca="1" si="0"/>
        <v>38</v>
      </c>
      <c r="BX17" s="62" t="s">
        <v>8</v>
      </c>
      <c r="BY17" s="62" t="s">
        <v>23</v>
      </c>
      <c r="BZ17" s="62" t="s">
        <v>3544</v>
      </c>
      <c r="CA17" s="37" t="s">
        <v>2</v>
      </c>
      <c r="CB17" s="37">
        <v>1060799781</v>
      </c>
      <c r="CC17" s="37" t="s">
        <v>4535</v>
      </c>
      <c r="CD17" s="37"/>
      <c r="CE17" s="37" t="s">
        <v>4296</v>
      </c>
      <c r="CF17" s="37" t="s">
        <v>4536</v>
      </c>
      <c r="CG17" s="79">
        <v>32584</v>
      </c>
      <c r="CH17" s="50">
        <f t="shared" ca="1" si="1"/>
        <v>33</v>
      </c>
      <c r="CI17" s="62" t="s">
        <v>8</v>
      </c>
      <c r="CJ17" s="62" t="s">
        <v>23</v>
      </c>
      <c r="CK17" s="62" t="s">
        <v>3544</v>
      </c>
      <c r="CL17" s="37" t="s">
        <v>2444</v>
      </c>
      <c r="CM17" s="37" t="s">
        <v>2450</v>
      </c>
      <c r="CN17" s="37" t="s">
        <v>2495</v>
      </c>
      <c r="CO17" s="81">
        <v>44620</v>
      </c>
      <c r="CP17" s="37" t="s">
        <v>2495</v>
      </c>
      <c r="CQ17" s="37" t="s">
        <v>2495</v>
      </c>
      <c r="CR17" s="37">
        <v>1</v>
      </c>
      <c r="CS17" s="37" t="s">
        <v>2496</v>
      </c>
      <c r="CT17" s="37"/>
      <c r="CU17" s="37"/>
      <c r="CV17" s="37">
        <v>49</v>
      </c>
      <c r="CW17" s="37">
        <v>2540</v>
      </c>
      <c r="CX17" s="37">
        <v>49</v>
      </c>
      <c r="CY17" s="37" t="s">
        <v>2495</v>
      </c>
      <c r="CZ17" s="37"/>
      <c r="DA17" s="37"/>
      <c r="DB17" s="37"/>
      <c r="DC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" s="37"/>
    </row>
    <row r="18" spans="1:108" ht="45" customHeight="1" x14ac:dyDescent="0.3">
      <c r="A18" s="50">
        <v>1016750654</v>
      </c>
      <c r="B18" s="37" t="s">
        <v>2428</v>
      </c>
      <c r="C18" s="81">
        <v>44623</v>
      </c>
      <c r="D18" s="81">
        <v>44635</v>
      </c>
      <c r="E18" s="50" t="e">
        <f>VLOOKUP(MATRIZ_PRINCIPAL_USUARIOS[[#This Row],[NUMERO DE DOCUMENTO]],#REF!,2,0)</f>
        <v>#REF!</v>
      </c>
      <c r="F18" s="50" t="e">
        <f>VLOOKUP(MATRIZ_PRINCIPAL_USUARIOS[[#This Row],[NOMBRE COMPLETO]],$E$659:$E$682,1,0)</f>
        <v>#N/A</v>
      </c>
      <c r="G18" s="50"/>
      <c r="H18" s="37" t="s">
        <v>4102</v>
      </c>
      <c r="I18" s="37" t="s">
        <v>6749</v>
      </c>
      <c r="J18" s="37" t="str">
        <f>VLOOKUP(MATRIZ_PRINCIPAL_USUARIOS[[#This Row],[DUPLA]],DUPLAS[],2,0)</f>
        <v>ANGIE YARA - YORMARY MENECES</v>
      </c>
      <c r="K18" s="37" t="s">
        <v>1</v>
      </c>
      <c r="L18" s="37" t="s">
        <v>4124</v>
      </c>
      <c r="M18" s="37" t="s">
        <v>4109</v>
      </c>
      <c r="N18" s="37" t="s">
        <v>3859</v>
      </c>
      <c r="O18" s="37" t="s">
        <v>4030</v>
      </c>
      <c r="P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AMAIA ISABELLA  AGUDELO BERNAL</v>
      </c>
      <c r="Q18" s="79">
        <v>44117</v>
      </c>
      <c r="R18" s="50">
        <f t="shared" ca="1" si="2"/>
        <v>2</v>
      </c>
      <c r="S18" s="50">
        <f t="shared" ca="1" si="3"/>
        <v>5</v>
      </c>
      <c r="T18" s="50">
        <f t="shared" ca="1" si="4"/>
        <v>2</v>
      </c>
      <c r="U18" s="37" t="str">
        <f ca="1">IF(MATRIZ_PRINCIPAL_USUARIOS[[#This Row],[FECHA DE NACIMIENTO]]&gt;0,CONCATENATE(R18," AÑOS ",S18," MESES ",T18," DIAS "),"")</f>
        <v xml:space="preserve">2 AÑOS 5 MESES 2 DIAS </v>
      </c>
      <c r="V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" s="116" t="s">
        <v>130</v>
      </c>
      <c r="X18" s="37" t="s">
        <v>8</v>
      </c>
      <c r="Y18" s="37" t="s">
        <v>116</v>
      </c>
      <c r="Z18" s="37" t="s">
        <v>116</v>
      </c>
      <c r="AA18" s="37" t="s">
        <v>2496</v>
      </c>
      <c r="AB18" s="37" t="s">
        <v>2496</v>
      </c>
      <c r="AC18" s="37"/>
      <c r="AD18" s="37" t="s">
        <v>2518</v>
      </c>
      <c r="AE18" s="37"/>
      <c r="AF18" s="37" t="s">
        <v>2496</v>
      </c>
      <c r="AG18" s="37" t="s">
        <v>2496</v>
      </c>
      <c r="AH18" s="37" t="s">
        <v>2496</v>
      </c>
      <c r="AI18" s="37" t="s">
        <v>2496</v>
      </c>
      <c r="AJ18" s="37" t="s">
        <v>2496</v>
      </c>
      <c r="AK18" s="37" t="s">
        <v>2496</v>
      </c>
      <c r="AL18" s="37" t="s">
        <v>2496</v>
      </c>
      <c r="AM18" s="37" t="s">
        <v>8</v>
      </c>
      <c r="AN18" s="37" t="s">
        <v>116</v>
      </c>
      <c r="AO18" s="37" t="s">
        <v>140</v>
      </c>
      <c r="AP18" s="62" t="s">
        <v>143</v>
      </c>
      <c r="AQ18" s="37" t="s">
        <v>151</v>
      </c>
      <c r="AR18" s="37" t="s">
        <v>4539</v>
      </c>
      <c r="AS18" s="37"/>
      <c r="AT18" s="37" t="s">
        <v>4540</v>
      </c>
      <c r="AU18" s="37">
        <v>3143668359</v>
      </c>
      <c r="AV18" s="37"/>
      <c r="AW18" s="37">
        <v>1</v>
      </c>
      <c r="AX18" s="37" t="s">
        <v>135</v>
      </c>
      <c r="AY18" s="37" t="s">
        <v>2495</v>
      </c>
      <c r="AZ18" s="58" t="s">
        <v>3591</v>
      </c>
      <c r="BA18" s="37" t="s">
        <v>2496</v>
      </c>
      <c r="BB18" s="37" t="s">
        <v>2496</v>
      </c>
      <c r="BC18" s="37" t="s">
        <v>3607</v>
      </c>
      <c r="BD18" s="37"/>
      <c r="BE18" s="37" t="s">
        <v>2434</v>
      </c>
      <c r="BF18" s="37" t="s">
        <v>2</v>
      </c>
      <c r="BG18" s="37">
        <v>1007770220</v>
      </c>
      <c r="BH18" s="37" t="s">
        <v>4541</v>
      </c>
      <c r="BI18" s="37" t="s">
        <v>4495</v>
      </c>
      <c r="BJ18" s="37" t="s">
        <v>4030</v>
      </c>
      <c r="BK18" s="37" t="s">
        <v>4542</v>
      </c>
      <c r="BL18" s="79">
        <v>36235</v>
      </c>
      <c r="BM18" s="37" t="s">
        <v>8</v>
      </c>
      <c r="BN18" s="37" t="s">
        <v>26</v>
      </c>
      <c r="BO18" s="37" t="s">
        <v>3423</v>
      </c>
      <c r="BP18" s="37" t="s">
        <v>2</v>
      </c>
      <c r="BQ18" s="37">
        <v>1013583167</v>
      </c>
      <c r="BR18" s="37" t="s">
        <v>4001</v>
      </c>
      <c r="BS18" s="37" t="s">
        <v>3726</v>
      </c>
      <c r="BT18" s="37" t="s">
        <v>3859</v>
      </c>
      <c r="BU18" s="37" t="s">
        <v>3751</v>
      </c>
      <c r="BV18" s="79">
        <v>32414</v>
      </c>
      <c r="BW18" s="50">
        <f t="shared" ca="1" si="0"/>
        <v>34</v>
      </c>
      <c r="BX18" s="62" t="s">
        <v>8</v>
      </c>
      <c r="BY18" s="62" t="s">
        <v>116</v>
      </c>
      <c r="BZ18" s="62" t="s">
        <v>116</v>
      </c>
      <c r="CA18" s="37" t="s">
        <v>2</v>
      </c>
      <c r="CB18" s="37">
        <v>1007770220</v>
      </c>
      <c r="CC18" s="37" t="s">
        <v>4541</v>
      </c>
      <c r="CD18" s="37" t="s">
        <v>4495</v>
      </c>
      <c r="CE18" s="37" t="s">
        <v>4030</v>
      </c>
      <c r="CF18" s="37" t="s">
        <v>4542</v>
      </c>
      <c r="CG18" s="79">
        <v>36235</v>
      </c>
      <c r="CH18" s="50">
        <f t="shared" ca="1" si="1"/>
        <v>23</v>
      </c>
      <c r="CI18" s="62" t="s">
        <v>8</v>
      </c>
      <c r="CJ18" s="62" t="s">
        <v>26</v>
      </c>
      <c r="CK18" s="62" t="s">
        <v>3423</v>
      </c>
      <c r="CL18" s="37" t="s">
        <v>2444</v>
      </c>
      <c r="CM18" s="37" t="s">
        <v>2468</v>
      </c>
      <c r="CN18" s="37" t="s">
        <v>2495</v>
      </c>
      <c r="CO18" s="81">
        <v>44620</v>
      </c>
      <c r="CP18" s="37" t="s">
        <v>2495</v>
      </c>
      <c r="CQ18" s="37" t="s">
        <v>2496</v>
      </c>
      <c r="CR18" s="37"/>
      <c r="CS18" s="37" t="s">
        <v>2496</v>
      </c>
      <c r="CT18" s="37"/>
      <c r="CU18" s="37"/>
      <c r="CV18" s="37">
        <v>48</v>
      </c>
      <c r="CW18" s="37">
        <v>2900</v>
      </c>
      <c r="CX18" s="37">
        <v>50</v>
      </c>
      <c r="CY18" s="37" t="s">
        <v>2495</v>
      </c>
      <c r="CZ18" s="37">
        <v>6</v>
      </c>
      <c r="DA18" s="37"/>
      <c r="DB18" s="37"/>
      <c r="DC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" s="37"/>
    </row>
    <row r="19" spans="1:108" ht="45" customHeight="1" x14ac:dyDescent="0.3">
      <c r="A19" s="50">
        <v>1023046490</v>
      </c>
      <c r="B19" s="37" t="s">
        <v>2427</v>
      </c>
      <c r="C19" s="81">
        <v>44623</v>
      </c>
      <c r="D19" s="81"/>
      <c r="E19" s="50"/>
      <c r="F19" s="50"/>
      <c r="G19" s="50"/>
      <c r="H19" s="37" t="s">
        <v>4102</v>
      </c>
      <c r="I19" s="37" t="s">
        <v>6749</v>
      </c>
      <c r="J19" s="37" t="str">
        <f>VLOOKUP(MATRIZ_PRINCIPAL_USUARIOS[[#This Row],[DUPLA]],DUPLAS[],2,0)</f>
        <v>ANGIE YARA - YORMARY MENECES</v>
      </c>
      <c r="K19" s="37" t="s">
        <v>1</v>
      </c>
      <c r="L19" s="37" t="s">
        <v>4125</v>
      </c>
      <c r="M19" s="37" t="s">
        <v>4126</v>
      </c>
      <c r="N19" s="37" t="s">
        <v>4127</v>
      </c>
      <c r="O19" s="37" t="s">
        <v>4128</v>
      </c>
      <c r="P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DAYLIN  CELESTE  RIVERA  GUEVARA </v>
      </c>
      <c r="Q19" s="79">
        <v>44278</v>
      </c>
      <c r="R19" s="50">
        <f t="shared" ca="1" si="2"/>
        <v>1</v>
      </c>
      <c r="S19" s="50">
        <f t="shared" ca="1" si="3"/>
        <v>11</v>
      </c>
      <c r="T19" s="50">
        <f t="shared" ca="1" si="4"/>
        <v>20</v>
      </c>
      <c r="U19" s="37" t="str">
        <f ca="1">IF(MATRIZ_PRINCIPAL_USUARIOS[[#This Row],[FECHA DE NACIMIENTO]]&gt;0,CONCATENATE(R19," AÑOS ",S19," MESES ",T19," DIAS "),"")</f>
        <v xml:space="preserve">1 AÑOS 11 MESES 20 DIAS </v>
      </c>
      <c r="V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" s="116" t="s">
        <v>130</v>
      </c>
      <c r="X19" s="37" t="s">
        <v>8</v>
      </c>
      <c r="Y19" s="37" t="s">
        <v>116</v>
      </c>
      <c r="Z19" s="37" t="s">
        <v>116</v>
      </c>
      <c r="AA19" s="37" t="s">
        <v>2496</v>
      </c>
      <c r="AB19" s="37" t="s">
        <v>2496</v>
      </c>
      <c r="AC19" s="37"/>
      <c r="AD19" s="37" t="s">
        <v>2518</v>
      </c>
      <c r="AE19" s="37"/>
      <c r="AF19" s="37" t="s">
        <v>2496</v>
      </c>
      <c r="AG19" s="37" t="s">
        <v>2496</v>
      </c>
      <c r="AH19" s="37" t="s">
        <v>2496</v>
      </c>
      <c r="AI19" s="37" t="s">
        <v>2496</v>
      </c>
      <c r="AJ19" s="37" t="s">
        <v>2496</v>
      </c>
      <c r="AK19" s="37" t="s">
        <v>2496</v>
      </c>
      <c r="AL19" s="37" t="s">
        <v>2496</v>
      </c>
      <c r="AM19" s="37" t="s">
        <v>8</v>
      </c>
      <c r="AN19" s="37" t="s">
        <v>116</v>
      </c>
      <c r="AO19" s="37" t="s">
        <v>140</v>
      </c>
      <c r="AP19" s="62" t="s">
        <v>143</v>
      </c>
      <c r="AQ19" s="37" t="s">
        <v>151</v>
      </c>
      <c r="AR19" s="37" t="s">
        <v>4543</v>
      </c>
      <c r="AS19" s="37"/>
      <c r="AT19" s="37" t="s">
        <v>4544</v>
      </c>
      <c r="AU19" s="37">
        <v>3125781822</v>
      </c>
      <c r="AV19" s="37"/>
      <c r="AW19" s="37">
        <v>1</v>
      </c>
      <c r="AX19" s="37" t="s">
        <v>135</v>
      </c>
      <c r="AY19" s="37" t="s">
        <v>2495</v>
      </c>
      <c r="AZ19" s="58" t="s">
        <v>3591</v>
      </c>
      <c r="BA19" s="37" t="s">
        <v>2496</v>
      </c>
      <c r="BB19" s="37" t="s">
        <v>2496</v>
      </c>
      <c r="BC19" s="37" t="s">
        <v>3607</v>
      </c>
      <c r="BD19" s="37"/>
      <c r="BE19" s="37" t="s">
        <v>2434</v>
      </c>
      <c r="BF19" s="37" t="s">
        <v>2</v>
      </c>
      <c r="BG19" s="37">
        <v>1024473571</v>
      </c>
      <c r="BH19" s="37" t="s">
        <v>4545</v>
      </c>
      <c r="BI19" s="37"/>
      <c r="BJ19" s="37" t="s">
        <v>4128</v>
      </c>
      <c r="BK19" s="37" t="s">
        <v>4546</v>
      </c>
      <c r="BL19" s="79">
        <v>36960</v>
      </c>
      <c r="BM19" s="37" t="s">
        <v>8</v>
      </c>
      <c r="BN19" s="37" t="s">
        <v>116</v>
      </c>
      <c r="BO19" s="37" t="s">
        <v>116</v>
      </c>
      <c r="BP19" s="37" t="s">
        <v>2</v>
      </c>
      <c r="BQ19" s="37">
        <v>1000214657</v>
      </c>
      <c r="BR19" s="37" t="s">
        <v>4306</v>
      </c>
      <c r="BS19" s="37" t="s">
        <v>4174</v>
      </c>
      <c r="BT19" s="37" t="s">
        <v>4127</v>
      </c>
      <c r="BU19" s="37" t="s">
        <v>4371</v>
      </c>
      <c r="BV19" s="79">
        <v>35451</v>
      </c>
      <c r="BW19" s="50">
        <f t="shared" ca="1" si="0"/>
        <v>26</v>
      </c>
      <c r="BX19" s="62" t="s">
        <v>8</v>
      </c>
      <c r="BY19" s="62" t="s">
        <v>116</v>
      </c>
      <c r="BZ19" s="62" t="s">
        <v>116</v>
      </c>
      <c r="CA19" s="37" t="s">
        <v>2</v>
      </c>
      <c r="CB19" s="37">
        <v>1024473571</v>
      </c>
      <c r="CC19" s="37" t="s">
        <v>4545</v>
      </c>
      <c r="CD19" s="37"/>
      <c r="CE19" s="37" t="s">
        <v>4128</v>
      </c>
      <c r="CF19" s="37" t="s">
        <v>4546</v>
      </c>
      <c r="CG19" s="79">
        <v>36960</v>
      </c>
      <c r="CH19" s="50">
        <f t="shared" ca="1" si="1"/>
        <v>22</v>
      </c>
      <c r="CI19" s="62" t="s">
        <v>8</v>
      </c>
      <c r="CJ19" s="62" t="s">
        <v>116</v>
      </c>
      <c r="CK19" s="62" t="s">
        <v>116</v>
      </c>
      <c r="CL19" s="37" t="s">
        <v>2444</v>
      </c>
      <c r="CM19" s="37" t="s">
        <v>2470</v>
      </c>
      <c r="CN19" s="37" t="s">
        <v>2495</v>
      </c>
      <c r="CO19" s="81">
        <v>44620</v>
      </c>
      <c r="CP19" s="37" t="s">
        <v>2495</v>
      </c>
      <c r="CQ19" s="37" t="s">
        <v>2495</v>
      </c>
      <c r="CR19" s="37">
        <v>3</v>
      </c>
      <c r="CS19" s="37" t="s">
        <v>2496</v>
      </c>
      <c r="CT19" s="37"/>
      <c r="CU19" s="37"/>
      <c r="CV19" s="37">
        <v>38</v>
      </c>
      <c r="CW19" s="37">
        <v>2785</v>
      </c>
      <c r="CX19" s="37">
        <v>49</v>
      </c>
      <c r="CY19" s="37" t="s">
        <v>2495</v>
      </c>
      <c r="CZ19" s="37">
        <v>6</v>
      </c>
      <c r="DA19" s="37"/>
      <c r="DB19" s="37"/>
      <c r="DC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" s="37"/>
    </row>
    <row r="20" spans="1:108" ht="45" customHeight="1" x14ac:dyDescent="0.3">
      <c r="A20" s="50">
        <v>1023048027</v>
      </c>
      <c r="B20" s="37" t="s">
        <v>2427</v>
      </c>
      <c r="C20" s="81">
        <v>44634</v>
      </c>
      <c r="D20" s="81"/>
      <c r="E20" s="50"/>
      <c r="F20" s="50"/>
      <c r="G20" s="50"/>
      <c r="H20" s="37" t="s">
        <v>4102</v>
      </c>
      <c r="I20" s="37" t="s">
        <v>6750</v>
      </c>
      <c r="J20" s="37" t="str">
        <f>VLOOKUP(MATRIZ_PRINCIPAL_USUARIOS[[#This Row],[DUPLA]],DUPLAS[],2,0)</f>
        <v>JOHANA ALVARADO</v>
      </c>
      <c r="K20" s="37" t="s">
        <v>1</v>
      </c>
      <c r="L20" s="37" t="s">
        <v>3912</v>
      </c>
      <c r="M20" s="37" t="s">
        <v>3847</v>
      </c>
      <c r="N20" s="37" t="s">
        <v>4129</v>
      </c>
      <c r="O20" s="37" t="s">
        <v>4130</v>
      </c>
      <c r="P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MARIA  SALOME  LOPEZ  USECHE </v>
      </c>
      <c r="Q20" s="79">
        <v>44591</v>
      </c>
      <c r="R20" s="50">
        <f t="shared" ca="1" si="2"/>
        <v>1</v>
      </c>
      <c r="S20" s="50">
        <f t="shared" ca="1" si="3"/>
        <v>1</v>
      </c>
      <c r="T20" s="50">
        <f t="shared" ca="1" si="4"/>
        <v>13</v>
      </c>
      <c r="U20" s="37" t="str">
        <f ca="1">IF(MATRIZ_PRINCIPAL_USUARIOS[[#This Row],[FECHA DE NACIMIENTO]]&gt;0,CONCATENATE(R20," AÑOS ",S20," MESES ",T20," DIAS "),"")</f>
        <v xml:space="preserve">1 AÑOS 1 MESES 13 DIAS </v>
      </c>
      <c r="V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" s="116" t="s">
        <v>130</v>
      </c>
      <c r="X20" s="37" t="s">
        <v>8</v>
      </c>
      <c r="Y20" s="37" t="s">
        <v>116</v>
      </c>
      <c r="Z20" s="37" t="s">
        <v>116</v>
      </c>
      <c r="AA20" s="37" t="s">
        <v>2496</v>
      </c>
      <c r="AB20" s="37" t="s">
        <v>2496</v>
      </c>
      <c r="AC20" s="37"/>
      <c r="AD20" s="37" t="s">
        <v>2518</v>
      </c>
      <c r="AE20" s="37"/>
      <c r="AF20" s="37" t="s">
        <v>2496</v>
      </c>
      <c r="AG20" s="37" t="s">
        <v>2496</v>
      </c>
      <c r="AH20" s="37" t="s">
        <v>2496</v>
      </c>
      <c r="AI20" s="37" t="s">
        <v>2496</v>
      </c>
      <c r="AJ20" s="37" t="s">
        <v>2496</v>
      </c>
      <c r="AK20" s="37" t="s">
        <v>2496</v>
      </c>
      <c r="AL20" s="37" t="s">
        <v>2496</v>
      </c>
      <c r="AM20" s="37" t="s">
        <v>8</v>
      </c>
      <c r="AN20" s="37" t="s">
        <v>116</v>
      </c>
      <c r="AO20" s="37" t="s">
        <v>140</v>
      </c>
      <c r="AP20" s="62" t="s">
        <v>143</v>
      </c>
      <c r="AQ20" s="37" t="s">
        <v>151</v>
      </c>
      <c r="AR20" s="37" t="s">
        <v>4547</v>
      </c>
      <c r="AS20" s="37"/>
      <c r="AT20" s="37" t="s">
        <v>4548</v>
      </c>
      <c r="AU20" s="37">
        <v>3208112091</v>
      </c>
      <c r="AV20" s="37"/>
      <c r="AW20" s="37">
        <v>1</v>
      </c>
      <c r="AX20" s="37" t="s">
        <v>135</v>
      </c>
      <c r="AY20" s="37" t="s">
        <v>2496</v>
      </c>
      <c r="AZ20" s="58"/>
      <c r="BA20" s="37" t="s">
        <v>2496</v>
      </c>
      <c r="BB20" s="37" t="s">
        <v>2496</v>
      </c>
      <c r="BC20" s="37" t="s">
        <v>3654</v>
      </c>
      <c r="BD20" s="37"/>
      <c r="BE20" s="37" t="s">
        <v>2434</v>
      </c>
      <c r="BF20" s="37" t="s">
        <v>2</v>
      </c>
      <c r="BG20" s="37">
        <v>1193073564</v>
      </c>
      <c r="BH20" s="37" t="s">
        <v>4549</v>
      </c>
      <c r="BI20" s="37" t="s">
        <v>3811</v>
      </c>
      <c r="BJ20" s="37" t="s">
        <v>3788</v>
      </c>
      <c r="BK20" s="37" t="s">
        <v>4130</v>
      </c>
      <c r="BL20" s="79">
        <v>37571</v>
      </c>
      <c r="BM20" s="37" t="s">
        <v>8</v>
      </c>
      <c r="BN20" s="37" t="s">
        <v>116</v>
      </c>
      <c r="BO20" s="37" t="s">
        <v>116</v>
      </c>
      <c r="BP20" s="37"/>
      <c r="BQ20" s="37"/>
      <c r="BR20" s="37"/>
      <c r="BS20" s="37"/>
      <c r="BT20" s="37"/>
      <c r="BU20" s="37"/>
      <c r="BV20" s="79"/>
      <c r="BW20" s="50" t="str">
        <f t="shared" si="0"/>
        <v/>
      </c>
      <c r="BX20" s="62"/>
      <c r="BY20" s="62"/>
      <c r="BZ20" s="62"/>
      <c r="CA20" s="37" t="s">
        <v>2</v>
      </c>
      <c r="CB20" s="37">
        <v>1193073564</v>
      </c>
      <c r="CC20" s="37" t="s">
        <v>4549</v>
      </c>
      <c r="CD20" s="37" t="s">
        <v>3811</v>
      </c>
      <c r="CE20" s="37" t="s">
        <v>3788</v>
      </c>
      <c r="CF20" s="37" t="s">
        <v>4130</v>
      </c>
      <c r="CG20" s="79">
        <v>37571</v>
      </c>
      <c r="CH20" s="50">
        <f t="shared" ca="1" si="1"/>
        <v>20</v>
      </c>
      <c r="CI20" s="62" t="s">
        <v>8</v>
      </c>
      <c r="CJ20" s="62" t="s">
        <v>116</v>
      </c>
      <c r="CK20" s="62" t="s">
        <v>116</v>
      </c>
      <c r="CL20" s="37" t="s">
        <v>2443</v>
      </c>
      <c r="CM20" s="37" t="s">
        <v>2457</v>
      </c>
      <c r="CN20" s="37" t="s">
        <v>2495</v>
      </c>
      <c r="CO20" s="81">
        <v>44627</v>
      </c>
      <c r="CP20" s="37" t="s">
        <v>2495</v>
      </c>
      <c r="CQ20" s="37" t="s">
        <v>2495</v>
      </c>
      <c r="CR20" s="37">
        <v>1</v>
      </c>
      <c r="CS20" s="37" t="s">
        <v>2496</v>
      </c>
      <c r="CT20" s="37"/>
      <c r="CU20" s="37"/>
      <c r="CV20" s="37">
        <v>39</v>
      </c>
      <c r="CW20" s="37">
        <v>2500</v>
      </c>
      <c r="CX20" s="37">
        <v>47</v>
      </c>
      <c r="CY20" s="37" t="s">
        <v>2495</v>
      </c>
      <c r="CZ20" s="37"/>
      <c r="DA20" s="37"/>
      <c r="DB20" s="37"/>
      <c r="DC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0" s="37"/>
    </row>
    <row r="21" spans="1:108" ht="45" customHeight="1" x14ac:dyDescent="0.3">
      <c r="A21" s="50">
        <v>1193073564</v>
      </c>
      <c r="B21" s="37" t="s">
        <v>2428</v>
      </c>
      <c r="C21" s="81">
        <v>44623</v>
      </c>
      <c r="D21" s="81">
        <v>44631</v>
      </c>
      <c r="E21" s="50" t="e">
        <f>VLOOKUP(MATRIZ_PRINCIPAL_USUARIOS[[#This Row],[NUMERO DE DOCUMENTO]],#REF!,2,0)</f>
        <v>#REF!</v>
      </c>
      <c r="F21" s="50" t="e">
        <f>VLOOKUP(MATRIZ_PRINCIPAL_USUARIOS[[#This Row],[NOMBRE COMPLETO]],$E$659:$E$682,1,0)</f>
        <v>#N/A</v>
      </c>
      <c r="G21" s="50"/>
      <c r="H21" s="37" t="s">
        <v>4102</v>
      </c>
      <c r="I21" s="37" t="s">
        <v>5619</v>
      </c>
      <c r="J21" s="37" t="str">
        <f>VLOOKUP(MATRIZ_PRINCIPAL_USUARIOS[[#This Row],[DUPLA]],DUPLAS[],2,0)</f>
        <v>PAOLA</v>
      </c>
      <c r="K21" s="37" t="s">
        <v>2</v>
      </c>
      <c r="L21" s="37" t="s">
        <v>4131</v>
      </c>
      <c r="M21" s="37" t="s">
        <v>3811</v>
      </c>
      <c r="N21" s="37" t="s">
        <v>4129</v>
      </c>
      <c r="O21" s="37" t="s">
        <v>4130</v>
      </c>
      <c r="P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DILIA VANESSA LOPEZ  USECHE </v>
      </c>
      <c r="Q21" s="79">
        <v>37571</v>
      </c>
      <c r="R21" s="50">
        <f t="shared" ca="1" si="2"/>
        <v>20</v>
      </c>
      <c r="S21" s="50">
        <f t="shared" ca="1" si="3"/>
        <v>4</v>
      </c>
      <c r="T21" s="50">
        <f t="shared" ca="1" si="4"/>
        <v>4</v>
      </c>
      <c r="U21" s="37" t="str">
        <f ca="1">IF(MATRIZ_PRINCIPAL_USUARIOS[[#This Row],[FECHA DE NACIMIENTO]]&gt;0,CONCATENATE(R21," AÑOS ",S21," MESES ",T21," DIAS "),"")</f>
        <v xml:space="preserve">20 AÑOS 4 MESES 4 DIAS </v>
      </c>
      <c r="V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1" s="116" t="s">
        <v>130</v>
      </c>
      <c r="X21" s="37" t="s">
        <v>8</v>
      </c>
      <c r="Y21" s="37" t="s">
        <v>40</v>
      </c>
      <c r="Z21" s="37" t="s">
        <v>3121</v>
      </c>
      <c r="AA21" s="37" t="s">
        <v>2496</v>
      </c>
      <c r="AB21" s="37" t="s">
        <v>2496</v>
      </c>
      <c r="AC21" s="37"/>
      <c r="AD21" s="37" t="s">
        <v>2518</v>
      </c>
      <c r="AE21" s="37"/>
      <c r="AF21" s="37" t="s">
        <v>2496</v>
      </c>
      <c r="AG21" s="37" t="s">
        <v>2496</v>
      </c>
      <c r="AH21" s="37" t="s">
        <v>2496</v>
      </c>
      <c r="AI21" s="37" t="s">
        <v>2496</v>
      </c>
      <c r="AJ21" s="37" t="s">
        <v>2496</v>
      </c>
      <c r="AK21" s="37" t="s">
        <v>2496</v>
      </c>
      <c r="AL21" s="37" t="s">
        <v>2496</v>
      </c>
      <c r="AM21" s="37" t="s">
        <v>8</v>
      </c>
      <c r="AN21" s="37" t="s">
        <v>116</v>
      </c>
      <c r="AO21" s="37" t="s">
        <v>140</v>
      </c>
      <c r="AP21" s="62" t="s">
        <v>143</v>
      </c>
      <c r="AQ21" s="37" t="s">
        <v>151</v>
      </c>
      <c r="AR21" s="37" t="s">
        <v>4547</v>
      </c>
      <c r="AS21" s="37"/>
      <c r="AT21" s="37" t="s">
        <v>4548</v>
      </c>
      <c r="AU21" s="37">
        <v>3208112091</v>
      </c>
      <c r="AV21" s="37"/>
      <c r="AW21" s="37">
        <v>1</v>
      </c>
      <c r="AX21" s="37" t="s">
        <v>135</v>
      </c>
      <c r="AY21" s="37" t="s">
        <v>2496</v>
      </c>
      <c r="AZ21" s="58"/>
      <c r="BA21" s="37" t="s">
        <v>2496</v>
      </c>
      <c r="BB21" s="37" t="s">
        <v>2496</v>
      </c>
      <c r="BC21" s="37" t="s">
        <v>3654</v>
      </c>
      <c r="BD21" s="37"/>
      <c r="BE21" s="37" t="s">
        <v>2437</v>
      </c>
      <c r="BF21" s="37" t="s">
        <v>5</v>
      </c>
      <c r="BG21" s="37"/>
      <c r="BH21" s="37" t="s">
        <v>4550</v>
      </c>
      <c r="BI21" s="37" t="s">
        <v>3893</v>
      </c>
      <c r="BJ21" s="37" t="s">
        <v>2709</v>
      </c>
      <c r="BK21" s="37" t="s">
        <v>3834</v>
      </c>
      <c r="BL21" s="79">
        <v>37115</v>
      </c>
      <c r="BM21" s="37" t="s">
        <v>9</v>
      </c>
      <c r="BN21" s="37" t="s">
        <v>45</v>
      </c>
      <c r="BO21" s="37" t="s">
        <v>45</v>
      </c>
      <c r="BP21" s="37"/>
      <c r="BQ21" s="37"/>
      <c r="BR21" s="37"/>
      <c r="BS21" s="37"/>
      <c r="BT21" s="37"/>
      <c r="BU21" s="37"/>
      <c r="BV21" s="79"/>
      <c r="BW21" s="50" t="str">
        <f t="shared" si="0"/>
        <v/>
      </c>
      <c r="BX21" s="62"/>
      <c r="BY21" s="62"/>
      <c r="BZ21" s="62"/>
      <c r="CA21" s="37"/>
      <c r="CB21" s="37"/>
      <c r="CC21" s="37"/>
      <c r="CD21" s="37"/>
      <c r="CE21" s="37"/>
      <c r="CF21" s="37"/>
      <c r="CG21" s="79"/>
      <c r="CH21" s="50" t="str">
        <f t="shared" si="1"/>
        <v/>
      </c>
      <c r="CI21" s="62"/>
      <c r="CJ21" s="62"/>
      <c r="CK21" s="62"/>
      <c r="CL21" s="37" t="s">
        <v>2443</v>
      </c>
      <c r="CM21" s="37" t="s">
        <v>2457</v>
      </c>
      <c r="CN21" s="37" t="s">
        <v>2495</v>
      </c>
      <c r="CO21" s="81">
        <v>44620</v>
      </c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 t="s">
        <v>5231</v>
      </c>
      <c r="DC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1" s="37"/>
    </row>
    <row r="22" spans="1:108" ht="45" customHeight="1" x14ac:dyDescent="0.3">
      <c r="A22" s="50">
        <v>1013698425</v>
      </c>
      <c r="B22" s="37" t="s">
        <v>2428</v>
      </c>
      <c r="C22" s="81">
        <v>44623</v>
      </c>
      <c r="D22" s="81">
        <v>44837</v>
      </c>
      <c r="E22" s="50" t="e">
        <f>VLOOKUP(MATRIZ_PRINCIPAL_USUARIOS[[#This Row],[NUMERO DE DOCUMENTO]],#REF!,2,0)</f>
        <v>#REF!</v>
      </c>
      <c r="F22" s="154" t="e">
        <f>VLOOKUP(MATRIZ_PRINCIPAL_USUARIOS[[#This Row],[NOMBRE COMPLETO]],$E$659:$E$682,1,0)</f>
        <v>#N/A</v>
      </c>
      <c r="G22" s="50" t="s">
        <v>3686</v>
      </c>
      <c r="H22" s="37" t="s">
        <v>4102</v>
      </c>
      <c r="I22" s="37" t="s">
        <v>6747</v>
      </c>
      <c r="J22" s="37" t="str">
        <f>VLOOKUP(MATRIZ_PRINCIPAL_USUARIOS[[#This Row],[DUPLA]],DUPLAS[],2,0)</f>
        <v>EMILCE SANCHEZ - MARTHA PACASUCA</v>
      </c>
      <c r="K22" s="37" t="s">
        <v>1</v>
      </c>
      <c r="L22" s="37" t="s">
        <v>4132</v>
      </c>
      <c r="M22" s="37" t="s">
        <v>3765</v>
      </c>
      <c r="N22" s="37" t="s">
        <v>4133</v>
      </c>
      <c r="O22" s="37" t="s">
        <v>3835</v>
      </c>
      <c r="P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ADHARA SOPHIA PATIÑO  SANCHEZ</v>
      </c>
      <c r="Q22" s="79">
        <v>44494</v>
      </c>
      <c r="R22" s="50">
        <f t="shared" ca="1" si="2"/>
        <v>1</v>
      </c>
      <c r="S22" s="50">
        <f t="shared" ca="1" si="3"/>
        <v>4</v>
      </c>
      <c r="T22" s="50">
        <f t="shared" ca="1" si="4"/>
        <v>18</v>
      </c>
      <c r="U22" s="37" t="str">
        <f ca="1">IF(MATRIZ_PRINCIPAL_USUARIOS[[#This Row],[FECHA DE NACIMIENTO]]&gt;0,CONCATENATE(R22," AÑOS ",S22," MESES ",T22," DIAS "),"")</f>
        <v xml:space="preserve">1 AÑOS 4 MESES 18 DIAS </v>
      </c>
      <c r="V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" s="116" t="s">
        <v>130</v>
      </c>
      <c r="X22" s="37" t="s">
        <v>8</v>
      </c>
      <c r="Y22" s="37" t="s">
        <v>116</v>
      </c>
      <c r="Z22" s="37" t="s">
        <v>116</v>
      </c>
      <c r="AA22" s="37" t="s">
        <v>2496</v>
      </c>
      <c r="AB22" s="37" t="s">
        <v>2496</v>
      </c>
      <c r="AC22" s="37"/>
      <c r="AD22" s="37" t="s">
        <v>2518</v>
      </c>
      <c r="AE22" s="37"/>
      <c r="AF22" s="37" t="s">
        <v>2496</v>
      </c>
      <c r="AG22" s="37" t="s">
        <v>2496</v>
      </c>
      <c r="AH22" s="37" t="s">
        <v>2496</v>
      </c>
      <c r="AI22" s="37" t="s">
        <v>2496</v>
      </c>
      <c r="AJ22" s="37" t="s">
        <v>2496</v>
      </c>
      <c r="AK22" s="37" t="s">
        <v>2496</v>
      </c>
      <c r="AL22" s="37" t="s">
        <v>2496</v>
      </c>
      <c r="AM22" s="37" t="s">
        <v>8</v>
      </c>
      <c r="AN22" s="37" t="s">
        <v>116</v>
      </c>
      <c r="AO22" s="37" t="s">
        <v>140</v>
      </c>
      <c r="AP22" s="62" t="s">
        <v>143</v>
      </c>
      <c r="AQ22" s="37" t="s">
        <v>151</v>
      </c>
      <c r="AR22" s="37" t="s">
        <v>4539</v>
      </c>
      <c r="AS22" s="37"/>
      <c r="AT22" s="37" t="s">
        <v>4551</v>
      </c>
      <c r="AU22" s="37">
        <v>3202672897</v>
      </c>
      <c r="AV22" s="37"/>
      <c r="AW22" s="37">
        <v>1</v>
      </c>
      <c r="AX22" s="37" t="s">
        <v>135</v>
      </c>
      <c r="AY22" s="37" t="s">
        <v>2495</v>
      </c>
      <c r="AZ22" s="58" t="s">
        <v>3591</v>
      </c>
      <c r="BA22" s="37" t="s">
        <v>2496</v>
      </c>
      <c r="BB22" s="37" t="s">
        <v>2496</v>
      </c>
      <c r="BC22" s="37" t="s">
        <v>3607</v>
      </c>
      <c r="BD22" s="37"/>
      <c r="BE22" s="37" t="s">
        <v>2438</v>
      </c>
      <c r="BF22" s="37" t="s">
        <v>2</v>
      </c>
      <c r="BG22" s="37">
        <v>1060799781</v>
      </c>
      <c r="BH22" s="37" t="s">
        <v>4535</v>
      </c>
      <c r="BI22" s="37"/>
      <c r="BJ22" s="37" t="s">
        <v>4296</v>
      </c>
      <c r="BK22" s="37" t="s">
        <v>4536</v>
      </c>
      <c r="BL22" s="79">
        <v>32584</v>
      </c>
      <c r="BM22" s="37" t="s">
        <v>8</v>
      </c>
      <c r="BN22" s="37" t="s">
        <v>116</v>
      </c>
      <c r="BO22" s="37" t="s">
        <v>116</v>
      </c>
      <c r="BP22" s="37" t="s">
        <v>2</v>
      </c>
      <c r="BQ22" s="37">
        <v>8010086</v>
      </c>
      <c r="BR22" s="37" t="s">
        <v>4553</v>
      </c>
      <c r="BS22" s="37" t="s">
        <v>3965</v>
      </c>
      <c r="BT22" s="37" t="s">
        <v>4133</v>
      </c>
      <c r="BU22" s="37" t="s">
        <v>4554</v>
      </c>
      <c r="BV22" s="79">
        <v>29336</v>
      </c>
      <c r="BW22" s="50">
        <f t="shared" ca="1" si="0"/>
        <v>42</v>
      </c>
      <c r="BX22" s="62" t="s">
        <v>8</v>
      </c>
      <c r="BY22" s="62" t="s">
        <v>116</v>
      </c>
      <c r="BZ22" s="62" t="s">
        <v>116</v>
      </c>
      <c r="CA22" s="37" t="s">
        <v>2</v>
      </c>
      <c r="CB22" s="37">
        <v>1022968718</v>
      </c>
      <c r="CC22" s="37" t="s">
        <v>4552</v>
      </c>
      <c r="CD22" s="37"/>
      <c r="CE22" s="37" t="s">
        <v>4296</v>
      </c>
      <c r="CF22" s="37" t="s">
        <v>4536</v>
      </c>
      <c r="CG22" s="79">
        <v>33316</v>
      </c>
      <c r="CH22" s="50">
        <f t="shared" ca="1" si="1"/>
        <v>31</v>
      </c>
      <c r="CI22" s="62" t="s">
        <v>8</v>
      </c>
      <c r="CJ22" s="62" t="s">
        <v>23</v>
      </c>
      <c r="CK22" s="62" t="s">
        <v>3544</v>
      </c>
      <c r="CL22" s="37" t="s">
        <v>2444</v>
      </c>
      <c r="CM22" s="37" t="s">
        <v>2460</v>
      </c>
      <c r="CN22" s="37" t="s">
        <v>2495</v>
      </c>
      <c r="CO22" s="81">
        <v>44620</v>
      </c>
      <c r="CP22" s="37" t="s">
        <v>2495</v>
      </c>
      <c r="CQ22" s="37" t="s">
        <v>2495</v>
      </c>
      <c r="CR22" s="37">
        <v>1</v>
      </c>
      <c r="CS22" s="37"/>
      <c r="CT22" s="37"/>
      <c r="CU22" s="37"/>
      <c r="CV22" s="37">
        <v>39</v>
      </c>
      <c r="CW22" s="37">
        <v>2640</v>
      </c>
      <c r="CX22" s="37">
        <v>49</v>
      </c>
      <c r="CY22" s="37" t="s">
        <v>2495</v>
      </c>
      <c r="CZ22" s="37"/>
      <c r="DA22" s="37"/>
      <c r="DB22" s="37"/>
      <c r="DC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" s="37"/>
    </row>
    <row r="23" spans="1:108" ht="45" customHeight="1" x14ac:dyDescent="0.3">
      <c r="A23" s="50">
        <v>1243860756</v>
      </c>
      <c r="B23" s="37" t="s">
        <v>2427</v>
      </c>
      <c r="C23" s="81">
        <v>44623</v>
      </c>
      <c r="D23" s="81"/>
      <c r="E23" s="50"/>
      <c r="F23" s="50"/>
      <c r="G23" s="50" t="s">
        <v>3686</v>
      </c>
      <c r="H23" s="37" t="s">
        <v>4102</v>
      </c>
      <c r="I23" s="37" t="s">
        <v>6747</v>
      </c>
      <c r="J23" s="37" t="str">
        <f>VLOOKUP(MATRIZ_PRINCIPAL_USUARIOS[[#This Row],[DUPLA]],DUPLAS[],2,0)</f>
        <v>EMILCE SANCHEZ - MARTHA PACASUCA</v>
      </c>
      <c r="K23" s="37" t="s">
        <v>1</v>
      </c>
      <c r="L23" s="37" t="s">
        <v>4134</v>
      </c>
      <c r="M23" s="37" t="s">
        <v>3801</v>
      </c>
      <c r="N23" s="37" t="s">
        <v>4135</v>
      </c>
      <c r="O23" s="37" t="s">
        <v>4136</v>
      </c>
      <c r="P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OLIVER DAMIAN AYALA  MAZO</v>
      </c>
      <c r="Q23" s="79">
        <v>44521</v>
      </c>
      <c r="R23" s="50">
        <f t="shared" ca="1" si="2"/>
        <v>1</v>
      </c>
      <c r="S23" s="50">
        <f t="shared" ca="1" si="3"/>
        <v>3</v>
      </c>
      <c r="T23" s="50">
        <f t="shared" ca="1" si="4"/>
        <v>22</v>
      </c>
      <c r="U23" s="37" t="str">
        <f ca="1">IF(MATRIZ_PRINCIPAL_USUARIOS[[#This Row],[FECHA DE NACIMIENTO]]&gt;0,CONCATENATE(R23," AÑOS ",S23," MESES ",T23," DIAS "),"")</f>
        <v xml:space="preserve">1 AÑOS 3 MESES 22 DIAS </v>
      </c>
      <c r="V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" s="116" t="s">
        <v>129</v>
      </c>
      <c r="X23" s="37" t="s">
        <v>8</v>
      </c>
      <c r="Y23" s="37" t="s">
        <v>116</v>
      </c>
      <c r="Z23" s="37" t="s">
        <v>116</v>
      </c>
      <c r="AA23" s="37" t="s">
        <v>2496</v>
      </c>
      <c r="AB23" s="37" t="s">
        <v>2496</v>
      </c>
      <c r="AC23" s="37"/>
      <c r="AD23" s="37" t="s">
        <v>2518</v>
      </c>
      <c r="AE23" s="37"/>
      <c r="AF23" s="37" t="s">
        <v>2496</v>
      </c>
      <c r="AG23" s="37" t="s">
        <v>2496</v>
      </c>
      <c r="AH23" s="37" t="s">
        <v>2496</v>
      </c>
      <c r="AI23" s="37" t="s">
        <v>2496</v>
      </c>
      <c r="AJ23" s="37" t="s">
        <v>2496</v>
      </c>
      <c r="AK23" s="37" t="s">
        <v>2496</v>
      </c>
      <c r="AL23" s="37" t="s">
        <v>2496</v>
      </c>
      <c r="AM23" s="37" t="s">
        <v>8</v>
      </c>
      <c r="AN23" s="37" t="s">
        <v>116</v>
      </c>
      <c r="AO23" s="37" t="s">
        <v>140</v>
      </c>
      <c r="AP23" s="62" t="s">
        <v>143</v>
      </c>
      <c r="AQ23" s="37" t="s">
        <v>151</v>
      </c>
      <c r="AR23" s="37" t="s">
        <v>4555</v>
      </c>
      <c r="AS23" s="37"/>
      <c r="AT23" s="37" t="s">
        <v>4556</v>
      </c>
      <c r="AU23" s="37">
        <v>3105495507</v>
      </c>
      <c r="AV23" s="37"/>
      <c r="AW23" s="37">
        <v>1</v>
      </c>
      <c r="AX23" s="37" t="s">
        <v>135</v>
      </c>
      <c r="AY23" s="37" t="s">
        <v>2495</v>
      </c>
      <c r="AZ23" s="58" t="s">
        <v>3590</v>
      </c>
      <c r="BA23" s="37" t="s">
        <v>2496</v>
      </c>
      <c r="BB23" s="37" t="s">
        <v>2496</v>
      </c>
      <c r="BC23" s="37" t="s">
        <v>3607</v>
      </c>
      <c r="BD23" s="37"/>
      <c r="BE23" s="37" t="s">
        <v>2440</v>
      </c>
      <c r="BF23" s="37" t="s">
        <v>2</v>
      </c>
      <c r="BG23" s="37">
        <v>24052868</v>
      </c>
      <c r="BH23" s="37" t="s">
        <v>3742</v>
      </c>
      <c r="BI23" s="37" t="s">
        <v>6587</v>
      </c>
      <c r="BJ23" s="37" t="s">
        <v>3915</v>
      </c>
      <c r="BK23" s="37" t="s">
        <v>2709</v>
      </c>
      <c r="BL23" s="79">
        <v>26205</v>
      </c>
      <c r="BM23" s="37" t="s">
        <v>8</v>
      </c>
      <c r="BN23" s="37" t="s">
        <v>19</v>
      </c>
      <c r="BO23" s="37" t="s">
        <v>3039</v>
      </c>
      <c r="BP23" s="37" t="s">
        <v>2</v>
      </c>
      <c r="BQ23" s="37">
        <v>1022989877</v>
      </c>
      <c r="BR23" s="37" t="s">
        <v>4319</v>
      </c>
      <c r="BS23" s="37" t="s">
        <v>4288</v>
      </c>
      <c r="BT23" s="37" t="s">
        <v>3786</v>
      </c>
      <c r="BU23" s="37" t="s">
        <v>2636</v>
      </c>
      <c r="BV23" s="79">
        <v>34232</v>
      </c>
      <c r="BW23" s="50">
        <f t="shared" ca="1" si="0"/>
        <v>29</v>
      </c>
      <c r="BX23" s="62" t="s">
        <v>8</v>
      </c>
      <c r="BY23" s="62" t="s">
        <v>116</v>
      </c>
      <c r="BZ23" s="62" t="s">
        <v>116</v>
      </c>
      <c r="CA23" s="37" t="s">
        <v>2</v>
      </c>
      <c r="CB23" s="37">
        <v>1022985105</v>
      </c>
      <c r="CC23" s="37" t="s">
        <v>4557</v>
      </c>
      <c r="CD23" s="37" t="s">
        <v>3953</v>
      </c>
      <c r="CE23" s="37" t="s">
        <v>4558</v>
      </c>
      <c r="CF23" s="37" t="s">
        <v>3915</v>
      </c>
      <c r="CG23" s="79">
        <v>34050</v>
      </c>
      <c r="CH23" s="50">
        <f t="shared" ca="1" si="1"/>
        <v>29</v>
      </c>
      <c r="CI23" s="62" t="s">
        <v>8</v>
      </c>
      <c r="CJ23" s="62" t="s">
        <v>19</v>
      </c>
      <c r="CK23" s="62" t="s">
        <v>3039</v>
      </c>
      <c r="CL23" s="37" t="s">
        <v>2444</v>
      </c>
      <c r="CM23" s="37" t="s">
        <v>2468</v>
      </c>
      <c r="CN23" s="37" t="s">
        <v>2495</v>
      </c>
      <c r="CO23" s="81">
        <v>44620</v>
      </c>
      <c r="CP23" s="37" t="s">
        <v>2495</v>
      </c>
      <c r="CQ23" s="37" t="s">
        <v>2495</v>
      </c>
      <c r="CR23" s="37">
        <v>1</v>
      </c>
      <c r="CS23" s="37"/>
      <c r="CT23" s="37"/>
      <c r="CU23" s="37"/>
      <c r="CV23" s="37">
        <v>39</v>
      </c>
      <c r="CW23" s="37">
        <v>3400</v>
      </c>
      <c r="CX23" s="37">
        <v>54</v>
      </c>
      <c r="CY23" s="37" t="s">
        <v>2495</v>
      </c>
      <c r="CZ23" s="37">
        <v>6</v>
      </c>
      <c r="DA23" s="37"/>
      <c r="DB23" s="37"/>
      <c r="DC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3" s="37"/>
    </row>
    <row r="24" spans="1:108" ht="45" customHeight="1" x14ac:dyDescent="0.3">
      <c r="A24" s="50">
        <v>1023048793</v>
      </c>
      <c r="B24" s="37" t="s">
        <v>2427</v>
      </c>
      <c r="C24" s="81">
        <v>44796</v>
      </c>
      <c r="D24" s="81"/>
      <c r="E24" s="50"/>
      <c r="F24" s="50"/>
      <c r="G24" s="50"/>
      <c r="H24" s="50" t="s">
        <v>4102</v>
      </c>
      <c r="I24" s="50" t="s">
        <v>5619</v>
      </c>
      <c r="J24" s="37" t="str">
        <f>VLOOKUP(MATRIZ_PRINCIPAL_USUARIOS[[#This Row],[DUPLA]],DUPLAS[],2,0)</f>
        <v>PAOLA</v>
      </c>
      <c r="K24" s="37" t="s">
        <v>1</v>
      </c>
      <c r="L24" s="37" t="s">
        <v>3792</v>
      </c>
      <c r="M24" s="37" t="s">
        <v>3801</v>
      </c>
      <c r="N24" s="37" t="s">
        <v>3976</v>
      </c>
      <c r="O24" s="37" t="s">
        <v>3979</v>
      </c>
      <c r="P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DAMIAN FAJARDO GARZON</v>
      </c>
      <c r="Q24" s="81">
        <v>44764</v>
      </c>
      <c r="R24" s="50">
        <f t="shared" ca="1" si="2"/>
        <v>0</v>
      </c>
      <c r="S24" s="50">
        <f t="shared" ca="1" si="3"/>
        <v>7</v>
      </c>
      <c r="T24" s="50">
        <f t="shared" ca="1" si="4"/>
        <v>21</v>
      </c>
      <c r="U24" s="37" t="str">
        <f ca="1">IF(MATRIZ_PRINCIPAL_USUARIOS[[#This Row],[FECHA DE NACIMIENTO]]&gt;0,CONCATENATE(R24," AÑOS ",S24," MESES ",T24," DIAS "),"")</f>
        <v xml:space="preserve">0 AÑOS 7 MESES 21 DIAS </v>
      </c>
      <c r="V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" s="37" t="s">
        <v>129</v>
      </c>
      <c r="X24" s="37" t="s">
        <v>8</v>
      </c>
      <c r="Y24" s="37" t="s">
        <v>116</v>
      </c>
      <c r="Z24" s="37" t="s">
        <v>116</v>
      </c>
      <c r="AA24" s="37" t="s">
        <v>2496</v>
      </c>
      <c r="AB24" s="37" t="s">
        <v>2496</v>
      </c>
      <c r="AC24" s="37"/>
      <c r="AD24" s="37" t="s">
        <v>2518</v>
      </c>
      <c r="AE24" s="37"/>
      <c r="AF24" s="37" t="s">
        <v>2496</v>
      </c>
      <c r="AG24" s="37" t="s">
        <v>2496</v>
      </c>
      <c r="AH24" s="37" t="s">
        <v>2496</v>
      </c>
      <c r="AI24" s="37" t="s">
        <v>2496</v>
      </c>
      <c r="AJ24" s="37" t="s">
        <v>2496</v>
      </c>
      <c r="AK24" s="37" t="s">
        <v>2496</v>
      </c>
      <c r="AL24" s="37" t="s">
        <v>2496</v>
      </c>
      <c r="AM24" s="37" t="s">
        <v>8</v>
      </c>
      <c r="AN24" s="37" t="s">
        <v>116</v>
      </c>
      <c r="AO24" s="37" t="s">
        <v>140</v>
      </c>
      <c r="AP24" s="62" t="s">
        <v>143</v>
      </c>
      <c r="AQ24" s="37" t="s">
        <v>151</v>
      </c>
      <c r="AR24" s="37" t="s">
        <v>4559</v>
      </c>
      <c r="AS24" s="37"/>
      <c r="AT24" s="37" t="s">
        <v>4560</v>
      </c>
      <c r="AU24" s="37">
        <v>3217622633</v>
      </c>
      <c r="AV24" s="37"/>
      <c r="AW24" s="37">
        <v>1</v>
      </c>
      <c r="AX24" s="37" t="s">
        <v>135</v>
      </c>
      <c r="AY24" s="37" t="s">
        <v>2496</v>
      </c>
      <c r="AZ24" s="58"/>
      <c r="BA24" s="37" t="s">
        <v>2496</v>
      </c>
      <c r="BB24" s="37" t="s">
        <v>2496</v>
      </c>
      <c r="BC24" s="37" t="s">
        <v>3654</v>
      </c>
      <c r="BD24" s="37"/>
      <c r="BE24" s="37" t="s">
        <v>2433</v>
      </c>
      <c r="BF24" s="37" t="s">
        <v>2</v>
      </c>
      <c r="BG24" s="37">
        <v>1022980397</v>
      </c>
      <c r="BH24" s="37" t="s">
        <v>4561</v>
      </c>
      <c r="BI24" s="37" t="s">
        <v>4562</v>
      </c>
      <c r="BJ24" s="37" t="s">
        <v>3797</v>
      </c>
      <c r="BK24" s="37" t="s">
        <v>4563</v>
      </c>
      <c r="BL24" s="81">
        <v>33873</v>
      </c>
      <c r="BM24" s="37" t="s">
        <v>8</v>
      </c>
      <c r="BN24" s="37" t="s">
        <v>26</v>
      </c>
      <c r="BO24" s="37" t="s">
        <v>3485</v>
      </c>
      <c r="BP24" s="37" t="s">
        <v>2</v>
      </c>
      <c r="BQ24" s="37">
        <v>1022980397</v>
      </c>
      <c r="BR24" s="37" t="s">
        <v>4561</v>
      </c>
      <c r="BS24" s="37" t="s">
        <v>4562</v>
      </c>
      <c r="BT24" s="37" t="s">
        <v>3797</v>
      </c>
      <c r="BU24" s="37" t="s">
        <v>4563</v>
      </c>
      <c r="BV24" s="81">
        <v>33873</v>
      </c>
      <c r="BW24" s="50">
        <f t="shared" ca="1" si="0"/>
        <v>30</v>
      </c>
      <c r="BX24" s="62" t="s">
        <v>8</v>
      </c>
      <c r="BY24" s="62" t="s">
        <v>26</v>
      </c>
      <c r="BZ24" s="62" t="s">
        <v>3485</v>
      </c>
      <c r="CA24" s="37" t="s">
        <v>2</v>
      </c>
      <c r="CB24" s="37">
        <v>1022992812</v>
      </c>
      <c r="CC24" s="37" t="s">
        <v>4137</v>
      </c>
      <c r="CD24" s="37" t="s">
        <v>3804</v>
      </c>
      <c r="CE24" s="37" t="s">
        <v>4138</v>
      </c>
      <c r="CF24" s="37" t="s">
        <v>4139</v>
      </c>
      <c r="CG24" s="81">
        <v>33903</v>
      </c>
      <c r="CH24" s="50">
        <f t="shared" ca="1" si="1"/>
        <v>30</v>
      </c>
      <c r="CI24" s="62" t="s">
        <v>8</v>
      </c>
      <c r="CJ24" s="62" t="s">
        <v>116</v>
      </c>
      <c r="CK24" s="62" t="s">
        <v>116</v>
      </c>
      <c r="CL24" s="37" t="s">
        <v>2444</v>
      </c>
      <c r="CM24" s="37" t="s">
        <v>2462</v>
      </c>
      <c r="CN24" s="37" t="s">
        <v>2496</v>
      </c>
      <c r="CO24" s="81">
        <v>44795</v>
      </c>
      <c r="CP24" s="37" t="s">
        <v>2495</v>
      </c>
      <c r="CQ24" s="37" t="s">
        <v>2496</v>
      </c>
      <c r="CR24" s="37"/>
      <c r="CS24" s="37" t="s">
        <v>2496</v>
      </c>
      <c r="CT24" s="37"/>
      <c r="CU24" s="37"/>
      <c r="CV24" s="37" t="s">
        <v>5237</v>
      </c>
      <c r="CW24" s="37" t="s">
        <v>6201</v>
      </c>
      <c r="CX24" s="37" t="s">
        <v>5246</v>
      </c>
      <c r="CY24" s="37" t="s">
        <v>2495</v>
      </c>
      <c r="CZ24" s="37"/>
      <c r="DA24" s="37"/>
      <c r="DB24" s="37"/>
      <c r="DC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4" s="37"/>
    </row>
    <row r="25" spans="1:108" ht="45" customHeight="1" x14ac:dyDescent="0.3">
      <c r="A25" s="50">
        <v>1022992812</v>
      </c>
      <c r="B25" s="37" t="s">
        <v>2428</v>
      </c>
      <c r="C25" s="81">
        <v>44623</v>
      </c>
      <c r="D25" s="81">
        <v>44795</v>
      </c>
      <c r="E25" s="50" t="e">
        <f>VLOOKUP(MATRIZ_PRINCIPAL_USUARIOS[[#This Row],[NUMERO DE DOCUMENTO]],#REF!,2,0)</f>
        <v>#REF!</v>
      </c>
      <c r="F25" s="50" t="e">
        <f>VLOOKUP(MATRIZ_PRINCIPAL_USUARIOS[[#This Row],[NOMBRE COMPLETO]],$E$659:$E$682,1,0)</f>
        <v>#N/A</v>
      </c>
      <c r="G25" s="50"/>
      <c r="H25" s="37" t="s">
        <v>4102</v>
      </c>
      <c r="I25" s="37" t="s">
        <v>5619</v>
      </c>
      <c r="J25" s="37" t="str">
        <f>VLOOKUP(MATRIZ_PRINCIPAL_USUARIOS[[#This Row],[DUPLA]],DUPLAS[],2,0)</f>
        <v>PAOLA</v>
      </c>
      <c r="K25" s="37" t="s">
        <v>2</v>
      </c>
      <c r="L25" s="37" t="s">
        <v>4137</v>
      </c>
      <c r="M25" s="37" t="s">
        <v>3804</v>
      </c>
      <c r="N25" s="37" t="s">
        <v>4138</v>
      </c>
      <c r="O25" s="37" t="s">
        <v>4139</v>
      </c>
      <c r="P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ANDREA  PAOLA GARZON  SALINAS</v>
      </c>
      <c r="Q25" s="79">
        <v>33903</v>
      </c>
      <c r="R25" s="50">
        <f t="shared" ca="1" si="2"/>
        <v>30</v>
      </c>
      <c r="S25" s="50">
        <f t="shared" ca="1" si="3"/>
        <v>4</v>
      </c>
      <c r="T25" s="50">
        <f t="shared" ca="1" si="4"/>
        <v>17</v>
      </c>
      <c r="U25" s="37" t="str">
        <f ca="1">IF(MATRIZ_PRINCIPAL_USUARIOS[[#This Row],[FECHA DE NACIMIENTO]]&gt;0,CONCATENATE(R25," AÑOS ",S25," MESES ",T25," DIAS "),"")</f>
        <v xml:space="preserve">30 AÑOS 4 MESES 17 DIAS </v>
      </c>
      <c r="V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5" s="116" t="s">
        <v>130</v>
      </c>
      <c r="X25" s="37" t="s">
        <v>8</v>
      </c>
      <c r="Y25" s="37" t="s">
        <v>116</v>
      </c>
      <c r="Z25" s="37" t="s">
        <v>116</v>
      </c>
      <c r="AA25" s="37" t="s">
        <v>2496</v>
      </c>
      <c r="AB25" s="37" t="s">
        <v>2496</v>
      </c>
      <c r="AC25" s="37"/>
      <c r="AD25" s="37" t="s">
        <v>2518</v>
      </c>
      <c r="AE25" s="37"/>
      <c r="AF25" s="37" t="s">
        <v>2496</v>
      </c>
      <c r="AG25" s="37" t="s">
        <v>2496</v>
      </c>
      <c r="AH25" s="37" t="s">
        <v>2496</v>
      </c>
      <c r="AI25" s="37" t="s">
        <v>2496</v>
      </c>
      <c r="AJ25" s="37" t="s">
        <v>2496</v>
      </c>
      <c r="AK25" s="37" t="s">
        <v>2496</v>
      </c>
      <c r="AL25" s="37" t="s">
        <v>2496</v>
      </c>
      <c r="AM25" s="37" t="s">
        <v>8</v>
      </c>
      <c r="AN25" s="37" t="s">
        <v>116</v>
      </c>
      <c r="AO25" s="37" t="s">
        <v>140</v>
      </c>
      <c r="AP25" s="62" t="s">
        <v>143</v>
      </c>
      <c r="AQ25" s="37" t="s">
        <v>151</v>
      </c>
      <c r="AR25" s="37" t="s">
        <v>4559</v>
      </c>
      <c r="AS25" s="37"/>
      <c r="AT25" s="37" t="s">
        <v>4560</v>
      </c>
      <c r="AU25" s="37">
        <v>3217622633</v>
      </c>
      <c r="AV25" s="37"/>
      <c r="AW25" s="37">
        <v>1</v>
      </c>
      <c r="AX25" s="37" t="s">
        <v>135</v>
      </c>
      <c r="AY25" s="37" t="s">
        <v>2495</v>
      </c>
      <c r="AZ25" s="58" t="s">
        <v>3592</v>
      </c>
      <c r="BA25" s="37" t="s">
        <v>2496</v>
      </c>
      <c r="BB25" s="37" t="s">
        <v>2496</v>
      </c>
      <c r="BC25" s="37" t="s">
        <v>3654</v>
      </c>
      <c r="BD25" s="37"/>
      <c r="BE25" s="37" t="s">
        <v>2437</v>
      </c>
      <c r="BF25" s="37" t="s">
        <v>2</v>
      </c>
      <c r="BG25" s="37">
        <v>1022980397</v>
      </c>
      <c r="BH25" s="37" t="s">
        <v>4561</v>
      </c>
      <c r="BI25" s="37" t="s">
        <v>4562</v>
      </c>
      <c r="BJ25" s="37" t="s">
        <v>3797</v>
      </c>
      <c r="BK25" s="37" t="s">
        <v>4563</v>
      </c>
      <c r="BL25" s="79">
        <v>33873</v>
      </c>
      <c r="BM25" s="37" t="s">
        <v>8</v>
      </c>
      <c r="BN25" s="37" t="s">
        <v>26</v>
      </c>
      <c r="BO25" s="37" t="s">
        <v>3485</v>
      </c>
      <c r="BP25" s="37"/>
      <c r="BQ25" s="37"/>
      <c r="BR25" s="37"/>
      <c r="BS25" s="37"/>
      <c r="BT25" s="37"/>
      <c r="BU25" s="37"/>
      <c r="BV25" s="79"/>
      <c r="BW25" s="50" t="str">
        <f t="shared" si="0"/>
        <v/>
      </c>
      <c r="BX25" s="62"/>
      <c r="BY25" s="62"/>
      <c r="BZ25" s="62"/>
      <c r="CA25" s="37"/>
      <c r="CB25" s="37"/>
      <c r="CC25" s="37"/>
      <c r="CD25" s="37"/>
      <c r="CE25" s="37"/>
      <c r="CF25" s="37"/>
      <c r="CG25" s="79"/>
      <c r="CH25" s="50" t="str">
        <f t="shared" si="1"/>
        <v/>
      </c>
      <c r="CI25" s="62"/>
      <c r="CJ25" s="62"/>
      <c r="CK25" s="62"/>
      <c r="CL25" s="37" t="s">
        <v>2444</v>
      </c>
      <c r="CM25" s="37" t="s">
        <v>2462</v>
      </c>
      <c r="CN25" s="37" t="s">
        <v>2495</v>
      </c>
      <c r="CO25" s="81">
        <v>44620</v>
      </c>
      <c r="CP25" s="37" t="s">
        <v>2495</v>
      </c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 t="s">
        <v>5232</v>
      </c>
      <c r="DC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5" s="37"/>
    </row>
    <row r="26" spans="1:108" ht="45" customHeight="1" x14ac:dyDescent="0.3">
      <c r="A26" s="50">
        <v>1018520645</v>
      </c>
      <c r="B26" s="137" t="s">
        <v>2428</v>
      </c>
      <c r="C26" s="81">
        <v>44733</v>
      </c>
      <c r="D26" s="81">
        <v>44837</v>
      </c>
      <c r="E26" s="50" t="e">
        <f>VLOOKUP(MATRIZ_PRINCIPAL_USUARIOS[[#This Row],[NUMERO DE DOCUMENTO]],#REF!,2,0)</f>
        <v>#REF!</v>
      </c>
      <c r="F26" s="154" t="e">
        <f>VLOOKUP(MATRIZ_PRINCIPAL_USUARIOS[[#This Row],[NOMBRE COMPLETO]],$E$659:$E$682,1,0)</f>
        <v>#N/A</v>
      </c>
      <c r="G26" s="50" t="s">
        <v>3686</v>
      </c>
      <c r="H26" s="37" t="s">
        <v>4102</v>
      </c>
      <c r="I26" s="37" t="s">
        <v>5619</v>
      </c>
      <c r="J26" s="37" t="str">
        <f>VLOOKUP(MATRIZ_PRINCIPAL_USUARIOS[[#This Row],[DUPLA]],DUPLAS[],2,0)</f>
        <v>PAOLA</v>
      </c>
      <c r="K26" s="37" t="s">
        <v>1</v>
      </c>
      <c r="L26" s="37" t="s">
        <v>4073</v>
      </c>
      <c r="M26" s="37" t="s">
        <v>3856</v>
      </c>
      <c r="N26" s="37" t="s">
        <v>3709</v>
      </c>
      <c r="O26" s="37" t="s">
        <v>3730</v>
      </c>
      <c r="P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CARLOS  EDUARDO CASTILLO RODRIGUEZ</v>
      </c>
      <c r="Q26" s="81">
        <v>44638</v>
      </c>
      <c r="R26" s="50">
        <f t="shared" ca="1" si="2"/>
        <v>0</v>
      </c>
      <c r="S26" s="50">
        <f t="shared" ca="1" si="3"/>
        <v>11</v>
      </c>
      <c r="T26" s="50">
        <f t="shared" ca="1" si="4"/>
        <v>25</v>
      </c>
      <c r="U26" s="37" t="str">
        <f ca="1">IF(MATRIZ_PRINCIPAL_USUARIOS[[#This Row],[FECHA DE NACIMIENTO]]&gt;0,CONCATENATE(R26," AÑOS ",S26," MESES ",T26," DIAS "),"")</f>
        <v xml:space="preserve">0 AÑOS 11 MESES 25 DIAS </v>
      </c>
      <c r="V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" s="37" t="s">
        <v>129</v>
      </c>
      <c r="X26" s="37" t="s">
        <v>8</v>
      </c>
      <c r="Y26" s="37" t="s">
        <v>116</v>
      </c>
      <c r="Z26" s="37" t="s">
        <v>116</v>
      </c>
      <c r="AA26" s="37" t="s">
        <v>2496</v>
      </c>
      <c r="AB26" s="37" t="s">
        <v>2496</v>
      </c>
      <c r="AC26" s="37"/>
      <c r="AD26" s="37" t="s">
        <v>2518</v>
      </c>
      <c r="AE26" s="37"/>
      <c r="AF26" s="37" t="s">
        <v>2496</v>
      </c>
      <c r="AG26" s="37" t="s">
        <v>2496</v>
      </c>
      <c r="AH26" s="37" t="s">
        <v>2496</v>
      </c>
      <c r="AI26" s="37" t="s">
        <v>2496</v>
      </c>
      <c r="AJ26" s="37" t="s">
        <v>2496</v>
      </c>
      <c r="AK26" s="37" t="s">
        <v>2496</v>
      </c>
      <c r="AL26" s="37" t="s">
        <v>2496</v>
      </c>
      <c r="AM26" s="37" t="s">
        <v>8</v>
      </c>
      <c r="AN26" s="37" t="s">
        <v>116</v>
      </c>
      <c r="AO26" s="37" t="s">
        <v>140</v>
      </c>
      <c r="AP26" s="62" t="s">
        <v>143</v>
      </c>
      <c r="AQ26" s="37" t="s">
        <v>151</v>
      </c>
      <c r="AR26" s="37" t="s">
        <v>4524</v>
      </c>
      <c r="AS26" s="37"/>
      <c r="AT26" s="37" t="s">
        <v>5997</v>
      </c>
      <c r="AU26" s="37">
        <v>3169510560</v>
      </c>
      <c r="AV26" s="37"/>
      <c r="AW26" s="37">
        <v>2</v>
      </c>
      <c r="AX26" s="37" t="s">
        <v>135</v>
      </c>
      <c r="AY26" s="58" t="s">
        <v>2496</v>
      </c>
      <c r="AZ26" s="37"/>
      <c r="BA26" s="37" t="s">
        <v>2496</v>
      </c>
      <c r="BB26" s="37" t="s">
        <v>2496</v>
      </c>
      <c r="BC26" s="37" t="s">
        <v>3654</v>
      </c>
      <c r="BD26" s="37"/>
      <c r="BE26" s="37" t="s">
        <v>2434</v>
      </c>
      <c r="BF26" s="37" t="s">
        <v>5</v>
      </c>
      <c r="BG26" s="37"/>
      <c r="BH26" s="37" t="s">
        <v>4140</v>
      </c>
      <c r="BI26" s="37" t="s">
        <v>4141</v>
      </c>
      <c r="BJ26" s="37" t="s">
        <v>4142</v>
      </c>
      <c r="BK26" s="79" t="s">
        <v>4143</v>
      </c>
      <c r="BL26" s="37">
        <v>30103</v>
      </c>
      <c r="BM26" s="37" t="s">
        <v>9</v>
      </c>
      <c r="BN26" s="37" t="s">
        <v>45</v>
      </c>
      <c r="BO26" s="37" t="s">
        <v>45</v>
      </c>
      <c r="BP26" s="37"/>
      <c r="BQ26" s="37"/>
      <c r="BR26" s="37"/>
      <c r="BS26" s="37"/>
      <c r="BT26" s="37"/>
      <c r="BU26" s="79"/>
      <c r="BV26" s="37"/>
      <c r="BW26" s="50" t="str">
        <f t="shared" si="0"/>
        <v/>
      </c>
      <c r="BX26" s="62"/>
      <c r="BY26" s="62"/>
      <c r="BZ26" s="37"/>
      <c r="CA26" s="37" t="s">
        <v>5</v>
      </c>
      <c r="CB26" s="37"/>
      <c r="CC26" s="37" t="s">
        <v>4140</v>
      </c>
      <c r="CD26" s="37" t="s">
        <v>4141</v>
      </c>
      <c r="CE26" s="37" t="s">
        <v>4142</v>
      </c>
      <c r="CF26" s="37" t="s">
        <v>4143</v>
      </c>
      <c r="CG26" s="79">
        <v>30103</v>
      </c>
      <c r="CH26" s="50">
        <f t="shared" ca="1" si="1"/>
        <v>40</v>
      </c>
      <c r="CI26" s="62" t="s">
        <v>9</v>
      </c>
      <c r="CJ26" s="62" t="s">
        <v>45</v>
      </c>
      <c r="CK26" s="62" t="s">
        <v>45</v>
      </c>
      <c r="CL26" s="62" t="s">
        <v>2443</v>
      </c>
      <c r="CM26" s="37" t="s">
        <v>2457</v>
      </c>
      <c r="CN26" s="37" t="s">
        <v>2496</v>
      </c>
      <c r="CO26" s="81"/>
      <c r="CP26" s="81" t="s">
        <v>2496</v>
      </c>
      <c r="CQ26" s="37"/>
      <c r="CR26" s="37"/>
      <c r="CS26" s="37"/>
      <c r="CT26" s="37"/>
      <c r="CU26" s="37" t="s">
        <v>4082</v>
      </c>
      <c r="CV26" s="37">
        <v>38</v>
      </c>
      <c r="CW26" s="37">
        <v>2700</v>
      </c>
      <c r="CX26" s="37">
        <v>49</v>
      </c>
      <c r="CY26" s="37"/>
      <c r="CZ26" s="37"/>
      <c r="DA26" s="37"/>
      <c r="DB26" s="37"/>
      <c r="DC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6" s="37"/>
    </row>
    <row r="27" spans="1:108" ht="45" customHeight="1" x14ac:dyDescent="0.3">
      <c r="A27" s="50" t="s">
        <v>4094</v>
      </c>
      <c r="B27" s="37" t="s">
        <v>2428</v>
      </c>
      <c r="C27" s="81">
        <v>44623</v>
      </c>
      <c r="D27" s="81">
        <v>44733</v>
      </c>
      <c r="E27" s="50" t="e">
        <f>VLOOKUP(MATRIZ_PRINCIPAL_USUARIOS[[#This Row],[NUMERO DE DOCUMENTO]],#REF!,2,0)</f>
        <v>#REF!</v>
      </c>
      <c r="F27" s="50" t="e">
        <f>VLOOKUP(MATRIZ_PRINCIPAL_USUARIOS[[#This Row],[NOMBRE COMPLETO]],$E$659:$E$682,1,0)</f>
        <v>#N/A</v>
      </c>
      <c r="G27" s="50"/>
      <c r="H27" s="37" t="s">
        <v>4102</v>
      </c>
      <c r="I27" s="135" t="s">
        <v>5619</v>
      </c>
      <c r="J27" s="37" t="str">
        <f>VLOOKUP(MATRIZ_PRINCIPAL_USUARIOS[[#This Row],[DUPLA]],DUPLAS[],2,0)</f>
        <v>PAOLA</v>
      </c>
      <c r="K27" s="37" t="s">
        <v>5</v>
      </c>
      <c r="L27" s="37" t="s">
        <v>4140</v>
      </c>
      <c r="M27" s="37" t="s">
        <v>4141</v>
      </c>
      <c r="N27" s="37" t="s">
        <v>4142</v>
      </c>
      <c r="O27" s="37" t="s">
        <v>4143</v>
      </c>
      <c r="P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GILMA YERICA RODRIGUEZ  FRANCO </v>
      </c>
      <c r="Q27" s="79">
        <v>30103</v>
      </c>
      <c r="R27" s="50">
        <f t="shared" ca="1" si="2"/>
        <v>40</v>
      </c>
      <c r="S27" s="50">
        <f t="shared" ca="1" si="3"/>
        <v>9</v>
      </c>
      <c r="T27" s="50">
        <f t="shared" ca="1" si="4"/>
        <v>14</v>
      </c>
      <c r="U27" s="37" t="str">
        <f ca="1">IF(MATRIZ_PRINCIPAL_USUARIOS[[#This Row],[FECHA DE NACIMIENTO]]&gt;0,CONCATENATE(R27," AÑOS ",S27," MESES ",T27," DIAS "),"")</f>
        <v xml:space="preserve">40 AÑOS 9 MESES 14 DIAS </v>
      </c>
      <c r="V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7" s="116" t="s">
        <v>130</v>
      </c>
      <c r="X27" s="37" t="s">
        <v>9</v>
      </c>
      <c r="Y27" s="37" t="s">
        <v>45</v>
      </c>
      <c r="Z27" s="37" t="s">
        <v>45</v>
      </c>
      <c r="AA27" s="37" t="s">
        <v>2496</v>
      </c>
      <c r="AB27" s="37" t="s">
        <v>2496</v>
      </c>
      <c r="AC27" s="37"/>
      <c r="AD27" s="37" t="s">
        <v>2518</v>
      </c>
      <c r="AE27" s="37"/>
      <c r="AF27" s="37" t="s">
        <v>2496</v>
      </c>
      <c r="AG27" s="37" t="s">
        <v>2496</v>
      </c>
      <c r="AH27" s="37" t="s">
        <v>2496</v>
      </c>
      <c r="AI27" s="37" t="s">
        <v>2496</v>
      </c>
      <c r="AJ27" s="37" t="s">
        <v>2496</v>
      </c>
      <c r="AK27" s="37" t="s">
        <v>2496</v>
      </c>
      <c r="AL27" s="37" t="s">
        <v>2496</v>
      </c>
      <c r="AM27" s="37" t="s">
        <v>8</v>
      </c>
      <c r="AN27" s="37" t="s">
        <v>116</v>
      </c>
      <c r="AO27" s="37" t="s">
        <v>140</v>
      </c>
      <c r="AP27" s="62" t="s">
        <v>143</v>
      </c>
      <c r="AQ27" s="37" t="s">
        <v>151</v>
      </c>
      <c r="AR27" s="37" t="s">
        <v>4524</v>
      </c>
      <c r="AS27" s="37"/>
      <c r="AT27" s="37" t="s">
        <v>4564</v>
      </c>
      <c r="AU27" s="37">
        <v>3169510559</v>
      </c>
      <c r="AV27" s="37"/>
      <c r="AW27" s="37">
        <v>1</v>
      </c>
      <c r="AX27" s="37" t="s">
        <v>135</v>
      </c>
      <c r="AY27" s="37" t="s">
        <v>2496</v>
      </c>
      <c r="AZ27" s="58"/>
      <c r="BA27" s="37" t="s">
        <v>2496</v>
      </c>
      <c r="BB27" s="37" t="s">
        <v>2496</v>
      </c>
      <c r="BC27" s="37" t="s">
        <v>3654</v>
      </c>
      <c r="BD27" s="37"/>
      <c r="BE27" s="37" t="s">
        <v>2434</v>
      </c>
      <c r="BF27" s="37" t="s">
        <v>5</v>
      </c>
      <c r="BG27" s="37"/>
      <c r="BH27" s="37" t="s">
        <v>4161</v>
      </c>
      <c r="BI27" s="37" t="s">
        <v>4526</v>
      </c>
      <c r="BJ27" s="37" t="s">
        <v>4128</v>
      </c>
      <c r="BK27" s="37" t="s">
        <v>3895</v>
      </c>
      <c r="BL27" s="79">
        <v>33929</v>
      </c>
      <c r="BM27" s="37" t="s">
        <v>9</v>
      </c>
      <c r="BN27" s="37" t="s">
        <v>45</v>
      </c>
      <c r="BO27" s="37" t="s">
        <v>45</v>
      </c>
      <c r="BP27" s="37"/>
      <c r="BQ27" s="37"/>
      <c r="BR27" s="37"/>
      <c r="BS27" s="37"/>
      <c r="BT27" s="37"/>
      <c r="BU27" s="37"/>
      <c r="BV27" s="79"/>
      <c r="BW27" s="50" t="str">
        <f t="shared" si="0"/>
        <v/>
      </c>
      <c r="BX27" s="62"/>
      <c r="BY27" s="62"/>
      <c r="BZ27" s="62"/>
      <c r="CA27" s="37"/>
      <c r="CB27" s="37"/>
      <c r="CC27" s="37"/>
      <c r="CD27" s="37"/>
      <c r="CE27" s="37"/>
      <c r="CF27" s="37"/>
      <c r="CG27" s="79"/>
      <c r="CH27" s="50" t="str">
        <f t="shared" si="1"/>
        <v/>
      </c>
      <c r="CI27" s="62"/>
      <c r="CJ27" s="62"/>
      <c r="CK27" s="62"/>
      <c r="CL27" s="37" t="s">
        <v>2443</v>
      </c>
      <c r="CM27" s="37" t="s">
        <v>2457</v>
      </c>
      <c r="CN27" s="37" t="s">
        <v>2495</v>
      </c>
      <c r="CO27" s="81">
        <v>44620</v>
      </c>
      <c r="CP27" s="37" t="s">
        <v>2495</v>
      </c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 t="s">
        <v>5233</v>
      </c>
      <c r="DC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7" s="37"/>
    </row>
    <row r="28" spans="1:108" ht="45" customHeight="1" x14ac:dyDescent="0.3">
      <c r="A28" s="50">
        <v>1026604134</v>
      </c>
      <c r="B28" s="37" t="s">
        <v>2428</v>
      </c>
      <c r="C28" s="81">
        <v>44623</v>
      </c>
      <c r="D28" s="81">
        <v>44767</v>
      </c>
      <c r="E28" s="50" t="e">
        <f>VLOOKUP(MATRIZ_PRINCIPAL_USUARIOS[[#This Row],[NUMERO DE DOCUMENTO]],#REF!,2,0)</f>
        <v>#REF!</v>
      </c>
      <c r="F28" s="50" t="e">
        <f>VLOOKUP(MATRIZ_PRINCIPAL_USUARIOS[[#This Row],[NOMBRE COMPLETO]],$E$659:$E$682,1,0)</f>
        <v>#N/A</v>
      </c>
      <c r="G28" s="50"/>
      <c r="H28" s="37" t="s">
        <v>4102</v>
      </c>
      <c r="I28" s="37" t="s">
        <v>6750</v>
      </c>
      <c r="J28" s="37" t="str">
        <f>VLOOKUP(MATRIZ_PRINCIPAL_USUARIOS[[#This Row],[DUPLA]],DUPLAS[],2,0)</f>
        <v>JOHANA ALVARADO</v>
      </c>
      <c r="K28" s="37" t="s">
        <v>1</v>
      </c>
      <c r="L28" s="37" t="s">
        <v>4144</v>
      </c>
      <c r="M28" s="37"/>
      <c r="N28" s="37" t="s">
        <v>4145</v>
      </c>
      <c r="O28" s="37" t="s">
        <v>4048</v>
      </c>
      <c r="P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SIMONE   BECERRA  MORA</v>
      </c>
      <c r="Q28" s="79">
        <v>44555</v>
      </c>
      <c r="R28" s="50">
        <f t="shared" ca="1" si="2"/>
        <v>1</v>
      </c>
      <c r="S28" s="50">
        <f t="shared" ca="1" si="3"/>
        <v>2</v>
      </c>
      <c r="T28" s="50">
        <f t="shared" ca="1" si="4"/>
        <v>18</v>
      </c>
      <c r="U28" s="37" t="str">
        <f ca="1">IF(MATRIZ_PRINCIPAL_USUARIOS[[#This Row],[FECHA DE NACIMIENTO]]&gt;0,CONCATENATE(R28," AÑOS ",S28," MESES ",T28," DIAS "),"")</f>
        <v xml:space="preserve">1 AÑOS 2 MESES 18 DIAS </v>
      </c>
      <c r="V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" s="116" t="s">
        <v>130</v>
      </c>
      <c r="X28" s="37" t="s">
        <v>8</v>
      </c>
      <c r="Y28" s="37" t="s">
        <v>116</v>
      </c>
      <c r="Z28" s="37" t="s">
        <v>116</v>
      </c>
      <c r="AA28" s="37" t="s">
        <v>2496</v>
      </c>
      <c r="AB28" s="37" t="s">
        <v>2496</v>
      </c>
      <c r="AC28" s="37"/>
      <c r="AD28" s="37" t="s">
        <v>2518</v>
      </c>
      <c r="AE28" s="37"/>
      <c r="AF28" s="37" t="s">
        <v>2496</v>
      </c>
      <c r="AG28" s="37" t="s">
        <v>2496</v>
      </c>
      <c r="AH28" s="37" t="s">
        <v>2496</v>
      </c>
      <c r="AI28" s="37" t="s">
        <v>2496</v>
      </c>
      <c r="AJ28" s="37" t="s">
        <v>2496</v>
      </c>
      <c r="AK28" s="37" t="s">
        <v>2496</v>
      </c>
      <c r="AL28" s="37" t="s">
        <v>2496</v>
      </c>
      <c r="AM28" s="37" t="s">
        <v>8</v>
      </c>
      <c r="AN28" s="37" t="s">
        <v>116</v>
      </c>
      <c r="AO28" s="37" t="s">
        <v>140</v>
      </c>
      <c r="AP28" s="62" t="s">
        <v>143</v>
      </c>
      <c r="AQ28" s="37" t="s">
        <v>151</v>
      </c>
      <c r="AR28" s="37" t="s">
        <v>4565</v>
      </c>
      <c r="AS28" s="37"/>
      <c r="AT28" s="37" t="s">
        <v>4566</v>
      </c>
      <c r="AU28" s="37">
        <v>3142922319</v>
      </c>
      <c r="AV28" s="37"/>
      <c r="AW28" s="37">
        <v>1</v>
      </c>
      <c r="AX28" s="37" t="s">
        <v>135</v>
      </c>
      <c r="AY28" s="37" t="s">
        <v>2495</v>
      </c>
      <c r="AZ28" s="58" t="s">
        <v>3596</v>
      </c>
      <c r="BA28" s="37" t="s">
        <v>2496</v>
      </c>
      <c r="BB28" s="37" t="s">
        <v>2496</v>
      </c>
      <c r="BC28" s="37" t="s">
        <v>3607</v>
      </c>
      <c r="BD28" s="37"/>
      <c r="BE28" s="37" t="s">
        <v>2434</v>
      </c>
      <c r="BF28" s="37" t="s">
        <v>2</v>
      </c>
      <c r="BG28" s="37">
        <v>1010201094</v>
      </c>
      <c r="BH28" s="37" t="s">
        <v>4567</v>
      </c>
      <c r="BI28" s="37"/>
      <c r="BJ28" s="37" t="s">
        <v>4321</v>
      </c>
      <c r="BK28" s="37" t="s">
        <v>4568</v>
      </c>
      <c r="BL28" s="79">
        <v>33591</v>
      </c>
      <c r="BM28" s="37" t="s">
        <v>8</v>
      </c>
      <c r="BN28" s="37" t="s">
        <v>116</v>
      </c>
      <c r="BO28" s="37" t="s">
        <v>116</v>
      </c>
      <c r="BP28" s="37"/>
      <c r="BQ28" s="37"/>
      <c r="BR28" s="37"/>
      <c r="BS28" s="37"/>
      <c r="BT28" s="37"/>
      <c r="BU28" s="37"/>
      <c r="BV28" s="79"/>
      <c r="BW28" s="50" t="str">
        <f t="shared" si="0"/>
        <v/>
      </c>
      <c r="BX28" s="62"/>
      <c r="BY28" s="62"/>
      <c r="BZ28" s="62"/>
      <c r="CA28" s="37" t="s">
        <v>2</v>
      </c>
      <c r="CB28" s="37">
        <v>1010201094</v>
      </c>
      <c r="CC28" s="37" t="s">
        <v>4567</v>
      </c>
      <c r="CD28" s="37"/>
      <c r="CE28" s="37" t="s">
        <v>4321</v>
      </c>
      <c r="CF28" s="37" t="s">
        <v>4568</v>
      </c>
      <c r="CG28" s="79">
        <v>33591</v>
      </c>
      <c r="CH28" s="50">
        <f t="shared" ca="1" si="1"/>
        <v>31</v>
      </c>
      <c r="CI28" s="62" t="s">
        <v>8</v>
      </c>
      <c r="CJ28" s="62" t="s">
        <v>116</v>
      </c>
      <c r="CK28" s="62" t="s">
        <v>116</v>
      </c>
      <c r="CL28" s="37" t="s">
        <v>2444</v>
      </c>
      <c r="CM28" s="37" t="s">
        <v>2450</v>
      </c>
      <c r="CN28" s="37" t="s">
        <v>2495</v>
      </c>
      <c r="CO28" s="81">
        <v>44620</v>
      </c>
      <c r="CP28" s="37" t="s">
        <v>2495</v>
      </c>
      <c r="CQ28" s="37" t="s">
        <v>2495</v>
      </c>
      <c r="CR28" s="37">
        <v>1</v>
      </c>
      <c r="CS28" s="37"/>
      <c r="CT28" s="37"/>
      <c r="CU28" s="37"/>
      <c r="CV28" s="37">
        <v>39</v>
      </c>
      <c r="CW28" s="37">
        <v>2120</v>
      </c>
      <c r="CX28" s="37">
        <v>43</v>
      </c>
      <c r="CY28" s="37"/>
      <c r="CZ28" s="37"/>
      <c r="DA28" s="37"/>
      <c r="DB28" s="37"/>
      <c r="DC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" s="37"/>
    </row>
    <row r="29" spans="1:108" ht="45" customHeight="1" x14ac:dyDescent="0.3">
      <c r="A29" s="50">
        <v>1032515264</v>
      </c>
      <c r="B29" s="37" t="s">
        <v>2427</v>
      </c>
      <c r="C29" s="81">
        <v>44733</v>
      </c>
      <c r="D29" s="81"/>
      <c r="E29" s="50"/>
      <c r="F29" s="50"/>
      <c r="G29" s="50"/>
      <c r="H29" s="50" t="s">
        <v>4102</v>
      </c>
      <c r="I29" s="50" t="s">
        <v>5619</v>
      </c>
      <c r="J29" s="37" t="str">
        <f>VLOOKUP(MATRIZ_PRINCIPAL_USUARIOS[[#This Row],[DUPLA]],DUPLAS[],2,0)</f>
        <v>PAOLA</v>
      </c>
      <c r="K29" s="37" t="s">
        <v>1</v>
      </c>
      <c r="L29" s="37" t="s">
        <v>3884</v>
      </c>
      <c r="M29" s="37" t="s">
        <v>3749</v>
      </c>
      <c r="N29" s="37" t="s">
        <v>4287</v>
      </c>
      <c r="O29" s="37" t="s">
        <v>3780</v>
      </c>
      <c r="P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DIANA ISABELLA VARGAS  LADINO</v>
      </c>
      <c r="Q29" s="81">
        <v>44699</v>
      </c>
      <c r="R29" s="50">
        <f t="shared" ca="1" si="2"/>
        <v>0</v>
      </c>
      <c r="S29" s="50">
        <f t="shared" ca="1" si="3"/>
        <v>9</v>
      </c>
      <c r="T29" s="50">
        <f t="shared" ca="1" si="4"/>
        <v>25</v>
      </c>
      <c r="U29" s="37" t="str">
        <f ca="1">IF(MATRIZ_PRINCIPAL_USUARIOS[[#This Row],[FECHA DE NACIMIENTO]]&gt;0,CONCATENATE(R29," AÑOS ",S29," MESES ",T29," DIAS "),"")</f>
        <v xml:space="preserve">0 AÑOS 9 MESES 25 DIAS </v>
      </c>
      <c r="V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" s="37" t="s">
        <v>130</v>
      </c>
      <c r="X29" s="37" t="s">
        <v>8</v>
      </c>
      <c r="Y29" s="37" t="s">
        <v>116</v>
      </c>
      <c r="Z29" s="37" t="s">
        <v>116</v>
      </c>
      <c r="AA29" s="37" t="s">
        <v>2496</v>
      </c>
      <c r="AB29" s="37" t="s">
        <v>2496</v>
      </c>
      <c r="AC29" s="37"/>
      <c r="AD29" s="37" t="s">
        <v>2518</v>
      </c>
      <c r="AE29" s="37"/>
      <c r="AF29" s="37" t="s">
        <v>2496</v>
      </c>
      <c r="AG29" s="37" t="s">
        <v>2496</v>
      </c>
      <c r="AH29" s="37" t="s">
        <v>2496</v>
      </c>
      <c r="AI29" s="37" t="s">
        <v>2496</v>
      </c>
      <c r="AJ29" s="37" t="s">
        <v>2496</v>
      </c>
      <c r="AK29" s="37" t="s">
        <v>2496</v>
      </c>
      <c r="AL29" s="37" t="s">
        <v>2496</v>
      </c>
      <c r="AM29" s="37" t="s">
        <v>8</v>
      </c>
      <c r="AN29" s="37" t="s">
        <v>116</v>
      </c>
      <c r="AO29" s="37" t="s">
        <v>140</v>
      </c>
      <c r="AP29" s="62" t="s">
        <v>143</v>
      </c>
      <c r="AQ29" s="37" t="s">
        <v>151</v>
      </c>
      <c r="AR29" s="37" t="s">
        <v>4569</v>
      </c>
      <c r="AS29" s="37"/>
      <c r="AT29" s="37" t="s">
        <v>5998</v>
      </c>
      <c r="AU29" s="37">
        <v>3138764151</v>
      </c>
      <c r="AV29" s="37"/>
      <c r="AW29" s="37">
        <v>1</v>
      </c>
      <c r="AX29" s="37" t="s">
        <v>135</v>
      </c>
      <c r="AY29" s="37" t="s">
        <v>2496</v>
      </c>
      <c r="AZ29" s="58"/>
      <c r="BA29" s="37" t="s">
        <v>2496</v>
      </c>
      <c r="BB29" s="37" t="s">
        <v>2496</v>
      </c>
      <c r="BC29" s="37" t="s">
        <v>3654</v>
      </c>
      <c r="BD29" s="37"/>
      <c r="BE29" s="37" t="s">
        <v>2434</v>
      </c>
      <c r="BF29" s="37" t="s">
        <v>2</v>
      </c>
      <c r="BG29" s="37">
        <v>1013637881</v>
      </c>
      <c r="BH29" s="37" t="s">
        <v>4036</v>
      </c>
      <c r="BI29" s="37" t="s">
        <v>3811</v>
      </c>
      <c r="BJ29" s="37" t="s">
        <v>4146</v>
      </c>
      <c r="BK29" s="37" t="s">
        <v>4030</v>
      </c>
      <c r="BL29" s="81">
        <v>33956</v>
      </c>
      <c r="BM29" s="37" t="s">
        <v>8</v>
      </c>
      <c r="BN29" s="37" t="s">
        <v>116</v>
      </c>
      <c r="BO29" s="37" t="s">
        <v>116</v>
      </c>
      <c r="BP29" s="37" t="s">
        <v>2</v>
      </c>
      <c r="BQ29" s="37">
        <v>1022973071</v>
      </c>
      <c r="BR29" s="37" t="s">
        <v>3813</v>
      </c>
      <c r="BS29" s="37" t="s">
        <v>4522</v>
      </c>
      <c r="BT29" s="37" t="s">
        <v>4287</v>
      </c>
      <c r="BU29" s="37" t="s">
        <v>3737</v>
      </c>
      <c r="BV29" s="81">
        <v>33591</v>
      </c>
      <c r="BW29" s="50">
        <f t="shared" ca="1" si="0"/>
        <v>31</v>
      </c>
      <c r="BX29" s="62" t="s">
        <v>8</v>
      </c>
      <c r="BY29" s="62" t="s">
        <v>26</v>
      </c>
      <c r="BZ29" s="62" t="s">
        <v>3421</v>
      </c>
      <c r="CA29" s="37" t="s">
        <v>2</v>
      </c>
      <c r="CB29" s="37">
        <v>1013637881</v>
      </c>
      <c r="CC29" s="37" t="s">
        <v>4036</v>
      </c>
      <c r="CD29" s="37" t="s">
        <v>3811</v>
      </c>
      <c r="CE29" s="37" t="s">
        <v>4146</v>
      </c>
      <c r="CF29" s="37" t="s">
        <v>4030</v>
      </c>
      <c r="CG29" s="81">
        <v>33956</v>
      </c>
      <c r="CH29" s="50">
        <f t="shared" ca="1" si="1"/>
        <v>30</v>
      </c>
      <c r="CI29" s="62" t="s">
        <v>8</v>
      </c>
      <c r="CJ29" s="62" t="s">
        <v>116</v>
      </c>
      <c r="CK29" s="62" t="s">
        <v>116</v>
      </c>
      <c r="CL29" s="37" t="s">
        <v>2443</v>
      </c>
      <c r="CM29" s="37" t="s">
        <v>2450</v>
      </c>
      <c r="CN29" s="37" t="s">
        <v>2496</v>
      </c>
      <c r="CO29" s="81"/>
      <c r="CP29" s="37" t="s">
        <v>2496</v>
      </c>
      <c r="CQ29" s="37"/>
      <c r="CR29" s="37"/>
      <c r="CS29" s="37"/>
      <c r="CT29" s="37"/>
      <c r="CU29" s="37" t="s">
        <v>4082</v>
      </c>
      <c r="CV29" s="37"/>
      <c r="CW29" s="37">
        <v>38</v>
      </c>
      <c r="CX29" s="37"/>
      <c r="CY29" s="37"/>
      <c r="CZ29" s="37"/>
      <c r="DA29" s="37"/>
      <c r="DB29" s="37"/>
      <c r="DC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9" s="37"/>
    </row>
    <row r="30" spans="1:108" ht="45" customHeight="1" x14ac:dyDescent="0.3">
      <c r="A30" s="50">
        <v>1013637881</v>
      </c>
      <c r="B30" s="37" t="s">
        <v>2428</v>
      </c>
      <c r="C30" s="81">
        <v>44623</v>
      </c>
      <c r="D30" s="81">
        <v>44733</v>
      </c>
      <c r="E30" s="50" t="e">
        <f>VLOOKUP(MATRIZ_PRINCIPAL_USUARIOS[[#This Row],[NUMERO DE DOCUMENTO]],#REF!,2,0)</f>
        <v>#REF!</v>
      </c>
      <c r="F30" s="50" t="e">
        <f>VLOOKUP(MATRIZ_PRINCIPAL_USUARIOS[[#This Row],[NOMBRE COMPLETO]],$E$659:$E$682,1,0)</f>
        <v>#N/A</v>
      </c>
      <c r="G30" s="50"/>
      <c r="H30" s="37" t="s">
        <v>4102</v>
      </c>
      <c r="I30" s="135" t="s">
        <v>5619</v>
      </c>
      <c r="J30" s="37" t="str">
        <f>VLOOKUP(MATRIZ_PRINCIPAL_USUARIOS[[#This Row],[DUPLA]],DUPLAS[],2,0)</f>
        <v>PAOLA</v>
      </c>
      <c r="K30" s="37" t="s">
        <v>2</v>
      </c>
      <c r="L30" s="37" t="s">
        <v>4036</v>
      </c>
      <c r="M30" s="37" t="s">
        <v>3811</v>
      </c>
      <c r="N30" s="37" t="s">
        <v>4146</v>
      </c>
      <c r="O30" s="37" t="s">
        <v>4030</v>
      </c>
      <c r="P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GINA VANESSA LADINO  BERNAL</v>
      </c>
      <c r="Q30" s="79">
        <v>33956</v>
      </c>
      <c r="R30" s="50">
        <f t="shared" ca="1" si="2"/>
        <v>30</v>
      </c>
      <c r="S30" s="50">
        <f t="shared" ca="1" si="3"/>
        <v>2</v>
      </c>
      <c r="T30" s="50">
        <f t="shared" ca="1" si="4"/>
        <v>25</v>
      </c>
      <c r="U30" s="37" t="str">
        <f ca="1">IF(MATRIZ_PRINCIPAL_USUARIOS[[#This Row],[FECHA DE NACIMIENTO]]&gt;0,CONCATENATE(R30," AÑOS ",S30," MESES ",T30," DIAS "),"")</f>
        <v xml:space="preserve">30 AÑOS 2 MESES 25 DIAS </v>
      </c>
      <c r="V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0" s="116" t="s">
        <v>130</v>
      </c>
      <c r="X30" s="37" t="s">
        <v>8</v>
      </c>
      <c r="Y30" s="37" t="s">
        <v>116</v>
      </c>
      <c r="Z30" s="37" t="s">
        <v>116</v>
      </c>
      <c r="AA30" s="37" t="s">
        <v>2496</v>
      </c>
      <c r="AB30" s="37" t="s">
        <v>2496</v>
      </c>
      <c r="AC30" s="37"/>
      <c r="AD30" s="37" t="s">
        <v>2518</v>
      </c>
      <c r="AE30" s="37"/>
      <c r="AF30" s="37" t="s">
        <v>2496</v>
      </c>
      <c r="AG30" s="37" t="s">
        <v>2496</v>
      </c>
      <c r="AH30" s="37" t="s">
        <v>2496</v>
      </c>
      <c r="AI30" s="37" t="s">
        <v>2496</v>
      </c>
      <c r="AJ30" s="37" t="s">
        <v>2496</v>
      </c>
      <c r="AK30" s="37" t="s">
        <v>2496</v>
      </c>
      <c r="AL30" s="37" t="s">
        <v>2496</v>
      </c>
      <c r="AM30" s="37" t="s">
        <v>8</v>
      </c>
      <c r="AN30" s="37" t="s">
        <v>116</v>
      </c>
      <c r="AO30" s="37" t="s">
        <v>140</v>
      </c>
      <c r="AP30" s="62" t="s">
        <v>143</v>
      </c>
      <c r="AQ30" s="37" t="s">
        <v>151</v>
      </c>
      <c r="AR30" s="37" t="s">
        <v>4569</v>
      </c>
      <c r="AS30" s="37"/>
      <c r="AT30" s="37" t="s">
        <v>4570</v>
      </c>
      <c r="AU30" s="37">
        <v>3138764151</v>
      </c>
      <c r="AV30" s="37"/>
      <c r="AW30" s="37">
        <v>1</v>
      </c>
      <c r="AX30" s="37" t="s">
        <v>135</v>
      </c>
      <c r="AY30" s="37" t="s">
        <v>2496</v>
      </c>
      <c r="AZ30" s="58"/>
      <c r="BA30" s="37" t="s">
        <v>2496</v>
      </c>
      <c r="BB30" s="37" t="s">
        <v>2496</v>
      </c>
      <c r="BC30" s="37" t="s">
        <v>3654</v>
      </c>
      <c r="BD30" s="37"/>
      <c r="BE30" s="37" t="s">
        <v>2437</v>
      </c>
      <c r="BF30" s="37" t="s">
        <v>2</v>
      </c>
      <c r="BG30" s="37">
        <v>1022973071</v>
      </c>
      <c r="BH30" s="37" t="s">
        <v>3813</v>
      </c>
      <c r="BI30" s="37" t="s">
        <v>4522</v>
      </c>
      <c r="BJ30" s="37" t="s">
        <v>4287</v>
      </c>
      <c r="BK30" s="37" t="s">
        <v>3737</v>
      </c>
      <c r="BL30" s="79">
        <v>33591</v>
      </c>
      <c r="BM30" s="37" t="s">
        <v>8</v>
      </c>
      <c r="BN30" s="37" t="s">
        <v>26</v>
      </c>
      <c r="BO30" s="37" t="s">
        <v>3421</v>
      </c>
      <c r="BP30" s="37"/>
      <c r="BQ30" s="37"/>
      <c r="BR30" s="37"/>
      <c r="BS30" s="37"/>
      <c r="BT30" s="37"/>
      <c r="BU30" s="37"/>
      <c r="BV30" s="79"/>
      <c r="BW30" s="50" t="str">
        <f t="shared" si="0"/>
        <v/>
      </c>
      <c r="BX30" s="62"/>
      <c r="BY30" s="62"/>
      <c r="BZ30" s="62"/>
      <c r="CA30" s="37"/>
      <c r="CB30" s="37"/>
      <c r="CC30" s="37"/>
      <c r="CD30" s="37"/>
      <c r="CE30" s="37"/>
      <c r="CF30" s="37"/>
      <c r="CG30" s="79"/>
      <c r="CH30" s="50" t="str">
        <f t="shared" si="1"/>
        <v/>
      </c>
      <c r="CI30" s="62"/>
      <c r="CJ30" s="62"/>
      <c r="CK30" s="62"/>
      <c r="CL30" s="37" t="s">
        <v>2443</v>
      </c>
      <c r="CM30" s="37" t="s">
        <v>2464</v>
      </c>
      <c r="CN30" s="37" t="s">
        <v>2495</v>
      </c>
      <c r="CO30" s="81">
        <v>44620</v>
      </c>
      <c r="CP30" s="37" t="s">
        <v>2495</v>
      </c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 t="s">
        <v>5234</v>
      </c>
      <c r="DC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0" s="37"/>
    </row>
    <row r="31" spans="1:108" ht="45" customHeight="1" x14ac:dyDescent="0.3">
      <c r="A31" s="50">
        <v>1023048270</v>
      </c>
      <c r="B31" s="37" t="s">
        <v>2428</v>
      </c>
      <c r="C31" s="81">
        <v>44691</v>
      </c>
      <c r="D31" s="81">
        <v>44837</v>
      </c>
      <c r="E31" s="50" t="e">
        <f>VLOOKUP(MATRIZ_PRINCIPAL_USUARIOS[[#This Row],[NUMERO DE DOCUMENTO]],#REF!,2,0)</f>
        <v>#REF!</v>
      </c>
      <c r="F31" s="154" t="e">
        <f>VLOOKUP(MATRIZ_PRINCIPAL_USUARIOS[[#This Row],[NOMBRE COMPLETO]],$E$659:$E$682,1,0)</f>
        <v>#N/A</v>
      </c>
      <c r="G31" s="50" t="s">
        <v>3685</v>
      </c>
      <c r="H31" s="37" t="s">
        <v>4102</v>
      </c>
      <c r="I31" s="37" t="s">
        <v>6750</v>
      </c>
      <c r="J31" s="37" t="str">
        <f>VLOOKUP(MATRIZ_PRINCIPAL_USUARIOS[[#This Row],[DUPLA]],DUPLAS[],2,0)</f>
        <v>JOHANA ALVARADO</v>
      </c>
      <c r="K31" s="37" t="s">
        <v>1</v>
      </c>
      <c r="L31" s="37" t="s">
        <v>5717</v>
      </c>
      <c r="M31" s="37" t="s">
        <v>5794</v>
      </c>
      <c r="N31" s="37" t="s">
        <v>4296</v>
      </c>
      <c r="O31" s="37" t="s">
        <v>5795</v>
      </c>
      <c r="P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FERNANDA  YSABELL SANCHEZ  ARRIETA</v>
      </c>
      <c r="Q31" s="79">
        <v>44667</v>
      </c>
      <c r="R31" s="50">
        <f t="shared" ca="1" si="2"/>
        <v>0</v>
      </c>
      <c r="S31" s="50">
        <f t="shared" ca="1" si="3"/>
        <v>10</v>
      </c>
      <c r="T31" s="50">
        <f t="shared" ca="1" si="4"/>
        <v>27</v>
      </c>
      <c r="U31" s="37" t="str">
        <f ca="1">IF(MATRIZ_PRINCIPAL_USUARIOS[[#This Row],[FECHA DE NACIMIENTO]]&gt;0,CONCATENATE(R31," AÑOS ",S31," MESES ",T31," DIAS "),"")</f>
        <v xml:space="preserve">0 AÑOS 10 MESES 27 DIAS </v>
      </c>
      <c r="V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" s="37" t="s">
        <v>130</v>
      </c>
      <c r="X31" s="37" t="s">
        <v>8</v>
      </c>
      <c r="Y31" s="37" t="s">
        <v>116</v>
      </c>
      <c r="Z31" s="37" t="s">
        <v>116</v>
      </c>
      <c r="AA31" s="37" t="s">
        <v>2496</v>
      </c>
      <c r="AB31" s="37" t="s">
        <v>2496</v>
      </c>
      <c r="AC31" s="37"/>
      <c r="AD31" s="37" t="s">
        <v>2518</v>
      </c>
      <c r="AE31" s="37"/>
      <c r="AF31" s="37" t="s">
        <v>2496</v>
      </c>
      <c r="AG31" s="37" t="s">
        <v>2496</v>
      </c>
      <c r="AH31" s="37" t="s">
        <v>2496</v>
      </c>
      <c r="AI31" s="37" t="s">
        <v>2496</v>
      </c>
      <c r="AJ31" s="37" t="s">
        <v>2496</v>
      </c>
      <c r="AK31" s="37" t="s">
        <v>2496</v>
      </c>
      <c r="AL31" s="37" t="s">
        <v>2496</v>
      </c>
      <c r="AM31" s="37" t="s">
        <v>8</v>
      </c>
      <c r="AN31" s="37" t="s">
        <v>116</v>
      </c>
      <c r="AO31" s="37" t="s">
        <v>140</v>
      </c>
      <c r="AP31" s="62" t="s">
        <v>143</v>
      </c>
      <c r="AQ31" s="37" t="s">
        <v>151</v>
      </c>
      <c r="AR31" s="37" t="s">
        <v>4571</v>
      </c>
      <c r="AS31" s="37"/>
      <c r="AT31" s="37" t="s">
        <v>5796</v>
      </c>
      <c r="AU31" s="37">
        <v>3142823828</v>
      </c>
      <c r="AV31" s="37"/>
      <c r="AW31" s="37">
        <v>1</v>
      </c>
      <c r="AX31" s="37" t="s">
        <v>135</v>
      </c>
      <c r="AY31" s="37" t="s">
        <v>2496</v>
      </c>
      <c r="AZ31" s="58"/>
      <c r="BA31" s="37" t="s">
        <v>2496</v>
      </c>
      <c r="BB31" s="37" t="s">
        <v>2496</v>
      </c>
      <c r="BC31" s="37" t="s">
        <v>3654</v>
      </c>
      <c r="BD31" s="37" t="s">
        <v>2495</v>
      </c>
      <c r="BE31" s="37" t="s">
        <v>2440</v>
      </c>
      <c r="BF31" s="37" t="s">
        <v>4</v>
      </c>
      <c r="BG31" s="50">
        <v>772894105041961</v>
      </c>
      <c r="BH31" s="37" t="s">
        <v>4573</v>
      </c>
      <c r="BI31" s="37" t="s">
        <v>4147</v>
      </c>
      <c r="BJ31" s="37" t="s">
        <v>3746</v>
      </c>
      <c r="BK31" s="37"/>
      <c r="BL31" s="79">
        <v>22376</v>
      </c>
      <c r="BM31" s="37" t="s">
        <v>9</v>
      </c>
      <c r="BN31" s="37" t="s">
        <v>45</v>
      </c>
      <c r="BO31" s="37" t="s">
        <v>45</v>
      </c>
      <c r="BP31" s="37"/>
      <c r="BQ31" s="37"/>
      <c r="BR31" s="37"/>
      <c r="BS31" s="37"/>
      <c r="BT31" s="37"/>
      <c r="BU31" s="37"/>
      <c r="BV31" s="79"/>
      <c r="BW31" s="50" t="str">
        <f t="shared" si="0"/>
        <v/>
      </c>
      <c r="BX31" s="62"/>
      <c r="BY31" s="62"/>
      <c r="BZ31" s="62"/>
      <c r="CA31" s="37" t="s">
        <v>4</v>
      </c>
      <c r="CB31" s="50">
        <v>717951107081984</v>
      </c>
      <c r="CC31" s="37" t="s">
        <v>4147</v>
      </c>
      <c r="CD31" s="37" t="s">
        <v>4043</v>
      </c>
      <c r="CE31" s="37" t="s">
        <v>5797</v>
      </c>
      <c r="CF31" s="37" t="s">
        <v>3746</v>
      </c>
      <c r="CG31" s="37"/>
      <c r="CH31" s="50" t="str">
        <f t="shared" si="1"/>
        <v/>
      </c>
      <c r="CI31" s="62" t="s">
        <v>9</v>
      </c>
      <c r="CJ31" s="62" t="s">
        <v>45</v>
      </c>
      <c r="CK31" s="62" t="s">
        <v>45</v>
      </c>
      <c r="CL31" s="37" t="s">
        <v>2444</v>
      </c>
      <c r="CM31" s="37" t="s">
        <v>2468</v>
      </c>
      <c r="CN31" s="37"/>
      <c r="CO31" s="37" t="s">
        <v>2496</v>
      </c>
      <c r="CP31" s="81"/>
      <c r="CQ31" s="37" t="s">
        <v>2496</v>
      </c>
      <c r="CR31" s="37"/>
      <c r="CS31" s="37"/>
      <c r="CT31" s="37"/>
      <c r="CU31" s="37"/>
      <c r="CV31" s="37">
        <v>37</v>
      </c>
      <c r="CW31" s="37">
        <v>3250</v>
      </c>
      <c r="CX31" s="37">
        <v>50</v>
      </c>
      <c r="CY31" s="37"/>
      <c r="CZ31" s="37"/>
      <c r="DA31" s="37"/>
      <c r="DB31" s="37"/>
      <c r="DC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1" s="37"/>
    </row>
    <row r="32" spans="1:108" ht="45" customHeight="1" x14ac:dyDescent="0.3">
      <c r="A32" s="50" t="s">
        <v>4095</v>
      </c>
      <c r="B32" s="37" t="s">
        <v>2428</v>
      </c>
      <c r="C32" s="81">
        <v>44623</v>
      </c>
      <c r="D32" s="81">
        <v>44690</v>
      </c>
      <c r="E32" s="125" t="e">
        <f>VLOOKUP(MATRIZ_PRINCIPAL_USUARIOS[[#This Row],[NUMERO DE DOCUMENTO]],#REF!,2,0)</f>
        <v>#REF!</v>
      </c>
      <c r="F32" s="50" t="e">
        <f>VLOOKUP(MATRIZ_PRINCIPAL_USUARIOS[[#This Row],[NOMBRE COMPLETO]],$E$659:$E$682,1,0)</f>
        <v>#N/A</v>
      </c>
      <c r="G32" s="50"/>
      <c r="H32" s="37" t="s">
        <v>4102</v>
      </c>
      <c r="I32" s="37" t="s">
        <v>5619</v>
      </c>
      <c r="J32" s="37" t="str">
        <f>VLOOKUP(MATRIZ_PRINCIPAL_USUARIOS[[#This Row],[DUPLA]],DUPLAS[],2,0)</f>
        <v>PAOLA</v>
      </c>
      <c r="K32" s="37" t="s">
        <v>5</v>
      </c>
      <c r="L32" s="37" t="s">
        <v>4147</v>
      </c>
      <c r="M32" s="37" t="s">
        <v>4043</v>
      </c>
      <c r="N32" s="37" t="s">
        <v>4148</v>
      </c>
      <c r="O32" s="37" t="s">
        <v>3746</v>
      </c>
      <c r="P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ELENA  YSABEL ARIETA  GOMEZ</v>
      </c>
      <c r="Q32" s="79">
        <v>30901</v>
      </c>
      <c r="R32" s="50">
        <f t="shared" ca="1" si="2"/>
        <v>38</v>
      </c>
      <c r="S32" s="50">
        <f t="shared" ca="1" si="3"/>
        <v>7</v>
      </c>
      <c r="T32" s="50">
        <f t="shared" ca="1" si="4"/>
        <v>8</v>
      </c>
      <c r="U32" s="37" t="str">
        <f ca="1">IF(MATRIZ_PRINCIPAL_USUARIOS[[#This Row],[FECHA DE NACIMIENTO]]&gt;0,CONCATENATE(R32," AÑOS ",S32," MESES ",T32," DIAS "),"")</f>
        <v xml:space="preserve">38 AÑOS 7 MESES 8 DIAS </v>
      </c>
      <c r="V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2" s="116" t="s">
        <v>130</v>
      </c>
      <c r="X32" s="37" t="s">
        <v>9</v>
      </c>
      <c r="Y32" s="37" t="s">
        <v>45</v>
      </c>
      <c r="Z32" s="37" t="s">
        <v>45</v>
      </c>
      <c r="AA32" s="37" t="s">
        <v>2496</v>
      </c>
      <c r="AB32" s="37" t="s">
        <v>2496</v>
      </c>
      <c r="AC32" s="37"/>
      <c r="AD32" s="37" t="s">
        <v>2518</v>
      </c>
      <c r="AE32" s="37"/>
      <c r="AF32" s="37" t="s">
        <v>2496</v>
      </c>
      <c r="AG32" s="37" t="s">
        <v>2496</v>
      </c>
      <c r="AH32" s="37" t="s">
        <v>2496</v>
      </c>
      <c r="AI32" s="37" t="s">
        <v>2496</v>
      </c>
      <c r="AJ32" s="37" t="s">
        <v>2496</v>
      </c>
      <c r="AK32" s="37" t="s">
        <v>2496</v>
      </c>
      <c r="AL32" s="37" t="s">
        <v>2496</v>
      </c>
      <c r="AM32" s="37" t="s">
        <v>8</v>
      </c>
      <c r="AN32" s="37" t="s">
        <v>116</v>
      </c>
      <c r="AO32" s="37" t="s">
        <v>140</v>
      </c>
      <c r="AP32" s="62" t="s">
        <v>143</v>
      </c>
      <c r="AQ32" s="37" t="s">
        <v>151</v>
      </c>
      <c r="AR32" s="37" t="s">
        <v>4571</v>
      </c>
      <c r="AS32" s="37"/>
      <c r="AT32" s="37" t="s">
        <v>4572</v>
      </c>
      <c r="AU32" s="37">
        <v>3142823828</v>
      </c>
      <c r="AV32" s="37"/>
      <c r="AW32" s="37">
        <v>2</v>
      </c>
      <c r="AX32" s="37" t="s">
        <v>135</v>
      </c>
      <c r="AY32" s="37" t="s">
        <v>2496</v>
      </c>
      <c r="AZ32" s="58"/>
      <c r="BA32" s="37" t="s">
        <v>2496</v>
      </c>
      <c r="BB32" s="37" t="s">
        <v>2496</v>
      </c>
      <c r="BC32" s="37" t="s">
        <v>3654</v>
      </c>
      <c r="BD32" s="37"/>
      <c r="BE32" s="37" t="s">
        <v>2434</v>
      </c>
      <c r="BF32" s="37" t="s">
        <v>4</v>
      </c>
      <c r="BG32" s="37">
        <v>772894105041961</v>
      </c>
      <c r="BH32" s="37" t="s">
        <v>4573</v>
      </c>
      <c r="BI32" s="37" t="s">
        <v>4147</v>
      </c>
      <c r="BJ32" s="37" t="s">
        <v>3746</v>
      </c>
      <c r="BK32" s="37"/>
      <c r="BL32" s="79">
        <v>22376</v>
      </c>
      <c r="BM32" s="37" t="s">
        <v>9</v>
      </c>
      <c r="BN32" s="37" t="s">
        <v>45</v>
      </c>
      <c r="BO32" s="37" t="s">
        <v>45</v>
      </c>
      <c r="BP32" s="37"/>
      <c r="BQ32" s="37"/>
      <c r="BR32" s="37"/>
      <c r="BS32" s="37"/>
      <c r="BT32" s="37"/>
      <c r="BU32" s="37"/>
      <c r="BV32" s="79"/>
      <c r="BW32" s="50" t="str">
        <f t="shared" si="0"/>
        <v/>
      </c>
      <c r="BX32" s="62"/>
      <c r="BY32" s="62"/>
      <c r="BZ32" s="62"/>
      <c r="CA32" s="37"/>
      <c r="CB32" s="37"/>
      <c r="CC32" s="37"/>
      <c r="CD32" s="37"/>
      <c r="CE32" s="37"/>
      <c r="CF32" s="37"/>
      <c r="CG32" s="79"/>
      <c r="CH32" s="50" t="str">
        <f t="shared" si="1"/>
        <v/>
      </c>
      <c r="CI32" s="62"/>
      <c r="CJ32" s="62"/>
      <c r="CK32" s="62"/>
      <c r="CL32" s="37" t="s">
        <v>2444</v>
      </c>
      <c r="CM32" s="37" t="s">
        <v>2468</v>
      </c>
      <c r="CN32" s="37" t="s">
        <v>2495</v>
      </c>
      <c r="CO32" s="81">
        <v>44620</v>
      </c>
      <c r="CP32" s="37" t="s">
        <v>2495</v>
      </c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 t="s">
        <v>5235</v>
      </c>
      <c r="DC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2" s="37"/>
    </row>
    <row r="33" spans="1:108" ht="45" customHeight="1" x14ac:dyDescent="0.3">
      <c r="A33" s="50">
        <v>1033822280</v>
      </c>
      <c r="B33" s="37" t="s">
        <v>2427</v>
      </c>
      <c r="C33" s="81">
        <v>44623</v>
      </c>
      <c r="D33" s="81"/>
      <c r="E33" s="50"/>
      <c r="F33" s="50"/>
      <c r="G33" s="50"/>
      <c r="H33" s="37" t="s">
        <v>4102</v>
      </c>
      <c r="I33" s="37" t="s">
        <v>6749</v>
      </c>
      <c r="J33" s="37" t="str">
        <f>VLOOKUP(MATRIZ_PRINCIPAL_USUARIOS[[#This Row],[DUPLA]],DUPLAS[],2,0)</f>
        <v>ANGIE YARA - YORMARY MENECES</v>
      </c>
      <c r="K33" s="37" t="s">
        <v>1</v>
      </c>
      <c r="L33" s="37" t="s">
        <v>4149</v>
      </c>
      <c r="M33" s="37" t="s">
        <v>4150</v>
      </c>
      <c r="N33" s="37" t="s">
        <v>4003</v>
      </c>
      <c r="O33" s="37" t="s">
        <v>3730</v>
      </c>
      <c r="P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OWEN  ANDREY MACIAS RODRIGUEZ</v>
      </c>
      <c r="Q33" s="79">
        <v>43169</v>
      </c>
      <c r="R33" s="50">
        <f t="shared" ca="1" si="2"/>
        <v>5</v>
      </c>
      <c r="S33" s="50">
        <f t="shared" ca="1" si="3"/>
        <v>0</v>
      </c>
      <c r="T33" s="50">
        <f t="shared" ca="1" si="4"/>
        <v>5</v>
      </c>
      <c r="U33" s="37" t="str">
        <f ca="1">IF(MATRIZ_PRINCIPAL_USUARIOS[[#This Row],[FECHA DE NACIMIENTO]]&gt;0,CONCATENATE(R33," AÑOS ",S33," MESES ",T33," DIAS "),"")</f>
        <v xml:space="preserve">5 AÑOS 0 MESES 5 DIAS </v>
      </c>
      <c r="V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" s="116" t="s">
        <v>129</v>
      </c>
      <c r="X33" s="37" t="s">
        <v>8</v>
      </c>
      <c r="Y33" s="37" t="s">
        <v>116</v>
      </c>
      <c r="Z33" s="37" t="s">
        <v>116</v>
      </c>
      <c r="AA33" s="37" t="s">
        <v>2496</v>
      </c>
      <c r="AB33" s="37" t="s">
        <v>2496</v>
      </c>
      <c r="AC33" s="37"/>
      <c r="AD33" s="37" t="s">
        <v>2518</v>
      </c>
      <c r="AE33" s="37"/>
      <c r="AF33" s="37" t="s">
        <v>2496</v>
      </c>
      <c r="AG33" s="37" t="s">
        <v>2496</v>
      </c>
      <c r="AH33" s="37" t="s">
        <v>2496</v>
      </c>
      <c r="AI33" s="37" t="s">
        <v>2496</v>
      </c>
      <c r="AJ33" s="37" t="s">
        <v>2496</v>
      </c>
      <c r="AK33" s="37" t="s">
        <v>2496</v>
      </c>
      <c r="AL33" s="37" t="s">
        <v>2496</v>
      </c>
      <c r="AM33" s="37" t="s">
        <v>8</v>
      </c>
      <c r="AN33" s="37" t="s">
        <v>116</v>
      </c>
      <c r="AO33" s="37" t="s">
        <v>140</v>
      </c>
      <c r="AP33" s="62" t="s">
        <v>143</v>
      </c>
      <c r="AQ33" s="37" t="s">
        <v>151</v>
      </c>
      <c r="AR33" s="37" t="s">
        <v>4574</v>
      </c>
      <c r="AS33" s="37"/>
      <c r="AT33" s="37" t="s">
        <v>4575</v>
      </c>
      <c r="AU33" s="37">
        <v>3192220410</v>
      </c>
      <c r="AV33" s="37"/>
      <c r="AW33" s="37">
        <v>1</v>
      </c>
      <c r="AX33" s="37" t="s">
        <v>135</v>
      </c>
      <c r="AY33" s="37" t="s">
        <v>2495</v>
      </c>
      <c r="AZ33" s="58" t="s">
        <v>3605</v>
      </c>
      <c r="BA33" s="37" t="s">
        <v>2496</v>
      </c>
      <c r="BB33" s="37" t="s">
        <v>2496</v>
      </c>
      <c r="BC33" s="37" t="s">
        <v>3607</v>
      </c>
      <c r="BD33" s="37"/>
      <c r="BE33" s="37" t="s">
        <v>2434</v>
      </c>
      <c r="BF33" s="37" t="s">
        <v>2</v>
      </c>
      <c r="BG33" s="37">
        <v>1022978193</v>
      </c>
      <c r="BH33" s="37" t="s">
        <v>4509</v>
      </c>
      <c r="BI33" s="37" t="s">
        <v>4162</v>
      </c>
      <c r="BJ33" s="37" t="s">
        <v>3730</v>
      </c>
      <c r="BK33" s="37" t="s">
        <v>4576</v>
      </c>
      <c r="BL33" s="79">
        <v>33710</v>
      </c>
      <c r="BM33" s="37" t="s">
        <v>8</v>
      </c>
      <c r="BN33" s="37" t="s">
        <v>116</v>
      </c>
      <c r="BO33" s="37" t="s">
        <v>116</v>
      </c>
      <c r="BP33" s="37" t="s">
        <v>2</v>
      </c>
      <c r="BQ33" s="37">
        <v>1073694681</v>
      </c>
      <c r="BR33" s="37" t="s">
        <v>4577</v>
      </c>
      <c r="BS33" s="37" t="s">
        <v>3860</v>
      </c>
      <c r="BT33" s="37" t="s">
        <v>4578</v>
      </c>
      <c r="BU33" s="37" t="s">
        <v>4152</v>
      </c>
      <c r="BV33" s="79">
        <v>33800</v>
      </c>
      <c r="BW33" s="50">
        <f t="shared" ca="1" si="0"/>
        <v>30</v>
      </c>
      <c r="BX33" s="62" t="s">
        <v>8</v>
      </c>
      <c r="BY33" s="62" t="s">
        <v>116</v>
      </c>
      <c r="BZ33" s="62" t="s">
        <v>116</v>
      </c>
      <c r="CA33" s="37" t="s">
        <v>2</v>
      </c>
      <c r="CB33" s="37">
        <v>1022978193</v>
      </c>
      <c r="CC33" s="37" t="s">
        <v>4509</v>
      </c>
      <c r="CD33" s="37" t="s">
        <v>4162</v>
      </c>
      <c r="CE33" s="37" t="s">
        <v>3730</v>
      </c>
      <c r="CF33" s="37" t="s">
        <v>4576</v>
      </c>
      <c r="CG33" s="81">
        <v>33710</v>
      </c>
      <c r="CH33" s="50">
        <f t="shared" ca="1" si="1"/>
        <v>30</v>
      </c>
      <c r="CI33" s="62" t="s">
        <v>8</v>
      </c>
      <c r="CJ33" s="62" t="s">
        <v>116</v>
      </c>
      <c r="CK33" s="62" t="s">
        <v>116</v>
      </c>
      <c r="CL33" s="37" t="s">
        <v>2443</v>
      </c>
      <c r="CM33" s="37" t="s">
        <v>2466</v>
      </c>
      <c r="CN33" s="37" t="s">
        <v>2495</v>
      </c>
      <c r="CO33" s="81">
        <v>44620</v>
      </c>
      <c r="CP33" s="37" t="s">
        <v>2495</v>
      </c>
      <c r="CQ33" s="37" t="s">
        <v>2495</v>
      </c>
      <c r="CR33" s="37">
        <v>1</v>
      </c>
      <c r="CS33" s="37"/>
      <c r="CT33" s="37"/>
      <c r="CU33" s="37"/>
      <c r="CV33" s="37">
        <v>39</v>
      </c>
      <c r="CW33" s="37">
        <v>2350</v>
      </c>
      <c r="CX33" s="37">
        <v>45</v>
      </c>
      <c r="CY33" s="37" t="s">
        <v>2495</v>
      </c>
      <c r="CZ33" s="37"/>
      <c r="DA33" s="37"/>
      <c r="DB33" s="37"/>
      <c r="DC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33" s="37"/>
    </row>
    <row r="34" spans="1:108" ht="45" customHeight="1" x14ac:dyDescent="0.3">
      <c r="A34" s="50">
        <v>1240693955</v>
      </c>
      <c r="B34" s="37" t="s">
        <v>2427</v>
      </c>
      <c r="C34" s="81">
        <v>44623</v>
      </c>
      <c r="D34" s="81"/>
      <c r="E34" s="50"/>
      <c r="F34" s="50"/>
      <c r="G34" s="50"/>
      <c r="H34" s="37" t="s">
        <v>4102</v>
      </c>
      <c r="I34" s="37" t="s">
        <v>6749</v>
      </c>
      <c r="J34" s="37" t="str">
        <f>VLOOKUP(MATRIZ_PRINCIPAL_USUARIOS[[#This Row],[DUPLA]],DUPLAS[],2,0)</f>
        <v>ANGIE YARA - YORMARY MENECES</v>
      </c>
      <c r="K34" s="37" t="s">
        <v>1</v>
      </c>
      <c r="L34" s="37" t="s">
        <v>3881</v>
      </c>
      <c r="M34" s="37" t="s">
        <v>4151</v>
      </c>
      <c r="N34" s="37" t="s">
        <v>4152</v>
      </c>
      <c r="O34" s="37" t="s">
        <v>4153</v>
      </c>
      <c r="P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ARANZA SOFIA  GARCIA  MAVAREZ</v>
      </c>
      <c r="Q34" s="79">
        <v>44216</v>
      </c>
      <c r="R34" s="50">
        <f t="shared" ca="1" si="2"/>
        <v>2</v>
      </c>
      <c r="S34" s="50">
        <f t="shared" ca="1" si="3"/>
        <v>1</v>
      </c>
      <c r="T34" s="50">
        <f t="shared" ca="1" si="4"/>
        <v>23</v>
      </c>
      <c r="U34" s="37" t="str">
        <f ca="1">IF(MATRIZ_PRINCIPAL_USUARIOS[[#This Row],[FECHA DE NACIMIENTO]]&gt;0,CONCATENATE(R34," AÑOS ",S34," MESES ",T34," DIAS "),"")</f>
        <v xml:space="preserve">2 AÑOS 1 MESES 23 DIAS </v>
      </c>
      <c r="V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" s="116" t="s">
        <v>130</v>
      </c>
      <c r="X34" s="37" t="s">
        <v>8</v>
      </c>
      <c r="Y34" s="37" t="s">
        <v>116</v>
      </c>
      <c r="Z34" s="37" t="s">
        <v>116</v>
      </c>
      <c r="AA34" s="37" t="s">
        <v>2496</v>
      </c>
      <c r="AB34" s="37" t="s">
        <v>2496</v>
      </c>
      <c r="AC34" s="37"/>
      <c r="AD34" s="37" t="s">
        <v>2518</v>
      </c>
      <c r="AE34" s="37"/>
      <c r="AF34" s="37" t="s">
        <v>2496</v>
      </c>
      <c r="AG34" s="37" t="s">
        <v>2496</v>
      </c>
      <c r="AH34" s="37" t="s">
        <v>2496</v>
      </c>
      <c r="AI34" s="37" t="s">
        <v>2496</v>
      </c>
      <c r="AJ34" s="37" t="s">
        <v>2496</v>
      </c>
      <c r="AK34" s="37" t="s">
        <v>2496</v>
      </c>
      <c r="AL34" s="37" t="s">
        <v>2496</v>
      </c>
      <c r="AM34" s="37" t="s">
        <v>8</v>
      </c>
      <c r="AN34" s="37" t="s">
        <v>116</v>
      </c>
      <c r="AO34" s="37" t="s">
        <v>140</v>
      </c>
      <c r="AP34" s="62" t="s">
        <v>143</v>
      </c>
      <c r="AQ34" s="37" t="s">
        <v>151</v>
      </c>
      <c r="AR34" s="37" t="s">
        <v>4559</v>
      </c>
      <c r="AS34" s="37"/>
      <c r="AT34" s="37" t="s">
        <v>4579</v>
      </c>
      <c r="AU34" s="37">
        <v>33013430677</v>
      </c>
      <c r="AV34" s="37"/>
      <c r="AW34" s="37">
        <v>1</v>
      </c>
      <c r="AX34" s="37" t="s">
        <v>135</v>
      </c>
      <c r="AY34" s="37" t="s">
        <v>2496</v>
      </c>
      <c r="AZ34" s="58"/>
      <c r="BA34" s="37" t="s">
        <v>2496</v>
      </c>
      <c r="BB34" s="37" t="s">
        <v>2496</v>
      </c>
      <c r="BC34" s="37" t="s">
        <v>3654</v>
      </c>
      <c r="BD34" s="37"/>
      <c r="BE34" s="37" t="s">
        <v>2434</v>
      </c>
      <c r="BF34" s="37" t="s">
        <v>5</v>
      </c>
      <c r="BG34" s="37"/>
      <c r="BH34" s="37" t="s">
        <v>4580</v>
      </c>
      <c r="BI34" s="37" t="s">
        <v>4108</v>
      </c>
      <c r="BJ34" s="37" t="s">
        <v>4581</v>
      </c>
      <c r="BK34" s="37" t="s">
        <v>4152</v>
      </c>
      <c r="BL34" s="79">
        <v>36048</v>
      </c>
      <c r="BM34" s="37" t="s">
        <v>9</v>
      </c>
      <c r="BN34" s="37" t="s">
        <v>45</v>
      </c>
      <c r="BO34" s="37" t="s">
        <v>45</v>
      </c>
      <c r="BP34" s="37"/>
      <c r="BQ34" s="37"/>
      <c r="BR34" s="37"/>
      <c r="BS34" s="37"/>
      <c r="BT34" s="37"/>
      <c r="BU34" s="37"/>
      <c r="BV34" s="79"/>
      <c r="BW34" s="50" t="str">
        <f t="shared" si="0"/>
        <v/>
      </c>
      <c r="BX34" s="62"/>
      <c r="BY34" s="62"/>
      <c r="BZ34" s="62"/>
      <c r="CA34" s="37" t="s">
        <v>5</v>
      </c>
      <c r="CB34" s="37"/>
      <c r="CC34" s="37" t="s">
        <v>4580</v>
      </c>
      <c r="CD34" s="37" t="s">
        <v>4108</v>
      </c>
      <c r="CE34" s="37" t="s">
        <v>4581</v>
      </c>
      <c r="CF34" s="37" t="s">
        <v>4152</v>
      </c>
      <c r="CG34" s="79">
        <v>36048</v>
      </c>
      <c r="CH34" s="50">
        <f t="shared" ca="1" si="1"/>
        <v>24</v>
      </c>
      <c r="CI34" s="62" t="s">
        <v>9</v>
      </c>
      <c r="CJ34" s="62" t="s">
        <v>45</v>
      </c>
      <c r="CK34" s="62" t="s">
        <v>45</v>
      </c>
      <c r="CL34" s="37" t="s">
        <v>2443</v>
      </c>
      <c r="CM34" s="37" t="s">
        <v>2455</v>
      </c>
      <c r="CN34" s="37" t="s">
        <v>2495</v>
      </c>
      <c r="CO34" s="81">
        <v>44620</v>
      </c>
      <c r="CP34" s="37" t="s">
        <v>2495</v>
      </c>
      <c r="CQ34" s="37" t="s">
        <v>2496</v>
      </c>
      <c r="CR34" s="37"/>
      <c r="CS34" s="37"/>
      <c r="CT34" s="37"/>
      <c r="CU34" s="37"/>
      <c r="CV34" s="37">
        <v>39</v>
      </c>
      <c r="CW34" s="37">
        <v>3500</v>
      </c>
      <c r="CX34" s="37">
        <v>58</v>
      </c>
      <c r="CY34" s="37" t="s">
        <v>2495</v>
      </c>
      <c r="CZ34" s="37"/>
      <c r="DA34" s="37"/>
      <c r="DB34" s="37"/>
      <c r="DC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" s="37"/>
    </row>
    <row r="35" spans="1:108" ht="45" customHeight="1" x14ac:dyDescent="0.3">
      <c r="A35" s="50">
        <v>1243859943</v>
      </c>
      <c r="B35" s="37" t="s">
        <v>2427</v>
      </c>
      <c r="C35" s="81">
        <v>44623</v>
      </c>
      <c r="D35" s="81"/>
      <c r="E35" s="50"/>
      <c r="F35" s="50"/>
      <c r="G35" s="50"/>
      <c r="H35" s="37" t="s">
        <v>4102</v>
      </c>
      <c r="I35" s="37" t="s">
        <v>6749</v>
      </c>
      <c r="J35" s="37" t="str">
        <f>VLOOKUP(MATRIZ_PRINCIPAL_USUARIOS[[#This Row],[DUPLA]],DUPLAS[],2,0)</f>
        <v>ANGIE YARA - YORMARY MENECES</v>
      </c>
      <c r="K35" s="37" t="s">
        <v>1</v>
      </c>
      <c r="L35" s="37" t="s">
        <v>4154</v>
      </c>
      <c r="M35" s="37"/>
      <c r="N35" s="37" t="s">
        <v>4155</v>
      </c>
      <c r="O35" s="37" t="s">
        <v>4156</v>
      </c>
      <c r="P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LUCIANA   QUIROGA  CHARRI </v>
      </c>
      <c r="Q35" s="79">
        <v>44224</v>
      </c>
      <c r="R35" s="50">
        <f t="shared" ca="1" si="2"/>
        <v>2</v>
      </c>
      <c r="S35" s="50">
        <f t="shared" ca="1" si="3"/>
        <v>1</v>
      </c>
      <c r="T35" s="50">
        <f t="shared" ca="1" si="4"/>
        <v>15</v>
      </c>
      <c r="U35" s="37" t="str">
        <f ca="1">IF(MATRIZ_PRINCIPAL_USUARIOS[[#This Row],[FECHA DE NACIMIENTO]]&gt;0,CONCATENATE(R35," AÑOS ",S35," MESES ",T35," DIAS "),"")</f>
        <v xml:space="preserve">2 AÑOS 1 MESES 15 DIAS </v>
      </c>
      <c r="V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" s="116" t="s">
        <v>130</v>
      </c>
      <c r="X35" s="37" t="s">
        <v>8</v>
      </c>
      <c r="Y35" s="37" t="s">
        <v>116</v>
      </c>
      <c r="Z35" s="37" t="s">
        <v>116</v>
      </c>
      <c r="AA35" s="37" t="s">
        <v>2496</v>
      </c>
      <c r="AB35" s="37" t="s">
        <v>2496</v>
      </c>
      <c r="AC35" s="37"/>
      <c r="AD35" s="37" t="s">
        <v>2518</v>
      </c>
      <c r="AE35" s="37"/>
      <c r="AF35" s="37" t="s">
        <v>2496</v>
      </c>
      <c r="AG35" s="37" t="s">
        <v>2496</v>
      </c>
      <c r="AH35" s="37" t="s">
        <v>2496</v>
      </c>
      <c r="AI35" s="37" t="s">
        <v>2496</v>
      </c>
      <c r="AJ35" s="37" t="s">
        <v>2496</v>
      </c>
      <c r="AK35" s="37" t="s">
        <v>2496</v>
      </c>
      <c r="AL35" s="37" t="s">
        <v>2496</v>
      </c>
      <c r="AM35" s="37" t="s">
        <v>8</v>
      </c>
      <c r="AN35" s="37" t="s">
        <v>116</v>
      </c>
      <c r="AO35" s="37" t="s">
        <v>140</v>
      </c>
      <c r="AP35" s="62" t="s">
        <v>143</v>
      </c>
      <c r="AQ35" s="37" t="s">
        <v>151</v>
      </c>
      <c r="AR35" s="37" t="s">
        <v>4582</v>
      </c>
      <c r="AS35" s="37"/>
      <c r="AT35" s="37" t="s">
        <v>4583</v>
      </c>
      <c r="AU35" s="37">
        <v>3156250787</v>
      </c>
      <c r="AV35" s="37"/>
      <c r="AW35" s="37">
        <v>1</v>
      </c>
      <c r="AX35" s="37" t="s">
        <v>135</v>
      </c>
      <c r="AY35" s="37" t="s">
        <v>2495</v>
      </c>
      <c r="AZ35" s="58" t="s">
        <v>3590</v>
      </c>
      <c r="BA35" s="37" t="s">
        <v>2496</v>
      </c>
      <c r="BB35" s="37" t="s">
        <v>2496</v>
      </c>
      <c r="BC35" s="37" t="s">
        <v>3607</v>
      </c>
      <c r="BD35" s="37"/>
      <c r="BE35" s="37" t="s">
        <v>2434</v>
      </c>
      <c r="BF35" s="37" t="s">
        <v>2</v>
      </c>
      <c r="BG35" s="37">
        <v>1022929393</v>
      </c>
      <c r="BH35" s="37" t="s">
        <v>4584</v>
      </c>
      <c r="BI35" s="37"/>
      <c r="BJ35" s="37" t="s">
        <v>4156</v>
      </c>
      <c r="BK35" s="37" t="s">
        <v>3751</v>
      </c>
      <c r="BL35" s="79">
        <v>31692</v>
      </c>
      <c r="BM35" s="37" t="s">
        <v>8</v>
      </c>
      <c r="BN35" s="37" t="s">
        <v>40</v>
      </c>
      <c r="BO35" s="37" t="s">
        <v>3114</v>
      </c>
      <c r="BP35" s="37" t="s">
        <v>2</v>
      </c>
      <c r="BQ35" s="37">
        <v>79095323</v>
      </c>
      <c r="BR35" s="37" t="s">
        <v>4585</v>
      </c>
      <c r="BS35" s="37"/>
      <c r="BT35" s="37" t="s">
        <v>4155</v>
      </c>
      <c r="BU35" s="37" t="s">
        <v>4586</v>
      </c>
      <c r="BV35" s="79">
        <v>30431</v>
      </c>
      <c r="BW35" s="50">
        <f t="shared" ca="1" si="0"/>
        <v>39</v>
      </c>
      <c r="BX35" s="62" t="s">
        <v>8</v>
      </c>
      <c r="BY35" s="62" t="s">
        <v>26</v>
      </c>
      <c r="BZ35" s="62" t="s">
        <v>3445</v>
      </c>
      <c r="CA35" s="37" t="s">
        <v>2</v>
      </c>
      <c r="CB35" s="37">
        <v>1022929393</v>
      </c>
      <c r="CC35" s="37" t="s">
        <v>4584</v>
      </c>
      <c r="CD35" s="37"/>
      <c r="CE35" s="37" t="s">
        <v>4156</v>
      </c>
      <c r="CF35" s="37" t="s">
        <v>3751</v>
      </c>
      <c r="CG35" s="79">
        <v>31692</v>
      </c>
      <c r="CH35" s="50">
        <f t="shared" ca="1" si="1"/>
        <v>36</v>
      </c>
      <c r="CI35" s="62" t="s">
        <v>8</v>
      </c>
      <c r="CJ35" s="62" t="s">
        <v>40</v>
      </c>
      <c r="CK35" s="62" t="s">
        <v>3114</v>
      </c>
      <c r="CL35" s="37" t="s">
        <v>2444</v>
      </c>
      <c r="CM35" s="37" t="s">
        <v>2462</v>
      </c>
      <c r="CN35" s="37" t="s">
        <v>2495</v>
      </c>
      <c r="CO35" s="81">
        <v>44620</v>
      </c>
      <c r="CP35" s="37" t="s">
        <v>2495</v>
      </c>
      <c r="CQ35" s="37" t="s">
        <v>2495</v>
      </c>
      <c r="CR35" s="37">
        <v>4</v>
      </c>
      <c r="CS35" s="37" t="s">
        <v>2495</v>
      </c>
      <c r="CT35" s="37"/>
      <c r="CU35" s="37"/>
      <c r="CV35" s="37">
        <v>37</v>
      </c>
      <c r="CW35" s="37">
        <v>2100</v>
      </c>
      <c r="CX35" s="37">
        <v>34</v>
      </c>
      <c r="CY35" s="37" t="s">
        <v>2495</v>
      </c>
      <c r="CZ35" s="37"/>
      <c r="DA35" s="37"/>
      <c r="DB35" s="37"/>
      <c r="DC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" s="37"/>
    </row>
    <row r="36" spans="1:108" ht="45" customHeight="1" x14ac:dyDescent="0.3">
      <c r="A36" s="50">
        <v>1243859248</v>
      </c>
      <c r="B36" s="37" t="s">
        <v>2427</v>
      </c>
      <c r="C36" s="81">
        <v>44623</v>
      </c>
      <c r="D36" s="81"/>
      <c r="E36" s="50"/>
      <c r="F36" s="50"/>
      <c r="G36" s="50"/>
      <c r="H36" s="37" t="s">
        <v>4102</v>
      </c>
      <c r="I36" s="37" t="s">
        <v>6749</v>
      </c>
      <c r="J36" s="37" t="str">
        <f>VLOOKUP(MATRIZ_PRINCIPAL_USUARIOS[[#This Row],[DUPLA]],DUPLAS[],2,0)</f>
        <v>ANGIE YARA - YORMARY MENECES</v>
      </c>
      <c r="K36" s="37" t="s">
        <v>1</v>
      </c>
      <c r="L36" s="37" t="s">
        <v>4157</v>
      </c>
      <c r="M36" s="37" t="s">
        <v>4158</v>
      </c>
      <c r="N36" s="37" t="s">
        <v>4159</v>
      </c>
      <c r="O36" s="37" t="s">
        <v>4160</v>
      </c>
      <c r="P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EITHAN  EMMANUEL  PINTO  OROZCO</v>
      </c>
      <c r="Q36" s="79" t="s">
        <v>6000</v>
      </c>
      <c r="R36" s="50">
        <f t="shared" ca="1" si="2"/>
        <v>2</v>
      </c>
      <c r="S36" s="50">
        <f t="shared" ca="1" si="3"/>
        <v>7</v>
      </c>
      <c r="T36" s="50">
        <f t="shared" ca="1" si="4"/>
        <v>13</v>
      </c>
      <c r="U36" s="37" t="str">
        <f ca="1">IF(MATRIZ_PRINCIPAL_USUARIOS[[#This Row],[FECHA DE NACIMIENTO]]&gt;0,CONCATENATE(R36," AÑOS ",S36," MESES ",T36," DIAS "),"")</f>
        <v xml:space="preserve">2 AÑOS 7 MESES 13 DIAS </v>
      </c>
      <c r="V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" s="116" t="s">
        <v>129</v>
      </c>
      <c r="X36" s="37" t="s">
        <v>8</v>
      </c>
      <c r="Y36" s="37" t="s">
        <v>116</v>
      </c>
      <c r="Z36" s="37" t="s">
        <v>116</v>
      </c>
      <c r="AA36" s="37" t="s">
        <v>2496</v>
      </c>
      <c r="AB36" s="37" t="s">
        <v>2496</v>
      </c>
      <c r="AC36" s="37"/>
      <c r="AD36" s="37" t="s">
        <v>2518</v>
      </c>
      <c r="AE36" s="37"/>
      <c r="AF36" s="37" t="s">
        <v>2496</v>
      </c>
      <c r="AG36" s="37" t="s">
        <v>2496</v>
      </c>
      <c r="AH36" s="37" t="s">
        <v>2496</v>
      </c>
      <c r="AI36" s="37" t="s">
        <v>2496</v>
      </c>
      <c r="AJ36" s="37" t="s">
        <v>2496</v>
      </c>
      <c r="AK36" s="37" t="s">
        <v>2496</v>
      </c>
      <c r="AL36" s="37" t="s">
        <v>2496</v>
      </c>
      <c r="AM36" s="37" t="s">
        <v>8</v>
      </c>
      <c r="AN36" s="37" t="s">
        <v>116</v>
      </c>
      <c r="AO36" s="37" t="s">
        <v>140</v>
      </c>
      <c r="AP36" s="62" t="s">
        <v>143</v>
      </c>
      <c r="AQ36" s="37" t="s">
        <v>151</v>
      </c>
      <c r="AR36" s="37" t="s">
        <v>4102</v>
      </c>
      <c r="AS36" s="37"/>
      <c r="AT36" s="37" t="s">
        <v>4587</v>
      </c>
      <c r="AU36" s="37">
        <v>3045227993</v>
      </c>
      <c r="AV36" s="37"/>
      <c r="AW36" s="37">
        <v>1</v>
      </c>
      <c r="AX36" s="37" t="s">
        <v>135</v>
      </c>
      <c r="AY36" s="37" t="s">
        <v>2495</v>
      </c>
      <c r="AZ36" s="58" t="s">
        <v>3653</v>
      </c>
      <c r="BA36" s="37" t="s">
        <v>2496</v>
      </c>
      <c r="BB36" s="37" t="s">
        <v>2496</v>
      </c>
      <c r="BC36" s="37" t="s">
        <v>3607</v>
      </c>
      <c r="BD36" s="37"/>
      <c r="BE36" s="37" t="s">
        <v>2434</v>
      </c>
      <c r="BF36" s="37" t="s">
        <v>2</v>
      </c>
      <c r="BG36" s="37">
        <v>1006026755</v>
      </c>
      <c r="BH36" s="37" t="s">
        <v>4588</v>
      </c>
      <c r="BI36" s="37" t="s">
        <v>4589</v>
      </c>
      <c r="BJ36" s="37" t="s">
        <v>4590</v>
      </c>
      <c r="BK36" s="37" t="s">
        <v>4591</v>
      </c>
      <c r="BL36" s="79">
        <v>36347</v>
      </c>
      <c r="BM36" s="37" t="s">
        <v>8</v>
      </c>
      <c r="BN36" s="37" t="s">
        <v>40</v>
      </c>
      <c r="BO36" s="37" t="s">
        <v>3123</v>
      </c>
      <c r="BP36" s="37"/>
      <c r="BQ36" s="37"/>
      <c r="BR36" s="37"/>
      <c r="BS36" s="37"/>
      <c r="BT36" s="37"/>
      <c r="BU36" s="37"/>
      <c r="BV36" s="79"/>
      <c r="BW36" s="50" t="str">
        <f t="shared" si="0"/>
        <v/>
      </c>
      <c r="BX36" s="62"/>
      <c r="BY36" s="62"/>
      <c r="BZ36" s="62"/>
      <c r="CA36" s="37" t="s">
        <v>2</v>
      </c>
      <c r="CB36" s="37">
        <v>1006026755</v>
      </c>
      <c r="CC36" s="37" t="s">
        <v>4588</v>
      </c>
      <c r="CD36" s="37" t="s">
        <v>4589</v>
      </c>
      <c r="CE36" s="37" t="s">
        <v>4590</v>
      </c>
      <c r="CF36" s="37" t="s">
        <v>4591</v>
      </c>
      <c r="CG36" s="79">
        <v>36347</v>
      </c>
      <c r="CH36" s="50">
        <f t="shared" ca="1" si="1"/>
        <v>23</v>
      </c>
      <c r="CI36" s="62" t="s">
        <v>8</v>
      </c>
      <c r="CJ36" s="62" t="s">
        <v>40</v>
      </c>
      <c r="CK36" s="62" t="s">
        <v>3123</v>
      </c>
      <c r="CL36" s="37" t="s">
        <v>2444</v>
      </c>
      <c r="CM36" s="37" t="s">
        <v>2468</v>
      </c>
      <c r="CN36" s="37" t="s">
        <v>2495</v>
      </c>
      <c r="CO36" s="81">
        <v>44620</v>
      </c>
      <c r="CP36" s="37" t="s">
        <v>2495</v>
      </c>
      <c r="CQ36" s="37" t="s">
        <v>2496</v>
      </c>
      <c r="CR36" s="37"/>
      <c r="CS36" s="37"/>
      <c r="CT36" s="37"/>
      <c r="CU36" s="37"/>
      <c r="CV36" s="37">
        <v>39</v>
      </c>
      <c r="CW36" s="37">
        <v>2700</v>
      </c>
      <c r="CX36" s="37">
        <v>47</v>
      </c>
      <c r="CY36" s="37" t="s">
        <v>2495</v>
      </c>
      <c r="CZ36" s="37"/>
      <c r="DA36" s="37"/>
      <c r="DB36" s="37"/>
      <c r="DC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" s="37"/>
    </row>
    <row r="37" spans="1:108" ht="45" customHeight="1" x14ac:dyDescent="0.3">
      <c r="A37" s="50">
        <v>1023048659</v>
      </c>
      <c r="B37" s="37" t="s">
        <v>2427</v>
      </c>
      <c r="C37" s="81">
        <v>44761</v>
      </c>
      <c r="D37" s="81"/>
      <c r="E37" s="50"/>
      <c r="F37" s="50"/>
      <c r="G37" s="50"/>
      <c r="H37" s="37" t="s">
        <v>4102</v>
      </c>
      <c r="I37" s="50" t="s">
        <v>5619</v>
      </c>
      <c r="J37" s="37" t="str">
        <f>VLOOKUP(MATRIZ_PRINCIPAL_USUARIOS[[#This Row],[DUPLA]],DUPLAS[],2,0)</f>
        <v>PAOLA</v>
      </c>
      <c r="K37" s="37" t="s">
        <v>1</v>
      </c>
      <c r="L37" s="37" t="s">
        <v>4092</v>
      </c>
      <c r="M37" s="37" t="s">
        <v>6058</v>
      </c>
      <c r="N37" s="37" t="s">
        <v>5627</v>
      </c>
      <c r="O37" s="37" t="s">
        <v>3809</v>
      </c>
      <c r="P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AILYN FANDIÑO HERRERA</v>
      </c>
      <c r="Q37" s="81">
        <v>44740</v>
      </c>
      <c r="R37" s="50">
        <f t="shared" ca="1" si="2"/>
        <v>0</v>
      </c>
      <c r="S37" s="50">
        <f t="shared" ca="1" si="3"/>
        <v>8</v>
      </c>
      <c r="T37" s="50">
        <f t="shared" ca="1" si="4"/>
        <v>15</v>
      </c>
      <c r="U37" s="37" t="str">
        <f ca="1">IF(MATRIZ_PRINCIPAL_USUARIOS[[#This Row],[FECHA DE NACIMIENTO]]&gt;0,CONCATENATE(R37," AÑOS ",S37," MESES ",T37," DIAS "),"")</f>
        <v xml:space="preserve">0 AÑOS 8 MESES 15 DIAS </v>
      </c>
      <c r="V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" s="138" t="s">
        <v>130</v>
      </c>
      <c r="X37" s="37" t="s">
        <v>8</v>
      </c>
      <c r="Y37" s="37" t="s">
        <v>116</v>
      </c>
      <c r="Z37" s="37" t="s">
        <v>116</v>
      </c>
      <c r="AA37" s="37" t="s">
        <v>2496</v>
      </c>
      <c r="AB37" s="37" t="s">
        <v>2496</v>
      </c>
      <c r="AC37" s="37"/>
      <c r="AD37" s="37" t="s">
        <v>2518</v>
      </c>
      <c r="AE37" s="37"/>
      <c r="AF37" s="37" t="s">
        <v>2496</v>
      </c>
      <c r="AG37" s="37" t="s">
        <v>2496</v>
      </c>
      <c r="AH37" s="37" t="s">
        <v>2496</v>
      </c>
      <c r="AI37" s="37" t="s">
        <v>2496</v>
      </c>
      <c r="AJ37" s="37" t="s">
        <v>2496</v>
      </c>
      <c r="AK37" s="37" t="s">
        <v>2496</v>
      </c>
      <c r="AL37" s="37" t="s">
        <v>2496</v>
      </c>
      <c r="AM37" s="37" t="s">
        <v>8</v>
      </c>
      <c r="AN37" s="37" t="s">
        <v>116</v>
      </c>
      <c r="AO37" s="37" t="s">
        <v>140</v>
      </c>
      <c r="AP37" s="62" t="s">
        <v>143</v>
      </c>
      <c r="AQ37" s="37" t="s">
        <v>151</v>
      </c>
      <c r="AR37" s="37" t="s">
        <v>4592</v>
      </c>
      <c r="AS37" s="37"/>
      <c r="AT37" s="37" t="s">
        <v>4593</v>
      </c>
      <c r="AU37" s="37">
        <v>3202091987</v>
      </c>
      <c r="AV37" s="37">
        <v>3223967929</v>
      </c>
      <c r="AW37" s="37">
        <v>1</v>
      </c>
      <c r="AX37" s="37" t="s">
        <v>135</v>
      </c>
      <c r="AY37" s="37" t="s">
        <v>2496</v>
      </c>
      <c r="AZ37" s="58"/>
      <c r="BA37" s="37" t="s">
        <v>2496</v>
      </c>
      <c r="BB37" s="37" t="s">
        <v>2496</v>
      </c>
      <c r="BC37" s="37" t="s">
        <v>3654</v>
      </c>
      <c r="BD37" s="37"/>
      <c r="BE37" s="37" t="s">
        <v>2434</v>
      </c>
      <c r="BF37" s="37" t="s">
        <v>2</v>
      </c>
      <c r="BG37" s="50">
        <v>1026293133</v>
      </c>
      <c r="BH37" s="37" t="s">
        <v>4161</v>
      </c>
      <c r="BI37" s="37" t="s">
        <v>4162</v>
      </c>
      <c r="BJ37" s="37" t="s">
        <v>4163</v>
      </c>
      <c r="BK37" s="37" t="s">
        <v>4164</v>
      </c>
      <c r="BL37" s="79">
        <v>35004</v>
      </c>
      <c r="BM37" s="37" t="s">
        <v>8</v>
      </c>
      <c r="BN37" s="37" t="s">
        <v>116</v>
      </c>
      <c r="BO37" s="37" t="s">
        <v>116</v>
      </c>
      <c r="BP37" s="37"/>
      <c r="BQ37" s="37"/>
      <c r="BR37" s="37"/>
      <c r="BS37" s="81"/>
      <c r="BT37" s="37"/>
      <c r="BU37" s="37"/>
      <c r="BV37" s="81"/>
      <c r="BW37" s="50" t="str">
        <f t="shared" si="0"/>
        <v/>
      </c>
      <c r="BX37" s="62"/>
      <c r="BY37" s="62"/>
      <c r="BZ37" s="62"/>
      <c r="CA37" s="37" t="s">
        <v>2</v>
      </c>
      <c r="CB37" s="50">
        <v>1026293133</v>
      </c>
      <c r="CC37" s="37" t="s">
        <v>4161</v>
      </c>
      <c r="CD37" s="37" t="s">
        <v>4162</v>
      </c>
      <c r="CE37" s="37" t="s">
        <v>4163</v>
      </c>
      <c r="CF37" s="37" t="s">
        <v>4164</v>
      </c>
      <c r="CG37" s="79">
        <v>35004</v>
      </c>
      <c r="CH37" s="50">
        <f t="shared" ca="1" si="1"/>
        <v>27</v>
      </c>
      <c r="CI37" s="62" t="s">
        <v>8</v>
      </c>
      <c r="CJ37" s="62" t="s">
        <v>116</v>
      </c>
      <c r="CK37" s="62" t="s">
        <v>116</v>
      </c>
      <c r="CL37" s="37" t="s">
        <v>2444</v>
      </c>
      <c r="CM37" s="37" t="s">
        <v>2450</v>
      </c>
      <c r="CN37" s="37" t="s">
        <v>2496</v>
      </c>
      <c r="CO37" s="81">
        <v>44761</v>
      </c>
      <c r="CP37" s="37" t="s">
        <v>2496</v>
      </c>
      <c r="CQ37" s="37" t="s">
        <v>2496</v>
      </c>
      <c r="CR37" s="37"/>
      <c r="CS37" s="37" t="s">
        <v>2496</v>
      </c>
      <c r="CT37" s="37" t="s">
        <v>4082</v>
      </c>
      <c r="CU37" s="37"/>
      <c r="CV37" s="37" t="s">
        <v>6059</v>
      </c>
      <c r="CW37" s="37"/>
      <c r="CX37" s="37"/>
      <c r="CY37" s="37" t="s">
        <v>2495</v>
      </c>
      <c r="CZ37" s="37">
        <v>1</v>
      </c>
      <c r="DA37" s="37">
        <v>1</v>
      </c>
      <c r="DB37" s="37"/>
      <c r="DC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7" s="37"/>
    </row>
    <row r="38" spans="1:108" ht="45" customHeight="1" x14ac:dyDescent="0.3">
      <c r="A38" s="50">
        <v>1026293133</v>
      </c>
      <c r="B38" s="37" t="s">
        <v>2428</v>
      </c>
      <c r="C38" s="81">
        <v>44623</v>
      </c>
      <c r="D38" s="81">
        <v>44760</v>
      </c>
      <c r="E38" s="50" t="e">
        <f>VLOOKUP(MATRIZ_PRINCIPAL_USUARIOS[[#This Row],[NUMERO DE DOCUMENTO]],#REF!,2,0)</f>
        <v>#REF!</v>
      </c>
      <c r="F38" s="50" t="e">
        <f>VLOOKUP(MATRIZ_PRINCIPAL_USUARIOS[[#This Row],[NOMBRE COMPLETO]],$E$659:$E$682,1,0)</f>
        <v>#N/A</v>
      </c>
      <c r="G38" s="50"/>
      <c r="H38" s="37" t="s">
        <v>4102</v>
      </c>
      <c r="I38" s="37" t="s">
        <v>5619</v>
      </c>
      <c r="J38" s="37" t="str">
        <f>VLOOKUP(MATRIZ_PRINCIPAL_USUARIOS[[#This Row],[DUPLA]],DUPLAS[],2,0)</f>
        <v>PAOLA</v>
      </c>
      <c r="K38" s="37" t="s">
        <v>2</v>
      </c>
      <c r="L38" s="37" t="s">
        <v>4161</v>
      </c>
      <c r="M38" s="37" t="s">
        <v>4162</v>
      </c>
      <c r="N38" s="37" t="s">
        <v>4163</v>
      </c>
      <c r="O38" s="37" t="s">
        <v>4164</v>
      </c>
      <c r="P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ASTRID  CAROLINA  HERRERA  ACOSTA </v>
      </c>
      <c r="Q38" s="79">
        <v>35004</v>
      </c>
      <c r="R38" s="50">
        <f t="shared" ca="1" si="2"/>
        <v>27</v>
      </c>
      <c r="S38" s="50">
        <f t="shared" ca="1" si="3"/>
        <v>4</v>
      </c>
      <c r="T38" s="50">
        <f t="shared" ca="1" si="4"/>
        <v>14</v>
      </c>
      <c r="U38" s="37" t="str">
        <f ca="1">IF(MATRIZ_PRINCIPAL_USUARIOS[[#This Row],[FECHA DE NACIMIENTO]]&gt;0,CONCATENATE(R38," AÑOS ",S38," MESES ",T38," DIAS "),"")</f>
        <v xml:space="preserve">27 AÑOS 4 MESES 14 DIAS </v>
      </c>
      <c r="V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8" s="116" t="s">
        <v>130</v>
      </c>
      <c r="X38" s="37" t="s">
        <v>8</v>
      </c>
      <c r="Y38" s="37" t="s">
        <v>116</v>
      </c>
      <c r="Z38" s="37" t="s">
        <v>116</v>
      </c>
      <c r="AA38" s="37" t="s">
        <v>2496</v>
      </c>
      <c r="AB38" s="37" t="s">
        <v>2496</v>
      </c>
      <c r="AC38" s="37"/>
      <c r="AD38" s="37" t="s">
        <v>2518</v>
      </c>
      <c r="AE38" s="37"/>
      <c r="AF38" s="37" t="s">
        <v>2496</v>
      </c>
      <c r="AG38" s="37" t="s">
        <v>2496</v>
      </c>
      <c r="AH38" s="37" t="s">
        <v>2496</v>
      </c>
      <c r="AI38" s="37" t="s">
        <v>2496</v>
      </c>
      <c r="AJ38" s="37" t="s">
        <v>2496</v>
      </c>
      <c r="AK38" s="37" t="s">
        <v>2496</v>
      </c>
      <c r="AL38" s="37" t="s">
        <v>2496</v>
      </c>
      <c r="AM38" s="37" t="s">
        <v>8</v>
      </c>
      <c r="AN38" s="37" t="s">
        <v>116</v>
      </c>
      <c r="AO38" s="37" t="s">
        <v>140</v>
      </c>
      <c r="AP38" s="62" t="s">
        <v>143</v>
      </c>
      <c r="AQ38" s="37" t="s">
        <v>151</v>
      </c>
      <c r="AR38" s="37" t="s">
        <v>4592</v>
      </c>
      <c r="AS38" s="37"/>
      <c r="AT38" s="37" t="s">
        <v>4593</v>
      </c>
      <c r="AU38" s="37">
        <v>3202091987</v>
      </c>
      <c r="AV38" s="37">
        <v>3223967929</v>
      </c>
      <c r="AW38" s="37">
        <v>1</v>
      </c>
      <c r="AX38" s="37" t="s">
        <v>135</v>
      </c>
      <c r="AY38" s="37" t="s">
        <v>2495</v>
      </c>
      <c r="AZ38" s="58" t="s">
        <v>3603</v>
      </c>
      <c r="BA38" s="37" t="s">
        <v>2496</v>
      </c>
      <c r="BB38" s="37" t="s">
        <v>2496</v>
      </c>
      <c r="BC38" s="37"/>
      <c r="BD38" s="37"/>
      <c r="BE38" s="37" t="s">
        <v>2433</v>
      </c>
      <c r="BF38" s="37" t="s">
        <v>2</v>
      </c>
      <c r="BG38" s="37">
        <v>51906141</v>
      </c>
      <c r="BH38" s="37" t="s">
        <v>4594</v>
      </c>
      <c r="BI38" s="37" t="s">
        <v>3876</v>
      </c>
      <c r="BJ38" s="37" t="s">
        <v>4164</v>
      </c>
      <c r="BK38" s="37" t="s">
        <v>4595</v>
      </c>
      <c r="BL38" s="79">
        <v>24283</v>
      </c>
      <c r="BM38" s="37" t="s">
        <v>8</v>
      </c>
      <c r="BN38" s="37" t="s">
        <v>116</v>
      </c>
      <c r="BO38" s="37" t="s">
        <v>116</v>
      </c>
      <c r="BP38" s="37"/>
      <c r="BQ38" s="37"/>
      <c r="BR38" s="37"/>
      <c r="BS38" s="37"/>
      <c r="BT38" s="37"/>
      <c r="BU38" s="37"/>
      <c r="BV38" s="79"/>
      <c r="BW38" s="50" t="str">
        <f t="shared" si="0"/>
        <v/>
      </c>
      <c r="BX38" s="62"/>
      <c r="BY38" s="62"/>
      <c r="BZ38" s="62"/>
      <c r="CA38" s="37"/>
      <c r="CB38" s="37"/>
      <c r="CC38" s="37"/>
      <c r="CD38" s="37"/>
      <c r="CE38" s="37"/>
      <c r="CF38" s="37"/>
      <c r="CG38" s="79"/>
      <c r="CH38" s="50" t="str">
        <f t="shared" si="1"/>
        <v/>
      </c>
      <c r="CI38" s="62" t="s">
        <v>8</v>
      </c>
      <c r="CJ38" s="62" t="s">
        <v>116</v>
      </c>
      <c r="CK38" s="62" t="s">
        <v>116</v>
      </c>
      <c r="CL38" s="37" t="s">
        <v>2443</v>
      </c>
      <c r="CM38" s="37" t="s">
        <v>2448</v>
      </c>
      <c r="CN38" s="37" t="s">
        <v>2495</v>
      </c>
      <c r="CO38" s="81">
        <v>44620</v>
      </c>
      <c r="CP38" s="37" t="s">
        <v>2495</v>
      </c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 t="s">
        <v>5232</v>
      </c>
      <c r="DC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8" s="37"/>
    </row>
    <row r="39" spans="1:108" ht="45" customHeight="1" x14ac:dyDescent="0.3">
      <c r="A39" s="50">
        <v>1245078722</v>
      </c>
      <c r="B39" s="37" t="s">
        <v>2427</v>
      </c>
      <c r="C39" s="81">
        <v>44623</v>
      </c>
      <c r="D39" s="81"/>
      <c r="E39" s="50"/>
      <c r="F39" s="50"/>
      <c r="G39" s="50"/>
      <c r="H39" s="37" t="s">
        <v>4102</v>
      </c>
      <c r="I39" s="37" t="s">
        <v>6745</v>
      </c>
      <c r="J39" s="37" t="str">
        <f>VLOOKUP(MATRIZ_PRINCIPAL_USUARIOS[[#This Row],[DUPLA]],DUPLAS[],2,0)</f>
        <v>NIKOL MALES - ANDREA ROCIO</v>
      </c>
      <c r="K39" s="37" t="s">
        <v>1</v>
      </c>
      <c r="L39" s="37" t="s">
        <v>3800</v>
      </c>
      <c r="M39" s="37" t="s">
        <v>2620</v>
      </c>
      <c r="N39" s="37" t="s">
        <v>4142</v>
      </c>
      <c r="O39" s="37" t="s">
        <v>3728</v>
      </c>
      <c r="P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SANTIAGO RODRIGUEZ  PIÑEROS</v>
      </c>
      <c r="Q39" s="79">
        <v>44326</v>
      </c>
      <c r="R39" s="50">
        <f t="shared" ca="1" si="2"/>
        <v>1</v>
      </c>
      <c r="S39" s="50">
        <f t="shared" ca="1" si="3"/>
        <v>10</v>
      </c>
      <c r="T39" s="50">
        <f t="shared" ca="1" si="4"/>
        <v>5</v>
      </c>
      <c r="U39" s="37" t="str">
        <f ca="1">IF(MATRIZ_PRINCIPAL_USUARIOS[[#This Row],[FECHA DE NACIMIENTO]]&gt;0,CONCATENATE(R39," AÑOS ",S39," MESES ",T39," DIAS "),"")</f>
        <v xml:space="preserve">1 AÑOS 10 MESES 5 DIAS </v>
      </c>
      <c r="V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" s="116" t="s">
        <v>129</v>
      </c>
      <c r="X39" s="37" t="s">
        <v>8</v>
      </c>
      <c r="Y39" s="37" t="s">
        <v>116</v>
      </c>
      <c r="Z39" s="37" t="s">
        <v>116</v>
      </c>
      <c r="AA39" s="37" t="s">
        <v>2496</v>
      </c>
      <c r="AB39" s="37" t="s">
        <v>2496</v>
      </c>
      <c r="AC39" s="37"/>
      <c r="AD39" s="37" t="s">
        <v>2518</v>
      </c>
      <c r="AE39" s="37"/>
      <c r="AF39" s="37" t="s">
        <v>2496</v>
      </c>
      <c r="AG39" s="37" t="s">
        <v>2496</v>
      </c>
      <c r="AH39" s="37" t="s">
        <v>2496</v>
      </c>
      <c r="AI39" s="37" t="s">
        <v>2496</v>
      </c>
      <c r="AJ39" s="37" t="s">
        <v>2496</v>
      </c>
      <c r="AK39" s="37" t="s">
        <v>2496</v>
      </c>
      <c r="AL39" s="37" t="s">
        <v>2496</v>
      </c>
      <c r="AM39" s="37" t="s">
        <v>8</v>
      </c>
      <c r="AN39" s="37" t="s">
        <v>116</v>
      </c>
      <c r="AO39" s="37" t="s">
        <v>140</v>
      </c>
      <c r="AP39" s="62" t="s">
        <v>143</v>
      </c>
      <c r="AQ39" s="37" t="s">
        <v>151</v>
      </c>
      <c r="AR39" s="37" t="s">
        <v>4596</v>
      </c>
      <c r="AS39" s="37"/>
      <c r="AT39" s="37" t="s">
        <v>4597</v>
      </c>
      <c r="AU39" s="37">
        <v>31087934910</v>
      </c>
      <c r="AV39" s="37">
        <v>3123228949</v>
      </c>
      <c r="AW39" s="37">
        <v>1</v>
      </c>
      <c r="AX39" s="37" t="s">
        <v>135</v>
      </c>
      <c r="AY39" s="37" t="s">
        <v>2496</v>
      </c>
      <c r="AZ39" s="58"/>
      <c r="BA39" s="37" t="s">
        <v>2496</v>
      </c>
      <c r="BB39" s="37" t="s">
        <v>2496</v>
      </c>
      <c r="BC39" s="37"/>
      <c r="BD39" s="37"/>
      <c r="BE39" s="37" t="s">
        <v>2434</v>
      </c>
      <c r="BF39" s="37" t="s">
        <v>2</v>
      </c>
      <c r="BG39" s="37">
        <v>52743133</v>
      </c>
      <c r="BH39" s="37" t="s">
        <v>4598</v>
      </c>
      <c r="BI39" s="37" t="s">
        <v>4599</v>
      </c>
      <c r="BJ39" s="37" t="s">
        <v>4142</v>
      </c>
      <c r="BK39" s="37" t="s">
        <v>4600</v>
      </c>
      <c r="BL39" s="79">
        <v>29373</v>
      </c>
      <c r="BM39" s="37" t="s">
        <v>8</v>
      </c>
      <c r="BN39" s="37" t="s">
        <v>116</v>
      </c>
      <c r="BO39" s="37" t="s">
        <v>116</v>
      </c>
      <c r="BP39" s="37"/>
      <c r="BQ39" s="37"/>
      <c r="BR39" s="37"/>
      <c r="BS39" s="37"/>
      <c r="BT39" s="37"/>
      <c r="BU39" s="37"/>
      <c r="BV39" s="79"/>
      <c r="BW39" s="50" t="str">
        <f t="shared" si="0"/>
        <v/>
      </c>
      <c r="BX39" s="62"/>
      <c r="BY39" s="62"/>
      <c r="BZ39" s="62"/>
      <c r="CA39" s="37"/>
      <c r="CB39" s="37"/>
      <c r="CC39" s="37"/>
      <c r="CD39" s="37"/>
      <c r="CE39" s="37"/>
      <c r="CF39" s="37"/>
      <c r="CG39" s="79"/>
      <c r="CH39" s="50" t="str">
        <f t="shared" si="1"/>
        <v/>
      </c>
      <c r="CI39" s="62" t="s">
        <v>8</v>
      </c>
      <c r="CJ39" s="62" t="s">
        <v>116</v>
      </c>
      <c r="CK39" s="62" t="s">
        <v>116</v>
      </c>
      <c r="CL39" s="37" t="s">
        <v>2443</v>
      </c>
      <c r="CM39" s="37" t="s">
        <v>2457</v>
      </c>
      <c r="CN39" s="37" t="s">
        <v>2495</v>
      </c>
      <c r="CO39" s="81">
        <v>44620</v>
      </c>
      <c r="CP39" s="37" t="s">
        <v>2495</v>
      </c>
      <c r="CQ39" s="37" t="s">
        <v>2495</v>
      </c>
      <c r="CR39" s="37">
        <v>1</v>
      </c>
      <c r="CS39" s="37" t="s">
        <v>2495</v>
      </c>
      <c r="CT39" s="37"/>
      <c r="CU39" s="37"/>
      <c r="CV39" s="37">
        <v>38</v>
      </c>
      <c r="CW39" s="37">
        <v>1555</v>
      </c>
      <c r="CX39" s="37">
        <v>41</v>
      </c>
      <c r="CY39" s="37" t="s">
        <v>2495</v>
      </c>
      <c r="CZ39" s="37"/>
      <c r="DA39" s="37"/>
      <c r="DB39" s="37"/>
      <c r="DC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" s="37"/>
    </row>
    <row r="40" spans="1:108" ht="45" customHeight="1" x14ac:dyDescent="0.3">
      <c r="A40" s="50">
        <v>1016921602</v>
      </c>
      <c r="B40" s="37" t="s">
        <v>2427</v>
      </c>
      <c r="C40" s="81">
        <v>44623</v>
      </c>
      <c r="D40" s="81"/>
      <c r="E40" s="50"/>
      <c r="F40" s="50"/>
      <c r="G40" s="50"/>
      <c r="H40" s="37" t="s">
        <v>4102</v>
      </c>
      <c r="I40" s="37" t="s">
        <v>6749</v>
      </c>
      <c r="J40" s="37" t="str">
        <f>VLOOKUP(MATRIZ_PRINCIPAL_USUARIOS[[#This Row],[DUPLA]],DUPLAS[],2,0)</f>
        <v>ANGIE YARA - YORMARY MENECES</v>
      </c>
      <c r="K40" s="37" t="s">
        <v>1</v>
      </c>
      <c r="L40" s="37" t="s">
        <v>4165</v>
      </c>
      <c r="M40" s="37" t="s">
        <v>3745</v>
      </c>
      <c r="N40" s="37" t="s">
        <v>4166</v>
      </c>
      <c r="O40" s="37" t="s">
        <v>4167</v>
      </c>
      <c r="P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 ALEJANDRO MENA  LADERA</v>
      </c>
      <c r="Q40" s="79">
        <v>43895</v>
      </c>
      <c r="R40" s="50">
        <f t="shared" ca="1" si="2"/>
        <v>3</v>
      </c>
      <c r="S40" s="50">
        <f t="shared" ca="1" si="3"/>
        <v>0</v>
      </c>
      <c r="T40" s="50">
        <f t="shared" ca="1" si="4"/>
        <v>10</v>
      </c>
      <c r="U40" s="37" t="str">
        <f ca="1">IF(MATRIZ_PRINCIPAL_USUARIOS[[#This Row],[FECHA DE NACIMIENTO]]&gt;0,CONCATENATE(R40," AÑOS ",S40," MESES ",T40," DIAS "),"")</f>
        <v xml:space="preserve">3 AÑOS 0 MESES 10 DIAS </v>
      </c>
      <c r="V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" s="116" t="s">
        <v>129</v>
      </c>
      <c r="X40" s="37" t="s">
        <v>8</v>
      </c>
      <c r="Y40" s="37" t="s">
        <v>116</v>
      </c>
      <c r="Z40" s="37" t="s">
        <v>116</v>
      </c>
      <c r="AA40" s="37" t="s">
        <v>2496</v>
      </c>
      <c r="AB40" s="37" t="s">
        <v>2496</v>
      </c>
      <c r="AC40" s="37"/>
      <c r="AD40" s="37" t="s">
        <v>2518</v>
      </c>
      <c r="AE40" s="37"/>
      <c r="AF40" s="37" t="s">
        <v>2496</v>
      </c>
      <c r="AG40" s="37" t="s">
        <v>2496</v>
      </c>
      <c r="AH40" s="37" t="s">
        <v>2496</v>
      </c>
      <c r="AI40" s="37" t="s">
        <v>2496</v>
      </c>
      <c r="AJ40" s="37" t="s">
        <v>2496</v>
      </c>
      <c r="AK40" s="37" t="s">
        <v>2496</v>
      </c>
      <c r="AL40" s="37" t="s">
        <v>2496</v>
      </c>
      <c r="AM40" s="37" t="s">
        <v>8</v>
      </c>
      <c r="AN40" s="37" t="s">
        <v>116</v>
      </c>
      <c r="AO40" s="37" t="s">
        <v>140</v>
      </c>
      <c r="AP40" s="62" t="s">
        <v>143</v>
      </c>
      <c r="AQ40" s="37" t="s">
        <v>151</v>
      </c>
      <c r="AR40" s="37"/>
      <c r="AS40" s="37"/>
      <c r="AT40" s="37" t="s">
        <v>4601</v>
      </c>
      <c r="AU40" s="37">
        <v>3184892674</v>
      </c>
      <c r="AV40" s="37"/>
      <c r="AW40" s="37">
        <v>1</v>
      </c>
      <c r="AX40" s="37" t="s">
        <v>135</v>
      </c>
      <c r="AY40" s="37" t="s">
        <v>2495</v>
      </c>
      <c r="AZ40" s="58" t="s">
        <v>3601</v>
      </c>
      <c r="BA40" s="37" t="s">
        <v>2496</v>
      </c>
      <c r="BB40" s="37" t="s">
        <v>2496</v>
      </c>
      <c r="BC40" s="37" t="s">
        <v>3607</v>
      </c>
      <c r="BD40" s="37"/>
      <c r="BE40" s="37" t="s">
        <v>2434</v>
      </c>
      <c r="BF40" s="37" t="s">
        <v>4</v>
      </c>
      <c r="BG40" s="37">
        <v>9629741130519990</v>
      </c>
      <c r="BH40" s="37" t="s">
        <v>4298</v>
      </c>
      <c r="BI40" s="37" t="s">
        <v>3747</v>
      </c>
      <c r="BJ40" s="37" t="s">
        <v>4602</v>
      </c>
      <c r="BK40" s="37" t="s">
        <v>4603</v>
      </c>
      <c r="BL40" s="79">
        <v>33371</v>
      </c>
      <c r="BM40" s="37" t="s">
        <v>8</v>
      </c>
      <c r="BN40" s="37" t="s">
        <v>116</v>
      </c>
      <c r="BO40" s="37" t="s">
        <v>116</v>
      </c>
      <c r="BP40" s="37" t="s">
        <v>2</v>
      </c>
      <c r="BQ40" s="37">
        <v>4804986</v>
      </c>
      <c r="BR40" s="37" t="s">
        <v>4604</v>
      </c>
      <c r="BS40" s="37"/>
      <c r="BT40" s="37" t="s">
        <v>4166</v>
      </c>
      <c r="BU40" s="37" t="s">
        <v>4605</v>
      </c>
      <c r="BV40" s="79">
        <v>27565</v>
      </c>
      <c r="BW40" s="50">
        <f t="shared" ca="1" si="0"/>
        <v>47</v>
      </c>
      <c r="BX40" s="62" t="s">
        <v>8</v>
      </c>
      <c r="BY40" s="62" t="s">
        <v>25</v>
      </c>
      <c r="BZ40" s="62" t="s">
        <v>2698</v>
      </c>
      <c r="CA40" s="37" t="s">
        <v>4</v>
      </c>
      <c r="CB40" s="37">
        <v>9629741130519990</v>
      </c>
      <c r="CC40" s="37" t="s">
        <v>4298</v>
      </c>
      <c r="CD40" s="37" t="s">
        <v>3747</v>
      </c>
      <c r="CE40" s="37" t="s">
        <v>4602</v>
      </c>
      <c r="CF40" s="37" t="s">
        <v>4603</v>
      </c>
      <c r="CG40" s="79">
        <v>33371</v>
      </c>
      <c r="CH40" s="50">
        <f t="shared" ca="1" si="1"/>
        <v>31</v>
      </c>
      <c r="CI40" s="62" t="s">
        <v>9</v>
      </c>
      <c r="CJ40" s="62" t="s">
        <v>45</v>
      </c>
      <c r="CK40" s="62" t="s">
        <v>45</v>
      </c>
      <c r="CL40" s="37" t="s">
        <v>2443</v>
      </c>
      <c r="CM40" s="37" t="s">
        <v>2457</v>
      </c>
      <c r="CN40" s="37" t="s">
        <v>2495</v>
      </c>
      <c r="CO40" s="81">
        <v>44620</v>
      </c>
      <c r="CP40" s="37" t="s">
        <v>2495</v>
      </c>
      <c r="CQ40" s="37" t="s">
        <v>2495</v>
      </c>
      <c r="CR40" s="37">
        <v>1</v>
      </c>
      <c r="CS40" s="37" t="s">
        <v>2496</v>
      </c>
      <c r="CT40" s="37"/>
      <c r="CU40" s="37"/>
      <c r="CV40" s="37">
        <v>39</v>
      </c>
      <c r="CW40" s="37">
        <v>3200</v>
      </c>
      <c r="CX40" s="37">
        <v>68</v>
      </c>
      <c r="CY40" s="37" t="s">
        <v>2495</v>
      </c>
      <c r="CZ40" s="37"/>
      <c r="DA40" s="37"/>
      <c r="DB40" s="37"/>
      <c r="DC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0" s="37"/>
    </row>
    <row r="41" spans="1:108" ht="45" customHeight="1" x14ac:dyDescent="0.3">
      <c r="A41" s="50">
        <v>1023046494</v>
      </c>
      <c r="B41" s="37" t="s">
        <v>2427</v>
      </c>
      <c r="C41" s="81">
        <v>44861</v>
      </c>
      <c r="D41" s="81"/>
      <c r="E41" s="50" t="s">
        <v>5590</v>
      </c>
      <c r="F41" s="50"/>
      <c r="G41" s="50"/>
      <c r="H41" s="50" t="s">
        <v>4102</v>
      </c>
      <c r="I41" s="50" t="s">
        <v>6749</v>
      </c>
      <c r="J41" s="37" t="str">
        <f>VLOOKUP(MATRIZ_PRINCIPAL_USUARIOS[[#This Row],[DUPLA]],DUPLAS[],2,0)</f>
        <v>ANGIE YARA - YORMARY MENECES</v>
      </c>
      <c r="K41" s="37" t="s">
        <v>1</v>
      </c>
      <c r="L41" s="37" t="s">
        <v>3912</v>
      </c>
      <c r="M41" s="37" t="s">
        <v>6851</v>
      </c>
      <c r="N41" s="37" t="s">
        <v>5679</v>
      </c>
      <c r="O41" s="37" t="s">
        <v>4173</v>
      </c>
      <c r="P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MARIA  DE LOS ANGELES  NELSON  MARTINEZ </v>
      </c>
      <c r="Q41" s="81">
        <v>44244</v>
      </c>
      <c r="R41" s="50">
        <f t="shared" ca="1" si="2"/>
        <v>2</v>
      </c>
      <c r="S41" s="50">
        <f t="shared" ca="1" si="3"/>
        <v>0</v>
      </c>
      <c r="T41" s="50">
        <f t="shared" ca="1" si="4"/>
        <v>26</v>
      </c>
      <c r="U41" s="37" t="str">
        <f ca="1">IF(MATRIZ_PRINCIPAL_USUARIOS[[#This Row],[FECHA DE NACIMIENTO]]&gt;0,CONCATENATE(R41," AÑOS ",S41," MESES ",T41," DIAS "),"")</f>
        <v xml:space="preserve">2 AÑOS 0 MESES 26 DIAS </v>
      </c>
      <c r="V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" s="37" t="s">
        <v>130</v>
      </c>
      <c r="X41" s="37" t="s">
        <v>8</v>
      </c>
      <c r="Y41" s="37" t="s">
        <v>116</v>
      </c>
      <c r="Z41" s="37" t="s">
        <v>116</v>
      </c>
      <c r="AA41" s="37" t="s">
        <v>2496</v>
      </c>
      <c r="AB41" s="37" t="s">
        <v>2496</v>
      </c>
      <c r="AC41" s="37"/>
      <c r="AD41" s="37" t="s">
        <v>2518</v>
      </c>
      <c r="AE41" s="37"/>
      <c r="AF41" s="37" t="s">
        <v>2496</v>
      </c>
      <c r="AG41" s="37" t="s">
        <v>2496</v>
      </c>
      <c r="AH41" s="37" t="s">
        <v>2496</v>
      </c>
      <c r="AI41" s="37" t="s">
        <v>2496</v>
      </c>
      <c r="AJ41" s="37" t="s">
        <v>2496</v>
      </c>
      <c r="AK41" s="37" t="s">
        <v>2496</v>
      </c>
      <c r="AL41" s="37" t="s">
        <v>2496</v>
      </c>
      <c r="AM41" s="37" t="s">
        <v>8</v>
      </c>
      <c r="AN41" s="37" t="s">
        <v>116</v>
      </c>
      <c r="AO41" s="37" t="s">
        <v>140</v>
      </c>
      <c r="AP41" s="62" t="s">
        <v>143</v>
      </c>
      <c r="AQ41" s="37" t="s">
        <v>151</v>
      </c>
      <c r="AR41" s="37" t="s">
        <v>4655</v>
      </c>
      <c r="AS41" s="37"/>
      <c r="AT41" s="37" t="s">
        <v>6852</v>
      </c>
      <c r="AU41" s="37">
        <v>3112551301</v>
      </c>
      <c r="AV41" s="37"/>
      <c r="AW41" s="37">
        <v>1</v>
      </c>
      <c r="AX41" s="37" t="s">
        <v>135</v>
      </c>
      <c r="AY41" s="37" t="s">
        <v>2496</v>
      </c>
      <c r="AZ41" s="58"/>
      <c r="BA41" s="37" t="s">
        <v>2496</v>
      </c>
      <c r="BB41" s="37" t="s">
        <v>2496</v>
      </c>
      <c r="BC41" s="37" t="s">
        <v>3654</v>
      </c>
      <c r="BD41" s="37"/>
      <c r="BE41" s="37" t="s">
        <v>2434</v>
      </c>
      <c r="BF41" s="37" t="s">
        <v>5</v>
      </c>
      <c r="BG41" s="37"/>
      <c r="BH41" s="37" t="s">
        <v>4661</v>
      </c>
      <c r="BI41" s="37" t="s">
        <v>6853</v>
      </c>
      <c r="BJ41" s="37" t="s">
        <v>4173</v>
      </c>
      <c r="BK41" s="37"/>
      <c r="BL41" s="81">
        <v>30390</v>
      </c>
      <c r="BM41" s="37" t="s">
        <v>9</v>
      </c>
      <c r="BN41" s="37" t="s">
        <v>45</v>
      </c>
      <c r="BO41" s="37" t="s">
        <v>45</v>
      </c>
      <c r="BP41" s="37" t="s">
        <v>5</v>
      </c>
      <c r="BQ41" s="37"/>
      <c r="BR41" s="37" t="s">
        <v>6854</v>
      </c>
      <c r="BS41" s="37" t="s">
        <v>6855</v>
      </c>
      <c r="BT41" s="37" t="s">
        <v>5640</v>
      </c>
      <c r="BU41" s="37" t="s">
        <v>6505</v>
      </c>
      <c r="BV41" s="81">
        <v>30502</v>
      </c>
      <c r="BW41" s="50">
        <f t="shared" ca="1" si="0"/>
        <v>39</v>
      </c>
      <c r="BX41" s="62" t="s">
        <v>9</v>
      </c>
      <c r="BY41" s="62" t="s">
        <v>45</v>
      </c>
      <c r="BZ41" s="62" t="s">
        <v>45</v>
      </c>
      <c r="CA41" s="37" t="s">
        <v>5</v>
      </c>
      <c r="CB41" s="37"/>
      <c r="CC41" s="37" t="s">
        <v>4661</v>
      </c>
      <c r="CD41" s="37" t="s">
        <v>6853</v>
      </c>
      <c r="CE41" s="37" t="s">
        <v>4173</v>
      </c>
      <c r="CF41" s="37"/>
      <c r="CG41" s="81">
        <v>30390</v>
      </c>
      <c r="CH41" s="50">
        <f t="shared" ca="1" si="1"/>
        <v>40</v>
      </c>
      <c r="CI41" s="62" t="s">
        <v>9</v>
      </c>
      <c r="CJ41" s="62" t="s">
        <v>45</v>
      </c>
      <c r="CK41" s="62" t="s">
        <v>45</v>
      </c>
      <c r="CL41" s="37" t="s">
        <v>2443</v>
      </c>
      <c r="CM41" s="37" t="s">
        <v>2457</v>
      </c>
      <c r="CN41" s="37" t="s">
        <v>2495</v>
      </c>
      <c r="CO41" s="81">
        <v>44861</v>
      </c>
      <c r="CP41" s="37" t="s">
        <v>2495</v>
      </c>
      <c r="CQ41" s="37" t="s">
        <v>2496</v>
      </c>
      <c r="CR41" s="37"/>
      <c r="CS41" s="37" t="s">
        <v>2496</v>
      </c>
      <c r="CT41" s="37"/>
      <c r="CU41" s="37"/>
      <c r="CV41" s="37">
        <v>39</v>
      </c>
      <c r="CW41" s="37">
        <v>2500</v>
      </c>
      <c r="CX41" s="37">
        <v>49</v>
      </c>
      <c r="CY41" s="37" t="s">
        <v>2495</v>
      </c>
      <c r="CZ41" s="37"/>
      <c r="DA41" s="37"/>
      <c r="DB41" s="37"/>
      <c r="DC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" s="37"/>
    </row>
    <row r="42" spans="1:108" ht="45" customHeight="1" x14ac:dyDescent="0.3">
      <c r="A42" s="50">
        <v>1013375578</v>
      </c>
      <c r="B42" s="37" t="s">
        <v>2428</v>
      </c>
      <c r="C42" s="81">
        <v>44623</v>
      </c>
      <c r="D42" s="81">
        <v>44861</v>
      </c>
      <c r="E42" s="50"/>
      <c r="F42" s="50" t="e">
        <f>VLOOKUP(MATRIZ_PRINCIPAL_USUARIOS[[#This Row],[NOMBRE COMPLETO]],$E$659:$E$682,1,0)</f>
        <v>#N/A</v>
      </c>
      <c r="G42" s="50"/>
      <c r="H42" s="37" t="s">
        <v>4102</v>
      </c>
      <c r="I42" s="37" t="s">
        <v>6749</v>
      </c>
      <c r="J42" s="37" t="str">
        <f>VLOOKUP(MATRIZ_PRINCIPAL_USUARIOS[[#This Row],[DUPLA]],DUPLAS[],2,0)</f>
        <v>ANGIE YARA - YORMARY MENECES</v>
      </c>
      <c r="K42" s="37" t="s">
        <v>1</v>
      </c>
      <c r="L42" s="37" t="s">
        <v>4168</v>
      </c>
      <c r="M42" s="37" t="s">
        <v>4169</v>
      </c>
      <c r="N42" s="37" t="s">
        <v>3752</v>
      </c>
      <c r="O42" s="37" t="s">
        <v>3849</v>
      </c>
      <c r="P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DARIANNA  ALEXANDRA  SOTO CARDENAS</v>
      </c>
      <c r="Q42" s="79">
        <v>44118</v>
      </c>
      <c r="R42" s="50">
        <f t="shared" ca="1" si="2"/>
        <v>2</v>
      </c>
      <c r="S42" s="50">
        <f t="shared" ca="1" si="3"/>
        <v>5</v>
      </c>
      <c r="T42" s="50">
        <f t="shared" ca="1" si="4"/>
        <v>1</v>
      </c>
      <c r="U42" s="37" t="str">
        <f ca="1">IF(MATRIZ_PRINCIPAL_USUARIOS[[#This Row],[FECHA DE NACIMIENTO]]&gt;0,CONCATENATE(R42," AÑOS ",S42," MESES ",T42," DIAS "),"")</f>
        <v xml:space="preserve">2 AÑOS 5 MESES 1 DIAS </v>
      </c>
      <c r="V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2" s="116" t="s">
        <v>130</v>
      </c>
      <c r="X42" s="37" t="s">
        <v>8</v>
      </c>
      <c r="Y42" s="37" t="s">
        <v>116</v>
      </c>
      <c r="Z42" s="37" t="s">
        <v>116</v>
      </c>
      <c r="AA42" s="37" t="s">
        <v>2496</v>
      </c>
      <c r="AB42" s="37" t="s">
        <v>2496</v>
      </c>
      <c r="AC42" s="37"/>
      <c r="AD42" s="37" t="s">
        <v>2518</v>
      </c>
      <c r="AE42" s="37"/>
      <c r="AF42" s="37" t="s">
        <v>2496</v>
      </c>
      <c r="AG42" s="37" t="s">
        <v>2496</v>
      </c>
      <c r="AH42" s="37" t="s">
        <v>2496</v>
      </c>
      <c r="AI42" s="37" t="s">
        <v>2496</v>
      </c>
      <c r="AJ42" s="37" t="s">
        <v>2496</v>
      </c>
      <c r="AK42" s="37" t="s">
        <v>2496</v>
      </c>
      <c r="AL42" s="37" t="s">
        <v>2496</v>
      </c>
      <c r="AM42" s="37" t="s">
        <v>8</v>
      </c>
      <c r="AN42" s="37" t="s">
        <v>116</v>
      </c>
      <c r="AO42" s="37" t="s">
        <v>140</v>
      </c>
      <c r="AP42" s="62" t="s">
        <v>143</v>
      </c>
      <c r="AQ42" s="37" t="s">
        <v>151</v>
      </c>
      <c r="AR42" s="37" t="s">
        <v>4501</v>
      </c>
      <c r="AS42" s="37"/>
      <c r="AT42" s="37" t="s">
        <v>4606</v>
      </c>
      <c r="AU42" s="37">
        <v>3243450580</v>
      </c>
      <c r="AV42" s="37"/>
      <c r="AW42" s="37">
        <v>1</v>
      </c>
      <c r="AX42" s="37" t="s">
        <v>135</v>
      </c>
      <c r="AY42" s="37" t="s">
        <v>2496</v>
      </c>
      <c r="AZ42" s="58"/>
      <c r="BA42" s="37" t="s">
        <v>2496</v>
      </c>
      <c r="BB42" s="37" t="s">
        <v>2496</v>
      </c>
      <c r="BC42" s="37" t="s">
        <v>3654</v>
      </c>
      <c r="BD42" s="37"/>
      <c r="BE42" s="37" t="s">
        <v>2434</v>
      </c>
      <c r="BF42" s="37" t="s">
        <v>2</v>
      </c>
      <c r="BG42" s="37">
        <v>1104434863</v>
      </c>
      <c r="BH42" s="37" t="s">
        <v>4607</v>
      </c>
      <c r="BI42" s="37" t="s">
        <v>4608</v>
      </c>
      <c r="BJ42" s="37" t="s">
        <v>4609</v>
      </c>
      <c r="BK42" s="37" t="s">
        <v>4610</v>
      </c>
      <c r="BL42" s="79">
        <v>30394</v>
      </c>
      <c r="BM42" s="37" t="s">
        <v>8</v>
      </c>
      <c r="BN42" s="37" t="s">
        <v>39</v>
      </c>
      <c r="BO42" s="37" t="s">
        <v>3156</v>
      </c>
      <c r="BP42" s="37"/>
      <c r="BQ42" s="37"/>
      <c r="BR42" s="37"/>
      <c r="BS42" s="37"/>
      <c r="BT42" s="37"/>
      <c r="BU42" s="37"/>
      <c r="BV42" s="79"/>
      <c r="BW42" s="50" t="str">
        <f t="shared" si="0"/>
        <v/>
      </c>
      <c r="BX42" s="62"/>
      <c r="BY42" s="62"/>
      <c r="BZ42" s="62"/>
      <c r="CA42" s="37" t="s">
        <v>2</v>
      </c>
      <c r="CB42" s="37">
        <v>1104434863</v>
      </c>
      <c r="CC42" s="37" t="s">
        <v>4607</v>
      </c>
      <c r="CD42" s="37" t="s">
        <v>4608</v>
      </c>
      <c r="CE42" s="37" t="s">
        <v>4609</v>
      </c>
      <c r="CF42" s="37" t="s">
        <v>4610</v>
      </c>
      <c r="CG42" s="79">
        <v>30394</v>
      </c>
      <c r="CH42" s="50">
        <f t="shared" ca="1" si="1"/>
        <v>39</v>
      </c>
      <c r="CI42" s="62" t="s">
        <v>8</v>
      </c>
      <c r="CJ42" s="62" t="s">
        <v>39</v>
      </c>
      <c r="CK42" s="62" t="s">
        <v>3156</v>
      </c>
      <c r="CL42" s="37" t="s">
        <v>2443</v>
      </c>
      <c r="CM42" s="37" t="s">
        <v>2457</v>
      </c>
      <c r="CN42" s="37" t="s">
        <v>2495</v>
      </c>
      <c r="CO42" s="81">
        <v>44620</v>
      </c>
      <c r="CP42" s="37" t="s">
        <v>2495</v>
      </c>
      <c r="CQ42" s="37" t="s">
        <v>2495</v>
      </c>
      <c r="CR42" s="37">
        <v>1</v>
      </c>
      <c r="CS42" s="37" t="s">
        <v>2496</v>
      </c>
      <c r="CT42" s="37"/>
      <c r="CU42" s="37"/>
      <c r="CV42" s="37">
        <v>39</v>
      </c>
      <c r="CW42" s="37">
        <v>2775</v>
      </c>
      <c r="CX42" s="37">
        <v>49</v>
      </c>
      <c r="CY42" s="37" t="s">
        <v>2495</v>
      </c>
      <c r="CZ42" s="37"/>
      <c r="DA42" s="37"/>
      <c r="DB42" s="37"/>
      <c r="DC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2" s="37"/>
    </row>
    <row r="43" spans="1:108" ht="45" customHeight="1" x14ac:dyDescent="0.3">
      <c r="A43" s="50">
        <v>1023046253</v>
      </c>
      <c r="B43" s="37" t="s">
        <v>2427</v>
      </c>
      <c r="C43" s="81">
        <v>44623</v>
      </c>
      <c r="D43" s="81"/>
      <c r="E43" s="50"/>
      <c r="F43" s="50"/>
      <c r="G43" s="50"/>
      <c r="H43" s="37" t="s">
        <v>4102</v>
      </c>
      <c r="I43" s="37" t="s">
        <v>6749</v>
      </c>
      <c r="J43" s="37" t="str">
        <f>VLOOKUP(MATRIZ_PRINCIPAL_USUARIOS[[#This Row],[DUPLA]],DUPLAS[],2,0)</f>
        <v>ANGIE YARA - YORMARY MENECES</v>
      </c>
      <c r="K43" s="37" t="s">
        <v>1</v>
      </c>
      <c r="L43" s="37" t="s">
        <v>3926</v>
      </c>
      <c r="M43" s="37" t="s">
        <v>4170</v>
      </c>
      <c r="N43" s="37" t="s">
        <v>4087</v>
      </c>
      <c r="O43" s="37" t="s">
        <v>3950</v>
      </c>
      <c r="P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LEIDY XIOMARA  MEDINA  APONTE</v>
      </c>
      <c r="Q43" s="79">
        <v>44236</v>
      </c>
      <c r="R43" s="50">
        <f t="shared" ca="1" si="2"/>
        <v>2</v>
      </c>
      <c r="S43" s="50">
        <f t="shared" ca="1" si="3"/>
        <v>1</v>
      </c>
      <c r="T43" s="50">
        <f t="shared" ca="1" si="4"/>
        <v>6</v>
      </c>
      <c r="U43" s="37" t="str">
        <f ca="1">IF(MATRIZ_PRINCIPAL_USUARIOS[[#This Row],[FECHA DE NACIMIENTO]]&gt;0,CONCATENATE(R43," AÑOS ",S43," MESES ",T43," DIAS "),"")</f>
        <v xml:space="preserve">2 AÑOS 1 MESES 6 DIAS </v>
      </c>
      <c r="V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3" s="116" t="s">
        <v>130</v>
      </c>
      <c r="X43" s="37" t="s">
        <v>8</v>
      </c>
      <c r="Y43" s="37" t="s">
        <v>116</v>
      </c>
      <c r="Z43" s="37" t="s">
        <v>116</v>
      </c>
      <c r="AA43" s="37" t="s">
        <v>2496</v>
      </c>
      <c r="AB43" s="37" t="s">
        <v>2496</v>
      </c>
      <c r="AC43" s="37"/>
      <c r="AD43" s="37" t="s">
        <v>2518</v>
      </c>
      <c r="AE43" s="37"/>
      <c r="AF43" s="37" t="s">
        <v>2496</v>
      </c>
      <c r="AG43" s="37" t="s">
        <v>2496</v>
      </c>
      <c r="AH43" s="37" t="s">
        <v>2496</v>
      </c>
      <c r="AI43" s="37" t="s">
        <v>2496</v>
      </c>
      <c r="AJ43" s="37" t="s">
        <v>2496</v>
      </c>
      <c r="AK43" s="37" t="s">
        <v>2496</v>
      </c>
      <c r="AL43" s="37" t="s">
        <v>2496</v>
      </c>
      <c r="AM43" s="37" t="s">
        <v>8</v>
      </c>
      <c r="AN43" s="37" t="s">
        <v>116</v>
      </c>
      <c r="AO43" s="37" t="s">
        <v>140</v>
      </c>
      <c r="AP43" s="62" t="s">
        <v>143</v>
      </c>
      <c r="AQ43" s="37" t="s">
        <v>151</v>
      </c>
      <c r="AR43" s="37" t="s">
        <v>4559</v>
      </c>
      <c r="AS43" s="37"/>
      <c r="AT43" s="37" t="s">
        <v>4611</v>
      </c>
      <c r="AU43" s="37">
        <v>3117571681</v>
      </c>
      <c r="AV43" s="37"/>
      <c r="AW43" s="37">
        <v>1</v>
      </c>
      <c r="AX43" s="37" t="s">
        <v>135</v>
      </c>
      <c r="AY43" s="37" t="s">
        <v>2495</v>
      </c>
      <c r="AZ43" s="58" t="s">
        <v>3591</v>
      </c>
      <c r="BA43" s="37" t="s">
        <v>2496</v>
      </c>
      <c r="BB43" s="37" t="s">
        <v>2496</v>
      </c>
      <c r="BC43" s="37" t="s">
        <v>3607</v>
      </c>
      <c r="BD43" s="37"/>
      <c r="BE43" s="37" t="s">
        <v>2434</v>
      </c>
      <c r="BF43" s="37" t="s">
        <v>2</v>
      </c>
      <c r="BG43" s="37">
        <v>1023038841</v>
      </c>
      <c r="BH43" s="37" t="s">
        <v>4612</v>
      </c>
      <c r="BI43" s="37" t="s">
        <v>4613</v>
      </c>
      <c r="BJ43" s="37" t="s">
        <v>4087</v>
      </c>
      <c r="BK43" s="37" t="s">
        <v>3950</v>
      </c>
      <c r="BL43" s="79">
        <v>36322</v>
      </c>
      <c r="BM43" s="37" t="s">
        <v>8</v>
      </c>
      <c r="BN43" s="37" t="s">
        <v>116</v>
      </c>
      <c r="BO43" s="37" t="s">
        <v>116</v>
      </c>
      <c r="BP43" s="37"/>
      <c r="BQ43" s="37"/>
      <c r="BR43" s="37"/>
      <c r="BS43" s="37"/>
      <c r="BT43" s="37"/>
      <c r="BU43" s="37"/>
      <c r="BV43" s="79"/>
      <c r="BW43" s="50" t="str">
        <f t="shared" si="0"/>
        <v/>
      </c>
      <c r="BX43" s="62"/>
      <c r="BY43" s="62"/>
      <c r="BZ43" s="62"/>
      <c r="CA43" s="37" t="s">
        <v>2</v>
      </c>
      <c r="CB43" s="37">
        <v>1023038841</v>
      </c>
      <c r="CC43" s="37" t="s">
        <v>4612</v>
      </c>
      <c r="CD43" s="37" t="s">
        <v>4613</v>
      </c>
      <c r="CE43" s="37" t="s">
        <v>4087</v>
      </c>
      <c r="CF43" s="37" t="s">
        <v>3950</v>
      </c>
      <c r="CG43" s="79">
        <v>36322</v>
      </c>
      <c r="CH43" s="50">
        <f t="shared" ca="1" si="1"/>
        <v>23</v>
      </c>
      <c r="CI43" s="62" t="s">
        <v>8</v>
      </c>
      <c r="CJ43" s="62" t="s">
        <v>116</v>
      </c>
      <c r="CK43" s="62" t="s">
        <v>116</v>
      </c>
      <c r="CL43" s="37" t="s">
        <v>2443</v>
      </c>
      <c r="CM43" s="37" t="s">
        <v>2462</v>
      </c>
      <c r="CN43" s="37" t="s">
        <v>2495</v>
      </c>
      <c r="CO43" s="81">
        <v>44621</v>
      </c>
      <c r="CP43" s="37" t="s">
        <v>2495</v>
      </c>
      <c r="CQ43" s="37" t="s">
        <v>2495</v>
      </c>
      <c r="CR43" s="37">
        <v>2</v>
      </c>
      <c r="CS43" s="37" t="s">
        <v>2496</v>
      </c>
      <c r="CT43" s="37"/>
      <c r="CU43" s="37"/>
      <c r="CV43" s="37">
        <v>39</v>
      </c>
      <c r="CW43" s="37">
        <v>3020</v>
      </c>
      <c r="CX43" s="37">
        <v>50</v>
      </c>
      <c r="CY43" s="37" t="s">
        <v>2496</v>
      </c>
      <c r="CZ43" s="37">
        <v>6</v>
      </c>
      <c r="DA43" s="37"/>
      <c r="DB43" s="37"/>
      <c r="DC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3" s="37"/>
    </row>
    <row r="44" spans="1:108" ht="45" customHeight="1" x14ac:dyDescent="0.3">
      <c r="A44" s="50">
        <v>1243860477</v>
      </c>
      <c r="B44" s="37" t="s">
        <v>2427</v>
      </c>
      <c r="C44" s="81">
        <v>44785</v>
      </c>
      <c r="D44" s="81"/>
      <c r="E44" s="50"/>
      <c r="F44" s="50"/>
      <c r="G44" s="50" t="s">
        <v>3686</v>
      </c>
      <c r="H44" s="50" t="s">
        <v>4102</v>
      </c>
      <c r="I44" s="50" t="s">
        <v>6749</v>
      </c>
      <c r="J44" s="37" t="str">
        <f>VLOOKUP(MATRIZ_PRINCIPAL_USUARIOS[[#This Row],[DUPLA]],DUPLAS[],2,0)</f>
        <v>ANGIE YARA - YORMARY MENECES</v>
      </c>
      <c r="K44" s="37" t="s">
        <v>1</v>
      </c>
      <c r="L44" s="37" t="s">
        <v>6169</v>
      </c>
      <c r="M44" s="37" t="s">
        <v>3865</v>
      </c>
      <c r="N44" s="37" t="s">
        <v>2716</v>
      </c>
      <c r="O44" s="37" t="s">
        <v>3730</v>
      </c>
      <c r="P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EVELIN  MARIANA MURILLO RODRIGUEZ</v>
      </c>
      <c r="Q44" s="81">
        <v>44393</v>
      </c>
      <c r="R44" s="50">
        <f t="shared" ca="1" si="2"/>
        <v>1</v>
      </c>
      <c r="S44" s="50">
        <f t="shared" ca="1" si="3"/>
        <v>7</v>
      </c>
      <c r="T44" s="50">
        <f t="shared" ca="1" si="4"/>
        <v>27</v>
      </c>
      <c r="U44" s="37" t="str">
        <f ca="1">IF(MATRIZ_PRINCIPAL_USUARIOS[[#This Row],[FECHA DE NACIMIENTO]]&gt;0,CONCATENATE(R44," AÑOS ",S44," MESES ",T44," DIAS "),"")</f>
        <v xml:space="preserve">1 AÑOS 7 MESES 27 DIAS </v>
      </c>
      <c r="V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" s="37" t="s">
        <v>130</v>
      </c>
      <c r="X44" s="37" t="s">
        <v>8</v>
      </c>
      <c r="Y44" s="37" t="s">
        <v>116</v>
      </c>
      <c r="Z44" s="37" t="s">
        <v>116</v>
      </c>
      <c r="AA44" s="37" t="s">
        <v>2496</v>
      </c>
      <c r="AB44" s="37" t="s">
        <v>2496</v>
      </c>
      <c r="AC44" s="37"/>
      <c r="AD44" s="37" t="s">
        <v>2518</v>
      </c>
      <c r="AE44" s="37"/>
      <c r="AF44" s="37" t="s">
        <v>2496</v>
      </c>
      <c r="AG44" s="37" t="s">
        <v>2496</v>
      </c>
      <c r="AH44" s="37" t="s">
        <v>2496</v>
      </c>
      <c r="AI44" s="37" t="s">
        <v>2496</v>
      </c>
      <c r="AJ44" s="37" t="s">
        <v>2496</v>
      </c>
      <c r="AK44" s="37" t="s">
        <v>2496</v>
      </c>
      <c r="AL44" s="37" t="s">
        <v>2496</v>
      </c>
      <c r="AM44" s="37" t="s">
        <v>8</v>
      </c>
      <c r="AN44" s="37" t="s">
        <v>116</v>
      </c>
      <c r="AO44" s="37" t="s">
        <v>140</v>
      </c>
      <c r="AP44" s="62" t="s">
        <v>143</v>
      </c>
      <c r="AQ44" s="37" t="s">
        <v>151</v>
      </c>
      <c r="AR44" s="37" t="s">
        <v>4547</v>
      </c>
      <c r="AS44" s="37" t="s">
        <v>151</v>
      </c>
      <c r="AT44" s="37" t="s">
        <v>6065</v>
      </c>
      <c r="AU44" s="37">
        <v>3133475609</v>
      </c>
      <c r="AV44" s="37"/>
      <c r="AW44" s="37">
        <v>1</v>
      </c>
      <c r="AX44" s="37" t="s">
        <v>135</v>
      </c>
      <c r="AY44" s="37" t="s">
        <v>2496</v>
      </c>
      <c r="AZ44" s="58"/>
      <c r="BA44" s="37" t="s">
        <v>2496</v>
      </c>
      <c r="BB44" s="37" t="s">
        <v>2496</v>
      </c>
      <c r="BC44" s="37" t="s">
        <v>3654</v>
      </c>
      <c r="BD44" s="37"/>
      <c r="BE44" s="37" t="s">
        <v>2434</v>
      </c>
      <c r="BF44" s="37" t="s">
        <v>2</v>
      </c>
      <c r="BG44" s="37">
        <v>1072644404</v>
      </c>
      <c r="BH44" s="37" t="s">
        <v>6170</v>
      </c>
      <c r="BI44" s="37" t="s">
        <v>3740</v>
      </c>
      <c r="BJ44" s="37" t="s">
        <v>4142</v>
      </c>
      <c r="BK44" s="37" t="s">
        <v>6171</v>
      </c>
      <c r="BL44" s="81">
        <v>31927</v>
      </c>
      <c r="BM44" s="37" t="s">
        <v>8</v>
      </c>
      <c r="BN44" s="37" t="s">
        <v>26</v>
      </c>
      <c r="BO44" s="37" t="s">
        <v>3415</v>
      </c>
      <c r="BP44" s="37" t="s">
        <v>2</v>
      </c>
      <c r="BQ44" s="37">
        <v>1022961188</v>
      </c>
      <c r="BR44" s="37" t="s">
        <v>3981</v>
      </c>
      <c r="BS44" s="37" t="s">
        <v>6172</v>
      </c>
      <c r="BT44" s="37" t="s">
        <v>2716</v>
      </c>
      <c r="BU44" s="37"/>
      <c r="BV44" s="81">
        <v>33058</v>
      </c>
      <c r="BW44" s="50">
        <f t="shared" ca="1" si="0"/>
        <v>32</v>
      </c>
      <c r="BX44" s="62" t="s">
        <v>8</v>
      </c>
      <c r="BY44" s="62" t="s">
        <v>19</v>
      </c>
      <c r="BZ44" s="62" t="s">
        <v>2976</v>
      </c>
      <c r="CA44" s="37" t="s">
        <v>2</v>
      </c>
      <c r="CB44" s="37">
        <v>1072644404</v>
      </c>
      <c r="CC44" s="37" t="s">
        <v>6170</v>
      </c>
      <c r="CD44" s="37" t="s">
        <v>3740</v>
      </c>
      <c r="CE44" s="37" t="s">
        <v>4142</v>
      </c>
      <c r="CF44" s="37" t="s">
        <v>6171</v>
      </c>
      <c r="CG44" s="81">
        <v>31927</v>
      </c>
      <c r="CH44" s="50">
        <f t="shared" ca="1" si="1"/>
        <v>35</v>
      </c>
      <c r="CI44" s="62" t="s">
        <v>8</v>
      </c>
      <c r="CJ44" s="62" t="s">
        <v>26</v>
      </c>
      <c r="CK44" s="62" t="s">
        <v>3415</v>
      </c>
      <c r="CL44" s="37" t="s">
        <v>2444</v>
      </c>
      <c r="CM44" s="37" t="s">
        <v>2460</v>
      </c>
      <c r="CN44" s="37" t="s">
        <v>2495</v>
      </c>
      <c r="CO44" s="81" t="s">
        <v>6173</v>
      </c>
      <c r="CP44" s="37" t="s">
        <v>2495</v>
      </c>
      <c r="CQ44" s="37" t="s">
        <v>2495</v>
      </c>
      <c r="CR44" s="37">
        <v>1</v>
      </c>
      <c r="CS44" s="37" t="s">
        <v>2496</v>
      </c>
      <c r="CT44" s="37"/>
      <c r="CU44" s="37"/>
      <c r="CV44" s="37">
        <v>39</v>
      </c>
      <c r="CW44" s="37">
        <v>2940</v>
      </c>
      <c r="CX44" s="37">
        <v>49</v>
      </c>
      <c r="CY44" s="37" t="s">
        <v>2496</v>
      </c>
      <c r="CZ44" s="37">
        <v>6</v>
      </c>
      <c r="DA44" s="37"/>
      <c r="DB44" s="37"/>
      <c r="DC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4" s="37"/>
    </row>
    <row r="45" spans="1:108" ht="45" customHeight="1" x14ac:dyDescent="0.3">
      <c r="A45" s="50">
        <v>1051478721</v>
      </c>
      <c r="B45" s="37" t="s">
        <v>2428</v>
      </c>
      <c r="C45" s="81">
        <v>44623</v>
      </c>
      <c r="D45" s="81">
        <v>44785</v>
      </c>
      <c r="E45" s="50" t="e">
        <f>VLOOKUP(MATRIZ_PRINCIPAL_USUARIOS[[#This Row],[NUMERO DE DOCUMENTO]],#REF!,2,0)</f>
        <v>#REF!</v>
      </c>
      <c r="F45" s="50" t="e">
        <f>VLOOKUP(MATRIZ_PRINCIPAL_USUARIOS[[#This Row],[NOMBRE COMPLETO]],$E$659:$E$682,1,0)</f>
        <v>#N/A</v>
      </c>
      <c r="G45" s="50"/>
      <c r="H45" s="37" t="s">
        <v>4102</v>
      </c>
      <c r="I45" s="37" t="s">
        <v>6749</v>
      </c>
      <c r="J45" s="37" t="str">
        <f>VLOOKUP(MATRIZ_PRINCIPAL_USUARIOS[[#This Row],[DUPLA]],DUPLAS[],2,0)</f>
        <v>ANGIE YARA - YORMARY MENECES</v>
      </c>
      <c r="K45" s="37" t="s">
        <v>1</v>
      </c>
      <c r="L45" s="37" t="s">
        <v>4171</v>
      </c>
      <c r="M45" s="37" t="s">
        <v>4172</v>
      </c>
      <c r="N45" s="37" t="s">
        <v>4173</v>
      </c>
      <c r="O45" s="37" t="s">
        <v>3732</v>
      </c>
      <c r="P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NICOLAS  SANTIAGO  MARTINEZ  AGUILAR</v>
      </c>
      <c r="Q45" s="79">
        <v>44245</v>
      </c>
      <c r="R45" s="50">
        <f t="shared" ca="1" si="2"/>
        <v>2</v>
      </c>
      <c r="S45" s="50">
        <f t="shared" ca="1" si="3"/>
        <v>0</v>
      </c>
      <c r="T45" s="50">
        <f t="shared" ca="1" si="4"/>
        <v>25</v>
      </c>
      <c r="U45" s="37" t="str">
        <f ca="1">IF(MATRIZ_PRINCIPAL_USUARIOS[[#This Row],[FECHA DE NACIMIENTO]]&gt;0,CONCATENATE(R45," AÑOS ",S45," MESES ",T45," DIAS "),"")</f>
        <v xml:space="preserve">2 AÑOS 0 MESES 25 DIAS </v>
      </c>
      <c r="V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" s="116" t="s">
        <v>129</v>
      </c>
      <c r="X45" s="37" t="s">
        <v>8</v>
      </c>
      <c r="Y45" s="37" t="s">
        <v>116</v>
      </c>
      <c r="Z45" s="37" t="s">
        <v>116</v>
      </c>
      <c r="AA45" s="37" t="s">
        <v>2496</v>
      </c>
      <c r="AB45" s="37" t="s">
        <v>2496</v>
      </c>
      <c r="AC45" s="37"/>
      <c r="AD45" s="37" t="s">
        <v>2518</v>
      </c>
      <c r="AE45" s="37"/>
      <c r="AF45" s="37" t="s">
        <v>2496</v>
      </c>
      <c r="AG45" s="37" t="s">
        <v>2496</v>
      </c>
      <c r="AH45" s="37" t="s">
        <v>2496</v>
      </c>
      <c r="AI45" s="37" t="s">
        <v>2496</v>
      </c>
      <c r="AJ45" s="37" t="s">
        <v>2496</v>
      </c>
      <c r="AK45" s="37" t="s">
        <v>2496</v>
      </c>
      <c r="AL45" s="37" t="s">
        <v>2496</v>
      </c>
      <c r="AM45" s="37" t="s">
        <v>8</v>
      </c>
      <c r="AN45" s="37" t="s">
        <v>116</v>
      </c>
      <c r="AO45" s="37" t="s">
        <v>140</v>
      </c>
      <c r="AP45" s="62" t="s">
        <v>143</v>
      </c>
      <c r="AQ45" s="37" t="s">
        <v>151</v>
      </c>
      <c r="AR45" s="37"/>
      <c r="AS45" s="37"/>
      <c r="AT45" s="37" t="s">
        <v>4601</v>
      </c>
      <c r="AU45" s="37">
        <v>3213166580</v>
      </c>
      <c r="AV45" s="37"/>
      <c r="AW45" s="37">
        <v>1</v>
      </c>
      <c r="AX45" s="37" t="s">
        <v>135</v>
      </c>
      <c r="AY45" s="37" t="s">
        <v>2496</v>
      </c>
      <c r="AZ45" s="58"/>
      <c r="BA45" s="37" t="s">
        <v>2496</v>
      </c>
      <c r="BB45" s="37" t="s">
        <v>2496</v>
      </c>
      <c r="BC45" s="37" t="s">
        <v>3654</v>
      </c>
      <c r="BD45" s="37"/>
      <c r="BE45" s="37" t="s">
        <v>2434</v>
      </c>
      <c r="BF45" s="37" t="s">
        <v>2</v>
      </c>
      <c r="BG45" s="37">
        <v>1051476260</v>
      </c>
      <c r="BH45" s="37" t="s">
        <v>4614</v>
      </c>
      <c r="BI45" s="37" t="s">
        <v>4037</v>
      </c>
      <c r="BJ45" s="37" t="s">
        <v>4615</v>
      </c>
      <c r="BK45" s="37" t="s">
        <v>4616</v>
      </c>
      <c r="BL45" s="79">
        <v>34279</v>
      </c>
      <c r="BM45" s="37" t="s">
        <v>8</v>
      </c>
      <c r="BN45" s="37" t="s">
        <v>19</v>
      </c>
      <c r="BO45" s="37" t="s">
        <v>3046</v>
      </c>
      <c r="BP45" s="37" t="s">
        <v>2</v>
      </c>
      <c r="BQ45" s="37">
        <v>1002414625</v>
      </c>
      <c r="BR45" s="37" t="s">
        <v>4617</v>
      </c>
      <c r="BS45" s="37"/>
      <c r="BT45" s="37" t="s">
        <v>4173</v>
      </c>
      <c r="BU45" s="37" t="s">
        <v>3868</v>
      </c>
      <c r="BV45" s="79">
        <v>34491</v>
      </c>
      <c r="BW45" s="50">
        <f t="shared" ca="1" si="0"/>
        <v>28</v>
      </c>
      <c r="BX45" s="62" t="s">
        <v>8</v>
      </c>
      <c r="BY45" s="62" t="s">
        <v>19</v>
      </c>
      <c r="BZ45" s="62" t="s">
        <v>2967</v>
      </c>
      <c r="CA45" s="37" t="s">
        <v>2</v>
      </c>
      <c r="CB45" s="37">
        <v>1051476260</v>
      </c>
      <c r="CC45" s="37" t="s">
        <v>4614</v>
      </c>
      <c r="CD45" s="37" t="s">
        <v>4037</v>
      </c>
      <c r="CE45" s="37" t="s">
        <v>4615</v>
      </c>
      <c r="CF45" s="37" t="s">
        <v>4616</v>
      </c>
      <c r="CG45" s="79">
        <v>34279</v>
      </c>
      <c r="CH45" s="50">
        <f t="shared" ca="1" si="1"/>
        <v>29</v>
      </c>
      <c r="CI45" s="62" t="s">
        <v>8</v>
      </c>
      <c r="CJ45" s="62" t="s">
        <v>19</v>
      </c>
      <c r="CK45" s="62" t="s">
        <v>3046</v>
      </c>
      <c r="CL45" s="37" t="s">
        <v>2443</v>
      </c>
      <c r="CM45" s="37" t="s">
        <v>2466</v>
      </c>
      <c r="CN45" s="37" t="s">
        <v>2495</v>
      </c>
      <c r="CO45" s="81">
        <v>44622</v>
      </c>
      <c r="CP45" s="37" t="s">
        <v>2495</v>
      </c>
      <c r="CQ45" s="37" t="s">
        <v>2496</v>
      </c>
      <c r="CR45" s="37"/>
      <c r="CS45" s="37" t="s">
        <v>2496</v>
      </c>
      <c r="CT45" s="37"/>
      <c r="CU45" s="37"/>
      <c r="CV45" s="37">
        <v>38</v>
      </c>
      <c r="CW45" s="37">
        <v>2750</v>
      </c>
      <c r="CX45" s="37">
        <v>49</v>
      </c>
      <c r="CY45" s="37" t="s">
        <v>2496</v>
      </c>
      <c r="CZ45" s="37">
        <v>6</v>
      </c>
      <c r="DA45" s="37"/>
      <c r="DB45" s="37"/>
      <c r="DC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" s="37"/>
    </row>
    <row r="46" spans="1:108" ht="45" customHeight="1" x14ac:dyDescent="0.3">
      <c r="A46" s="50">
        <v>1016750852</v>
      </c>
      <c r="B46" s="37" t="s">
        <v>2427</v>
      </c>
      <c r="C46" s="81">
        <v>44623</v>
      </c>
      <c r="D46" s="81"/>
      <c r="E46" s="50"/>
      <c r="F46" s="50"/>
      <c r="G46" s="50"/>
      <c r="H46" s="37" t="s">
        <v>4102</v>
      </c>
      <c r="I46" s="37" t="s">
        <v>6749</v>
      </c>
      <c r="J46" s="37" t="str">
        <f>VLOOKUP(MATRIZ_PRINCIPAL_USUARIOS[[#This Row],[DUPLA]],DUPLAS[],2,0)</f>
        <v>ANGIE YARA - YORMARY MENECES</v>
      </c>
      <c r="K46" s="37" t="s">
        <v>1</v>
      </c>
      <c r="L46" s="37" t="s">
        <v>4115</v>
      </c>
      <c r="M46" s="37" t="s">
        <v>4174</v>
      </c>
      <c r="N46" s="37" t="s">
        <v>4173</v>
      </c>
      <c r="O46" s="37" t="s">
        <v>4175</v>
      </c>
      <c r="P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  DAVID  MARTINEZ  TAUTIVA</v>
      </c>
      <c r="Q46" s="79">
        <v>44144</v>
      </c>
      <c r="R46" s="50">
        <f t="shared" ca="1" si="2"/>
        <v>2</v>
      </c>
      <c r="S46" s="50">
        <f t="shared" ca="1" si="3"/>
        <v>4</v>
      </c>
      <c r="T46" s="50">
        <f t="shared" ca="1" si="4"/>
        <v>6</v>
      </c>
      <c r="U46" s="37" t="str">
        <f ca="1">IF(MATRIZ_PRINCIPAL_USUARIOS[[#This Row],[FECHA DE NACIMIENTO]]&gt;0,CONCATENATE(R46," AÑOS ",S46," MESES ",T46," DIAS "),"")</f>
        <v xml:space="preserve">2 AÑOS 4 MESES 6 DIAS </v>
      </c>
      <c r="V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" s="116" t="s">
        <v>129</v>
      </c>
      <c r="X46" s="37" t="s">
        <v>8</v>
      </c>
      <c r="Y46" s="37" t="s">
        <v>116</v>
      </c>
      <c r="Z46" s="37" t="s">
        <v>116</v>
      </c>
      <c r="AA46" s="37" t="s">
        <v>2496</v>
      </c>
      <c r="AB46" s="37" t="s">
        <v>2496</v>
      </c>
      <c r="AC46" s="37"/>
      <c r="AD46" s="37" t="s">
        <v>2518</v>
      </c>
      <c r="AE46" s="37"/>
      <c r="AF46" s="37" t="s">
        <v>2496</v>
      </c>
      <c r="AG46" s="37" t="s">
        <v>2496</v>
      </c>
      <c r="AH46" s="37" t="s">
        <v>2496</v>
      </c>
      <c r="AI46" s="37" t="s">
        <v>2496</v>
      </c>
      <c r="AJ46" s="37" t="s">
        <v>2496</v>
      </c>
      <c r="AK46" s="37" t="s">
        <v>2496</v>
      </c>
      <c r="AL46" s="37" t="s">
        <v>2496</v>
      </c>
      <c r="AM46" s="37" t="s">
        <v>8</v>
      </c>
      <c r="AN46" s="37" t="s">
        <v>116</v>
      </c>
      <c r="AO46" s="37" t="s">
        <v>140</v>
      </c>
      <c r="AP46" s="62" t="s">
        <v>143</v>
      </c>
      <c r="AQ46" s="37" t="s">
        <v>151</v>
      </c>
      <c r="AR46" s="37"/>
      <c r="AS46" s="37"/>
      <c r="AT46" s="37" t="s">
        <v>4601</v>
      </c>
      <c r="AU46" s="37">
        <v>3213148160</v>
      </c>
      <c r="AV46" s="37"/>
      <c r="AW46" s="37">
        <v>1</v>
      </c>
      <c r="AX46" s="37" t="s">
        <v>135</v>
      </c>
      <c r="AY46" s="37" t="s">
        <v>2495</v>
      </c>
      <c r="AZ46" s="58" t="s">
        <v>3605</v>
      </c>
      <c r="BA46" s="37" t="s">
        <v>2496</v>
      </c>
      <c r="BB46" s="37" t="s">
        <v>2496</v>
      </c>
      <c r="BC46" s="37" t="s">
        <v>3607</v>
      </c>
      <c r="BD46" s="37"/>
      <c r="BE46" s="37" t="s">
        <v>2434</v>
      </c>
      <c r="BF46" s="37" t="s">
        <v>2</v>
      </c>
      <c r="BG46" s="37">
        <v>1022967941</v>
      </c>
      <c r="BH46" s="37" t="s">
        <v>4618</v>
      </c>
      <c r="BI46" s="37"/>
      <c r="BJ46" s="37" t="s">
        <v>4619</v>
      </c>
      <c r="BK46" s="37" t="s">
        <v>3737</v>
      </c>
      <c r="BL46" s="79">
        <v>33340</v>
      </c>
      <c r="BM46" s="37" t="s">
        <v>8</v>
      </c>
      <c r="BN46" s="37" t="s">
        <v>116</v>
      </c>
      <c r="BO46" s="37" t="s">
        <v>116</v>
      </c>
      <c r="BP46" s="37"/>
      <c r="BQ46" s="37"/>
      <c r="BR46" s="37"/>
      <c r="BS46" s="37"/>
      <c r="BT46" s="37"/>
      <c r="BU46" s="37"/>
      <c r="BV46" s="79"/>
      <c r="BW46" s="50" t="str">
        <f t="shared" si="0"/>
        <v/>
      </c>
      <c r="BX46" s="62"/>
      <c r="BY46" s="62"/>
      <c r="BZ46" s="62"/>
      <c r="CA46" s="37" t="s">
        <v>2</v>
      </c>
      <c r="CB46" s="37">
        <v>1022967941</v>
      </c>
      <c r="CC46" s="37" t="s">
        <v>4618</v>
      </c>
      <c r="CD46" s="37"/>
      <c r="CE46" s="37" t="s">
        <v>4619</v>
      </c>
      <c r="CF46" s="37" t="s">
        <v>3737</v>
      </c>
      <c r="CG46" s="79">
        <v>33340</v>
      </c>
      <c r="CH46" s="50">
        <f t="shared" ca="1" si="1"/>
        <v>31</v>
      </c>
      <c r="CI46" s="62" t="s">
        <v>8</v>
      </c>
      <c r="CJ46" s="62" t="s">
        <v>116</v>
      </c>
      <c r="CK46" s="62" t="s">
        <v>116</v>
      </c>
      <c r="CL46" s="37" t="s">
        <v>2444</v>
      </c>
      <c r="CM46" s="37" t="s">
        <v>2462</v>
      </c>
      <c r="CN46" s="37" t="s">
        <v>2495</v>
      </c>
      <c r="CO46" s="81">
        <v>44622</v>
      </c>
      <c r="CP46" s="37" t="s">
        <v>2495</v>
      </c>
      <c r="CQ46" s="37" t="s">
        <v>2495</v>
      </c>
      <c r="CR46" s="37">
        <v>1</v>
      </c>
      <c r="CS46" s="37" t="s">
        <v>2495</v>
      </c>
      <c r="CT46" s="37"/>
      <c r="CU46" s="37"/>
      <c r="CV46" s="37">
        <v>34</v>
      </c>
      <c r="CW46" s="37">
        <v>1820</v>
      </c>
      <c r="CX46" s="37">
        <v>45</v>
      </c>
      <c r="CY46" s="37" t="s">
        <v>2496</v>
      </c>
      <c r="CZ46" s="37">
        <v>6</v>
      </c>
      <c r="DA46" s="37"/>
      <c r="DB46" s="37"/>
      <c r="DC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6" s="37"/>
    </row>
    <row r="47" spans="1:108" ht="45" customHeight="1" x14ac:dyDescent="0.3">
      <c r="A47" s="50">
        <v>1140932613</v>
      </c>
      <c r="B47" s="37" t="s">
        <v>2428</v>
      </c>
      <c r="C47" s="81">
        <v>44623</v>
      </c>
      <c r="D47" s="81">
        <v>44805</v>
      </c>
      <c r="E47" s="50" t="e">
        <f>VLOOKUP(MATRIZ_PRINCIPAL_USUARIOS[[#This Row],[NUMERO DE DOCUMENTO]],#REF!,2,0)</f>
        <v>#REF!</v>
      </c>
      <c r="F47" s="50" t="e">
        <f>VLOOKUP(MATRIZ_PRINCIPAL_USUARIOS[[#This Row],[NOMBRE COMPLETO]],$E$659:$E$682,1,0)</f>
        <v>#N/A</v>
      </c>
      <c r="G47" s="50"/>
      <c r="H47" s="37" t="s">
        <v>4102</v>
      </c>
      <c r="I47" s="37" t="s">
        <v>6749</v>
      </c>
      <c r="J47" s="37" t="str">
        <f>VLOOKUP(MATRIZ_PRINCIPAL_USUARIOS[[#This Row],[DUPLA]],DUPLAS[],2,0)</f>
        <v>ANGIE YARA - YORMARY MENECES</v>
      </c>
      <c r="K47" s="37" t="s">
        <v>1</v>
      </c>
      <c r="L47" s="37" t="s">
        <v>4176</v>
      </c>
      <c r="M47" s="37" t="s">
        <v>3847</v>
      </c>
      <c r="N47" s="37" t="s">
        <v>4177</v>
      </c>
      <c r="O47" s="37" t="s">
        <v>3887</v>
      </c>
      <c r="P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WENDY  SALOME  MURILLO  RAMIREZ</v>
      </c>
      <c r="Q47" s="79">
        <v>42944</v>
      </c>
      <c r="R47" s="50">
        <f t="shared" ca="1" si="2"/>
        <v>5</v>
      </c>
      <c r="S47" s="50">
        <f t="shared" ca="1" si="3"/>
        <v>7</v>
      </c>
      <c r="T47" s="50">
        <f t="shared" ca="1" si="4"/>
        <v>15</v>
      </c>
      <c r="U47" s="37" t="str">
        <f ca="1">IF(MATRIZ_PRINCIPAL_USUARIOS[[#This Row],[FECHA DE NACIMIENTO]]&gt;0,CONCATENATE(R47," AÑOS ",S47," MESES ",T47," DIAS "),"")</f>
        <v xml:space="preserve">5 AÑOS 7 MESES 15 DIAS </v>
      </c>
      <c r="V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" s="116" t="s">
        <v>130</v>
      </c>
      <c r="X47" s="37" t="s">
        <v>8</v>
      </c>
      <c r="Y47" s="37" t="s">
        <v>116</v>
      </c>
      <c r="Z47" s="37" t="s">
        <v>116</v>
      </c>
      <c r="AA47" s="37" t="s">
        <v>2496</v>
      </c>
      <c r="AB47" s="37" t="s">
        <v>2496</v>
      </c>
      <c r="AC47" s="37"/>
      <c r="AD47" s="37" t="s">
        <v>2518</v>
      </c>
      <c r="AE47" s="37"/>
      <c r="AF47" s="37" t="s">
        <v>2496</v>
      </c>
      <c r="AG47" s="37" t="s">
        <v>2496</v>
      </c>
      <c r="AH47" s="37" t="s">
        <v>2496</v>
      </c>
      <c r="AI47" s="37" t="s">
        <v>2496</v>
      </c>
      <c r="AJ47" s="37" t="s">
        <v>2496</v>
      </c>
      <c r="AK47" s="37" t="s">
        <v>2496</v>
      </c>
      <c r="AL47" s="37" t="s">
        <v>2496</v>
      </c>
      <c r="AM47" s="37" t="s">
        <v>8</v>
      </c>
      <c r="AN47" s="37" t="s">
        <v>116</v>
      </c>
      <c r="AO47" s="37" t="s">
        <v>140</v>
      </c>
      <c r="AP47" s="62" t="s">
        <v>143</v>
      </c>
      <c r="AQ47" s="37" t="s">
        <v>151</v>
      </c>
      <c r="AR47" s="37"/>
      <c r="AS47" s="37"/>
      <c r="AT47" s="37" t="s">
        <v>4601</v>
      </c>
      <c r="AU47" s="37">
        <v>3226360956</v>
      </c>
      <c r="AV47" s="37"/>
      <c r="AW47" s="37">
        <v>1</v>
      </c>
      <c r="AX47" s="37" t="s">
        <v>135</v>
      </c>
      <c r="AY47" s="37" t="s">
        <v>2495</v>
      </c>
      <c r="AZ47" s="58" t="s">
        <v>3594</v>
      </c>
      <c r="BA47" s="37" t="s">
        <v>2496</v>
      </c>
      <c r="BB47" s="37" t="s">
        <v>2496</v>
      </c>
      <c r="BC47" s="37" t="s">
        <v>3607</v>
      </c>
      <c r="BD47" s="37"/>
      <c r="BE47" s="37" t="s">
        <v>2434</v>
      </c>
      <c r="BF47" s="37" t="s">
        <v>2</v>
      </c>
      <c r="BG47" s="37">
        <v>52889099</v>
      </c>
      <c r="BH47" s="37" t="s">
        <v>4620</v>
      </c>
      <c r="BI47" s="37" t="s">
        <v>4621</v>
      </c>
      <c r="BJ47" s="37" t="s">
        <v>3887</v>
      </c>
      <c r="BK47" s="37" t="s">
        <v>4563</v>
      </c>
      <c r="BL47" s="79">
        <v>29690</v>
      </c>
      <c r="BM47" s="37" t="s">
        <v>8</v>
      </c>
      <c r="BN47" s="37" t="s">
        <v>116</v>
      </c>
      <c r="BO47" s="37" t="s">
        <v>116</v>
      </c>
      <c r="BP47" s="37" t="s">
        <v>2</v>
      </c>
      <c r="BQ47" s="37">
        <v>79923115</v>
      </c>
      <c r="BR47" s="37" t="s">
        <v>3948</v>
      </c>
      <c r="BS47" s="37" t="s">
        <v>4622</v>
      </c>
      <c r="BT47" s="37" t="s">
        <v>2716</v>
      </c>
      <c r="BU47" s="37"/>
      <c r="BV47" s="79">
        <v>28464</v>
      </c>
      <c r="BW47" s="50">
        <f t="shared" ca="1" si="0"/>
        <v>45</v>
      </c>
      <c r="BX47" s="62" t="s">
        <v>8</v>
      </c>
      <c r="BY47" s="62" t="s">
        <v>26</v>
      </c>
      <c r="BZ47" s="62" t="s">
        <v>3446</v>
      </c>
      <c r="CA47" s="37" t="s">
        <v>2</v>
      </c>
      <c r="CB47" s="37">
        <v>52889099</v>
      </c>
      <c r="CC47" s="37" t="s">
        <v>4620</v>
      </c>
      <c r="CD47" s="37" t="s">
        <v>4621</v>
      </c>
      <c r="CE47" s="37" t="s">
        <v>3887</v>
      </c>
      <c r="CF47" s="37" t="s">
        <v>4563</v>
      </c>
      <c r="CG47" s="79">
        <v>29690</v>
      </c>
      <c r="CH47" s="50">
        <f t="shared" ca="1" si="1"/>
        <v>41</v>
      </c>
      <c r="CI47" s="62" t="s">
        <v>8</v>
      </c>
      <c r="CJ47" s="62" t="s">
        <v>116</v>
      </c>
      <c r="CK47" s="62" t="s">
        <v>116</v>
      </c>
      <c r="CL47" s="37" t="s">
        <v>2443</v>
      </c>
      <c r="CM47" s="37" t="s">
        <v>2464</v>
      </c>
      <c r="CN47" s="37" t="s">
        <v>2495</v>
      </c>
      <c r="CO47" s="81">
        <v>44622</v>
      </c>
      <c r="CP47" s="37" t="s">
        <v>2495</v>
      </c>
      <c r="CQ47" s="37" t="s">
        <v>2496</v>
      </c>
      <c r="CR47" s="37"/>
      <c r="CS47" s="37" t="s">
        <v>2496</v>
      </c>
      <c r="CT47" s="37"/>
      <c r="CU47" s="37"/>
      <c r="CV47" s="37">
        <v>39</v>
      </c>
      <c r="CW47" s="37">
        <v>2840</v>
      </c>
      <c r="CX47" s="37">
        <v>49</v>
      </c>
      <c r="CY47" s="37" t="s">
        <v>2496</v>
      </c>
      <c r="CZ47" s="37">
        <v>6</v>
      </c>
      <c r="DA47" s="37"/>
      <c r="DB47" s="37"/>
      <c r="DC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7" s="37"/>
    </row>
    <row r="48" spans="1:108" ht="45" customHeight="1" x14ac:dyDescent="0.3">
      <c r="A48" s="50">
        <v>1023041908</v>
      </c>
      <c r="B48" s="37" t="s">
        <v>2427</v>
      </c>
      <c r="C48" s="81">
        <v>44623</v>
      </c>
      <c r="D48" s="81"/>
      <c r="E48" s="50"/>
      <c r="F48" s="50"/>
      <c r="G48" s="50"/>
      <c r="H48" s="37" t="s">
        <v>4102</v>
      </c>
      <c r="I48" s="37" t="s">
        <v>6749</v>
      </c>
      <c r="J48" s="37" t="str">
        <f>VLOOKUP(MATRIZ_PRINCIPAL_USUARIOS[[#This Row],[DUPLA]],DUPLAS[],2,0)</f>
        <v>ANGIE YARA - YORMARY MENECES</v>
      </c>
      <c r="K48" s="37" t="s">
        <v>1</v>
      </c>
      <c r="L48" s="37" t="s">
        <v>4178</v>
      </c>
      <c r="M48" s="37" t="s">
        <v>4179</v>
      </c>
      <c r="N48" s="37" t="s">
        <v>3913</v>
      </c>
      <c r="O48" s="37" t="s">
        <v>3894</v>
      </c>
      <c r="P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LINDA  GUADALUPE  ROJAS  LEON</v>
      </c>
      <c r="Q48" s="79">
        <v>43366</v>
      </c>
      <c r="R48" s="50">
        <f t="shared" ca="1" si="2"/>
        <v>4</v>
      </c>
      <c r="S48" s="50">
        <f t="shared" ca="1" si="3"/>
        <v>5</v>
      </c>
      <c r="T48" s="50">
        <f t="shared" ca="1" si="4"/>
        <v>20</v>
      </c>
      <c r="U48" s="37" t="str">
        <f ca="1">IF(MATRIZ_PRINCIPAL_USUARIOS[[#This Row],[FECHA DE NACIMIENTO]]&gt;0,CONCATENATE(R48," AÑOS ",S48," MESES ",T48," DIAS "),"")</f>
        <v xml:space="preserve">4 AÑOS 5 MESES 20 DIAS </v>
      </c>
      <c r="V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" s="116" t="s">
        <v>130</v>
      </c>
      <c r="X48" s="37" t="s">
        <v>8</v>
      </c>
      <c r="Y48" s="37" t="s">
        <v>116</v>
      </c>
      <c r="Z48" s="37" t="s">
        <v>116</v>
      </c>
      <c r="AA48" s="37" t="s">
        <v>2496</v>
      </c>
      <c r="AB48" s="37" t="s">
        <v>2496</v>
      </c>
      <c r="AC48" s="37"/>
      <c r="AD48" s="37" t="s">
        <v>2518</v>
      </c>
      <c r="AE48" s="37"/>
      <c r="AF48" s="37" t="s">
        <v>2496</v>
      </c>
      <c r="AG48" s="37" t="s">
        <v>2496</v>
      </c>
      <c r="AH48" s="37" t="s">
        <v>2496</v>
      </c>
      <c r="AI48" s="37" t="s">
        <v>2496</v>
      </c>
      <c r="AJ48" s="37" t="s">
        <v>2496</v>
      </c>
      <c r="AK48" s="37" t="s">
        <v>2496</v>
      </c>
      <c r="AL48" s="37" t="s">
        <v>2496</v>
      </c>
      <c r="AM48" s="37" t="s">
        <v>8</v>
      </c>
      <c r="AN48" s="37" t="s">
        <v>116</v>
      </c>
      <c r="AO48" s="37" t="s">
        <v>140</v>
      </c>
      <c r="AP48" s="62" t="s">
        <v>143</v>
      </c>
      <c r="AQ48" s="37" t="s">
        <v>151</v>
      </c>
      <c r="AR48" s="37"/>
      <c r="AS48" s="37"/>
      <c r="AT48" s="37" t="s">
        <v>4601</v>
      </c>
      <c r="AU48" s="37">
        <v>3008240688</v>
      </c>
      <c r="AV48" s="37"/>
      <c r="AW48" s="37">
        <v>1</v>
      </c>
      <c r="AX48" s="37" t="s">
        <v>135</v>
      </c>
      <c r="AY48" s="37" t="s">
        <v>2496</v>
      </c>
      <c r="AZ48" s="58"/>
      <c r="BA48" s="37" t="s">
        <v>2496</v>
      </c>
      <c r="BB48" s="37" t="s">
        <v>2496</v>
      </c>
      <c r="BC48" s="37" t="s">
        <v>3607</v>
      </c>
      <c r="BD48" s="37"/>
      <c r="BE48" s="37" t="s">
        <v>2434</v>
      </c>
      <c r="BF48" s="37" t="s">
        <v>2</v>
      </c>
      <c r="BG48" s="37">
        <v>1051473920</v>
      </c>
      <c r="BH48" s="37" t="s">
        <v>4623</v>
      </c>
      <c r="BI48" s="37" t="s">
        <v>4510</v>
      </c>
      <c r="BJ48" s="37" t="s">
        <v>4110</v>
      </c>
      <c r="BK48" s="37" t="s">
        <v>4624</v>
      </c>
      <c r="BL48" s="79">
        <v>32628</v>
      </c>
      <c r="BM48" s="37" t="s">
        <v>8</v>
      </c>
      <c r="BN48" s="37" t="s">
        <v>19</v>
      </c>
      <c r="BO48" s="37" t="s">
        <v>2967</v>
      </c>
      <c r="BP48" s="37" t="s">
        <v>2</v>
      </c>
      <c r="BQ48" s="37">
        <v>7125650</v>
      </c>
      <c r="BR48" s="37" t="s">
        <v>3813</v>
      </c>
      <c r="BS48" s="37" t="s">
        <v>4625</v>
      </c>
      <c r="BT48" s="37" t="s">
        <v>3913</v>
      </c>
      <c r="BU48" s="37" t="s">
        <v>4626</v>
      </c>
      <c r="BV48" s="79">
        <v>24933</v>
      </c>
      <c r="BW48" s="50">
        <f t="shared" ca="1" si="0"/>
        <v>54</v>
      </c>
      <c r="BX48" s="62" t="s">
        <v>8</v>
      </c>
      <c r="BY48" s="62" t="s">
        <v>19</v>
      </c>
      <c r="BZ48" s="62" t="s">
        <v>2967</v>
      </c>
      <c r="CA48" s="37" t="s">
        <v>2</v>
      </c>
      <c r="CB48" s="37">
        <v>1051473920</v>
      </c>
      <c r="CC48" s="37" t="s">
        <v>4623</v>
      </c>
      <c r="CD48" s="37" t="s">
        <v>4510</v>
      </c>
      <c r="CE48" s="37" t="s">
        <v>4110</v>
      </c>
      <c r="CF48" s="37" t="s">
        <v>4624</v>
      </c>
      <c r="CG48" s="79">
        <v>32628</v>
      </c>
      <c r="CH48" s="50">
        <f t="shared" ca="1" si="1"/>
        <v>33</v>
      </c>
      <c r="CI48" s="62" t="s">
        <v>8</v>
      </c>
      <c r="CJ48" s="62" t="s">
        <v>19</v>
      </c>
      <c r="CK48" s="62" t="s">
        <v>2967</v>
      </c>
      <c r="CL48" s="37" t="s">
        <v>2443</v>
      </c>
      <c r="CM48" s="37" t="s">
        <v>2457</v>
      </c>
      <c r="CN48" s="37" t="s">
        <v>2495</v>
      </c>
      <c r="CO48" s="81">
        <v>44622</v>
      </c>
      <c r="CP48" s="37" t="s">
        <v>2495</v>
      </c>
      <c r="CQ48" s="37" t="s">
        <v>2496</v>
      </c>
      <c r="CR48" s="37"/>
      <c r="CS48" s="37" t="s">
        <v>2496</v>
      </c>
      <c r="CT48" s="37"/>
      <c r="CU48" s="37"/>
      <c r="CV48" s="37">
        <v>39</v>
      </c>
      <c r="CW48" s="37">
        <v>2950</v>
      </c>
      <c r="CX48" s="37">
        <v>49</v>
      </c>
      <c r="CY48" s="37" t="s">
        <v>2496</v>
      </c>
      <c r="CZ48" s="37">
        <v>6</v>
      </c>
      <c r="DA48" s="37"/>
      <c r="DB48" s="37"/>
      <c r="DC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" s="37"/>
    </row>
    <row r="49" spans="1:108" ht="45" customHeight="1" x14ac:dyDescent="0.3">
      <c r="A49" s="50">
        <v>1023045458</v>
      </c>
      <c r="B49" s="37" t="s">
        <v>2427</v>
      </c>
      <c r="C49" s="81">
        <v>44642</v>
      </c>
      <c r="D49" s="81"/>
      <c r="E49" s="50"/>
      <c r="F49" s="50"/>
      <c r="G49" s="50"/>
      <c r="H49" s="50" t="s">
        <v>4102</v>
      </c>
      <c r="I49" s="37" t="s">
        <v>6749</v>
      </c>
      <c r="J49" s="37" t="str">
        <f>VLOOKUP(MATRIZ_PRINCIPAL_USUARIOS[[#This Row],[DUPLA]],DUPLAS[],2,0)</f>
        <v>ANGIE YARA - YORMARY MENECES</v>
      </c>
      <c r="K49" s="37" t="s">
        <v>1</v>
      </c>
      <c r="L49" s="37" t="s">
        <v>3713</v>
      </c>
      <c r="M49" s="37" t="s">
        <v>4109</v>
      </c>
      <c r="N49" s="37" t="s">
        <v>3769</v>
      </c>
      <c r="O49" s="37" t="s">
        <v>5591</v>
      </c>
      <c r="P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ISABELLA  ESPITIA URBINA</v>
      </c>
      <c r="Q49" s="81">
        <v>44068</v>
      </c>
      <c r="R49" s="50">
        <f t="shared" ca="1" si="2"/>
        <v>2</v>
      </c>
      <c r="S49" s="50">
        <f t="shared" ca="1" si="3"/>
        <v>6</v>
      </c>
      <c r="T49" s="50">
        <f t="shared" ca="1" si="4"/>
        <v>18</v>
      </c>
      <c r="U49" s="37" t="str">
        <f ca="1">IF(MATRIZ_PRINCIPAL_USUARIOS[[#This Row],[FECHA DE NACIMIENTO]]&gt;0,CONCATENATE(R49," AÑOS ",S49," MESES ",T49," DIAS "),"")</f>
        <v xml:space="preserve">2 AÑOS 6 MESES 18 DIAS </v>
      </c>
      <c r="V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" s="37" t="s">
        <v>130</v>
      </c>
      <c r="X49" s="37" t="s">
        <v>8</v>
      </c>
      <c r="Y49" s="37" t="s">
        <v>116</v>
      </c>
      <c r="Z49" s="37" t="s">
        <v>116</v>
      </c>
      <c r="AA49" s="37" t="s">
        <v>2496</v>
      </c>
      <c r="AB49" s="37" t="s">
        <v>2496</v>
      </c>
      <c r="AC49" s="37"/>
      <c r="AD49" s="37" t="s">
        <v>2518</v>
      </c>
      <c r="AE49" s="37"/>
      <c r="AF49" s="37" t="s">
        <v>2496</v>
      </c>
      <c r="AG49" s="37" t="s">
        <v>2496</v>
      </c>
      <c r="AH49" s="37" t="s">
        <v>2496</v>
      </c>
      <c r="AI49" s="37" t="s">
        <v>2496</v>
      </c>
      <c r="AJ49" s="37" t="s">
        <v>2496</v>
      </c>
      <c r="AK49" s="37" t="s">
        <v>2496</v>
      </c>
      <c r="AL49" s="37" t="s">
        <v>2496</v>
      </c>
      <c r="AM49" s="37" t="s">
        <v>8</v>
      </c>
      <c r="AN49" s="37" t="s">
        <v>116</v>
      </c>
      <c r="AO49" s="37" t="s">
        <v>140</v>
      </c>
      <c r="AP49" s="62" t="s">
        <v>143</v>
      </c>
      <c r="AQ49" s="37" t="s">
        <v>151</v>
      </c>
      <c r="AR49" s="37" t="s">
        <v>4501</v>
      </c>
      <c r="AS49" s="37"/>
      <c r="AT49" s="37" t="s">
        <v>5592</v>
      </c>
      <c r="AU49" s="37">
        <v>3025971991</v>
      </c>
      <c r="AV49" s="37"/>
      <c r="AW49" s="37">
        <v>1</v>
      </c>
      <c r="AX49" s="37" t="s">
        <v>135</v>
      </c>
      <c r="AY49" s="37" t="s">
        <v>2496</v>
      </c>
      <c r="AZ49" s="58"/>
      <c r="BA49" s="37" t="s">
        <v>2496</v>
      </c>
      <c r="BB49" s="37" t="s">
        <v>2496</v>
      </c>
      <c r="BC49" s="37" t="s">
        <v>3654</v>
      </c>
      <c r="BD49" s="37"/>
      <c r="BE49" s="37" t="s">
        <v>2434</v>
      </c>
      <c r="BF49" s="37" t="s">
        <v>2</v>
      </c>
      <c r="BG49" s="37">
        <v>1016111171</v>
      </c>
      <c r="BH49" s="37" t="s">
        <v>5593</v>
      </c>
      <c r="BI49" s="37" t="s">
        <v>3775</v>
      </c>
      <c r="BJ49" s="37" t="s">
        <v>5591</v>
      </c>
      <c r="BK49" s="37" t="s">
        <v>5594</v>
      </c>
      <c r="BL49" s="81">
        <v>36345</v>
      </c>
      <c r="BM49" s="37" t="s">
        <v>8</v>
      </c>
      <c r="BN49" s="37" t="s">
        <v>116</v>
      </c>
      <c r="BO49" s="37" t="s">
        <v>116</v>
      </c>
      <c r="BP49" s="37" t="s">
        <v>2</v>
      </c>
      <c r="BQ49" s="37">
        <v>1000695483</v>
      </c>
      <c r="BR49" s="37" t="s">
        <v>3694</v>
      </c>
      <c r="BS49" s="37" t="s">
        <v>3734</v>
      </c>
      <c r="BT49" s="37" t="s">
        <v>3769</v>
      </c>
      <c r="BU49" s="37" t="s">
        <v>3712</v>
      </c>
      <c r="BV49" s="81">
        <v>37818</v>
      </c>
      <c r="BW49" s="50">
        <f t="shared" ca="1" si="0"/>
        <v>19</v>
      </c>
      <c r="BX49" s="62" t="s">
        <v>8</v>
      </c>
      <c r="BY49" s="62" t="s">
        <v>116</v>
      </c>
      <c r="BZ49" s="62" t="s">
        <v>116</v>
      </c>
      <c r="CA49" s="37" t="s">
        <v>2</v>
      </c>
      <c r="CB49" s="37">
        <v>1016111171</v>
      </c>
      <c r="CC49" s="37" t="s">
        <v>5593</v>
      </c>
      <c r="CD49" s="37" t="s">
        <v>3775</v>
      </c>
      <c r="CE49" s="37" t="s">
        <v>5591</v>
      </c>
      <c r="CF49" s="37" t="s">
        <v>5594</v>
      </c>
      <c r="CG49" s="81">
        <v>36345</v>
      </c>
      <c r="CH49" s="50">
        <f t="shared" ca="1" si="1"/>
        <v>23</v>
      </c>
      <c r="CI49" s="62" t="s">
        <v>8</v>
      </c>
      <c r="CJ49" s="62" t="s">
        <v>116</v>
      </c>
      <c r="CK49" s="62" t="s">
        <v>116</v>
      </c>
      <c r="CL49" s="37" t="s">
        <v>2443</v>
      </c>
      <c r="CM49" s="37" t="s">
        <v>2457</v>
      </c>
      <c r="CN49" s="37" t="s">
        <v>2495</v>
      </c>
      <c r="CO49" s="81">
        <v>44642</v>
      </c>
      <c r="CP49" s="37" t="s">
        <v>2495</v>
      </c>
      <c r="CQ49" s="37" t="s">
        <v>2496</v>
      </c>
      <c r="CR49" s="37"/>
      <c r="CS49" s="37" t="s">
        <v>2496</v>
      </c>
      <c r="CT49" s="37"/>
      <c r="CU49" s="37"/>
      <c r="CV49" s="37">
        <v>39</v>
      </c>
      <c r="CW49" s="37">
        <v>2630</v>
      </c>
      <c r="CX49" s="37">
        <v>47</v>
      </c>
      <c r="CY49" s="37" t="s">
        <v>2495</v>
      </c>
      <c r="CZ49" s="37">
        <v>6</v>
      </c>
      <c r="DA49" s="37"/>
      <c r="DB49" s="37"/>
      <c r="DC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" s="37"/>
    </row>
    <row r="50" spans="1:108" ht="45" customHeight="1" x14ac:dyDescent="0.3">
      <c r="A50" s="50">
        <v>1023420025</v>
      </c>
      <c r="B50" s="37" t="s">
        <v>2428</v>
      </c>
      <c r="C50" s="81">
        <v>44623</v>
      </c>
      <c r="D50" s="81">
        <v>44636</v>
      </c>
      <c r="E50" s="50" t="e">
        <f>VLOOKUP(MATRIZ_PRINCIPAL_USUARIOS[[#This Row],[NUMERO DE DOCUMENTO]],#REF!,2,0)</f>
        <v>#REF!</v>
      </c>
      <c r="F50" s="50" t="e">
        <f>VLOOKUP(MATRIZ_PRINCIPAL_USUARIOS[[#This Row],[NOMBRE COMPLETO]],$E$659:$E$682,1,0)</f>
        <v>#N/A</v>
      </c>
      <c r="G50" s="50"/>
      <c r="H50" s="37" t="s">
        <v>4102</v>
      </c>
      <c r="I50" s="37" t="s">
        <v>6749</v>
      </c>
      <c r="J50" s="37" t="str">
        <f>VLOOKUP(MATRIZ_PRINCIPAL_USUARIOS[[#This Row],[DUPLA]],DUPLAS[],2,0)</f>
        <v>ANGIE YARA - YORMARY MENECES</v>
      </c>
      <c r="K50" s="37" t="s">
        <v>1</v>
      </c>
      <c r="L50" s="37" t="s">
        <v>3990</v>
      </c>
      <c r="M50" s="37" t="s">
        <v>3694</v>
      </c>
      <c r="N50" s="37" t="s">
        <v>4142</v>
      </c>
      <c r="O50" s="37" t="s">
        <v>3737</v>
      </c>
      <c r="P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MICHAEL DANIEL RODRIGUEZ  GONZALEZ</v>
      </c>
      <c r="Q50" s="79">
        <v>44147</v>
      </c>
      <c r="R50" s="50">
        <f t="shared" ca="1" si="2"/>
        <v>2</v>
      </c>
      <c r="S50" s="50">
        <f t="shared" ca="1" si="3"/>
        <v>4</v>
      </c>
      <c r="T50" s="50">
        <f t="shared" ca="1" si="4"/>
        <v>3</v>
      </c>
      <c r="U50" s="37" t="str">
        <f ca="1">IF(MATRIZ_PRINCIPAL_USUARIOS[[#This Row],[FECHA DE NACIMIENTO]]&gt;0,CONCATENATE(R50," AÑOS ",S50," MESES ",T50," DIAS "),"")</f>
        <v xml:space="preserve">2 AÑOS 4 MESES 3 DIAS </v>
      </c>
      <c r="V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" s="116" t="s">
        <v>129</v>
      </c>
      <c r="X50" s="37" t="s">
        <v>8</v>
      </c>
      <c r="Y50" s="37" t="s">
        <v>116</v>
      </c>
      <c r="Z50" s="37" t="s">
        <v>116</v>
      </c>
      <c r="AA50" s="37" t="s">
        <v>2496</v>
      </c>
      <c r="AB50" s="37" t="s">
        <v>2496</v>
      </c>
      <c r="AC50" s="37"/>
      <c r="AD50" s="37" t="s">
        <v>2518</v>
      </c>
      <c r="AE50" s="37"/>
      <c r="AF50" s="37" t="s">
        <v>2496</v>
      </c>
      <c r="AG50" s="37" t="s">
        <v>2496</v>
      </c>
      <c r="AH50" s="37" t="s">
        <v>2496</v>
      </c>
      <c r="AI50" s="37" t="s">
        <v>2496</v>
      </c>
      <c r="AJ50" s="37" t="s">
        <v>2496</v>
      </c>
      <c r="AK50" s="37" t="s">
        <v>2496</v>
      </c>
      <c r="AL50" s="37" t="s">
        <v>2496</v>
      </c>
      <c r="AM50" s="37" t="s">
        <v>8</v>
      </c>
      <c r="AN50" s="37" t="s">
        <v>116</v>
      </c>
      <c r="AO50" s="37" t="s">
        <v>140</v>
      </c>
      <c r="AP50" s="62" t="s">
        <v>143</v>
      </c>
      <c r="AQ50" s="37" t="s">
        <v>151</v>
      </c>
      <c r="AR50" s="37"/>
      <c r="AS50" s="37"/>
      <c r="AT50" s="37" t="s">
        <v>4627</v>
      </c>
      <c r="AU50" s="37">
        <v>3224717648</v>
      </c>
      <c r="AV50" s="37"/>
      <c r="AW50" s="37">
        <v>1</v>
      </c>
      <c r="AX50" s="37" t="s">
        <v>135</v>
      </c>
      <c r="AY50" s="37" t="s">
        <v>2496</v>
      </c>
      <c r="AZ50" s="58"/>
      <c r="BA50" s="37" t="s">
        <v>2496</v>
      </c>
      <c r="BB50" s="37" t="s">
        <v>2496</v>
      </c>
      <c r="BC50" s="37" t="s">
        <v>3654</v>
      </c>
      <c r="BD50" s="37"/>
      <c r="BE50" s="37" t="s">
        <v>2434</v>
      </c>
      <c r="BF50" s="37" t="s">
        <v>2</v>
      </c>
      <c r="BG50" s="37">
        <v>1004037424</v>
      </c>
      <c r="BH50" s="37" t="s">
        <v>4628</v>
      </c>
      <c r="BI50" s="37" t="s">
        <v>4629</v>
      </c>
      <c r="BJ50" s="37" t="s">
        <v>4214</v>
      </c>
      <c r="BK50" s="37" t="s">
        <v>3737</v>
      </c>
      <c r="BL50" s="79">
        <v>37228</v>
      </c>
      <c r="BM50" s="37" t="s">
        <v>8</v>
      </c>
      <c r="BN50" s="37" t="s">
        <v>26</v>
      </c>
      <c r="BO50" s="37" t="s">
        <v>3495</v>
      </c>
      <c r="BP50" s="37"/>
      <c r="BQ50" s="37"/>
      <c r="BR50" s="37"/>
      <c r="BS50" s="37"/>
      <c r="BT50" s="37"/>
      <c r="BU50" s="37"/>
      <c r="BV50" s="79"/>
      <c r="BW50" s="50" t="str">
        <f t="shared" si="0"/>
        <v/>
      </c>
      <c r="BX50" s="62"/>
      <c r="BY50" s="62"/>
      <c r="BZ50" s="62"/>
      <c r="CA50" s="37" t="s">
        <v>2</v>
      </c>
      <c r="CB50" s="37">
        <v>1004037424</v>
      </c>
      <c r="CC50" s="37" t="s">
        <v>4628</v>
      </c>
      <c r="CD50" s="37" t="s">
        <v>4629</v>
      </c>
      <c r="CE50" s="37" t="s">
        <v>4214</v>
      </c>
      <c r="CF50" s="37" t="s">
        <v>3737</v>
      </c>
      <c r="CG50" s="79">
        <v>37228</v>
      </c>
      <c r="CH50" s="50">
        <f t="shared" ca="1" si="1"/>
        <v>21</v>
      </c>
      <c r="CI50" s="62" t="s">
        <v>8</v>
      </c>
      <c r="CJ50" s="62" t="s">
        <v>26</v>
      </c>
      <c r="CK50" s="62" t="s">
        <v>3495</v>
      </c>
      <c r="CL50" s="37" t="s">
        <v>2443</v>
      </c>
      <c r="CM50" s="37" t="s">
        <v>2457</v>
      </c>
      <c r="CN50" s="37" t="s">
        <v>2495</v>
      </c>
      <c r="CO50" s="81">
        <v>44624</v>
      </c>
      <c r="CP50" s="37" t="s">
        <v>2496</v>
      </c>
      <c r="CQ50" s="37"/>
      <c r="CR50" s="37"/>
      <c r="CS50" s="37" t="s">
        <v>2496</v>
      </c>
      <c r="CT50" s="37"/>
      <c r="CU50" s="37"/>
      <c r="CV50" s="37">
        <v>40</v>
      </c>
      <c r="CW50" s="37">
        <v>3220</v>
      </c>
      <c r="CX50" s="37">
        <v>53</v>
      </c>
      <c r="CY50" s="37" t="s">
        <v>2496</v>
      </c>
      <c r="CZ50" s="37">
        <v>6</v>
      </c>
      <c r="DA50" s="37"/>
      <c r="DB50" s="37"/>
      <c r="DC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" s="37"/>
    </row>
    <row r="51" spans="1:108" ht="45" customHeight="1" x14ac:dyDescent="0.3">
      <c r="A51" s="50">
        <v>1016749017</v>
      </c>
      <c r="B51" s="37" t="s">
        <v>2427</v>
      </c>
      <c r="C51" s="81">
        <v>44623</v>
      </c>
      <c r="D51" s="81"/>
      <c r="E51" s="50"/>
      <c r="F51" s="50"/>
      <c r="G51" s="50" t="s">
        <v>3686</v>
      </c>
      <c r="H51" s="37" t="s">
        <v>4102</v>
      </c>
      <c r="I51" s="37" t="s">
        <v>6749</v>
      </c>
      <c r="J51" s="37" t="str">
        <f>VLOOKUP(MATRIZ_PRINCIPAL_USUARIOS[[#This Row],[DUPLA]],DUPLAS[],2,0)</f>
        <v>ANGIE YARA - YORMARY MENECES</v>
      </c>
      <c r="K51" s="37" t="s">
        <v>1</v>
      </c>
      <c r="L51" s="37" t="s">
        <v>3796</v>
      </c>
      <c r="M51" s="37"/>
      <c r="N51" s="37" t="s">
        <v>4180</v>
      </c>
      <c r="O51" s="37" t="s">
        <v>3887</v>
      </c>
      <c r="P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 RUBIO RAMIREZ</v>
      </c>
      <c r="Q51" s="79">
        <v>43895</v>
      </c>
      <c r="R51" s="50">
        <f t="shared" ca="1" si="2"/>
        <v>3</v>
      </c>
      <c r="S51" s="50">
        <f t="shared" ca="1" si="3"/>
        <v>0</v>
      </c>
      <c r="T51" s="50">
        <f t="shared" ca="1" si="4"/>
        <v>10</v>
      </c>
      <c r="U51" s="37" t="str">
        <f ca="1">IF(MATRIZ_PRINCIPAL_USUARIOS[[#This Row],[FECHA DE NACIMIENTO]]&gt;0,CONCATENATE(R51," AÑOS ",S51," MESES ",T51," DIAS "),"")</f>
        <v xml:space="preserve">3 AÑOS 0 MESES 10 DIAS </v>
      </c>
      <c r="V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" s="116" t="s">
        <v>129</v>
      </c>
      <c r="X51" s="37" t="s">
        <v>8</v>
      </c>
      <c r="Y51" s="37" t="s">
        <v>116</v>
      </c>
      <c r="Z51" s="37" t="s">
        <v>116</v>
      </c>
      <c r="AA51" s="37" t="s">
        <v>2496</v>
      </c>
      <c r="AB51" s="37" t="s">
        <v>2496</v>
      </c>
      <c r="AC51" s="37"/>
      <c r="AD51" s="37" t="s">
        <v>2518</v>
      </c>
      <c r="AE51" s="37"/>
      <c r="AF51" s="37" t="s">
        <v>2496</v>
      </c>
      <c r="AG51" s="37" t="s">
        <v>2496</v>
      </c>
      <c r="AH51" s="37" t="s">
        <v>2496</v>
      </c>
      <c r="AI51" s="37" t="s">
        <v>2496</v>
      </c>
      <c r="AJ51" s="37" t="s">
        <v>2496</v>
      </c>
      <c r="AK51" s="37" t="s">
        <v>2496</v>
      </c>
      <c r="AL51" s="37" t="s">
        <v>2496</v>
      </c>
      <c r="AM51" s="37" t="s">
        <v>8</v>
      </c>
      <c r="AN51" s="37" t="s">
        <v>116</v>
      </c>
      <c r="AO51" s="37" t="s">
        <v>140</v>
      </c>
      <c r="AP51" s="62" t="s">
        <v>143</v>
      </c>
      <c r="AQ51" s="37" t="s">
        <v>151</v>
      </c>
      <c r="AR51" s="37" t="s">
        <v>4582</v>
      </c>
      <c r="AS51" s="37"/>
      <c r="AT51" s="37" t="s">
        <v>4630</v>
      </c>
      <c r="AU51" s="37">
        <v>3134470361</v>
      </c>
      <c r="AV51" s="37"/>
      <c r="AW51" s="37">
        <v>1</v>
      </c>
      <c r="AX51" s="37" t="s">
        <v>135</v>
      </c>
      <c r="AY51" s="37" t="s">
        <v>2495</v>
      </c>
      <c r="AZ51" s="58" t="s">
        <v>3595</v>
      </c>
      <c r="BA51" s="37" t="s">
        <v>2496</v>
      </c>
      <c r="BB51" s="37" t="s">
        <v>2496</v>
      </c>
      <c r="BC51" s="37" t="s">
        <v>3607</v>
      </c>
      <c r="BD51" s="37"/>
      <c r="BE51" s="37" t="s">
        <v>2434</v>
      </c>
      <c r="BF51" s="37" t="s">
        <v>2</v>
      </c>
      <c r="BG51" s="37">
        <v>1022925547</v>
      </c>
      <c r="BH51" s="37" t="s">
        <v>3912</v>
      </c>
      <c r="BI51" s="37" t="s">
        <v>4613</v>
      </c>
      <c r="BJ51" s="37" t="s">
        <v>3887</v>
      </c>
      <c r="BK51" s="37" t="s">
        <v>4631</v>
      </c>
      <c r="BL51" s="79">
        <v>30921</v>
      </c>
      <c r="BM51" s="37" t="s">
        <v>8</v>
      </c>
      <c r="BN51" s="37" t="s">
        <v>37</v>
      </c>
      <c r="BO51" s="37" t="s">
        <v>93</v>
      </c>
      <c r="BP51" s="37" t="s">
        <v>2</v>
      </c>
      <c r="BQ51" s="37">
        <v>7252466</v>
      </c>
      <c r="BR51" s="37" t="s">
        <v>4632</v>
      </c>
      <c r="BS51" s="37" t="s">
        <v>4622</v>
      </c>
      <c r="BT51" s="37" t="s">
        <v>4633</v>
      </c>
      <c r="BU51" s="37" t="s">
        <v>4634</v>
      </c>
      <c r="BV51" s="79">
        <v>26145</v>
      </c>
      <c r="BW51" s="50">
        <f t="shared" ca="1" si="0"/>
        <v>51</v>
      </c>
      <c r="BX51" s="62" t="s">
        <v>8</v>
      </c>
      <c r="BY51" s="62" t="s">
        <v>19</v>
      </c>
      <c r="BZ51" s="62" t="s">
        <v>55</v>
      </c>
      <c r="CA51" s="37" t="s">
        <v>2</v>
      </c>
      <c r="CB51" s="37">
        <v>1022925547</v>
      </c>
      <c r="CC51" s="37" t="s">
        <v>3912</v>
      </c>
      <c r="CD51" s="37" t="s">
        <v>4613</v>
      </c>
      <c r="CE51" s="37" t="s">
        <v>3887</v>
      </c>
      <c r="CF51" s="37" t="s">
        <v>4631</v>
      </c>
      <c r="CG51" s="79">
        <v>30921</v>
      </c>
      <c r="CH51" s="50">
        <f t="shared" ca="1" si="1"/>
        <v>38</v>
      </c>
      <c r="CI51" s="62" t="s">
        <v>8</v>
      </c>
      <c r="CJ51" s="62" t="s">
        <v>37</v>
      </c>
      <c r="CK51" s="62" t="s">
        <v>93</v>
      </c>
      <c r="CL51" s="37" t="s">
        <v>2443</v>
      </c>
      <c r="CM51" s="37" t="s">
        <v>2462</v>
      </c>
      <c r="CN51" s="37" t="s">
        <v>2495</v>
      </c>
      <c r="CO51" s="81">
        <v>44624</v>
      </c>
      <c r="CP51" s="37" t="s">
        <v>2495</v>
      </c>
      <c r="CQ51" s="37" t="s">
        <v>2495</v>
      </c>
      <c r="CR51" s="37">
        <v>1</v>
      </c>
      <c r="CS51" s="37" t="s">
        <v>2496</v>
      </c>
      <c r="CT51" s="37"/>
      <c r="CU51" s="37"/>
      <c r="CV51" s="37">
        <v>39</v>
      </c>
      <c r="CW51" s="37">
        <v>3020</v>
      </c>
      <c r="CX51" s="37">
        <v>47</v>
      </c>
      <c r="CY51" s="37" t="s">
        <v>2496</v>
      </c>
      <c r="CZ51" s="37">
        <v>6</v>
      </c>
      <c r="DA51" s="37"/>
      <c r="DB51" s="37"/>
      <c r="DC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1" s="37"/>
    </row>
    <row r="52" spans="1:108" ht="45" customHeight="1" x14ac:dyDescent="0.3">
      <c r="A52" s="50">
        <v>1031858155</v>
      </c>
      <c r="B52" s="37" t="s">
        <v>2427</v>
      </c>
      <c r="C52" s="81">
        <v>44691</v>
      </c>
      <c r="D52" s="79"/>
      <c r="E52" s="50"/>
      <c r="F52" s="50"/>
      <c r="G52" s="50"/>
      <c r="H52" s="37" t="s">
        <v>4102</v>
      </c>
      <c r="I52" s="37" t="s">
        <v>6749</v>
      </c>
      <c r="J52" s="37" t="str">
        <f>VLOOKUP(MATRIZ_PRINCIPAL_USUARIOS[[#This Row],[DUPLA]],DUPLAS[],2,0)</f>
        <v>ANGIE YARA - YORMARY MENECES</v>
      </c>
      <c r="K52" s="37" t="s">
        <v>1</v>
      </c>
      <c r="L52" s="37" t="s">
        <v>5764</v>
      </c>
      <c r="M52" s="37" t="s">
        <v>4172</v>
      </c>
      <c r="N52" s="37" t="s">
        <v>5786</v>
      </c>
      <c r="O52" s="37" t="s">
        <v>3788</v>
      </c>
      <c r="P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 SANTIAGO  BALDOVINO  LOPEZ</v>
      </c>
      <c r="Q52" s="79">
        <v>44279</v>
      </c>
      <c r="R52" s="50">
        <f t="shared" ca="1" si="2"/>
        <v>1</v>
      </c>
      <c r="S52" s="50">
        <f t="shared" ca="1" si="3"/>
        <v>11</v>
      </c>
      <c r="T52" s="50">
        <f t="shared" ca="1" si="4"/>
        <v>19</v>
      </c>
      <c r="U52" s="37" t="str">
        <f ca="1">IF(MATRIZ_PRINCIPAL_USUARIOS[[#This Row],[FECHA DE NACIMIENTO]]&gt;0,CONCATENATE(R52," AÑOS ",S52," MESES ",T52," DIAS "),"")</f>
        <v xml:space="preserve">1 AÑOS 11 MESES 19 DIAS </v>
      </c>
      <c r="V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" s="37" t="s">
        <v>129</v>
      </c>
      <c r="X52" s="37" t="s">
        <v>8</v>
      </c>
      <c r="Y52" s="37" t="s">
        <v>116</v>
      </c>
      <c r="Z52" s="37" t="s">
        <v>116</v>
      </c>
      <c r="AA52" s="37" t="s">
        <v>2496</v>
      </c>
      <c r="AB52" s="37" t="s">
        <v>2496</v>
      </c>
      <c r="AC52" s="37"/>
      <c r="AD52" s="37" t="s">
        <v>2518</v>
      </c>
      <c r="AE52" s="37"/>
      <c r="AF52" s="37" t="s">
        <v>2496</v>
      </c>
      <c r="AG52" s="37" t="s">
        <v>2496</v>
      </c>
      <c r="AH52" s="37" t="s">
        <v>2496</v>
      </c>
      <c r="AI52" s="37" t="s">
        <v>2496</v>
      </c>
      <c r="AJ52" s="37" t="s">
        <v>2496</v>
      </c>
      <c r="AK52" s="37" t="s">
        <v>2496</v>
      </c>
      <c r="AL52" s="37" t="s">
        <v>2496</v>
      </c>
      <c r="AM52" s="37" t="s">
        <v>8</v>
      </c>
      <c r="AN52" s="37" t="s">
        <v>116</v>
      </c>
      <c r="AO52" s="37" t="s">
        <v>140</v>
      </c>
      <c r="AP52" s="62" t="s">
        <v>143</v>
      </c>
      <c r="AQ52" s="37" t="s">
        <v>151</v>
      </c>
      <c r="AR52" s="37" t="s">
        <v>4547</v>
      </c>
      <c r="AS52" s="37"/>
      <c r="AT52" s="37" t="s">
        <v>5787</v>
      </c>
      <c r="AU52" s="37">
        <v>3209164545</v>
      </c>
      <c r="AV52" s="37"/>
      <c r="AW52" s="37">
        <v>1</v>
      </c>
      <c r="AX52" s="37" t="s">
        <v>135</v>
      </c>
      <c r="AY52" s="37" t="s">
        <v>2496</v>
      </c>
      <c r="AZ52" s="58"/>
      <c r="BA52" s="37" t="s">
        <v>2496</v>
      </c>
      <c r="BB52" s="37" t="s">
        <v>2496</v>
      </c>
      <c r="BC52" s="37" t="s">
        <v>3654</v>
      </c>
      <c r="BD52" s="37"/>
      <c r="BE52" s="37" t="s">
        <v>2434</v>
      </c>
      <c r="BF52" s="37" t="s">
        <v>2</v>
      </c>
      <c r="BG52" s="37">
        <v>1023019017</v>
      </c>
      <c r="BH52" s="37" t="s">
        <v>4509</v>
      </c>
      <c r="BI52" s="37" t="s">
        <v>5788</v>
      </c>
      <c r="BJ52" s="37" t="s">
        <v>4129</v>
      </c>
      <c r="BK52" s="37" t="s">
        <v>5789</v>
      </c>
      <c r="BL52" s="79">
        <v>35366</v>
      </c>
      <c r="BM52" s="37" t="s">
        <v>8</v>
      </c>
      <c r="BN52" s="37" t="s">
        <v>40</v>
      </c>
      <c r="BO52" s="37" t="s">
        <v>3121</v>
      </c>
      <c r="BP52" s="37"/>
      <c r="BQ52" s="37"/>
      <c r="BR52" s="37"/>
      <c r="BS52" s="37"/>
      <c r="BT52" s="37"/>
      <c r="BU52" s="37"/>
      <c r="BV52" s="79"/>
      <c r="BW52" s="50" t="str">
        <f t="shared" si="0"/>
        <v/>
      </c>
      <c r="BX52" s="62"/>
      <c r="BY52" s="62"/>
      <c r="BZ52" s="62"/>
      <c r="CA52" s="37" t="s">
        <v>2</v>
      </c>
      <c r="CB52" s="37">
        <v>1023019017</v>
      </c>
      <c r="CC52" s="37" t="s">
        <v>4509</v>
      </c>
      <c r="CD52" s="37" t="s">
        <v>5788</v>
      </c>
      <c r="CE52" s="37" t="s">
        <v>4129</v>
      </c>
      <c r="CF52" s="37" t="s">
        <v>5789</v>
      </c>
      <c r="CG52" s="79">
        <v>35366</v>
      </c>
      <c r="CH52" s="50">
        <f t="shared" ca="1" si="1"/>
        <v>26</v>
      </c>
      <c r="CI52" s="62" t="s">
        <v>8</v>
      </c>
      <c r="CJ52" s="62" t="s">
        <v>40</v>
      </c>
      <c r="CK52" s="62" t="s">
        <v>3121</v>
      </c>
      <c r="CL52" s="37" t="s">
        <v>2444</v>
      </c>
      <c r="CM52" s="37" t="s">
        <v>2460</v>
      </c>
      <c r="CN52" s="37"/>
      <c r="CO52" s="81">
        <v>44687</v>
      </c>
      <c r="CP52" s="37" t="s">
        <v>2495</v>
      </c>
      <c r="CQ52" s="37" t="s">
        <v>2495</v>
      </c>
      <c r="CR52" s="81">
        <v>44655</v>
      </c>
      <c r="CS52" s="37" t="s">
        <v>2496</v>
      </c>
      <c r="CT52" s="37"/>
      <c r="CU52" s="37"/>
      <c r="CV52" s="37">
        <v>39</v>
      </c>
      <c r="CW52" s="37">
        <v>2950</v>
      </c>
      <c r="CX52" s="37">
        <v>49</v>
      </c>
      <c r="CY52" s="37" t="s">
        <v>2495</v>
      </c>
      <c r="CZ52" s="37">
        <v>8</v>
      </c>
      <c r="DA52" s="37"/>
      <c r="DB52" s="37"/>
      <c r="DC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" s="37"/>
    </row>
    <row r="53" spans="1:108" ht="45" customHeight="1" x14ac:dyDescent="0.3">
      <c r="A53" s="50">
        <v>1243858843</v>
      </c>
      <c r="B53" s="37" t="s">
        <v>2428</v>
      </c>
      <c r="C53" s="81">
        <v>44623</v>
      </c>
      <c r="D53" s="81">
        <v>44690</v>
      </c>
      <c r="E53" s="50" t="e">
        <f>VLOOKUP(MATRIZ_PRINCIPAL_USUARIOS[[#This Row],[NUMERO DE DOCUMENTO]],#REF!,2,0)</f>
        <v>#REF!</v>
      </c>
      <c r="F53" s="50" t="e">
        <f>VLOOKUP(MATRIZ_PRINCIPAL_USUARIOS[[#This Row],[NOMBRE COMPLETO]],$E$659:$E$682,1,0)</f>
        <v>#N/A</v>
      </c>
      <c r="G53" s="50"/>
      <c r="H53" s="37" t="s">
        <v>4102</v>
      </c>
      <c r="I53" s="37" t="s">
        <v>6749</v>
      </c>
      <c r="J53" s="37" t="str">
        <f>VLOOKUP(MATRIZ_PRINCIPAL_USUARIOS[[#This Row],[DUPLA]],DUPLAS[],2,0)</f>
        <v>ANGIE YARA - YORMARY MENECES</v>
      </c>
      <c r="K53" s="37" t="s">
        <v>1</v>
      </c>
      <c r="L53" s="37" t="s">
        <v>4181</v>
      </c>
      <c r="M53" s="37" t="s">
        <v>3858</v>
      </c>
      <c r="N53" s="37" t="s">
        <v>4182</v>
      </c>
      <c r="O53" s="37" t="s">
        <v>4183</v>
      </c>
      <c r="P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JHONSI  SEBASTIAN RIASCOS  CARABALI</v>
      </c>
      <c r="Q53" s="79">
        <v>43980</v>
      </c>
      <c r="R53" s="50">
        <f t="shared" ca="1" si="2"/>
        <v>2</v>
      </c>
      <c r="S53" s="50">
        <f t="shared" ca="1" si="3"/>
        <v>9</v>
      </c>
      <c r="T53" s="50">
        <f t="shared" ca="1" si="4"/>
        <v>14</v>
      </c>
      <c r="U53" s="37" t="str">
        <f ca="1">IF(MATRIZ_PRINCIPAL_USUARIOS[[#This Row],[FECHA DE NACIMIENTO]]&gt;0,CONCATENATE(R53," AÑOS ",S53," MESES ",T53," DIAS "),"")</f>
        <v xml:space="preserve">2 AÑOS 9 MESES 14 DIAS </v>
      </c>
      <c r="V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" s="116" t="s">
        <v>129</v>
      </c>
      <c r="X53" s="37" t="s">
        <v>8</v>
      </c>
      <c r="Y53" s="37" t="s">
        <v>116</v>
      </c>
      <c r="Z53" s="37" t="s">
        <v>116</v>
      </c>
      <c r="AA53" s="37" t="s">
        <v>2496</v>
      </c>
      <c r="AB53" s="37" t="s">
        <v>2496</v>
      </c>
      <c r="AC53" s="37"/>
      <c r="AD53" s="37" t="s">
        <v>2518</v>
      </c>
      <c r="AE53" s="37"/>
      <c r="AF53" s="37" t="s">
        <v>2496</v>
      </c>
      <c r="AG53" s="37" t="s">
        <v>2496</v>
      </c>
      <c r="AH53" s="37" t="s">
        <v>2496</v>
      </c>
      <c r="AI53" s="37" t="s">
        <v>2496</v>
      </c>
      <c r="AJ53" s="37" t="s">
        <v>2496</v>
      </c>
      <c r="AK53" s="37" t="s">
        <v>2496</v>
      </c>
      <c r="AL53" s="37" t="s">
        <v>2496</v>
      </c>
      <c r="AM53" s="37" t="s">
        <v>8</v>
      </c>
      <c r="AN53" s="37" t="s">
        <v>116</v>
      </c>
      <c r="AO53" s="37" t="s">
        <v>140</v>
      </c>
      <c r="AP53" s="62" t="s">
        <v>143</v>
      </c>
      <c r="AQ53" s="37" t="s">
        <v>151</v>
      </c>
      <c r="AR53" s="37" t="s">
        <v>4582</v>
      </c>
      <c r="AS53" s="37"/>
      <c r="AT53" s="37" t="s">
        <v>4635</v>
      </c>
      <c r="AU53" s="37">
        <v>3212630706</v>
      </c>
      <c r="AV53" s="37"/>
      <c r="AW53" s="37">
        <v>1</v>
      </c>
      <c r="AX53" s="37" t="s">
        <v>135</v>
      </c>
      <c r="AY53" s="37" t="s">
        <v>2496</v>
      </c>
      <c r="AZ53" s="58"/>
      <c r="BA53" s="37" t="s">
        <v>2496</v>
      </c>
      <c r="BB53" s="37" t="s">
        <v>2496</v>
      </c>
      <c r="BC53" s="37" t="s">
        <v>3654</v>
      </c>
      <c r="BD53" s="37"/>
      <c r="BE53" s="37" t="s">
        <v>2434</v>
      </c>
      <c r="BF53" s="37" t="s">
        <v>2</v>
      </c>
      <c r="BG53" s="37">
        <v>1087204220</v>
      </c>
      <c r="BH53" s="37" t="s">
        <v>4636</v>
      </c>
      <c r="BI53" s="37" t="s">
        <v>3993</v>
      </c>
      <c r="BJ53" s="37" t="s">
        <v>4183</v>
      </c>
      <c r="BK53" s="37" t="s">
        <v>4637</v>
      </c>
      <c r="BL53" s="79">
        <v>35002</v>
      </c>
      <c r="BM53" s="37" t="s">
        <v>8</v>
      </c>
      <c r="BN53" s="37" t="s">
        <v>33</v>
      </c>
      <c r="BO53" s="37" t="s">
        <v>3308</v>
      </c>
      <c r="BP53" s="37" t="s">
        <v>2</v>
      </c>
      <c r="BQ53" s="37">
        <v>1111769183</v>
      </c>
      <c r="BR53" s="37" t="s">
        <v>3948</v>
      </c>
      <c r="BS53" s="37" t="s">
        <v>4638</v>
      </c>
      <c r="BT53" s="37" t="s">
        <v>4182</v>
      </c>
      <c r="BU53" s="37" t="s">
        <v>4182</v>
      </c>
      <c r="BV53" s="79">
        <v>32245</v>
      </c>
      <c r="BW53" s="50">
        <f t="shared" ca="1" si="0"/>
        <v>34</v>
      </c>
      <c r="BX53" s="62" t="s">
        <v>8</v>
      </c>
      <c r="BY53" s="62" t="s">
        <v>132</v>
      </c>
      <c r="BZ53" s="62" t="s">
        <v>80</v>
      </c>
      <c r="CA53" s="37" t="s">
        <v>2</v>
      </c>
      <c r="CB53" s="37">
        <v>1087204220</v>
      </c>
      <c r="CC53" s="37" t="s">
        <v>4636</v>
      </c>
      <c r="CD53" s="37" t="s">
        <v>3993</v>
      </c>
      <c r="CE53" s="37" t="s">
        <v>4183</v>
      </c>
      <c r="CF53" s="37" t="s">
        <v>4637</v>
      </c>
      <c r="CG53" s="79">
        <v>35002</v>
      </c>
      <c r="CH53" s="50">
        <f t="shared" ca="1" si="1"/>
        <v>27</v>
      </c>
      <c r="CI53" s="62" t="s">
        <v>8</v>
      </c>
      <c r="CJ53" s="62" t="s">
        <v>33</v>
      </c>
      <c r="CK53" s="62" t="s">
        <v>3308</v>
      </c>
      <c r="CL53" s="37" t="s">
        <v>2443</v>
      </c>
      <c r="CM53" s="37" t="s">
        <v>2466</v>
      </c>
      <c r="CN53" s="37" t="s">
        <v>2495</v>
      </c>
      <c r="CO53" s="81">
        <v>44624</v>
      </c>
      <c r="CP53" s="37" t="s">
        <v>2495</v>
      </c>
      <c r="CQ53" s="37" t="s">
        <v>2495</v>
      </c>
      <c r="CR53" s="37">
        <v>1</v>
      </c>
      <c r="CS53" s="37" t="s">
        <v>2496</v>
      </c>
      <c r="CT53" s="37"/>
      <c r="CU53" s="37"/>
      <c r="CV53" s="37">
        <v>39</v>
      </c>
      <c r="CW53" s="37">
        <v>3500</v>
      </c>
      <c r="CX53" s="37">
        <v>50</v>
      </c>
      <c r="CY53" s="37" t="s">
        <v>2496</v>
      </c>
      <c r="CZ53" s="37">
        <v>6</v>
      </c>
      <c r="DA53" s="37"/>
      <c r="DB53" s="37"/>
      <c r="DC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" s="37"/>
    </row>
    <row r="54" spans="1:108" ht="45" customHeight="1" x14ac:dyDescent="0.3">
      <c r="A54" s="50">
        <v>1119187596</v>
      </c>
      <c r="B54" s="37" t="s">
        <v>2427</v>
      </c>
      <c r="C54" s="81">
        <v>44623</v>
      </c>
      <c r="D54" s="81"/>
      <c r="E54" s="50"/>
      <c r="F54" s="50"/>
      <c r="G54" s="50"/>
      <c r="H54" s="37" t="s">
        <v>4102</v>
      </c>
      <c r="I54" s="37" t="s">
        <v>6749</v>
      </c>
      <c r="J54" s="37" t="str">
        <f>VLOOKUP(MATRIZ_PRINCIPAL_USUARIOS[[#This Row],[DUPLA]],DUPLAS[],2,0)</f>
        <v>ANGIE YARA - YORMARY MENECES</v>
      </c>
      <c r="K54" s="37" t="s">
        <v>1</v>
      </c>
      <c r="L54" s="37" t="s">
        <v>4184</v>
      </c>
      <c r="M54" s="37" t="s">
        <v>4185</v>
      </c>
      <c r="N54" s="37" t="s">
        <v>4186</v>
      </c>
      <c r="O54" s="37" t="s">
        <v>3784</v>
      </c>
      <c r="P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AXELL JOHANNY SIERRA  CONTRERAS</v>
      </c>
      <c r="Q54" s="79">
        <v>44038</v>
      </c>
      <c r="R54" s="50">
        <f t="shared" ca="1" si="2"/>
        <v>2</v>
      </c>
      <c r="S54" s="50">
        <f t="shared" ca="1" si="3"/>
        <v>7</v>
      </c>
      <c r="T54" s="50">
        <f t="shared" ca="1" si="4"/>
        <v>17</v>
      </c>
      <c r="U54" s="37" t="str">
        <f ca="1">IF(MATRIZ_PRINCIPAL_USUARIOS[[#This Row],[FECHA DE NACIMIENTO]]&gt;0,CONCATENATE(R54," AÑOS ",S54," MESES ",T54," DIAS "),"")</f>
        <v xml:space="preserve">2 AÑOS 7 MESES 17 DIAS </v>
      </c>
      <c r="V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" s="116" t="s">
        <v>129</v>
      </c>
      <c r="X54" s="37" t="s">
        <v>8</v>
      </c>
      <c r="Y54" s="37" t="s">
        <v>116</v>
      </c>
      <c r="Z54" s="37" t="s">
        <v>116</v>
      </c>
      <c r="AA54" s="37" t="s">
        <v>2496</v>
      </c>
      <c r="AB54" s="37" t="s">
        <v>2496</v>
      </c>
      <c r="AC54" s="37"/>
      <c r="AD54" s="37" t="s">
        <v>2518</v>
      </c>
      <c r="AE54" s="37"/>
      <c r="AF54" s="37" t="s">
        <v>2496</v>
      </c>
      <c r="AG54" s="37" t="s">
        <v>2496</v>
      </c>
      <c r="AH54" s="37" t="s">
        <v>2496</v>
      </c>
      <c r="AI54" s="37" t="s">
        <v>2496</v>
      </c>
      <c r="AJ54" s="37" t="s">
        <v>2496</v>
      </c>
      <c r="AK54" s="37" t="s">
        <v>2496</v>
      </c>
      <c r="AL54" s="37" t="s">
        <v>2496</v>
      </c>
      <c r="AM54" s="37" t="s">
        <v>8</v>
      </c>
      <c r="AN54" s="37" t="s">
        <v>116</v>
      </c>
      <c r="AO54" s="37" t="s">
        <v>140</v>
      </c>
      <c r="AP54" s="62" t="s">
        <v>143</v>
      </c>
      <c r="AQ54" s="37" t="s">
        <v>151</v>
      </c>
      <c r="AR54" s="37" t="s">
        <v>4582</v>
      </c>
      <c r="AS54" s="37"/>
      <c r="AT54" s="37" t="s">
        <v>4639</v>
      </c>
      <c r="AU54" s="37">
        <v>3124305136</v>
      </c>
      <c r="AV54" s="37"/>
      <c r="AW54" s="37">
        <v>1</v>
      </c>
      <c r="AX54" s="37" t="s">
        <v>135</v>
      </c>
      <c r="AY54" s="37" t="s">
        <v>2496</v>
      </c>
      <c r="AZ54" s="58"/>
      <c r="BA54" s="37" t="s">
        <v>2496</v>
      </c>
      <c r="BB54" s="37" t="s">
        <v>2496</v>
      </c>
      <c r="BC54" s="37" t="s">
        <v>3654</v>
      </c>
      <c r="BD54" s="37"/>
      <c r="BE54" s="37" t="s">
        <v>2434</v>
      </c>
      <c r="BF54" s="37" t="s">
        <v>2</v>
      </c>
      <c r="BG54" s="37">
        <v>1119180064</v>
      </c>
      <c r="BH54" s="37" t="s">
        <v>4468</v>
      </c>
      <c r="BI54" s="37" t="s">
        <v>3779</v>
      </c>
      <c r="BJ54" s="37" t="s">
        <v>3974</v>
      </c>
      <c r="BK54" s="37" t="s">
        <v>3723</v>
      </c>
      <c r="BL54" s="79">
        <v>37741</v>
      </c>
      <c r="BM54" s="37" t="s">
        <v>8</v>
      </c>
      <c r="BN54" s="37" t="s">
        <v>16</v>
      </c>
      <c r="BO54" s="37" t="s">
        <v>2907</v>
      </c>
      <c r="BP54" s="37" t="s">
        <v>2</v>
      </c>
      <c r="BQ54" s="37">
        <v>1007399087</v>
      </c>
      <c r="BR54" s="37" t="s">
        <v>4185</v>
      </c>
      <c r="BS54" s="37"/>
      <c r="BT54" s="37" t="s">
        <v>4186</v>
      </c>
      <c r="BU54" s="37" t="s">
        <v>4039</v>
      </c>
      <c r="BV54" s="79">
        <v>37337</v>
      </c>
      <c r="BW54" s="50">
        <f t="shared" ca="1" si="0"/>
        <v>20</v>
      </c>
      <c r="BX54" s="62" t="s">
        <v>8</v>
      </c>
      <c r="BY54" s="62" t="s">
        <v>16</v>
      </c>
      <c r="BZ54" s="62" t="s">
        <v>2909</v>
      </c>
      <c r="CA54" s="37" t="s">
        <v>2</v>
      </c>
      <c r="CB54" s="37">
        <v>1119180064</v>
      </c>
      <c r="CC54" s="37" t="s">
        <v>4054</v>
      </c>
      <c r="CD54" s="37" t="s">
        <v>3779</v>
      </c>
      <c r="CE54" s="37" t="s">
        <v>3974</v>
      </c>
      <c r="CF54" s="37" t="s">
        <v>3723</v>
      </c>
      <c r="CG54" s="79">
        <v>37741</v>
      </c>
      <c r="CH54" s="50">
        <f t="shared" ca="1" si="1"/>
        <v>19</v>
      </c>
      <c r="CI54" s="62" t="s">
        <v>8</v>
      </c>
      <c r="CJ54" s="62" t="s">
        <v>16</v>
      </c>
      <c r="CK54" s="62" t="s">
        <v>2907</v>
      </c>
      <c r="CL54" s="37" t="s">
        <v>2443</v>
      </c>
      <c r="CM54" s="37" t="s">
        <v>2466</v>
      </c>
      <c r="CN54" s="37" t="s">
        <v>2495</v>
      </c>
      <c r="CO54" s="81">
        <v>44624</v>
      </c>
      <c r="CP54" s="37" t="s">
        <v>2495</v>
      </c>
      <c r="CQ54" s="37" t="s">
        <v>2495</v>
      </c>
      <c r="CR54" s="37">
        <v>1</v>
      </c>
      <c r="CS54" s="37" t="s">
        <v>2496</v>
      </c>
      <c r="CT54" s="37"/>
      <c r="CU54" s="37"/>
      <c r="CV54" s="37">
        <v>39</v>
      </c>
      <c r="CW54" s="37">
        <v>3330</v>
      </c>
      <c r="CX54" s="37">
        <v>53</v>
      </c>
      <c r="CY54" s="37" t="s">
        <v>2495</v>
      </c>
      <c r="CZ54" s="37">
        <v>6</v>
      </c>
      <c r="DA54" s="37"/>
      <c r="DB54" s="37"/>
      <c r="DC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4" s="37"/>
    </row>
    <row r="55" spans="1:108" ht="45" customHeight="1" x14ac:dyDescent="0.3">
      <c r="A55" s="50">
        <v>1063313739</v>
      </c>
      <c r="B55" s="37" t="s">
        <v>2428</v>
      </c>
      <c r="C55" s="81">
        <v>44623</v>
      </c>
      <c r="D55" s="81">
        <v>44624</v>
      </c>
      <c r="E55" s="50" t="e">
        <f>VLOOKUP(MATRIZ_PRINCIPAL_USUARIOS[[#This Row],[NUMERO DE DOCUMENTO]],#REF!,2,0)</f>
        <v>#REF!</v>
      </c>
      <c r="F55" s="50" t="e">
        <f>VLOOKUP(MATRIZ_PRINCIPAL_USUARIOS[[#This Row],[NOMBRE COMPLETO]],$E$659:$E$682,1,0)</f>
        <v>#N/A</v>
      </c>
      <c r="G55" s="50" t="s">
        <v>5553</v>
      </c>
      <c r="H55" s="37" t="s">
        <v>4102</v>
      </c>
      <c r="I55" s="37" t="s">
        <v>6749</v>
      </c>
      <c r="J55" s="37" t="str">
        <f>VLOOKUP(MATRIZ_PRINCIPAL_USUARIOS[[#This Row],[DUPLA]],DUPLAS[],2,0)</f>
        <v>ANGIE YARA - YORMARY MENECES</v>
      </c>
      <c r="K55" s="37" t="s">
        <v>1</v>
      </c>
      <c r="L55" s="37" t="s">
        <v>4187</v>
      </c>
      <c r="M55" s="37" t="s">
        <v>4188</v>
      </c>
      <c r="N55" s="37" t="s">
        <v>4189</v>
      </c>
      <c r="O55" s="37" t="s">
        <v>4190</v>
      </c>
      <c r="P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IAN  GAEL  BUELVAS  RESTREPO </v>
      </c>
      <c r="Q55" s="81">
        <v>44334</v>
      </c>
      <c r="R55" s="50">
        <f t="shared" ca="1" si="2"/>
        <v>1</v>
      </c>
      <c r="S55" s="50">
        <f t="shared" ca="1" si="3"/>
        <v>9</v>
      </c>
      <c r="T55" s="50">
        <f t="shared" ca="1" si="4"/>
        <v>25</v>
      </c>
      <c r="U55" s="37" t="str">
        <f ca="1">IF(MATRIZ_PRINCIPAL_USUARIOS[[#This Row],[FECHA DE NACIMIENTO]]&gt;0,CONCATENATE(R55," AÑOS ",S55," MESES ",T55," DIAS "),"")</f>
        <v xml:space="preserve">1 AÑOS 9 MESES 25 DIAS </v>
      </c>
      <c r="V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" s="116" t="s">
        <v>129</v>
      </c>
      <c r="X55" s="37" t="s">
        <v>8</v>
      </c>
      <c r="Y55" s="37" t="s">
        <v>116</v>
      </c>
      <c r="Z55" s="37" t="s">
        <v>116</v>
      </c>
      <c r="AA55" s="37" t="s">
        <v>2496</v>
      </c>
      <c r="AB55" s="37" t="s">
        <v>2496</v>
      </c>
      <c r="AC55" s="37"/>
      <c r="AD55" s="37" t="s">
        <v>2518</v>
      </c>
      <c r="AE55" s="37"/>
      <c r="AF55" s="37" t="s">
        <v>2496</v>
      </c>
      <c r="AG55" s="37" t="s">
        <v>2496</v>
      </c>
      <c r="AH55" s="37" t="s">
        <v>2496</v>
      </c>
      <c r="AI55" s="37" t="s">
        <v>2496</v>
      </c>
      <c r="AJ55" s="37" t="s">
        <v>2496</v>
      </c>
      <c r="AK55" s="37" t="s">
        <v>2496</v>
      </c>
      <c r="AL55" s="37" t="s">
        <v>2496</v>
      </c>
      <c r="AM55" s="37" t="s">
        <v>8</v>
      </c>
      <c r="AN55" s="37" t="s">
        <v>116</v>
      </c>
      <c r="AO55" s="37" t="s">
        <v>140</v>
      </c>
      <c r="AP55" s="62" t="s">
        <v>143</v>
      </c>
      <c r="AQ55" s="37" t="s">
        <v>151</v>
      </c>
      <c r="AR55" s="37" t="s">
        <v>4501</v>
      </c>
      <c r="AS55" s="37"/>
      <c r="AT55" s="37" t="s">
        <v>4640</v>
      </c>
      <c r="AU55" s="37">
        <v>3223779531</v>
      </c>
      <c r="AV55" s="37"/>
      <c r="AW55" s="37">
        <v>1</v>
      </c>
      <c r="AX55" s="37" t="s">
        <v>135</v>
      </c>
      <c r="AY55" s="37" t="s">
        <v>2496</v>
      </c>
      <c r="AZ55" s="58"/>
      <c r="BA55" s="37" t="s">
        <v>2496</v>
      </c>
      <c r="BB55" s="37" t="s">
        <v>2496</v>
      </c>
      <c r="BC55" s="37" t="s">
        <v>3654</v>
      </c>
      <c r="BD55" s="37"/>
      <c r="BE55" s="37" t="s">
        <v>2434</v>
      </c>
      <c r="BF55" s="37" t="s">
        <v>2</v>
      </c>
      <c r="BG55" s="37">
        <v>1063293386</v>
      </c>
      <c r="BH55" s="37" t="s">
        <v>4641</v>
      </c>
      <c r="BI55" s="37"/>
      <c r="BJ55" s="37" t="s">
        <v>4189</v>
      </c>
      <c r="BK55" s="37" t="s">
        <v>2630</v>
      </c>
      <c r="BL55" s="79">
        <v>33972</v>
      </c>
      <c r="BM55" s="37" t="s">
        <v>8</v>
      </c>
      <c r="BN55" s="37" t="s">
        <v>2642</v>
      </c>
      <c r="BO55" s="37" t="s">
        <v>2656</v>
      </c>
      <c r="BP55" s="37"/>
      <c r="BQ55" s="37"/>
      <c r="BR55" s="37"/>
      <c r="BS55" s="37"/>
      <c r="BT55" s="37"/>
      <c r="BU55" s="37"/>
      <c r="BV55" s="79"/>
      <c r="BW55" s="50" t="str">
        <f t="shared" si="0"/>
        <v/>
      </c>
      <c r="BX55" s="62"/>
      <c r="BY55" s="62"/>
      <c r="BZ55" s="62"/>
      <c r="CA55" s="37" t="s">
        <v>2</v>
      </c>
      <c r="CB55" s="37">
        <v>1063293386</v>
      </c>
      <c r="CC55" s="37" t="s">
        <v>4641</v>
      </c>
      <c r="CD55" s="37"/>
      <c r="CE55" s="37" t="s">
        <v>4189</v>
      </c>
      <c r="CF55" s="37" t="s">
        <v>2630</v>
      </c>
      <c r="CG55" s="79">
        <v>33972</v>
      </c>
      <c r="CH55" s="50">
        <f t="shared" ca="1" si="1"/>
        <v>30</v>
      </c>
      <c r="CI55" s="62" t="s">
        <v>8</v>
      </c>
      <c r="CJ55" s="62" t="s">
        <v>2642</v>
      </c>
      <c r="CK55" s="62" t="s">
        <v>2656</v>
      </c>
      <c r="CL55" s="37" t="s">
        <v>2443</v>
      </c>
      <c r="CM55" s="37" t="s">
        <v>2466</v>
      </c>
      <c r="CN55" s="37" t="s">
        <v>2495</v>
      </c>
      <c r="CO55" s="81">
        <v>44620</v>
      </c>
      <c r="CP55" s="37" t="s">
        <v>2495</v>
      </c>
      <c r="CQ55" s="37" t="s">
        <v>2495</v>
      </c>
      <c r="CR55" s="37">
        <v>1</v>
      </c>
      <c r="CS55" s="37" t="s">
        <v>2496</v>
      </c>
      <c r="CT55" s="37"/>
      <c r="CU55" s="37"/>
      <c r="CV55" s="37">
        <v>40</v>
      </c>
      <c r="CW55" s="37">
        <v>3290</v>
      </c>
      <c r="CX55" s="37">
        <v>51</v>
      </c>
      <c r="CY55" s="37" t="s">
        <v>2495</v>
      </c>
      <c r="CZ55" s="37">
        <v>6</v>
      </c>
      <c r="DA55" s="37"/>
      <c r="DB55" s="37"/>
      <c r="DC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5" s="37"/>
    </row>
    <row r="56" spans="1:108" ht="45" customHeight="1" x14ac:dyDescent="0.3">
      <c r="A56" s="50">
        <v>1243860728</v>
      </c>
      <c r="B56" s="37" t="s">
        <v>2428</v>
      </c>
      <c r="C56" s="81">
        <v>44623</v>
      </c>
      <c r="D56" s="81">
        <v>44837</v>
      </c>
      <c r="E56" s="50" t="e">
        <f>VLOOKUP(MATRIZ_PRINCIPAL_USUARIOS[[#This Row],[NUMERO DE DOCUMENTO]],#REF!,2,0)</f>
        <v>#REF!</v>
      </c>
      <c r="F56" s="154" t="e">
        <f>VLOOKUP(MATRIZ_PRINCIPAL_USUARIOS[[#This Row],[NOMBRE COMPLETO]],$E$659:$E$682,1,0)</f>
        <v>#N/A</v>
      </c>
      <c r="G56" s="50" t="s">
        <v>2557</v>
      </c>
      <c r="H56" s="37" t="s">
        <v>4102</v>
      </c>
      <c r="I56" s="37" t="s">
        <v>6747</v>
      </c>
      <c r="J56" s="37" t="str">
        <f>VLOOKUP(MATRIZ_PRINCIPAL_USUARIOS[[#This Row],[DUPLA]],DUPLAS[],2,0)</f>
        <v>EMILCE SANCHEZ - MARTHA PACASUCA</v>
      </c>
      <c r="K56" s="37" t="s">
        <v>1</v>
      </c>
      <c r="L56" s="37" t="s">
        <v>4191</v>
      </c>
      <c r="M56" s="37" t="s">
        <v>4126</v>
      </c>
      <c r="N56" s="37" t="s">
        <v>4192</v>
      </c>
      <c r="O56" s="37" t="s">
        <v>4142</v>
      </c>
      <c r="P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AURORA  CELESTE  SALAZAR  RODRIGUEZ </v>
      </c>
      <c r="Q56" s="79">
        <v>44502</v>
      </c>
      <c r="R56" s="50">
        <f t="shared" ca="1" si="2"/>
        <v>1</v>
      </c>
      <c r="S56" s="50">
        <f t="shared" ca="1" si="3"/>
        <v>4</v>
      </c>
      <c r="T56" s="50">
        <f t="shared" ca="1" si="4"/>
        <v>13</v>
      </c>
      <c r="U56" s="37" t="str">
        <f ca="1">IF(MATRIZ_PRINCIPAL_USUARIOS[[#This Row],[FECHA DE NACIMIENTO]]&gt;0,CONCATENATE(R56," AÑOS ",S56," MESES ",T56," DIAS "),"")</f>
        <v xml:space="preserve">1 AÑOS 4 MESES 13 DIAS </v>
      </c>
      <c r="V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" s="116" t="s">
        <v>130</v>
      </c>
      <c r="X56" s="37" t="s">
        <v>8</v>
      </c>
      <c r="Y56" s="37" t="s">
        <v>116</v>
      </c>
      <c r="Z56" s="37" t="s">
        <v>116</v>
      </c>
      <c r="AA56" s="37" t="s">
        <v>2496</v>
      </c>
      <c r="AB56" s="37" t="s">
        <v>2496</v>
      </c>
      <c r="AC56" s="37"/>
      <c r="AD56" s="37" t="s">
        <v>2518</v>
      </c>
      <c r="AE56" s="37"/>
      <c r="AF56" s="37" t="s">
        <v>2496</v>
      </c>
      <c r="AG56" s="37" t="s">
        <v>2496</v>
      </c>
      <c r="AH56" s="37" t="s">
        <v>2496</v>
      </c>
      <c r="AI56" s="37" t="s">
        <v>2496</v>
      </c>
      <c r="AJ56" s="37" t="s">
        <v>2496</v>
      </c>
      <c r="AK56" s="37" t="s">
        <v>2496</v>
      </c>
      <c r="AL56" s="37" t="s">
        <v>2496</v>
      </c>
      <c r="AM56" s="37" t="s">
        <v>8</v>
      </c>
      <c r="AN56" s="37" t="s">
        <v>116</v>
      </c>
      <c r="AO56" s="37" t="s">
        <v>140</v>
      </c>
      <c r="AP56" s="62" t="s">
        <v>143</v>
      </c>
      <c r="AQ56" s="37" t="s">
        <v>151</v>
      </c>
      <c r="AR56" s="37" t="s">
        <v>4662</v>
      </c>
      <c r="AS56" s="37"/>
      <c r="AT56" s="37" t="s">
        <v>6585</v>
      </c>
      <c r="AU56" s="37">
        <v>3212661453</v>
      </c>
      <c r="AV56" s="37"/>
      <c r="AW56" s="37">
        <v>1</v>
      </c>
      <c r="AX56" s="37" t="s">
        <v>135</v>
      </c>
      <c r="AY56" s="37" t="s">
        <v>2496</v>
      </c>
      <c r="AZ56" s="58"/>
      <c r="BA56" s="37" t="s">
        <v>2496</v>
      </c>
      <c r="BB56" s="37" t="s">
        <v>2496</v>
      </c>
      <c r="BC56" s="37" t="s">
        <v>3654</v>
      </c>
      <c r="BD56" s="37"/>
      <c r="BE56" s="37" t="s">
        <v>2434</v>
      </c>
      <c r="BF56" s="37" t="s">
        <v>5</v>
      </c>
      <c r="BG56" s="37"/>
      <c r="BH56" s="37" t="s">
        <v>4642</v>
      </c>
      <c r="BI56" s="37" t="s">
        <v>3866</v>
      </c>
      <c r="BJ56" s="37" t="s">
        <v>3730</v>
      </c>
      <c r="BK56" s="37" t="s">
        <v>4643</v>
      </c>
      <c r="BL56" s="79">
        <v>37929</v>
      </c>
      <c r="BM56" s="37" t="s">
        <v>9</v>
      </c>
      <c r="BN56" s="37" t="s">
        <v>45</v>
      </c>
      <c r="BO56" s="37" t="s">
        <v>45</v>
      </c>
      <c r="BP56" s="37" t="s">
        <v>5</v>
      </c>
      <c r="BQ56" s="37"/>
      <c r="BR56" s="37" t="s">
        <v>4210</v>
      </c>
      <c r="BS56" s="37" t="s">
        <v>4644</v>
      </c>
      <c r="BT56" s="37" t="s">
        <v>4192</v>
      </c>
      <c r="BU56" s="37" t="s">
        <v>4645</v>
      </c>
      <c r="BV56" s="79">
        <v>31363</v>
      </c>
      <c r="BW56" s="50">
        <f t="shared" ca="1" si="0"/>
        <v>37</v>
      </c>
      <c r="BX56" s="62" t="s">
        <v>9</v>
      </c>
      <c r="BY56" s="62" t="s">
        <v>45</v>
      </c>
      <c r="BZ56" s="62" t="s">
        <v>45</v>
      </c>
      <c r="CA56" s="37" t="s">
        <v>5</v>
      </c>
      <c r="CB56" s="37"/>
      <c r="CC56" s="37" t="s">
        <v>4642</v>
      </c>
      <c r="CD56" s="37" t="s">
        <v>3866</v>
      </c>
      <c r="CE56" s="37" t="s">
        <v>3730</v>
      </c>
      <c r="CF56" s="37" t="s">
        <v>4643</v>
      </c>
      <c r="CG56" s="79">
        <v>37929</v>
      </c>
      <c r="CH56" s="50">
        <f t="shared" ca="1" si="1"/>
        <v>19</v>
      </c>
      <c r="CI56" s="62" t="s">
        <v>9</v>
      </c>
      <c r="CJ56" s="62" t="s">
        <v>45</v>
      </c>
      <c r="CK56" s="62" t="s">
        <v>45</v>
      </c>
      <c r="CL56" s="37" t="s">
        <v>2443</v>
      </c>
      <c r="CM56" s="37" t="s">
        <v>2457</v>
      </c>
      <c r="CN56" s="37" t="s">
        <v>2495</v>
      </c>
      <c r="CO56" s="81">
        <v>44627</v>
      </c>
      <c r="CP56" s="37" t="s">
        <v>2495</v>
      </c>
      <c r="CQ56" s="37" t="s">
        <v>2495</v>
      </c>
      <c r="CR56" s="37">
        <v>1</v>
      </c>
      <c r="CS56" s="37" t="s">
        <v>2496</v>
      </c>
      <c r="CT56" s="37"/>
      <c r="CU56" s="37"/>
      <c r="CV56" s="37">
        <v>39</v>
      </c>
      <c r="CW56" s="37">
        <v>2980</v>
      </c>
      <c r="CX56" s="37">
        <v>47</v>
      </c>
      <c r="CY56" s="37" t="s">
        <v>2495</v>
      </c>
      <c r="CZ56" s="37"/>
      <c r="DA56" s="37"/>
      <c r="DB56" s="37"/>
      <c r="DC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" s="37"/>
    </row>
    <row r="57" spans="1:108" ht="45" customHeight="1" x14ac:dyDescent="0.3">
      <c r="A57" s="50">
        <v>1030046839</v>
      </c>
      <c r="B57" s="37" t="s">
        <v>2428</v>
      </c>
      <c r="C57" s="81">
        <v>44630</v>
      </c>
      <c r="D57" s="81">
        <v>44837</v>
      </c>
      <c r="E57" s="50" t="e">
        <f>VLOOKUP(MATRIZ_PRINCIPAL_USUARIOS[[#This Row],[NUMERO DE DOCUMENTO]],#REF!,2,0)</f>
        <v>#REF!</v>
      </c>
      <c r="F57" s="154" t="e">
        <f>VLOOKUP(MATRIZ_PRINCIPAL_USUARIOS[[#This Row],[NOMBRE COMPLETO]],$E$659:$E$682,1,0)</f>
        <v>#N/A</v>
      </c>
      <c r="G57" s="50" t="s">
        <v>3686</v>
      </c>
      <c r="H57" s="37" t="s">
        <v>4102</v>
      </c>
      <c r="I57" s="37" t="s">
        <v>6749</v>
      </c>
      <c r="J57" s="37" t="str">
        <f>VLOOKUP(MATRIZ_PRINCIPAL_USUARIOS[[#This Row],[DUPLA]],DUPLAS[],2,0)</f>
        <v>ANGIE YARA - YORMARY MENECES</v>
      </c>
      <c r="K57" s="37" t="s">
        <v>1</v>
      </c>
      <c r="L57" s="37" t="s">
        <v>3997</v>
      </c>
      <c r="M57" s="37" t="s">
        <v>4158</v>
      </c>
      <c r="N57" s="37" t="s">
        <v>4119</v>
      </c>
      <c r="O57" s="37" t="s">
        <v>4128</v>
      </c>
      <c r="P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RONNY EMMANUEL  CAÑA GUEVARA </v>
      </c>
      <c r="Q57" s="79">
        <v>43768</v>
      </c>
      <c r="R57" s="50">
        <f t="shared" ca="1" si="2"/>
        <v>3</v>
      </c>
      <c r="S57" s="50">
        <f t="shared" ca="1" si="3"/>
        <v>4</v>
      </c>
      <c r="T57" s="50">
        <f t="shared" ca="1" si="4"/>
        <v>13</v>
      </c>
      <c r="U57" s="37" t="str">
        <f ca="1">IF(MATRIZ_PRINCIPAL_USUARIOS[[#This Row],[FECHA DE NACIMIENTO]]&gt;0,CONCATENATE(R57," AÑOS ",S57," MESES ",T57," DIAS "),"")</f>
        <v xml:space="preserve">3 AÑOS 4 MESES 13 DIAS </v>
      </c>
      <c r="V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" s="116" t="s">
        <v>129</v>
      </c>
      <c r="X57" s="37" t="s">
        <v>8</v>
      </c>
      <c r="Y57" s="37" t="s">
        <v>116</v>
      </c>
      <c r="Z57" s="37" t="s">
        <v>116</v>
      </c>
      <c r="AA57" s="37" t="s">
        <v>2496</v>
      </c>
      <c r="AB57" s="37" t="s">
        <v>2496</v>
      </c>
      <c r="AC57" s="37"/>
      <c r="AD57" s="37" t="s">
        <v>2518</v>
      </c>
      <c r="AE57" s="37"/>
      <c r="AF57" s="37" t="s">
        <v>2496</v>
      </c>
      <c r="AG57" s="37" t="s">
        <v>2496</v>
      </c>
      <c r="AH57" s="37" t="s">
        <v>2496</v>
      </c>
      <c r="AI57" s="37" t="s">
        <v>2496</v>
      </c>
      <c r="AJ57" s="37" t="s">
        <v>2496</v>
      </c>
      <c r="AK57" s="37" t="s">
        <v>2496</v>
      </c>
      <c r="AL57" s="37" t="s">
        <v>2496</v>
      </c>
      <c r="AM57" s="37" t="s">
        <v>8</v>
      </c>
      <c r="AN57" s="37" t="s">
        <v>116</v>
      </c>
      <c r="AO57" s="37" t="s">
        <v>140</v>
      </c>
      <c r="AP57" s="62" t="s">
        <v>143</v>
      </c>
      <c r="AQ57" s="37" t="s">
        <v>151</v>
      </c>
      <c r="AR57" s="37" t="s">
        <v>4524</v>
      </c>
      <c r="AS57" s="37"/>
      <c r="AT57" s="37" t="s">
        <v>4525</v>
      </c>
      <c r="AU57" s="37">
        <v>3204190615</v>
      </c>
      <c r="AV57" s="37"/>
      <c r="AW57" s="37">
        <v>1</v>
      </c>
      <c r="AX57" s="37" t="s">
        <v>135</v>
      </c>
      <c r="AY57" s="37" t="s">
        <v>2496</v>
      </c>
      <c r="AZ57" s="58"/>
      <c r="BA57" s="37" t="s">
        <v>2496</v>
      </c>
      <c r="BB57" s="37" t="s">
        <v>2496</v>
      </c>
      <c r="BC57" s="37" t="s">
        <v>3654</v>
      </c>
      <c r="BD57" s="37"/>
      <c r="BE57" s="37" t="s">
        <v>2434</v>
      </c>
      <c r="BF57" s="37" t="s">
        <v>5</v>
      </c>
      <c r="BG57" s="37"/>
      <c r="BH57" s="37" t="s">
        <v>4161</v>
      </c>
      <c r="BI57" s="37" t="s">
        <v>4526</v>
      </c>
      <c r="BJ57" s="37" t="s">
        <v>4128</v>
      </c>
      <c r="BK57" s="37" t="s">
        <v>3895</v>
      </c>
      <c r="BL57" s="79">
        <v>33929</v>
      </c>
      <c r="BM57" s="37" t="s">
        <v>9</v>
      </c>
      <c r="BN57" s="37" t="s">
        <v>45</v>
      </c>
      <c r="BO57" s="37" t="s">
        <v>45</v>
      </c>
      <c r="BP57" s="37" t="s">
        <v>5</v>
      </c>
      <c r="BQ57" s="37"/>
      <c r="BR57" s="37" t="s">
        <v>4527</v>
      </c>
      <c r="BS57" s="37" t="s">
        <v>4012</v>
      </c>
      <c r="BT57" s="37" t="s">
        <v>4528</v>
      </c>
      <c r="BU57" s="37" t="s">
        <v>4152</v>
      </c>
      <c r="BV57" s="79">
        <v>34495</v>
      </c>
      <c r="BW57" s="50">
        <f t="shared" ca="1" si="0"/>
        <v>28</v>
      </c>
      <c r="BX57" s="62" t="s">
        <v>9</v>
      </c>
      <c r="BY57" s="62" t="s">
        <v>45</v>
      </c>
      <c r="BZ57" s="62" t="s">
        <v>45</v>
      </c>
      <c r="CA57" s="37" t="s">
        <v>5</v>
      </c>
      <c r="CB57" s="37"/>
      <c r="CC57" s="37" t="s">
        <v>5192</v>
      </c>
      <c r="CD57" s="37" t="s">
        <v>4526</v>
      </c>
      <c r="CE57" s="37" t="s">
        <v>4128</v>
      </c>
      <c r="CF57" s="37" t="s">
        <v>3895</v>
      </c>
      <c r="CG57" s="79">
        <v>33929</v>
      </c>
      <c r="CH57" s="50">
        <f t="shared" ca="1" si="1"/>
        <v>30</v>
      </c>
      <c r="CI57" s="62" t="s">
        <v>9</v>
      </c>
      <c r="CJ57" s="62" t="s">
        <v>45</v>
      </c>
      <c r="CK57" s="62" t="s">
        <v>45</v>
      </c>
      <c r="CL57" s="37" t="s">
        <v>2443</v>
      </c>
      <c r="CM57" s="37" t="s">
        <v>2457</v>
      </c>
      <c r="CN57" s="37" t="s">
        <v>2495</v>
      </c>
      <c r="CO57" s="81">
        <v>44630</v>
      </c>
      <c r="CP57" s="37" t="s">
        <v>2495</v>
      </c>
      <c r="CQ57" s="37" t="s">
        <v>2495</v>
      </c>
      <c r="CR57" s="37">
        <v>1</v>
      </c>
      <c r="CS57" s="37" t="s">
        <v>2495</v>
      </c>
      <c r="CT57" s="37"/>
      <c r="CU57" s="37"/>
      <c r="CV57" s="37">
        <v>33</v>
      </c>
      <c r="CW57" s="37">
        <v>1520</v>
      </c>
      <c r="CX57" s="37">
        <v>44</v>
      </c>
      <c r="CY57" s="37" t="s">
        <v>2495</v>
      </c>
      <c r="CZ57" s="37">
        <v>6</v>
      </c>
      <c r="DA57" s="37"/>
      <c r="DB57" s="37"/>
      <c r="DC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7" s="37"/>
    </row>
    <row r="58" spans="1:108" ht="45" customHeight="1" x14ac:dyDescent="0.3">
      <c r="A58" s="50">
        <v>1140939399</v>
      </c>
      <c r="B58" s="37" t="s">
        <v>2427</v>
      </c>
      <c r="C58" s="81">
        <v>44630</v>
      </c>
      <c r="D58" s="81"/>
      <c r="E58" s="50"/>
      <c r="F58" s="50"/>
      <c r="G58" s="50"/>
      <c r="H58" s="37" t="s">
        <v>4102</v>
      </c>
      <c r="I58" s="37" t="s">
        <v>6749</v>
      </c>
      <c r="J58" s="37" t="str">
        <f>VLOOKUP(MATRIZ_PRINCIPAL_USUARIOS[[#This Row],[DUPLA]],DUPLAS[],2,0)</f>
        <v>ANGIE YARA - YORMARY MENECES</v>
      </c>
      <c r="K58" s="37" t="s">
        <v>1</v>
      </c>
      <c r="L58" s="37" t="s">
        <v>3826</v>
      </c>
      <c r="M58" s="37" t="s">
        <v>3710</v>
      </c>
      <c r="N58" s="37" t="s">
        <v>2736</v>
      </c>
      <c r="O58" s="37" t="s">
        <v>4193</v>
      </c>
      <c r="P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ALAN ZAID PRADO HINCAPIE </v>
      </c>
      <c r="Q58" s="79">
        <v>44073</v>
      </c>
      <c r="R58" s="50">
        <f t="shared" ca="1" si="2"/>
        <v>2</v>
      </c>
      <c r="S58" s="50">
        <f t="shared" ca="1" si="3"/>
        <v>6</v>
      </c>
      <c r="T58" s="50">
        <f t="shared" ca="1" si="4"/>
        <v>13</v>
      </c>
      <c r="U58" s="37" t="str">
        <f ca="1">IF(MATRIZ_PRINCIPAL_USUARIOS[[#This Row],[FECHA DE NACIMIENTO]]&gt;0,CONCATENATE(R58," AÑOS ",S58," MESES ",T58," DIAS "),"")</f>
        <v xml:space="preserve">2 AÑOS 6 MESES 13 DIAS </v>
      </c>
      <c r="V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" s="116" t="s">
        <v>129</v>
      </c>
      <c r="X58" s="37" t="s">
        <v>8</v>
      </c>
      <c r="Y58" s="37" t="s">
        <v>116</v>
      </c>
      <c r="Z58" s="37" t="s">
        <v>116</v>
      </c>
      <c r="AA58" s="37" t="s">
        <v>2496</v>
      </c>
      <c r="AB58" s="37" t="s">
        <v>2496</v>
      </c>
      <c r="AC58" s="37"/>
      <c r="AD58" s="37" t="s">
        <v>2518</v>
      </c>
      <c r="AE58" s="37"/>
      <c r="AF58" s="37" t="s">
        <v>2496</v>
      </c>
      <c r="AG58" s="37" t="s">
        <v>2496</v>
      </c>
      <c r="AH58" s="37" t="s">
        <v>2496</v>
      </c>
      <c r="AI58" s="37" t="s">
        <v>2496</v>
      </c>
      <c r="AJ58" s="37" t="s">
        <v>2496</v>
      </c>
      <c r="AK58" s="37" t="s">
        <v>2496</v>
      </c>
      <c r="AL58" s="37" t="s">
        <v>2496</v>
      </c>
      <c r="AM58" s="37" t="s">
        <v>8</v>
      </c>
      <c r="AN58" s="37" t="s">
        <v>116</v>
      </c>
      <c r="AO58" s="37" t="s">
        <v>140</v>
      </c>
      <c r="AP58" s="62" t="s">
        <v>143</v>
      </c>
      <c r="AQ58" s="37" t="s">
        <v>151</v>
      </c>
      <c r="AR58" s="37" t="s">
        <v>4539</v>
      </c>
      <c r="AS58" s="37"/>
      <c r="AT58" s="37" t="s">
        <v>4646</v>
      </c>
      <c r="AU58" s="37">
        <v>3112537566</v>
      </c>
      <c r="AV58" s="37"/>
      <c r="AW58" s="37">
        <v>1</v>
      </c>
      <c r="AX58" s="37" t="s">
        <v>135</v>
      </c>
      <c r="AY58" s="37" t="s">
        <v>2496</v>
      </c>
      <c r="AZ58" s="58"/>
      <c r="BA58" s="37" t="s">
        <v>2496</v>
      </c>
      <c r="BB58" s="37" t="s">
        <v>2496</v>
      </c>
      <c r="BC58" s="37" t="s">
        <v>3654</v>
      </c>
      <c r="BD58" s="37"/>
      <c r="BE58" s="37" t="s">
        <v>2434</v>
      </c>
      <c r="BF58" s="37" t="s">
        <v>2</v>
      </c>
      <c r="BG58" s="37">
        <v>1033808269</v>
      </c>
      <c r="BH58" s="37" t="s">
        <v>4647</v>
      </c>
      <c r="BI58" s="37" t="s">
        <v>4648</v>
      </c>
      <c r="BJ58" s="37" t="s">
        <v>4467</v>
      </c>
      <c r="BK58" s="37" t="s">
        <v>4467</v>
      </c>
      <c r="BL58" s="79">
        <v>35988</v>
      </c>
      <c r="BM58" s="37" t="s">
        <v>8</v>
      </c>
      <c r="BN58" s="37" t="s">
        <v>20</v>
      </c>
      <c r="BO58" s="37" t="s">
        <v>3511</v>
      </c>
      <c r="BP58" s="37" t="s">
        <v>2</v>
      </c>
      <c r="BQ58" s="37">
        <v>80746694</v>
      </c>
      <c r="BR58" s="37" t="s">
        <v>4001</v>
      </c>
      <c r="BS58" s="37"/>
      <c r="BT58" s="37" t="s">
        <v>2736</v>
      </c>
      <c r="BU58" s="37" t="s">
        <v>3806</v>
      </c>
      <c r="BV58" s="79">
        <v>30805</v>
      </c>
      <c r="BW58" s="50">
        <f t="shared" ca="1" si="0"/>
        <v>38</v>
      </c>
      <c r="BX58" s="62" t="s">
        <v>8</v>
      </c>
      <c r="BY58" s="62" t="s">
        <v>19</v>
      </c>
      <c r="BZ58" s="62" t="s">
        <v>55</v>
      </c>
      <c r="CA58" s="37"/>
      <c r="CB58" s="37">
        <v>1033808269</v>
      </c>
      <c r="CC58" s="37" t="s">
        <v>4647</v>
      </c>
      <c r="CD58" s="37" t="s">
        <v>4648</v>
      </c>
      <c r="CE58" s="37" t="s">
        <v>4467</v>
      </c>
      <c r="CF58" s="37" t="s">
        <v>4467</v>
      </c>
      <c r="CG58" s="79">
        <v>35988</v>
      </c>
      <c r="CH58" s="50">
        <f t="shared" ca="1" si="1"/>
        <v>24</v>
      </c>
      <c r="CI58" s="62" t="s">
        <v>8</v>
      </c>
      <c r="CJ58" s="62" t="s">
        <v>20</v>
      </c>
      <c r="CK58" s="62" t="s">
        <v>3511</v>
      </c>
      <c r="CL58" s="37" t="s">
        <v>2444</v>
      </c>
      <c r="CM58" s="37" t="s">
        <v>2466</v>
      </c>
      <c r="CN58" s="37" t="s">
        <v>2495</v>
      </c>
      <c r="CO58" s="81">
        <v>44630</v>
      </c>
      <c r="CP58" s="37" t="s">
        <v>2495</v>
      </c>
      <c r="CQ58" s="37" t="s">
        <v>2495</v>
      </c>
      <c r="CR58" s="37">
        <v>2</v>
      </c>
      <c r="CS58" s="37" t="s">
        <v>2495</v>
      </c>
      <c r="CT58" s="37"/>
      <c r="CU58" s="37"/>
      <c r="CV58" s="37">
        <v>38</v>
      </c>
      <c r="CW58" s="37">
        <v>3340</v>
      </c>
      <c r="CX58" s="37">
        <v>51</v>
      </c>
      <c r="CY58" s="37" t="s">
        <v>2495</v>
      </c>
      <c r="CZ58" s="37">
        <v>6</v>
      </c>
      <c r="DA58" s="37"/>
      <c r="DB58" s="37"/>
      <c r="DC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" s="37"/>
    </row>
    <row r="59" spans="1:108" ht="45" customHeight="1" x14ac:dyDescent="0.3">
      <c r="A59" s="50">
        <v>1023420650</v>
      </c>
      <c r="B59" s="37" t="s">
        <v>2428</v>
      </c>
      <c r="C59" s="81">
        <v>44630</v>
      </c>
      <c r="D59" s="81">
        <v>44805</v>
      </c>
      <c r="E59" s="50" t="e">
        <f>VLOOKUP(MATRIZ_PRINCIPAL_USUARIOS[[#This Row],[NUMERO DE DOCUMENTO]],#REF!,2,0)</f>
        <v>#REF!</v>
      </c>
      <c r="F59" s="50" t="e">
        <f>VLOOKUP(MATRIZ_PRINCIPAL_USUARIOS[[#This Row],[NOMBRE COMPLETO]],$E$659:$E$682,1,0)</f>
        <v>#N/A</v>
      </c>
      <c r="G59" s="50"/>
      <c r="H59" s="37" t="s">
        <v>4102</v>
      </c>
      <c r="I59" s="37" t="s">
        <v>6749</v>
      </c>
      <c r="J59" s="37" t="str">
        <f>VLOOKUP(MATRIZ_PRINCIPAL_USUARIOS[[#This Row],[DUPLA]],DUPLAS[],2,0)</f>
        <v>ANGIE YARA - YORMARY MENECES</v>
      </c>
      <c r="K59" s="37" t="s">
        <v>1</v>
      </c>
      <c r="L59" s="37" t="s">
        <v>3753</v>
      </c>
      <c r="M59" s="37" t="s">
        <v>4194</v>
      </c>
      <c r="N59" s="37" t="s">
        <v>4120</v>
      </c>
      <c r="O59" s="37" t="s">
        <v>3730</v>
      </c>
      <c r="P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MATHIAS ALESSANDRO GUEVARA RODRIGUEZ</v>
      </c>
      <c r="Q59" s="79">
        <v>44254</v>
      </c>
      <c r="R59" s="50">
        <f t="shared" ca="1" si="2"/>
        <v>2</v>
      </c>
      <c r="S59" s="50">
        <f t="shared" ca="1" si="3"/>
        <v>0</v>
      </c>
      <c r="T59" s="50">
        <f t="shared" ca="1" si="4"/>
        <v>16</v>
      </c>
      <c r="U59" s="37" t="str">
        <f ca="1">IF(MATRIZ_PRINCIPAL_USUARIOS[[#This Row],[FECHA DE NACIMIENTO]]&gt;0,CONCATENATE(R59," AÑOS ",S59," MESES ",T59," DIAS "),"")</f>
        <v xml:space="preserve">2 AÑOS 0 MESES 16 DIAS </v>
      </c>
      <c r="V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" s="116" t="s">
        <v>129</v>
      </c>
      <c r="X59" s="37" t="s">
        <v>8</v>
      </c>
      <c r="Y59" s="37" t="s">
        <v>116</v>
      </c>
      <c r="Z59" s="37" t="s">
        <v>116</v>
      </c>
      <c r="AA59" s="37" t="s">
        <v>2496</v>
      </c>
      <c r="AB59" s="37" t="s">
        <v>2496</v>
      </c>
      <c r="AC59" s="37"/>
      <c r="AD59" s="37" t="s">
        <v>2518</v>
      </c>
      <c r="AE59" s="37"/>
      <c r="AF59" s="37" t="s">
        <v>2496</v>
      </c>
      <c r="AG59" s="37" t="s">
        <v>2496</v>
      </c>
      <c r="AH59" s="37" t="s">
        <v>2496</v>
      </c>
      <c r="AI59" s="37" t="s">
        <v>2496</v>
      </c>
      <c r="AJ59" s="37" t="s">
        <v>2496</v>
      </c>
      <c r="AK59" s="37" t="s">
        <v>2496</v>
      </c>
      <c r="AL59" s="37" t="s">
        <v>2496</v>
      </c>
      <c r="AM59" s="37" t="s">
        <v>8</v>
      </c>
      <c r="AN59" s="37" t="s">
        <v>116</v>
      </c>
      <c r="AO59" s="37" t="s">
        <v>140</v>
      </c>
      <c r="AP59" s="62" t="s">
        <v>143</v>
      </c>
      <c r="AQ59" s="37" t="s">
        <v>151</v>
      </c>
      <c r="AR59" s="37" t="s">
        <v>4501</v>
      </c>
      <c r="AS59" s="37"/>
      <c r="AT59" s="37" t="s">
        <v>4649</v>
      </c>
      <c r="AU59" s="37">
        <v>3212759985</v>
      </c>
      <c r="AV59" s="37"/>
      <c r="AW59" s="37">
        <v>1</v>
      </c>
      <c r="AX59" s="37" t="s">
        <v>135</v>
      </c>
      <c r="AY59" s="37" t="s">
        <v>2496</v>
      </c>
      <c r="AZ59" s="58"/>
      <c r="BA59" s="37" t="s">
        <v>2496</v>
      </c>
      <c r="BB59" s="37" t="s">
        <v>2496</v>
      </c>
      <c r="BC59" s="37" t="s">
        <v>3654</v>
      </c>
      <c r="BD59" s="37"/>
      <c r="BE59" s="37" t="s">
        <v>2434</v>
      </c>
      <c r="BF59" s="37" t="s">
        <v>5</v>
      </c>
      <c r="BG59" s="37"/>
      <c r="BH59" s="37" t="s">
        <v>4650</v>
      </c>
      <c r="BI59" s="37" t="s">
        <v>4249</v>
      </c>
      <c r="BJ59" s="37" t="s">
        <v>4142</v>
      </c>
      <c r="BK59" s="37" t="s">
        <v>3707</v>
      </c>
      <c r="BL59" s="79">
        <v>36347</v>
      </c>
      <c r="BM59" s="37" t="s">
        <v>9</v>
      </c>
      <c r="BN59" s="37" t="s">
        <v>45</v>
      </c>
      <c r="BO59" s="37" t="s">
        <v>45</v>
      </c>
      <c r="BP59" s="37" t="s">
        <v>5</v>
      </c>
      <c r="BQ59" s="37"/>
      <c r="BR59" s="37" t="s">
        <v>4651</v>
      </c>
      <c r="BS59" s="37" t="s">
        <v>3864</v>
      </c>
      <c r="BT59" s="37" t="s">
        <v>4128</v>
      </c>
      <c r="BU59" s="37" t="s">
        <v>4609</v>
      </c>
      <c r="BV59" s="79">
        <v>35075</v>
      </c>
      <c r="BW59" s="50">
        <f t="shared" ca="1" si="0"/>
        <v>27</v>
      </c>
      <c r="BX59" s="62" t="s">
        <v>9</v>
      </c>
      <c r="BY59" s="62" t="s">
        <v>45</v>
      </c>
      <c r="BZ59" s="62" t="s">
        <v>45</v>
      </c>
      <c r="CA59" s="37" t="s">
        <v>5</v>
      </c>
      <c r="CB59" s="37"/>
      <c r="CC59" s="37" t="s">
        <v>4650</v>
      </c>
      <c r="CD59" s="37" t="s">
        <v>4249</v>
      </c>
      <c r="CE59" s="37" t="s">
        <v>4142</v>
      </c>
      <c r="CF59" s="37" t="s">
        <v>3707</v>
      </c>
      <c r="CG59" s="79">
        <v>36347</v>
      </c>
      <c r="CH59" s="50">
        <f t="shared" ca="1" si="1"/>
        <v>23</v>
      </c>
      <c r="CI59" s="62" t="s">
        <v>9</v>
      </c>
      <c r="CJ59" s="62" t="s">
        <v>45</v>
      </c>
      <c r="CK59" s="62" t="s">
        <v>45</v>
      </c>
      <c r="CL59" s="37" t="s">
        <v>2443</v>
      </c>
      <c r="CM59" s="37" t="s">
        <v>2457</v>
      </c>
      <c r="CN59" s="37" t="s">
        <v>2495</v>
      </c>
      <c r="CO59" s="81">
        <v>44630</v>
      </c>
      <c r="CP59" s="37" t="s">
        <v>2495</v>
      </c>
      <c r="CQ59" s="37" t="s">
        <v>2496</v>
      </c>
      <c r="CR59" s="37"/>
      <c r="CS59" s="37" t="s">
        <v>2496</v>
      </c>
      <c r="CT59" s="37"/>
      <c r="CU59" s="37"/>
      <c r="CV59" s="37">
        <v>37</v>
      </c>
      <c r="CW59" s="37">
        <v>2650</v>
      </c>
      <c r="CX59" s="37">
        <v>47</v>
      </c>
      <c r="CY59" s="37" t="s">
        <v>2495</v>
      </c>
      <c r="CZ59" s="37">
        <v>6</v>
      </c>
      <c r="DA59" s="37"/>
      <c r="DB59" s="37"/>
      <c r="DC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" s="37"/>
    </row>
    <row r="60" spans="1:108" ht="45" customHeight="1" x14ac:dyDescent="0.3">
      <c r="A60" s="50">
        <v>1243860045</v>
      </c>
      <c r="B60" s="37" t="s">
        <v>2427</v>
      </c>
      <c r="C60" s="81">
        <v>44775</v>
      </c>
      <c r="D60" s="81"/>
      <c r="E60" s="50"/>
      <c r="F60" s="50"/>
      <c r="G60" s="50"/>
      <c r="H60" s="37" t="s">
        <v>4102</v>
      </c>
      <c r="I60" s="50" t="s">
        <v>6749</v>
      </c>
      <c r="J60" s="37" t="str">
        <f>VLOOKUP(MATRIZ_PRINCIPAL_USUARIOS[[#This Row],[DUPLA]],DUPLAS[],2,0)</f>
        <v>ANGIE YARA - YORMARY MENECES</v>
      </c>
      <c r="K60" s="37" t="s">
        <v>1</v>
      </c>
      <c r="L60" s="37" t="s">
        <v>4522</v>
      </c>
      <c r="M60" s="37" t="s">
        <v>3695</v>
      </c>
      <c r="N60" s="37" t="s">
        <v>6076</v>
      </c>
      <c r="O60" s="37" t="s">
        <v>3720</v>
      </c>
      <c r="P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  JESUS MONTILLA PINEDA</v>
      </c>
      <c r="Q60" s="81">
        <v>44112</v>
      </c>
      <c r="R60" s="50">
        <f t="shared" ca="1" si="2"/>
        <v>2</v>
      </c>
      <c r="S60" s="50">
        <f t="shared" ca="1" si="3"/>
        <v>5</v>
      </c>
      <c r="T60" s="50">
        <f t="shared" ca="1" si="4"/>
        <v>7</v>
      </c>
      <c r="U60" s="37" t="str">
        <f ca="1">IF(MATRIZ_PRINCIPAL_USUARIOS[[#This Row],[FECHA DE NACIMIENTO]]&gt;0,CONCATENATE(R60," AÑOS ",S60," MESES ",T60," DIAS "),"")</f>
        <v xml:space="preserve">2 AÑOS 5 MESES 7 DIAS </v>
      </c>
      <c r="V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" s="37" t="s">
        <v>129</v>
      </c>
      <c r="X60" s="37" t="s">
        <v>8</v>
      </c>
      <c r="Y60" s="37" t="s">
        <v>116</v>
      </c>
      <c r="Z60" s="37" t="s">
        <v>116</v>
      </c>
      <c r="AA60" s="37" t="s">
        <v>2496</v>
      </c>
      <c r="AB60" s="37" t="s">
        <v>2496</v>
      </c>
      <c r="AC60" s="37"/>
      <c r="AD60" s="37" t="s">
        <v>2518</v>
      </c>
      <c r="AE60" s="37"/>
      <c r="AF60" s="37" t="s">
        <v>2496</v>
      </c>
      <c r="AG60" s="37" t="s">
        <v>2496</v>
      </c>
      <c r="AH60" s="37" t="s">
        <v>2496</v>
      </c>
      <c r="AI60" s="37" t="s">
        <v>2496</v>
      </c>
      <c r="AJ60" s="37" t="s">
        <v>2496</v>
      </c>
      <c r="AK60" s="37" t="s">
        <v>2496</v>
      </c>
      <c r="AL60" s="37" t="s">
        <v>2496</v>
      </c>
      <c r="AM60" s="37" t="s">
        <v>8</v>
      </c>
      <c r="AN60" s="37" t="s">
        <v>116</v>
      </c>
      <c r="AO60" s="37" t="s">
        <v>140</v>
      </c>
      <c r="AP60" s="62" t="s">
        <v>143</v>
      </c>
      <c r="AQ60" s="37" t="s">
        <v>151</v>
      </c>
      <c r="AR60" s="37" t="s">
        <v>4596</v>
      </c>
      <c r="AS60" s="37"/>
      <c r="AT60" s="37" t="s">
        <v>6077</v>
      </c>
      <c r="AU60" s="37">
        <v>3113811985</v>
      </c>
      <c r="AV60" s="37"/>
      <c r="AW60" s="37"/>
      <c r="AX60" s="37" t="s">
        <v>135</v>
      </c>
      <c r="AY60" s="37" t="s">
        <v>2496</v>
      </c>
      <c r="AZ60" s="58"/>
      <c r="BA60" s="37" t="s">
        <v>2496</v>
      </c>
      <c r="BB60" s="37" t="s">
        <v>2496</v>
      </c>
      <c r="BC60" s="37" t="s">
        <v>3654</v>
      </c>
      <c r="BD60" s="37"/>
      <c r="BE60" s="37" t="s">
        <v>2434</v>
      </c>
      <c r="BF60" s="37" t="s">
        <v>5</v>
      </c>
      <c r="BG60" s="37"/>
      <c r="BH60" s="37" t="s">
        <v>6078</v>
      </c>
      <c r="BI60" s="37" t="s">
        <v>3872</v>
      </c>
      <c r="BJ60" s="37" t="s">
        <v>6079</v>
      </c>
      <c r="BK60" s="37" t="s">
        <v>3720</v>
      </c>
      <c r="BL60" s="81">
        <v>38135</v>
      </c>
      <c r="BM60" s="37" t="s">
        <v>9</v>
      </c>
      <c r="BN60" s="37" t="s">
        <v>45</v>
      </c>
      <c r="BO60" s="37" t="s">
        <v>45</v>
      </c>
      <c r="BP60" s="37"/>
      <c r="BQ60" s="37"/>
      <c r="BR60" s="37"/>
      <c r="BS60" s="81"/>
      <c r="BT60" s="37"/>
      <c r="BU60" s="37"/>
      <c r="BV60" s="81"/>
      <c r="BW60" s="50" t="str">
        <f t="shared" si="0"/>
        <v/>
      </c>
      <c r="BX60" s="62"/>
      <c r="BY60" s="62"/>
      <c r="BZ60" s="62"/>
      <c r="CA60" s="37"/>
      <c r="CB60" s="37"/>
      <c r="CC60" s="37" t="s">
        <v>6078</v>
      </c>
      <c r="CD60" s="37" t="s">
        <v>3872</v>
      </c>
      <c r="CE60" s="37" t="s">
        <v>6079</v>
      </c>
      <c r="CF60" s="37" t="s">
        <v>3720</v>
      </c>
      <c r="CG60" s="81">
        <v>38135</v>
      </c>
      <c r="CH60" s="50">
        <f t="shared" ca="1" si="1"/>
        <v>18</v>
      </c>
      <c r="CI60" s="62" t="s">
        <v>9</v>
      </c>
      <c r="CJ60" s="62" t="s">
        <v>45</v>
      </c>
      <c r="CK60" s="62" t="s">
        <v>45</v>
      </c>
      <c r="CL60" s="37" t="s">
        <v>2443</v>
      </c>
      <c r="CM60" s="37" t="s">
        <v>2457</v>
      </c>
      <c r="CN60" s="37" t="s">
        <v>2495</v>
      </c>
      <c r="CO60" s="81">
        <v>44771</v>
      </c>
      <c r="CP60" s="37" t="s">
        <v>2495</v>
      </c>
      <c r="CQ60" s="37" t="s">
        <v>2495</v>
      </c>
      <c r="CR60" s="81">
        <v>44771</v>
      </c>
      <c r="CS60" s="37" t="s">
        <v>2496</v>
      </c>
      <c r="CT60" s="37"/>
      <c r="CU60" s="37"/>
      <c r="CV60" s="37">
        <v>39</v>
      </c>
      <c r="CW60" s="37">
        <v>2680</v>
      </c>
      <c r="CX60" s="37">
        <v>49</v>
      </c>
      <c r="CY60" s="37" t="s">
        <v>2495</v>
      </c>
      <c r="CZ60" s="37">
        <v>6</v>
      </c>
      <c r="DA60" s="37"/>
      <c r="DB60" s="37"/>
      <c r="DC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" s="77"/>
    </row>
    <row r="61" spans="1:108" ht="45" customHeight="1" x14ac:dyDescent="0.3">
      <c r="A61" s="50">
        <v>1003202163</v>
      </c>
      <c r="B61" s="37" t="s">
        <v>2428</v>
      </c>
      <c r="C61" s="81">
        <v>44630</v>
      </c>
      <c r="D61" s="81">
        <v>44774</v>
      </c>
      <c r="E61" s="50" t="e">
        <f>VLOOKUP(MATRIZ_PRINCIPAL_USUARIOS[[#This Row],[NUMERO DE DOCUMENTO]],#REF!,2,0)</f>
        <v>#REF!</v>
      </c>
      <c r="F61" s="50" t="e">
        <f>VLOOKUP(MATRIZ_PRINCIPAL_USUARIOS[[#This Row],[NOMBRE COMPLETO]],$E$659:$E$682,1,0)</f>
        <v>#N/A</v>
      </c>
      <c r="G61" s="50"/>
      <c r="H61" s="37" t="s">
        <v>4102</v>
      </c>
      <c r="I61" s="37" t="s">
        <v>6749</v>
      </c>
      <c r="J61" s="37" t="str">
        <f>VLOOKUP(MATRIZ_PRINCIPAL_USUARIOS[[#This Row],[DUPLA]],DUPLAS[],2,0)</f>
        <v>ANGIE YARA - YORMARY MENECES</v>
      </c>
      <c r="K61" s="37" t="s">
        <v>5925</v>
      </c>
      <c r="L61" s="37" t="s">
        <v>3843</v>
      </c>
      <c r="M61" s="37" t="s">
        <v>4195</v>
      </c>
      <c r="N61" s="37" t="s">
        <v>4196</v>
      </c>
      <c r="O61" s="37" t="s">
        <v>3737</v>
      </c>
      <c r="P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JOEL ELIAM RUSSO GONZALEZ</v>
      </c>
      <c r="Q61" s="79">
        <v>44265</v>
      </c>
      <c r="R61" s="50">
        <f t="shared" ca="1" si="2"/>
        <v>2</v>
      </c>
      <c r="S61" s="50">
        <f t="shared" ca="1" si="3"/>
        <v>0</v>
      </c>
      <c r="T61" s="50">
        <f t="shared" ca="1" si="4"/>
        <v>5</v>
      </c>
      <c r="U61" s="37" t="str">
        <f ca="1">IF(MATRIZ_PRINCIPAL_USUARIOS[[#This Row],[FECHA DE NACIMIENTO]]&gt;0,CONCATENATE(R61," AÑOS ",S61," MESES ",T61," DIAS "),"")</f>
        <v xml:space="preserve">2 AÑOS 0 MESES 5 DIAS </v>
      </c>
      <c r="V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" s="116" t="s">
        <v>129</v>
      </c>
      <c r="X61" s="37" t="s">
        <v>9</v>
      </c>
      <c r="Y61" s="37" t="s">
        <v>45</v>
      </c>
      <c r="Z61" s="37" t="s">
        <v>45</v>
      </c>
      <c r="AA61" s="37" t="s">
        <v>2496</v>
      </c>
      <c r="AB61" s="37" t="s">
        <v>2496</v>
      </c>
      <c r="AC61" s="37"/>
      <c r="AD61" s="37" t="s">
        <v>2518</v>
      </c>
      <c r="AE61" s="37"/>
      <c r="AF61" s="37" t="s">
        <v>2496</v>
      </c>
      <c r="AG61" s="37" t="s">
        <v>2496</v>
      </c>
      <c r="AH61" s="37" t="s">
        <v>2496</v>
      </c>
      <c r="AI61" s="37" t="s">
        <v>2496</v>
      </c>
      <c r="AJ61" s="37" t="s">
        <v>2496</v>
      </c>
      <c r="AK61" s="37" t="s">
        <v>2496</v>
      </c>
      <c r="AL61" s="37" t="s">
        <v>2496</v>
      </c>
      <c r="AM61" s="37" t="s">
        <v>8</v>
      </c>
      <c r="AN61" s="37" t="s">
        <v>116</v>
      </c>
      <c r="AO61" s="37" t="s">
        <v>140</v>
      </c>
      <c r="AP61" s="62" t="s">
        <v>143</v>
      </c>
      <c r="AQ61" s="37" t="s">
        <v>151</v>
      </c>
      <c r="AR61" s="37" t="s">
        <v>4652</v>
      </c>
      <c r="AS61" s="37"/>
      <c r="AT61" s="37" t="s">
        <v>4653</v>
      </c>
      <c r="AU61" s="37">
        <v>3214193178</v>
      </c>
      <c r="AV61" s="37"/>
      <c r="AW61" s="37">
        <v>1</v>
      </c>
      <c r="AX61" s="37" t="s">
        <v>135</v>
      </c>
      <c r="AY61" s="37" t="s">
        <v>2496</v>
      </c>
      <c r="AZ61" s="58"/>
      <c r="BA61" s="37" t="s">
        <v>2496</v>
      </c>
      <c r="BB61" s="37" t="s">
        <v>2496</v>
      </c>
      <c r="BC61" s="37" t="s">
        <v>3654</v>
      </c>
      <c r="BD61" s="37"/>
      <c r="BE61" s="37" t="s">
        <v>2434</v>
      </c>
      <c r="BF61" s="37" t="s">
        <v>5</v>
      </c>
      <c r="BG61" s="37"/>
      <c r="BH61" s="37" t="s">
        <v>4654</v>
      </c>
      <c r="BI61" s="37" t="s">
        <v>3919</v>
      </c>
      <c r="BJ61" s="37" t="s">
        <v>4214</v>
      </c>
      <c r="BK61" s="37" t="s">
        <v>3784</v>
      </c>
      <c r="BL61" s="79">
        <v>36933</v>
      </c>
      <c r="BM61" s="37" t="s">
        <v>9</v>
      </c>
      <c r="BN61" s="37" t="s">
        <v>45</v>
      </c>
      <c r="BO61" s="37" t="s">
        <v>45</v>
      </c>
      <c r="BP61" s="37"/>
      <c r="BQ61" s="37"/>
      <c r="BR61" s="37"/>
      <c r="BS61" s="37"/>
      <c r="BT61" s="37"/>
      <c r="BU61" s="37"/>
      <c r="BV61" s="79"/>
      <c r="BW61" s="50" t="str">
        <f t="shared" si="0"/>
        <v/>
      </c>
      <c r="BX61" s="62"/>
      <c r="BY61" s="62"/>
      <c r="BZ61" s="62"/>
      <c r="CA61" s="37"/>
      <c r="CB61" s="37"/>
      <c r="CC61" s="37" t="s">
        <v>4654</v>
      </c>
      <c r="CD61" s="37" t="s">
        <v>3919</v>
      </c>
      <c r="CE61" s="37" t="s">
        <v>4214</v>
      </c>
      <c r="CF61" s="37" t="s">
        <v>3784</v>
      </c>
      <c r="CG61" s="79">
        <v>36933</v>
      </c>
      <c r="CH61" s="50">
        <f t="shared" ca="1" si="1"/>
        <v>22</v>
      </c>
      <c r="CI61" s="62" t="s">
        <v>9</v>
      </c>
      <c r="CJ61" s="62" t="s">
        <v>45</v>
      </c>
      <c r="CK61" s="62" t="s">
        <v>45</v>
      </c>
      <c r="CL61" s="37" t="s">
        <v>2443</v>
      </c>
      <c r="CM61" s="37" t="s">
        <v>2457</v>
      </c>
      <c r="CN61" s="37" t="s">
        <v>2495</v>
      </c>
      <c r="CO61" s="81">
        <v>44265</v>
      </c>
      <c r="CP61" s="37" t="s">
        <v>2495</v>
      </c>
      <c r="CQ61" s="37" t="s">
        <v>2496</v>
      </c>
      <c r="CR61" s="37"/>
      <c r="CS61" s="37" t="s">
        <v>2496</v>
      </c>
      <c r="CT61" s="37"/>
      <c r="CU61" s="37"/>
      <c r="CV61" s="37">
        <v>39</v>
      </c>
      <c r="CW61" s="37">
        <v>2900</v>
      </c>
      <c r="CX61" s="37">
        <v>47</v>
      </c>
      <c r="CY61" s="37" t="s">
        <v>2495</v>
      </c>
      <c r="CZ61" s="37">
        <v>6</v>
      </c>
      <c r="DA61" s="37"/>
      <c r="DB61" s="37"/>
      <c r="DC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" s="37"/>
    </row>
    <row r="62" spans="1:108" ht="45" customHeight="1" x14ac:dyDescent="0.3">
      <c r="A62" s="50">
        <v>1034672281</v>
      </c>
      <c r="B62" s="37" t="s">
        <v>2428</v>
      </c>
      <c r="C62" s="81">
        <v>44630</v>
      </c>
      <c r="D62" s="81">
        <v>44718</v>
      </c>
      <c r="E62" s="50" t="e">
        <f>VLOOKUP(MATRIZ_PRINCIPAL_USUARIOS[[#This Row],[NUMERO DE DOCUMENTO]],#REF!,2,0)</f>
        <v>#REF!</v>
      </c>
      <c r="F62" s="50" t="e">
        <f>VLOOKUP(MATRIZ_PRINCIPAL_USUARIOS[[#This Row],[NOMBRE COMPLETO]],$E$659:$E$682,1,0)</f>
        <v>#N/A</v>
      </c>
      <c r="G62" s="50"/>
      <c r="H62" s="37" t="s">
        <v>4102</v>
      </c>
      <c r="I62" s="37" t="s">
        <v>6747</v>
      </c>
      <c r="J62" s="37" t="str">
        <f>VLOOKUP(MATRIZ_PRINCIPAL_USUARIOS[[#This Row],[DUPLA]],DUPLAS[],2,0)</f>
        <v>EMILCE SANCHEZ - MARTHA PACASUCA</v>
      </c>
      <c r="K62" s="37" t="s">
        <v>1</v>
      </c>
      <c r="L62" s="37" t="s">
        <v>4197</v>
      </c>
      <c r="M62" s="37"/>
      <c r="N62" s="37" t="s">
        <v>4163</v>
      </c>
      <c r="O62" s="37" t="s">
        <v>4079</v>
      </c>
      <c r="P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ABBY  HERRERA  PAEZ</v>
      </c>
      <c r="Q62" s="79">
        <v>44330</v>
      </c>
      <c r="R62" s="50">
        <f t="shared" ca="1" si="2"/>
        <v>1</v>
      </c>
      <c r="S62" s="50">
        <f t="shared" ca="1" si="3"/>
        <v>10</v>
      </c>
      <c r="T62" s="50">
        <f t="shared" ca="1" si="4"/>
        <v>1</v>
      </c>
      <c r="U62" s="37" t="str">
        <f ca="1">IF(MATRIZ_PRINCIPAL_USUARIOS[[#This Row],[FECHA DE NACIMIENTO]]&gt;0,CONCATENATE(R62," AÑOS ",S62," MESES ",T62," DIAS "),"")</f>
        <v xml:space="preserve">1 AÑOS 10 MESES 1 DIAS </v>
      </c>
      <c r="V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" s="116" t="s">
        <v>130</v>
      </c>
      <c r="X62" s="37" t="s">
        <v>8</v>
      </c>
      <c r="Y62" s="37" t="s">
        <v>116</v>
      </c>
      <c r="Z62" s="37" t="s">
        <v>116</v>
      </c>
      <c r="AA62" s="37" t="s">
        <v>2496</v>
      </c>
      <c r="AB62" s="37" t="s">
        <v>2496</v>
      </c>
      <c r="AC62" s="37"/>
      <c r="AD62" s="37" t="s">
        <v>2518</v>
      </c>
      <c r="AE62" s="37"/>
      <c r="AF62" s="37" t="s">
        <v>2496</v>
      </c>
      <c r="AG62" s="37" t="s">
        <v>2496</v>
      </c>
      <c r="AH62" s="37" t="s">
        <v>2496</v>
      </c>
      <c r="AI62" s="37" t="s">
        <v>2496</v>
      </c>
      <c r="AJ62" s="37" t="s">
        <v>2496</v>
      </c>
      <c r="AK62" s="37" t="s">
        <v>2496</v>
      </c>
      <c r="AL62" s="37" t="s">
        <v>2496</v>
      </c>
      <c r="AM62" s="37" t="s">
        <v>8</v>
      </c>
      <c r="AN62" s="37" t="s">
        <v>116</v>
      </c>
      <c r="AO62" s="37" t="s">
        <v>140</v>
      </c>
      <c r="AP62" s="62" t="s">
        <v>143</v>
      </c>
      <c r="AQ62" s="37" t="s">
        <v>151</v>
      </c>
      <c r="AR62" s="37" t="s">
        <v>4655</v>
      </c>
      <c r="AS62" s="37"/>
      <c r="AT62" s="37" t="s">
        <v>4656</v>
      </c>
      <c r="AU62" s="37" t="s">
        <v>4657</v>
      </c>
      <c r="AV62" s="37"/>
      <c r="AW62" s="37">
        <v>1</v>
      </c>
      <c r="AX62" s="37" t="s">
        <v>135</v>
      </c>
      <c r="AY62" s="37" t="s">
        <v>2496</v>
      </c>
      <c r="AZ62" s="58"/>
      <c r="BA62" s="37" t="s">
        <v>2496</v>
      </c>
      <c r="BB62" s="37" t="s">
        <v>2496</v>
      </c>
      <c r="BC62" s="37" t="s">
        <v>3654</v>
      </c>
      <c r="BD62" s="37"/>
      <c r="BE62" s="37" t="s">
        <v>2434</v>
      </c>
      <c r="BF62" s="37" t="s">
        <v>2</v>
      </c>
      <c r="BG62" s="37">
        <v>1003175357</v>
      </c>
      <c r="BH62" s="37" t="s">
        <v>4658</v>
      </c>
      <c r="BI62" s="37"/>
      <c r="BJ62" s="37" t="s">
        <v>4079</v>
      </c>
      <c r="BK62" s="37" t="s">
        <v>3844</v>
      </c>
      <c r="BL62" s="79">
        <v>37082</v>
      </c>
      <c r="BM62" s="37" t="s">
        <v>8</v>
      </c>
      <c r="BN62" s="37" t="s">
        <v>24</v>
      </c>
      <c r="BO62" s="37" t="s">
        <v>3581</v>
      </c>
      <c r="BP62" s="37" t="s">
        <v>2</v>
      </c>
      <c r="BQ62" s="37">
        <v>1000061736</v>
      </c>
      <c r="BR62" s="37" t="s">
        <v>3914</v>
      </c>
      <c r="BS62" s="37" t="s">
        <v>3985</v>
      </c>
      <c r="BT62" s="37" t="s">
        <v>4163</v>
      </c>
      <c r="BU62" s="37" t="s">
        <v>4173</v>
      </c>
      <c r="BV62" s="79">
        <v>36642</v>
      </c>
      <c r="BW62" s="50">
        <f t="shared" ca="1" si="0"/>
        <v>22</v>
      </c>
      <c r="BX62" s="62" t="s">
        <v>8</v>
      </c>
      <c r="BY62" s="62" t="s">
        <v>116</v>
      </c>
      <c r="BZ62" s="62" t="s">
        <v>116</v>
      </c>
      <c r="CA62" s="37" t="s">
        <v>2</v>
      </c>
      <c r="CB62" s="37">
        <v>1003175357</v>
      </c>
      <c r="CC62" s="37" t="s">
        <v>4658</v>
      </c>
      <c r="CD62" s="37"/>
      <c r="CE62" s="37" t="s">
        <v>4079</v>
      </c>
      <c r="CF62" s="37" t="s">
        <v>3844</v>
      </c>
      <c r="CG62" s="79">
        <v>37082</v>
      </c>
      <c r="CH62" s="50">
        <f t="shared" ca="1" si="1"/>
        <v>21</v>
      </c>
      <c r="CI62" s="62" t="s">
        <v>8</v>
      </c>
      <c r="CJ62" s="62" t="s">
        <v>24</v>
      </c>
      <c r="CK62" s="62" t="s">
        <v>3581</v>
      </c>
      <c r="CL62" s="37" t="s">
        <v>2444</v>
      </c>
      <c r="CM62" s="37" t="s">
        <v>2462</v>
      </c>
      <c r="CN62" s="37" t="s">
        <v>2495</v>
      </c>
      <c r="CO62" s="81">
        <v>44630</v>
      </c>
      <c r="CP62" s="37" t="s">
        <v>2495</v>
      </c>
      <c r="CQ62" s="37" t="s">
        <v>2495</v>
      </c>
      <c r="CR62" s="37">
        <v>1</v>
      </c>
      <c r="CS62" s="37" t="s">
        <v>2496</v>
      </c>
      <c r="CT62" s="37"/>
      <c r="CU62" s="37"/>
      <c r="CV62" s="37">
        <v>39</v>
      </c>
      <c r="CW62" s="37">
        <v>2890</v>
      </c>
      <c r="CX62" s="37">
        <v>49</v>
      </c>
      <c r="CY62" s="37" t="s">
        <v>2495</v>
      </c>
      <c r="CZ62" s="37">
        <v>6</v>
      </c>
      <c r="DA62" s="37"/>
      <c r="DB62" s="37"/>
      <c r="DC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2" s="37"/>
    </row>
    <row r="63" spans="1:108" ht="45" customHeight="1" x14ac:dyDescent="0.3">
      <c r="A63" s="50">
        <v>1020010439</v>
      </c>
      <c r="B63" s="37" t="s">
        <v>2428</v>
      </c>
      <c r="C63" s="81">
        <v>44630</v>
      </c>
      <c r="D63" s="81">
        <v>44648</v>
      </c>
      <c r="E63" s="50" t="e">
        <f>VLOOKUP(MATRIZ_PRINCIPAL_USUARIOS[[#This Row],[NUMERO DE DOCUMENTO]],#REF!,2,0)</f>
        <v>#REF!</v>
      </c>
      <c r="F63" s="50" t="e">
        <f>VLOOKUP(MATRIZ_PRINCIPAL_USUARIOS[[#This Row],[NOMBRE COMPLETO]],$E$659:$E$682,1,0)</f>
        <v>#N/A</v>
      </c>
      <c r="G63" s="50"/>
      <c r="H63" s="37" t="s">
        <v>4102</v>
      </c>
      <c r="I63" s="37" t="s">
        <v>6747</v>
      </c>
      <c r="J63" s="37" t="str">
        <f>VLOOKUP(MATRIZ_PRINCIPAL_USUARIOS[[#This Row],[DUPLA]],DUPLAS[],2,0)</f>
        <v>EMILCE SANCHEZ - MARTHA PACASUCA</v>
      </c>
      <c r="K63" s="37" t="s">
        <v>1</v>
      </c>
      <c r="L63" s="37" t="s">
        <v>4198</v>
      </c>
      <c r="M63" s="37" t="s">
        <v>4151</v>
      </c>
      <c r="N63" s="37" t="s">
        <v>4199</v>
      </c>
      <c r="O63" s="37" t="s">
        <v>4200</v>
      </c>
      <c r="P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 SOFIA  MOSQUERA  CHAUX</v>
      </c>
      <c r="Q63" s="79">
        <v>44337</v>
      </c>
      <c r="R63" s="50">
        <f t="shared" ca="1" si="2"/>
        <v>1</v>
      </c>
      <c r="S63" s="50">
        <f t="shared" ca="1" si="3"/>
        <v>9</v>
      </c>
      <c r="T63" s="50">
        <f t="shared" ca="1" si="4"/>
        <v>22</v>
      </c>
      <c r="U63" s="37" t="str">
        <f ca="1">IF(MATRIZ_PRINCIPAL_USUARIOS[[#This Row],[FECHA DE NACIMIENTO]]&gt;0,CONCATENATE(R63," AÑOS ",S63," MESES ",T63," DIAS "),"")</f>
        <v xml:space="preserve">1 AÑOS 9 MESES 22 DIAS </v>
      </c>
      <c r="V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" s="116" t="s">
        <v>130</v>
      </c>
      <c r="X63" s="37" t="s">
        <v>8</v>
      </c>
      <c r="Y63" s="37" t="s">
        <v>116</v>
      </c>
      <c r="Z63" s="37" t="s">
        <v>116</v>
      </c>
      <c r="AA63" s="37" t="s">
        <v>2496</v>
      </c>
      <c r="AB63" s="37" t="s">
        <v>2496</v>
      </c>
      <c r="AC63" s="37"/>
      <c r="AD63" s="37" t="s">
        <v>2518</v>
      </c>
      <c r="AE63" s="37"/>
      <c r="AF63" s="37" t="s">
        <v>2496</v>
      </c>
      <c r="AG63" s="37" t="s">
        <v>2496</v>
      </c>
      <c r="AH63" s="37" t="s">
        <v>2496</v>
      </c>
      <c r="AI63" s="37" t="s">
        <v>2496</v>
      </c>
      <c r="AJ63" s="37" t="s">
        <v>2496</v>
      </c>
      <c r="AK63" s="37" t="s">
        <v>2496</v>
      </c>
      <c r="AL63" s="37" t="s">
        <v>2496</v>
      </c>
      <c r="AM63" s="37" t="s">
        <v>8</v>
      </c>
      <c r="AN63" s="37" t="s">
        <v>116</v>
      </c>
      <c r="AO63" s="37" t="s">
        <v>140</v>
      </c>
      <c r="AP63" s="62" t="s">
        <v>143</v>
      </c>
      <c r="AQ63" s="37" t="s">
        <v>151</v>
      </c>
      <c r="AR63" s="37" t="s">
        <v>4539</v>
      </c>
      <c r="AS63" s="37"/>
      <c r="AT63" s="37" t="s">
        <v>4659</v>
      </c>
      <c r="AU63" s="37" t="s">
        <v>4660</v>
      </c>
      <c r="AV63" s="37"/>
      <c r="AW63" s="37">
        <v>1</v>
      </c>
      <c r="AX63" s="37" t="s">
        <v>135</v>
      </c>
      <c r="AY63" s="37" t="s">
        <v>2496</v>
      </c>
      <c r="AZ63" s="58"/>
      <c r="BA63" s="37" t="s">
        <v>2496</v>
      </c>
      <c r="BB63" s="37" t="s">
        <v>2496</v>
      </c>
      <c r="BC63" s="37" t="s">
        <v>3654</v>
      </c>
      <c r="BD63" s="37"/>
      <c r="BE63" s="37" t="s">
        <v>2434</v>
      </c>
      <c r="BF63" s="37" t="s">
        <v>2</v>
      </c>
      <c r="BG63" s="37">
        <v>1026584748</v>
      </c>
      <c r="BH63" s="37" t="s">
        <v>4661</v>
      </c>
      <c r="BI63" s="37" t="s">
        <v>4137</v>
      </c>
      <c r="BJ63" s="37" t="s">
        <v>4200</v>
      </c>
      <c r="BK63" s="37" t="s">
        <v>3822</v>
      </c>
      <c r="BL63" s="79">
        <v>34997</v>
      </c>
      <c r="BM63" s="37" t="s">
        <v>8</v>
      </c>
      <c r="BN63" s="37" t="s">
        <v>116</v>
      </c>
      <c r="BO63" s="37" t="s">
        <v>116</v>
      </c>
      <c r="BP63" s="37"/>
      <c r="BQ63" s="37"/>
      <c r="BR63" s="37"/>
      <c r="BS63" s="37"/>
      <c r="BT63" s="37"/>
      <c r="BU63" s="37"/>
      <c r="BV63" s="79"/>
      <c r="BW63" s="50" t="str">
        <f t="shared" si="0"/>
        <v/>
      </c>
      <c r="BX63" s="62"/>
      <c r="BY63" s="62"/>
      <c r="BZ63" s="62"/>
      <c r="CA63" s="37" t="s">
        <v>2</v>
      </c>
      <c r="CB63" s="37">
        <v>1026584748</v>
      </c>
      <c r="CC63" s="37" t="s">
        <v>4661</v>
      </c>
      <c r="CD63" s="37" t="s">
        <v>4137</v>
      </c>
      <c r="CE63" s="37" t="s">
        <v>4200</v>
      </c>
      <c r="CF63" s="37" t="s">
        <v>3822</v>
      </c>
      <c r="CG63" s="79">
        <v>34997</v>
      </c>
      <c r="CH63" s="50">
        <f t="shared" ca="1" si="1"/>
        <v>27</v>
      </c>
      <c r="CI63" s="62" t="s">
        <v>8</v>
      </c>
      <c r="CJ63" s="62" t="s">
        <v>116</v>
      </c>
      <c r="CK63" s="62" t="s">
        <v>116</v>
      </c>
      <c r="CL63" s="37" t="s">
        <v>2444</v>
      </c>
      <c r="CM63" s="37" t="s">
        <v>2466</v>
      </c>
      <c r="CN63" s="37" t="s">
        <v>2495</v>
      </c>
      <c r="CO63" s="81">
        <v>44630</v>
      </c>
      <c r="CP63" s="37" t="s">
        <v>2495</v>
      </c>
      <c r="CQ63" s="37" t="s">
        <v>2495</v>
      </c>
      <c r="CR63" s="37">
        <v>1</v>
      </c>
      <c r="CS63" s="37" t="s">
        <v>2496</v>
      </c>
      <c r="CT63" s="37"/>
      <c r="CU63" s="37"/>
      <c r="CV63" s="37">
        <v>40</v>
      </c>
      <c r="CW63" s="37">
        <v>3160</v>
      </c>
      <c r="CX63" s="37">
        <v>51</v>
      </c>
      <c r="CY63" s="37" t="s">
        <v>2495</v>
      </c>
      <c r="CZ63" s="37">
        <v>6</v>
      </c>
      <c r="DA63" s="37"/>
      <c r="DB63" s="37"/>
      <c r="DC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3" s="37"/>
    </row>
    <row r="64" spans="1:108" ht="45" customHeight="1" x14ac:dyDescent="0.3">
      <c r="A64" s="50">
        <v>1023047989</v>
      </c>
      <c r="B64" s="37" t="s">
        <v>2428</v>
      </c>
      <c r="C64" s="81">
        <v>44634</v>
      </c>
      <c r="D64" s="81">
        <v>44837</v>
      </c>
      <c r="E64" s="50" t="e">
        <f>VLOOKUP(MATRIZ_PRINCIPAL_USUARIOS[[#This Row],[NUMERO DE DOCUMENTO]],#REF!,2,0)</f>
        <v>#REF!</v>
      </c>
      <c r="F64" s="154" t="e">
        <f>VLOOKUP(MATRIZ_PRINCIPAL_USUARIOS[[#This Row],[NOMBRE COMPLETO]],$E$659:$E$682,1,0)</f>
        <v>#N/A</v>
      </c>
      <c r="G64" s="50" t="s">
        <v>3685</v>
      </c>
      <c r="H64" s="37" t="s">
        <v>4102</v>
      </c>
      <c r="I64" s="37" t="s">
        <v>6750</v>
      </c>
      <c r="J64" s="37" t="str">
        <f>VLOOKUP(MATRIZ_PRINCIPAL_USUARIOS[[#This Row],[DUPLA]],DUPLAS[],2,0)</f>
        <v>JOHANA ALVARADO</v>
      </c>
      <c r="K64" s="37" t="s">
        <v>1</v>
      </c>
      <c r="L64" s="37" t="s">
        <v>3816</v>
      </c>
      <c r="M64" s="37"/>
      <c r="N64" s="37" t="s">
        <v>3986</v>
      </c>
      <c r="O64" s="37" t="s">
        <v>4201</v>
      </c>
      <c r="P6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VALERIA  RUBIANO BACHILLER</v>
      </c>
      <c r="Q64" s="79">
        <v>44616</v>
      </c>
      <c r="R64" s="50">
        <f t="shared" ca="1" si="2"/>
        <v>1</v>
      </c>
      <c r="S64" s="50">
        <f t="shared" ca="1" si="3"/>
        <v>0</v>
      </c>
      <c r="T64" s="50">
        <f t="shared" ca="1" si="4"/>
        <v>19</v>
      </c>
      <c r="U64" s="37" t="str">
        <f ca="1">IF(MATRIZ_PRINCIPAL_USUARIOS[[#This Row],[FECHA DE NACIMIENTO]]&gt;0,CONCATENATE(R64," AÑOS ",S64," MESES ",T64," DIAS "),"")</f>
        <v xml:space="preserve">1 AÑOS 0 MESES 19 DIAS </v>
      </c>
      <c r="V6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" s="116" t="s">
        <v>130</v>
      </c>
      <c r="X64" s="37" t="s">
        <v>8</v>
      </c>
      <c r="Y64" s="37" t="s">
        <v>116</v>
      </c>
      <c r="Z64" s="37" t="s">
        <v>116</v>
      </c>
      <c r="AA64" s="37" t="s">
        <v>2496</v>
      </c>
      <c r="AB64" s="37" t="s">
        <v>2496</v>
      </c>
      <c r="AC64" s="37"/>
      <c r="AD64" s="37" t="s">
        <v>2518</v>
      </c>
      <c r="AE64" s="37"/>
      <c r="AF64" s="37" t="s">
        <v>2496</v>
      </c>
      <c r="AG64" s="37" t="s">
        <v>2496</v>
      </c>
      <c r="AH64" s="37" t="s">
        <v>2496</v>
      </c>
      <c r="AI64" s="37" t="s">
        <v>2496</v>
      </c>
      <c r="AJ64" s="37" t="s">
        <v>2496</v>
      </c>
      <c r="AK64" s="37" t="s">
        <v>2496</v>
      </c>
      <c r="AL64" s="37" t="s">
        <v>2496</v>
      </c>
      <c r="AM64" s="37" t="s">
        <v>8</v>
      </c>
      <c r="AN64" s="37" t="s">
        <v>116</v>
      </c>
      <c r="AO64" s="37" t="s">
        <v>140</v>
      </c>
      <c r="AP64" s="62" t="s">
        <v>143</v>
      </c>
      <c r="AQ64" s="37" t="s">
        <v>151</v>
      </c>
      <c r="AR64" s="37" t="s">
        <v>4662</v>
      </c>
      <c r="AS64" s="37"/>
      <c r="AT64" s="37" t="s">
        <v>4663</v>
      </c>
      <c r="AU64" s="37">
        <v>3112136805</v>
      </c>
      <c r="AV64" s="37"/>
      <c r="AW64" s="37">
        <v>2</v>
      </c>
      <c r="AX64" s="37" t="s">
        <v>135</v>
      </c>
      <c r="AY64" s="37" t="s">
        <v>2495</v>
      </c>
      <c r="AZ64" s="58" t="s">
        <v>3597</v>
      </c>
      <c r="BA64" s="37" t="s">
        <v>2496</v>
      </c>
      <c r="BB64" s="37" t="s">
        <v>2496</v>
      </c>
      <c r="BC64" s="37" t="s">
        <v>3607</v>
      </c>
      <c r="BD64" s="37"/>
      <c r="BE64" s="37" t="s">
        <v>2434</v>
      </c>
      <c r="BF64" s="37" t="s">
        <v>2</v>
      </c>
      <c r="BG64" s="37">
        <v>1022959952</v>
      </c>
      <c r="BH64" s="37" t="s">
        <v>4664</v>
      </c>
      <c r="BI64" s="37" t="s">
        <v>4169</v>
      </c>
      <c r="BJ64" s="37" t="s">
        <v>4201</v>
      </c>
      <c r="BK64" s="37" t="s">
        <v>3822</v>
      </c>
      <c r="BL64" s="79">
        <v>33014</v>
      </c>
      <c r="BM64" s="37" t="s">
        <v>8</v>
      </c>
      <c r="BN64" s="37" t="s">
        <v>116</v>
      </c>
      <c r="BO64" s="37" t="s">
        <v>116</v>
      </c>
      <c r="BP64" s="37" t="s">
        <v>2</v>
      </c>
      <c r="BQ64" s="37">
        <v>1023032787</v>
      </c>
      <c r="BR64" s="37" t="s">
        <v>3955</v>
      </c>
      <c r="BS64" s="37" t="s">
        <v>4229</v>
      </c>
      <c r="BT64" s="37" t="s">
        <v>3986</v>
      </c>
      <c r="BU64" s="37" t="s">
        <v>3837</v>
      </c>
      <c r="BV64" s="79">
        <v>36145</v>
      </c>
      <c r="BW64" s="50">
        <f t="shared" ca="1" si="0"/>
        <v>24</v>
      </c>
      <c r="BX64" s="62" t="s">
        <v>8</v>
      </c>
      <c r="BY64" s="62" t="s">
        <v>116</v>
      </c>
      <c r="BZ64" s="62" t="s">
        <v>116</v>
      </c>
      <c r="CA64" s="37" t="s">
        <v>2</v>
      </c>
      <c r="CB64" s="37">
        <v>1022959952</v>
      </c>
      <c r="CC64" s="37" t="s">
        <v>4664</v>
      </c>
      <c r="CD64" s="37" t="s">
        <v>3698</v>
      </c>
      <c r="CE64" s="37" t="s">
        <v>4201</v>
      </c>
      <c r="CF64" s="37" t="s">
        <v>3822</v>
      </c>
      <c r="CG64" s="79">
        <v>33014</v>
      </c>
      <c r="CH64" s="50">
        <f t="shared" ca="1" si="1"/>
        <v>32</v>
      </c>
      <c r="CI64" s="62" t="s">
        <v>8</v>
      </c>
      <c r="CJ64" s="62" t="s">
        <v>116</v>
      </c>
      <c r="CK64" s="62" t="s">
        <v>116</v>
      </c>
      <c r="CL64" s="37" t="s">
        <v>2444</v>
      </c>
      <c r="CM64" s="37" t="s">
        <v>2460</v>
      </c>
      <c r="CN64" s="37" t="s">
        <v>2495</v>
      </c>
      <c r="CO64" s="81">
        <v>44627</v>
      </c>
      <c r="CP64" s="37" t="s">
        <v>2495</v>
      </c>
      <c r="CQ64" s="37" t="s">
        <v>2496</v>
      </c>
      <c r="CR64" s="37"/>
      <c r="CS64" s="37" t="s">
        <v>2496</v>
      </c>
      <c r="CT64" s="37"/>
      <c r="CU64" s="37"/>
      <c r="CV64" s="37">
        <v>38</v>
      </c>
      <c r="CW64" s="37">
        <v>2830</v>
      </c>
      <c r="CX64" s="37">
        <v>45</v>
      </c>
      <c r="CY64" s="37"/>
      <c r="CZ64" s="37"/>
      <c r="DA64" s="37"/>
      <c r="DB64" s="37"/>
      <c r="DC6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4" s="37"/>
    </row>
    <row r="65" spans="1:108" ht="45" customHeight="1" x14ac:dyDescent="0.3">
      <c r="A65" s="50">
        <v>1022959952</v>
      </c>
      <c r="B65" s="37" t="s">
        <v>2428</v>
      </c>
      <c r="C65" s="81">
        <v>44623</v>
      </c>
      <c r="D65" s="81">
        <v>44631</v>
      </c>
      <c r="E65" s="50" t="e">
        <f>VLOOKUP(MATRIZ_PRINCIPAL_USUARIOS[[#This Row],[NUMERO DE DOCUMENTO]],#REF!,2,0)</f>
        <v>#REF!</v>
      </c>
      <c r="F65" s="50" t="e">
        <f>VLOOKUP(MATRIZ_PRINCIPAL_USUARIOS[[#This Row],[NOMBRE COMPLETO]],$E$659:$E$682,1,0)</f>
        <v>#N/A</v>
      </c>
      <c r="G65" s="50"/>
      <c r="H65" s="37" t="s">
        <v>4102</v>
      </c>
      <c r="I65" s="37" t="s">
        <v>5619</v>
      </c>
      <c r="J65" s="37" t="str">
        <f>VLOOKUP(MATRIZ_PRINCIPAL_USUARIOS[[#This Row],[DUPLA]],DUPLAS[],2,0)</f>
        <v>PAOLA</v>
      </c>
      <c r="K65" s="37" t="s">
        <v>2</v>
      </c>
      <c r="L65" s="37" t="s">
        <v>3932</v>
      </c>
      <c r="M65" s="37" t="s">
        <v>3698</v>
      </c>
      <c r="N65" s="37" t="s">
        <v>4201</v>
      </c>
      <c r="O65" s="37" t="s">
        <v>3822</v>
      </c>
      <c r="P6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KAREN ALEXANDRA BACHILLER VARGAS</v>
      </c>
      <c r="Q65" s="81">
        <v>33014</v>
      </c>
      <c r="R65" s="50">
        <f t="shared" ca="1" si="2"/>
        <v>32</v>
      </c>
      <c r="S65" s="50">
        <f t="shared" ca="1" si="3"/>
        <v>9</v>
      </c>
      <c r="T65" s="50">
        <f t="shared" ca="1" si="4"/>
        <v>22</v>
      </c>
      <c r="U65" s="37" t="str">
        <f ca="1">IF(MATRIZ_PRINCIPAL_USUARIOS[[#This Row],[FECHA DE NACIMIENTO]]&gt;0,CONCATENATE(R65," AÑOS ",S65," MESES ",T65," DIAS "),"")</f>
        <v xml:space="preserve">32 AÑOS 9 MESES 22 DIAS </v>
      </c>
      <c r="V6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" s="116" t="s">
        <v>130</v>
      </c>
      <c r="X65" s="37" t="s">
        <v>8</v>
      </c>
      <c r="Y65" s="37" t="s">
        <v>116</v>
      </c>
      <c r="Z65" s="37" t="s">
        <v>116</v>
      </c>
      <c r="AA65" s="37" t="s">
        <v>2496</v>
      </c>
      <c r="AB65" s="37" t="s">
        <v>2496</v>
      </c>
      <c r="AC65" s="37"/>
      <c r="AD65" s="37" t="s">
        <v>2518</v>
      </c>
      <c r="AE65" s="37"/>
      <c r="AF65" s="37" t="s">
        <v>2496</v>
      </c>
      <c r="AG65" s="37" t="s">
        <v>2496</v>
      </c>
      <c r="AH65" s="37" t="s">
        <v>2496</v>
      </c>
      <c r="AI65" s="37" t="s">
        <v>2496</v>
      </c>
      <c r="AJ65" s="37" t="s">
        <v>2496</v>
      </c>
      <c r="AK65" s="37" t="s">
        <v>2496</v>
      </c>
      <c r="AL65" s="37" t="s">
        <v>2496</v>
      </c>
      <c r="AM65" s="37" t="s">
        <v>8</v>
      </c>
      <c r="AN65" s="37" t="s">
        <v>116</v>
      </c>
      <c r="AO65" s="37" t="s">
        <v>140</v>
      </c>
      <c r="AP65" s="62" t="s">
        <v>143</v>
      </c>
      <c r="AQ65" s="37" t="s">
        <v>151</v>
      </c>
      <c r="AR65" s="37" t="s">
        <v>4662</v>
      </c>
      <c r="AS65" s="37"/>
      <c r="AT65" s="37" t="s">
        <v>4665</v>
      </c>
      <c r="AU65" s="37">
        <v>3112136805</v>
      </c>
      <c r="AV65" s="37"/>
      <c r="AW65" s="37">
        <v>2</v>
      </c>
      <c r="AX65" s="37" t="s">
        <v>135</v>
      </c>
      <c r="AY65" s="37" t="s">
        <v>2495</v>
      </c>
      <c r="AZ65" s="37" t="s">
        <v>3597</v>
      </c>
      <c r="BA65" s="37" t="s">
        <v>2496</v>
      </c>
      <c r="BB65" s="37" t="s">
        <v>2496</v>
      </c>
      <c r="BC65" s="37" t="s">
        <v>3607</v>
      </c>
      <c r="BD65" s="37"/>
      <c r="BE65" s="37" t="s">
        <v>2439</v>
      </c>
      <c r="BF65" s="37" t="s">
        <v>2</v>
      </c>
      <c r="BG65" s="37">
        <v>1000578153</v>
      </c>
      <c r="BH65" s="37" t="s">
        <v>3952</v>
      </c>
      <c r="BI65" s="37" t="s">
        <v>1370</v>
      </c>
      <c r="BJ65" s="37" t="s">
        <v>3822</v>
      </c>
      <c r="BK65" s="37" t="s">
        <v>4666</v>
      </c>
      <c r="BL65" s="81">
        <v>36646</v>
      </c>
      <c r="BM65" s="37" t="s">
        <v>8</v>
      </c>
      <c r="BN65" s="37" t="s">
        <v>116</v>
      </c>
      <c r="BO65" s="37" t="s">
        <v>116</v>
      </c>
      <c r="BP65" s="37"/>
      <c r="BQ65" s="37"/>
      <c r="BR65" s="37"/>
      <c r="BS65" s="37"/>
      <c r="BT65" s="37"/>
      <c r="BU65" s="37"/>
      <c r="BV65" s="81"/>
      <c r="BW65" s="50" t="str">
        <f t="shared" si="0"/>
        <v/>
      </c>
      <c r="BX65" s="62"/>
      <c r="BY65" s="62"/>
      <c r="BZ65" s="62"/>
      <c r="CA65" s="37"/>
      <c r="CB65" s="37"/>
      <c r="CC65" s="37"/>
      <c r="CD65" s="37"/>
      <c r="CE65" s="37"/>
      <c r="CF65" s="37"/>
      <c r="CG65" s="81"/>
      <c r="CH65" s="50" t="str">
        <f t="shared" si="1"/>
        <v/>
      </c>
      <c r="CI65" s="62"/>
      <c r="CJ65" s="62"/>
      <c r="CK65" s="62"/>
      <c r="CL65" s="37" t="s">
        <v>2444</v>
      </c>
      <c r="CM65" s="37" t="s">
        <v>2460</v>
      </c>
      <c r="CN65" s="37" t="s">
        <v>2496</v>
      </c>
      <c r="CO65" s="81" t="s">
        <v>5236</v>
      </c>
      <c r="CP65" s="37" t="s">
        <v>2495</v>
      </c>
      <c r="CQ65" s="37"/>
      <c r="CR65" s="81"/>
      <c r="CS65" s="37"/>
      <c r="CT65" s="37" t="s">
        <v>4062</v>
      </c>
      <c r="CU65" s="37"/>
      <c r="CV65" s="37"/>
      <c r="CW65" s="37"/>
      <c r="CX65" s="37"/>
      <c r="CY65" s="37"/>
      <c r="CZ65" s="37"/>
      <c r="DA65" s="37"/>
      <c r="DB65" s="37">
        <v>38</v>
      </c>
      <c r="DC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" s="37"/>
    </row>
    <row r="66" spans="1:108" ht="45" customHeight="1" x14ac:dyDescent="0.3">
      <c r="A66" s="50">
        <v>1033830973</v>
      </c>
      <c r="B66" s="37" t="s">
        <v>2428</v>
      </c>
      <c r="C66" s="81">
        <v>44623</v>
      </c>
      <c r="D66" s="81">
        <v>44837</v>
      </c>
      <c r="E66" s="50" t="e">
        <f>VLOOKUP(MATRIZ_PRINCIPAL_USUARIOS[[#This Row],[NUMERO DE DOCUMENTO]],#REF!,2,0)</f>
        <v>#REF!</v>
      </c>
      <c r="F66" s="154" t="e">
        <f>VLOOKUP(MATRIZ_PRINCIPAL_USUARIOS[[#This Row],[NOMBRE COMPLETO]],$E$659:$E$682,1,0)</f>
        <v>#N/A</v>
      </c>
      <c r="G66" s="50" t="s">
        <v>6581</v>
      </c>
      <c r="H66" s="37" t="s">
        <v>4102</v>
      </c>
      <c r="I66" s="37" t="s">
        <v>6747</v>
      </c>
      <c r="J66" s="37" t="str">
        <f>VLOOKUP(MATRIZ_PRINCIPAL_USUARIOS[[#This Row],[DUPLA]],DUPLAS[],2,0)</f>
        <v>EMILCE SANCHEZ - MARTHA PACASUCA</v>
      </c>
      <c r="K66" s="37" t="s">
        <v>1</v>
      </c>
      <c r="L66" s="37" t="s">
        <v>3800</v>
      </c>
      <c r="M66" s="37" t="s">
        <v>3858</v>
      </c>
      <c r="N66" s="37" t="s">
        <v>3887</v>
      </c>
      <c r="O66" s="37" t="s">
        <v>3822</v>
      </c>
      <c r="P6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SEBASTIAN RAMIREZ VARGAS</v>
      </c>
      <c r="Q66" s="81">
        <v>44563</v>
      </c>
      <c r="R66" s="50">
        <f t="shared" ca="1" si="2"/>
        <v>1</v>
      </c>
      <c r="S66" s="50">
        <f t="shared" ca="1" si="3"/>
        <v>2</v>
      </c>
      <c r="T66" s="50">
        <f t="shared" ca="1" si="4"/>
        <v>13</v>
      </c>
      <c r="U66" s="37" t="str">
        <f ca="1">IF(MATRIZ_PRINCIPAL_USUARIOS[[#This Row],[FECHA DE NACIMIENTO]]&gt;0,CONCATENATE(R66," AÑOS ",S66," MESES ",T66," DIAS "),"")</f>
        <v xml:space="preserve">1 AÑOS 2 MESES 13 DIAS </v>
      </c>
      <c r="V6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6" s="116" t="s">
        <v>129</v>
      </c>
      <c r="X66" s="37" t="s">
        <v>8</v>
      </c>
      <c r="Y66" s="37" t="s">
        <v>116</v>
      </c>
      <c r="Z66" s="37" t="s">
        <v>116</v>
      </c>
      <c r="AA66" s="37" t="s">
        <v>2496</v>
      </c>
      <c r="AB66" s="37" t="s">
        <v>2496</v>
      </c>
      <c r="AC66" s="37"/>
      <c r="AD66" s="37" t="s">
        <v>2518</v>
      </c>
      <c r="AE66" s="37"/>
      <c r="AF66" s="37" t="s">
        <v>2496</v>
      </c>
      <c r="AG66" s="37" t="s">
        <v>2496</v>
      </c>
      <c r="AH66" s="37" t="s">
        <v>2496</v>
      </c>
      <c r="AI66" s="37" t="s">
        <v>2496</v>
      </c>
      <c r="AJ66" s="37" t="s">
        <v>2496</v>
      </c>
      <c r="AK66" s="37" t="s">
        <v>2496</v>
      </c>
      <c r="AL66" s="37" t="s">
        <v>2496</v>
      </c>
      <c r="AM66" s="37" t="s">
        <v>8</v>
      </c>
      <c r="AN66" s="37" t="s">
        <v>116</v>
      </c>
      <c r="AO66" s="37" t="s">
        <v>140</v>
      </c>
      <c r="AP66" s="62" t="s">
        <v>143</v>
      </c>
      <c r="AQ66" s="37" t="s">
        <v>151</v>
      </c>
      <c r="AR66" s="37" t="s">
        <v>4662</v>
      </c>
      <c r="AS66" s="37"/>
      <c r="AT66" s="37" t="s">
        <v>4665</v>
      </c>
      <c r="AU66" s="37">
        <v>3204018873</v>
      </c>
      <c r="AV66" s="37"/>
      <c r="AW66" s="37">
        <v>2</v>
      </c>
      <c r="AX66" s="37" t="s">
        <v>135</v>
      </c>
      <c r="AY66" s="37" t="s">
        <v>2496</v>
      </c>
      <c r="AZ66" s="58"/>
      <c r="BA66" s="37" t="s">
        <v>2496</v>
      </c>
      <c r="BB66" s="37" t="s">
        <v>2496</v>
      </c>
      <c r="BC66" s="37" t="s">
        <v>3654</v>
      </c>
      <c r="BD66" s="37"/>
      <c r="BE66" s="37" t="s">
        <v>2434</v>
      </c>
      <c r="BF66" s="37" t="s">
        <v>2</v>
      </c>
      <c r="BG66" s="37">
        <v>1000578153</v>
      </c>
      <c r="BH66" s="37" t="s">
        <v>3952</v>
      </c>
      <c r="BI66" s="37" t="s">
        <v>1370</v>
      </c>
      <c r="BJ66" s="37" t="s">
        <v>3822</v>
      </c>
      <c r="BK66" s="37" t="s">
        <v>4666</v>
      </c>
      <c r="BL66" s="81">
        <v>36646</v>
      </c>
      <c r="BM66" s="37" t="s">
        <v>8</v>
      </c>
      <c r="BN66" s="37" t="s">
        <v>116</v>
      </c>
      <c r="BO66" s="37" t="s">
        <v>116</v>
      </c>
      <c r="BP66" s="37" t="s">
        <v>2</v>
      </c>
      <c r="BQ66" s="37">
        <v>1023005710</v>
      </c>
      <c r="BR66" s="37" t="s">
        <v>3925</v>
      </c>
      <c r="BS66" s="37" t="s">
        <v>4667</v>
      </c>
      <c r="BT66" s="37" t="s">
        <v>3887</v>
      </c>
      <c r="BU66" s="37" t="s">
        <v>4668</v>
      </c>
      <c r="BV66" s="81">
        <v>34897</v>
      </c>
      <c r="BW66" s="50">
        <f t="shared" ca="1" si="0"/>
        <v>27</v>
      </c>
      <c r="BX66" s="62" t="s">
        <v>8</v>
      </c>
      <c r="BY66" s="62" t="s">
        <v>116</v>
      </c>
      <c r="BZ66" s="62" t="s">
        <v>116</v>
      </c>
      <c r="CA66" s="37" t="s">
        <v>2</v>
      </c>
      <c r="CB66" s="37">
        <v>1000578153</v>
      </c>
      <c r="CC66" s="37" t="s">
        <v>3952</v>
      </c>
      <c r="CD66" s="37" t="s">
        <v>1370</v>
      </c>
      <c r="CE66" s="37" t="s">
        <v>3822</v>
      </c>
      <c r="CF66" s="37" t="s">
        <v>4666</v>
      </c>
      <c r="CG66" s="81">
        <v>36646</v>
      </c>
      <c r="CH66" s="50">
        <f t="shared" ca="1" si="1"/>
        <v>22</v>
      </c>
      <c r="CI66" s="62" t="s">
        <v>8</v>
      </c>
      <c r="CJ66" s="62" t="s">
        <v>116</v>
      </c>
      <c r="CK66" s="62" t="s">
        <v>116</v>
      </c>
      <c r="CL66" s="37" t="s">
        <v>2443</v>
      </c>
      <c r="CM66" s="37" t="s">
        <v>2462</v>
      </c>
      <c r="CN66" s="37" t="s">
        <v>2495</v>
      </c>
      <c r="CO66" s="81" t="s">
        <v>5236</v>
      </c>
      <c r="CP66" s="37" t="s">
        <v>2495</v>
      </c>
      <c r="CQ66" s="37" t="s">
        <v>2495</v>
      </c>
      <c r="CR66" s="37">
        <v>1</v>
      </c>
      <c r="CS66" s="37" t="s">
        <v>2496</v>
      </c>
      <c r="CT66" s="37"/>
      <c r="CU66" s="37"/>
      <c r="CV66" s="37" t="s">
        <v>5237</v>
      </c>
      <c r="CW66" s="37" t="s">
        <v>5238</v>
      </c>
      <c r="CX66" s="37" t="s">
        <v>5239</v>
      </c>
      <c r="CY66" s="37" t="s">
        <v>2495</v>
      </c>
      <c r="CZ66" s="37">
        <v>2</v>
      </c>
      <c r="DA66" s="37">
        <v>2</v>
      </c>
      <c r="DB66" s="37"/>
      <c r="DC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6" s="37"/>
    </row>
    <row r="67" spans="1:108" ht="45" customHeight="1" x14ac:dyDescent="0.3">
      <c r="A67" s="50">
        <v>1023046020</v>
      </c>
      <c r="B67" s="37" t="s">
        <v>2427</v>
      </c>
      <c r="C67" s="81">
        <v>44623</v>
      </c>
      <c r="D67" s="81"/>
      <c r="E67" s="50"/>
      <c r="F67" s="50"/>
      <c r="G67" s="50" t="s">
        <v>3686</v>
      </c>
      <c r="H67" s="37" t="s">
        <v>4102</v>
      </c>
      <c r="I67" s="37" t="s">
        <v>6745</v>
      </c>
      <c r="J67" s="37" t="str">
        <f>VLOOKUP(MATRIZ_PRINCIPAL_USUARIOS[[#This Row],[DUPLA]],DUPLAS[],2,0)</f>
        <v>NIKOL MALES - ANDREA ROCIO</v>
      </c>
      <c r="K67" s="37" t="s">
        <v>1</v>
      </c>
      <c r="L67" s="37" t="s">
        <v>3773</v>
      </c>
      <c r="M67" s="37" t="s">
        <v>3817</v>
      </c>
      <c r="N67" s="37" t="s">
        <v>3731</v>
      </c>
      <c r="O67" s="37" t="s">
        <v>3723</v>
      </c>
      <c r="P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JOAO GARCIA GUERRERO</v>
      </c>
      <c r="Q67" s="81">
        <v>44174</v>
      </c>
      <c r="R67" s="50">
        <f t="shared" ca="1" si="2"/>
        <v>2</v>
      </c>
      <c r="S67" s="50">
        <f t="shared" ca="1" si="3"/>
        <v>3</v>
      </c>
      <c r="T67" s="50">
        <f t="shared" ca="1" si="4"/>
        <v>6</v>
      </c>
      <c r="U67" s="37" t="str">
        <f ca="1">IF(MATRIZ_PRINCIPAL_USUARIOS[[#This Row],[FECHA DE NACIMIENTO]]&gt;0,CONCATENATE(R67," AÑOS ",S67," MESES ",T67," DIAS "),"")</f>
        <v xml:space="preserve">2 AÑOS 3 MESES 6 DIAS </v>
      </c>
      <c r="V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7" s="116" t="s">
        <v>129</v>
      </c>
      <c r="X67" s="37" t="s">
        <v>8</v>
      </c>
      <c r="Y67" s="37" t="s">
        <v>116</v>
      </c>
      <c r="Z67" s="37" t="s">
        <v>116</v>
      </c>
      <c r="AA67" s="37" t="s">
        <v>2496</v>
      </c>
      <c r="AB67" s="37" t="s">
        <v>2496</v>
      </c>
      <c r="AC67" s="37"/>
      <c r="AD67" s="37" t="s">
        <v>2518</v>
      </c>
      <c r="AE67" s="37"/>
      <c r="AF67" s="37" t="s">
        <v>2496</v>
      </c>
      <c r="AG67" s="37" t="s">
        <v>2496</v>
      </c>
      <c r="AH67" s="37" t="s">
        <v>2496</v>
      </c>
      <c r="AI67" s="37" t="s">
        <v>2496</v>
      </c>
      <c r="AJ67" s="37" t="s">
        <v>2496</v>
      </c>
      <c r="AK67" s="37" t="s">
        <v>2496</v>
      </c>
      <c r="AL67" s="37" t="s">
        <v>2496</v>
      </c>
      <c r="AM67" s="37" t="s">
        <v>8</v>
      </c>
      <c r="AN67" s="37" t="s">
        <v>116</v>
      </c>
      <c r="AO67" s="37" t="s">
        <v>140</v>
      </c>
      <c r="AP67" s="62" t="s">
        <v>143</v>
      </c>
      <c r="AQ67" s="37" t="s">
        <v>151</v>
      </c>
      <c r="AR67" s="37" t="s">
        <v>4582</v>
      </c>
      <c r="AS67" s="37"/>
      <c r="AT67" s="37" t="s">
        <v>4669</v>
      </c>
      <c r="AU67" s="37">
        <v>3138909167</v>
      </c>
      <c r="AV67" s="37">
        <v>3174757990</v>
      </c>
      <c r="AW67" s="37">
        <v>1</v>
      </c>
      <c r="AX67" s="37" t="s">
        <v>135</v>
      </c>
      <c r="AY67" s="37" t="s">
        <v>2496</v>
      </c>
      <c r="AZ67" s="58"/>
      <c r="BA67" s="37" t="s">
        <v>2496</v>
      </c>
      <c r="BB67" s="37" t="s">
        <v>2496</v>
      </c>
      <c r="BC67" s="37" t="s">
        <v>3654</v>
      </c>
      <c r="BD67" s="37"/>
      <c r="BE67" s="37" t="s">
        <v>2434</v>
      </c>
      <c r="BF67" s="37" t="s">
        <v>2</v>
      </c>
      <c r="BG67" s="37" t="s">
        <v>4670</v>
      </c>
      <c r="BH67" s="37" t="s">
        <v>4036</v>
      </c>
      <c r="BI67" s="37" t="s">
        <v>3936</v>
      </c>
      <c r="BJ67" s="37" t="s">
        <v>3723</v>
      </c>
      <c r="BK67" s="37" t="s">
        <v>3976</v>
      </c>
      <c r="BL67" s="81">
        <v>34355</v>
      </c>
      <c r="BM67" s="37" t="s">
        <v>8</v>
      </c>
      <c r="BN67" s="37" t="s">
        <v>116</v>
      </c>
      <c r="BO67" s="37" t="s">
        <v>116</v>
      </c>
      <c r="BP67" s="37"/>
      <c r="BQ67" s="37"/>
      <c r="BR67" s="37"/>
      <c r="BS67" s="37"/>
      <c r="BT67" s="37"/>
      <c r="BU67" s="37"/>
      <c r="BV67" s="81"/>
      <c r="BW67" s="50" t="str">
        <f t="shared" si="0"/>
        <v/>
      </c>
      <c r="BX67" s="62"/>
      <c r="BY67" s="62"/>
      <c r="BZ67" s="62"/>
      <c r="CA67" s="37" t="s">
        <v>2</v>
      </c>
      <c r="CB67" s="37">
        <v>1007297033</v>
      </c>
      <c r="CC67" s="37" t="s">
        <v>4036</v>
      </c>
      <c r="CD67" s="37" t="s">
        <v>3903</v>
      </c>
      <c r="CE67" s="37" t="s">
        <v>3723</v>
      </c>
      <c r="CF67" s="37" t="s">
        <v>3976</v>
      </c>
      <c r="CG67" s="81">
        <v>34355</v>
      </c>
      <c r="CH67" s="50">
        <f t="shared" ca="1" si="1"/>
        <v>29</v>
      </c>
      <c r="CI67" s="62" t="s">
        <v>8</v>
      </c>
      <c r="CJ67" s="62" t="s">
        <v>116</v>
      </c>
      <c r="CK67" s="62" t="s">
        <v>116</v>
      </c>
      <c r="CL67" s="37" t="s">
        <v>2444</v>
      </c>
      <c r="CM67" s="37" t="s">
        <v>2460</v>
      </c>
      <c r="CN67" s="37" t="s">
        <v>2495</v>
      </c>
      <c r="CO67" s="81">
        <v>44621</v>
      </c>
      <c r="CP67" s="37" t="s">
        <v>2495</v>
      </c>
      <c r="CQ67" s="37" t="s">
        <v>2496</v>
      </c>
      <c r="CR67" s="37"/>
      <c r="CS67" s="37" t="s">
        <v>2495</v>
      </c>
      <c r="CT67" s="37"/>
      <c r="CU67" s="37"/>
      <c r="CV67" s="37">
        <v>35</v>
      </c>
      <c r="CW67" s="37" t="s">
        <v>5240</v>
      </c>
      <c r="CX67" s="37" t="s">
        <v>5241</v>
      </c>
      <c r="CY67" s="37"/>
      <c r="CZ67" s="37">
        <v>6</v>
      </c>
      <c r="DA67" s="37">
        <v>12</v>
      </c>
      <c r="DB67" s="37"/>
      <c r="DC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7" s="37"/>
    </row>
    <row r="68" spans="1:108" ht="45" customHeight="1" x14ac:dyDescent="0.3">
      <c r="A68" s="50">
        <v>1243861083</v>
      </c>
      <c r="B68" s="37" t="s">
        <v>2427</v>
      </c>
      <c r="C68" s="81">
        <v>44726</v>
      </c>
      <c r="D68" s="79"/>
      <c r="E68" s="50"/>
      <c r="F68" s="50"/>
      <c r="G68" s="50"/>
      <c r="H68" s="37" t="s">
        <v>4102</v>
      </c>
      <c r="I68" s="37" t="s">
        <v>5619</v>
      </c>
      <c r="J68" s="37" t="str">
        <f>VLOOKUP(MATRIZ_PRINCIPAL_USUARIOS[[#This Row],[DUPLA]],DUPLAS[],2,0)</f>
        <v>PAOLA</v>
      </c>
      <c r="K68" s="37" t="s">
        <v>1</v>
      </c>
      <c r="L68" s="37" t="s">
        <v>4089</v>
      </c>
      <c r="M68" s="37" t="s">
        <v>3696</v>
      </c>
      <c r="N68" s="37" t="s">
        <v>5991</v>
      </c>
      <c r="O68" s="37" t="s">
        <v>4006</v>
      </c>
      <c r="P6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NAHOMI SOFIA ZARAZA BUITRAGO</v>
      </c>
      <c r="Q68" s="79">
        <v>44700</v>
      </c>
      <c r="R68" s="50">
        <f t="shared" ca="1" si="2"/>
        <v>0</v>
      </c>
      <c r="S68" s="50">
        <f t="shared" ca="1" si="3"/>
        <v>9</v>
      </c>
      <c r="T68" s="50">
        <f t="shared" ca="1" si="4"/>
        <v>24</v>
      </c>
      <c r="U68" s="37" t="str">
        <f ca="1">IF(MATRIZ_PRINCIPAL_USUARIOS[[#This Row],[FECHA DE NACIMIENTO]]&gt;0,CONCATENATE(R68," AÑOS ",S68," MESES ",T68," DIAS "),"")</f>
        <v xml:space="preserve">0 AÑOS 9 MESES 24 DIAS </v>
      </c>
      <c r="V6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8" s="136" t="s">
        <v>130</v>
      </c>
      <c r="X68" s="37" t="s">
        <v>8</v>
      </c>
      <c r="Y68" s="37" t="s">
        <v>116</v>
      </c>
      <c r="Z68" s="37" t="s">
        <v>116</v>
      </c>
      <c r="AA68" s="37" t="s">
        <v>2496</v>
      </c>
      <c r="AB68" s="37" t="s">
        <v>2496</v>
      </c>
      <c r="AC68" s="37"/>
      <c r="AD68" s="37" t="s">
        <v>2518</v>
      </c>
      <c r="AE68" s="37"/>
      <c r="AF68" s="37" t="s">
        <v>2496</v>
      </c>
      <c r="AG68" s="37" t="s">
        <v>2496</v>
      </c>
      <c r="AH68" s="37" t="s">
        <v>2496</v>
      </c>
      <c r="AI68" s="37" t="s">
        <v>2496</v>
      </c>
      <c r="AJ68" s="37" t="s">
        <v>2496</v>
      </c>
      <c r="AK68" s="37" t="s">
        <v>2496</v>
      </c>
      <c r="AL68" s="37" t="s">
        <v>2496</v>
      </c>
      <c r="AM68" s="37" t="s">
        <v>8</v>
      </c>
      <c r="AN68" s="37" t="s">
        <v>116</v>
      </c>
      <c r="AO68" s="37" t="s">
        <v>140</v>
      </c>
      <c r="AP68" s="62" t="s">
        <v>143</v>
      </c>
      <c r="AQ68" s="37" t="s">
        <v>151</v>
      </c>
      <c r="AR68" s="37" t="s">
        <v>4569</v>
      </c>
      <c r="AS68" s="37"/>
      <c r="AT68" s="37" t="s">
        <v>5992</v>
      </c>
      <c r="AU68" s="37">
        <v>3223887230</v>
      </c>
      <c r="AV68" s="37"/>
      <c r="AW68" s="37">
        <v>1</v>
      </c>
      <c r="AX68" s="37" t="s">
        <v>135</v>
      </c>
      <c r="AY68" s="37" t="s">
        <v>2496</v>
      </c>
      <c r="AZ68" s="58"/>
      <c r="BA68" s="37" t="s">
        <v>2496</v>
      </c>
      <c r="BB68" s="37" t="s">
        <v>2496</v>
      </c>
      <c r="BC68" s="37" t="s">
        <v>3654</v>
      </c>
      <c r="BD68" s="37"/>
      <c r="BE68" s="37" t="s">
        <v>2434</v>
      </c>
      <c r="BF68" s="37" t="s">
        <v>2</v>
      </c>
      <c r="BG68" s="37">
        <v>1000624977</v>
      </c>
      <c r="BH68" s="37" t="s">
        <v>4509</v>
      </c>
      <c r="BI68" s="37" t="s">
        <v>3922</v>
      </c>
      <c r="BJ68" s="37" t="s">
        <v>4006</v>
      </c>
      <c r="BK68" s="37" t="s">
        <v>4496</v>
      </c>
      <c r="BL68" s="79">
        <v>37420</v>
      </c>
      <c r="BM68" s="37" t="s">
        <v>8</v>
      </c>
      <c r="BN68" s="37" t="s">
        <v>116</v>
      </c>
      <c r="BO68" s="37" t="s">
        <v>116</v>
      </c>
      <c r="BP68" s="37" t="s">
        <v>2</v>
      </c>
      <c r="BQ68" s="37">
        <v>1031159755</v>
      </c>
      <c r="BR68" s="37" t="s">
        <v>5611</v>
      </c>
      <c r="BS68" s="37"/>
      <c r="BT68" s="37" t="s">
        <v>3772</v>
      </c>
      <c r="BU68" s="37" t="s">
        <v>4474</v>
      </c>
      <c r="BV68" s="79">
        <v>35933</v>
      </c>
      <c r="BW68" s="50">
        <f t="shared" ca="1" si="0"/>
        <v>24</v>
      </c>
      <c r="BX68" s="62" t="s">
        <v>8</v>
      </c>
      <c r="BY68" s="62" t="s">
        <v>116</v>
      </c>
      <c r="BZ68" s="62" t="s">
        <v>116</v>
      </c>
      <c r="CA68" s="37" t="s">
        <v>2</v>
      </c>
      <c r="CB68" s="37">
        <v>1000624977</v>
      </c>
      <c r="CC68" s="37" t="s">
        <v>4509</v>
      </c>
      <c r="CD68" s="37" t="s">
        <v>3922</v>
      </c>
      <c r="CE68" s="37" t="s">
        <v>4006</v>
      </c>
      <c r="CF68" s="37" t="s">
        <v>4496</v>
      </c>
      <c r="CG68" s="81">
        <v>37420</v>
      </c>
      <c r="CH68" s="50">
        <f t="shared" ca="1" si="1"/>
        <v>20</v>
      </c>
      <c r="CI68" s="62" t="s">
        <v>8</v>
      </c>
      <c r="CJ68" s="62" t="s">
        <v>116</v>
      </c>
      <c r="CK68" s="62" t="s">
        <v>116</v>
      </c>
      <c r="CL68" s="37" t="s">
        <v>2443</v>
      </c>
      <c r="CM68" s="37" t="s">
        <v>2457</v>
      </c>
      <c r="CN68" s="37" t="s">
        <v>2496</v>
      </c>
      <c r="CO68" s="37" t="s">
        <v>2496</v>
      </c>
      <c r="CP68" s="81"/>
      <c r="CQ68" s="81" t="s">
        <v>2496</v>
      </c>
      <c r="CR68" s="81"/>
      <c r="CS68" s="37" t="s">
        <v>2496</v>
      </c>
      <c r="CT68" s="37"/>
      <c r="CU68" s="37"/>
      <c r="CV68" s="37">
        <v>38</v>
      </c>
      <c r="CW68" s="37">
        <v>3205</v>
      </c>
      <c r="CX68" s="37">
        <v>50</v>
      </c>
      <c r="CY68" s="37"/>
      <c r="CZ68" s="37"/>
      <c r="DA68" s="37"/>
      <c r="DB68" s="37"/>
      <c r="DC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8" s="37"/>
    </row>
    <row r="69" spans="1:108" ht="45" customHeight="1" x14ac:dyDescent="0.3">
      <c r="A69" s="50">
        <v>1000624977</v>
      </c>
      <c r="B69" s="37" t="s">
        <v>2428</v>
      </c>
      <c r="C69" s="81">
        <v>44642</v>
      </c>
      <c r="D69" s="81">
        <v>44725</v>
      </c>
      <c r="E69" s="50" t="e">
        <f>VLOOKUP(MATRIZ_PRINCIPAL_USUARIOS[[#This Row],[NUMERO DE DOCUMENTO]],#REF!,2,0)</f>
        <v>#REF!</v>
      </c>
      <c r="F69" s="50" t="e">
        <f>VLOOKUP(MATRIZ_PRINCIPAL_USUARIOS[[#This Row],[NOMBRE COMPLETO]],$E$659:$E$682,1,0)</f>
        <v>#N/A</v>
      </c>
      <c r="G69" s="50"/>
      <c r="H69" s="37" t="s">
        <v>4102</v>
      </c>
      <c r="I69" s="135" t="s">
        <v>5619</v>
      </c>
      <c r="J69" s="37" t="str">
        <f>VLOOKUP(MATRIZ_PRINCIPAL_USUARIOS[[#This Row],[DUPLA]],DUPLAS[],2,0)</f>
        <v>PAOLA</v>
      </c>
      <c r="K69" s="37" t="s">
        <v>2</v>
      </c>
      <c r="L69" s="37" t="s">
        <v>4509</v>
      </c>
      <c r="M69" s="37" t="s">
        <v>3922</v>
      </c>
      <c r="N69" s="37" t="s">
        <v>4006</v>
      </c>
      <c r="O69" s="37" t="s">
        <v>4496</v>
      </c>
      <c r="P6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ANGIE  LORENA  BUITRAGO CASTAÑO</v>
      </c>
      <c r="Q69" s="81">
        <v>37420</v>
      </c>
      <c r="R69" s="50">
        <f t="shared" ca="1" si="2"/>
        <v>20</v>
      </c>
      <c r="S69" s="50">
        <f t="shared" ca="1" si="3"/>
        <v>9</v>
      </c>
      <c r="T69" s="50">
        <f t="shared" ca="1" si="4"/>
        <v>2</v>
      </c>
      <c r="U69" s="37" t="str">
        <f ca="1">IF(MATRIZ_PRINCIPAL_USUARIOS[[#This Row],[FECHA DE NACIMIENTO]]&gt;0,CONCATENATE(R69," AÑOS ",S69," MESES ",T69," DIAS "),"")</f>
        <v xml:space="preserve">20 AÑOS 9 MESES 2 DIAS </v>
      </c>
      <c r="V6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9" s="37" t="s">
        <v>130</v>
      </c>
      <c r="X69" s="37" t="s">
        <v>8</v>
      </c>
      <c r="Y69" s="37" t="s">
        <v>116</v>
      </c>
      <c r="Z69" s="37" t="s">
        <v>116</v>
      </c>
      <c r="AA69" s="37" t="s">
        <v>2496</v>
      </c>
      <c r="AB69" s="37" t="s">
        <v>2496</v>
      </c>
      <c r="AC69" s="37"/>
      <c r="AD69" s="37" t="s">
        <v>2518</v>
      </c>
      <c r="AE69" s="37"/>
      <c r="AF69" s="37" t="s">
        <v>2496</v>
      </c>
      <c r="AG69" s="37" t="s">
        <v>2496</v>
      </c>
      <c r="AH69" s="37" t="s">
        <v>2496</v>
      </c>
      <c r="AI69" s="37" t="s">
        <v>2496</v>
      </c>
      <c r="AJ69" s="37" t="s">
        <v>2496</v>
      </c>
      <c r="AK69" s="37" t="s">
        <v>2496</v>
      </c>
      <c r="AL69" s="37" t="s">
        <v>2496</v>
      </c>
      <c r="AM69" s="37" t="s">
        <v>8</v>
      </c>
      <c r="AN69" s="37" t="s">
        <v>116</v>
      </c>
      <c r="AO69" s="37" t="s">
        <v>140</v>
      </c>
      <c r="AP69" s="62" t="s">
        <v>143</v>
      </c>
      <c r="AQ69" s="37" t="s">
        <v>151</v>
      </c>
      <c r="AR69" s="37" t="s">
        <v>4569</v>
      </c>
      <c r="AS69" s="37"/>
      <c r="AT69" s="37" t="s">
        <v>5610</v>
      </c>
      <c r="AU69" s="37">
        <v>3223887230</v>
      </c>
      <c r="AV69" s="37"/>
      <c r="AW69" s="37">
        <v>1</v>
      </c>
      <c r="AX69" s="37" t="s">
        <v>135</v>
      </c>
      <c r="AY69" s="37" t="s">
        <v>2496</v>
      </c>
      <c r="AZ69" s="37"/>
      <c r="BA69" s="37" t="s">
        <v>2496</v>
      </c>
      <c r="BB69" s="37" t="s">
        <v>2496</v>
      </c>
      <c r="BC69" s="37" t="s">
        <v>3607</v>
      </c>
      <c r="BD69" s="37"/>
      <c r="BE69" s="37" t="s">
        <v>2437</v>
      </c>
      <c r="BF69" s="37" t="s">
        <v>2</v>
      </c>
      <c r="BG69" s="37">
        <v>1031159755</v>
      </c>
      <c r="BH69" s="37" t="s">
        <v>5611</v>
      </c>
      <c r="BI69" s="37"/>
      <c r="BJ69" s="37" t="s">
        <v>3772</v>
      </c>
      <c r="BK69" s="37" t="s">
        <v>4474</v>
      </c>
      <c r="BL69" s="81">
        <v>35933</v>
      </c>
      <c r="BM69" s="37" t="s">
        <v>8</v>
      </c>
      <c r="BN69" s="37" t="s">
        <v>116</v>
      </c>
      <c r="BO69" s="37" t="s">
        <v>116</v>
      </c>
      <c r="BP69" s="37"/>
      <c r="BQ69" s="37"/>
      <c r="BR69" s="37"/>
      <c r="BS69" s="37"/>
      <c r="BT69" s="37"/>
      <c r="BU69" s="37"/>
      <c r="BV69" s="81"/>
      <c r="BW69" s="50" t="str">
        <f t="shared" si="0"/>
        <v/>
      </c>
      <c r="BX69" s="62"/>
      <c r="BY69" s="62"/>
      <c r="BZ69" s="62"/>
      <c r="CA69" s="37"/>
      <c r="CB69" s="37"/>
      <c r="CC69" s="37"/>
      <c r="CD69" s="37"/>
      <c r="CE69" s="37"/>
      <c r="CF69" s="37"/>
      <c r="CG69" s="81"/>
      <c r="CH69" s="50" t="str">
        <f t="shared" si="1"/>
        <v/>
      </c>
      <c r="CI69" s="62"/>
      <c r="CJ69" s="62"/>
      <c r="CK69" s="62"/>
      <c r="CL69" s="37" t="s">
        <v>2443</v>
      </c>
      <c r="CM69" s="37" t="s">
        <v>2457</v>
      </c>
      <c r="CN69" s="37" t="s">
        <v>2496</v>
      </c>
      <c r="CO69" s="81" t="s">
        <v>5612</v>
      </c>
      <c r="CP69" s="37"/>
      <c r="CQ69" s="37"/>
      <c r="CR69" s="50"/>
      <c r="CS69" s="37"/>
      <c r="CT69" s="37"/>
      <c r="CU69" s="37"/>
      <c r="CV69" s="37"/>
      <c r="CW69" s="37"/>
      <c r="CX69" s="37"/>
      <c r="CY69" s="37"/>
      <c r="CZ69" s="37"/>
      <c r="DA69" s="37"/>
      <c r="DB69" s="37">
        <v>30</v>
      </c>
      <c r="DC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9" s="37"/>
    </row>
    <row r="70" spans="1:108" ht="45" customHeight="1" x14ac:dyDescent="0.3">
      <c r="A70" s="50">
        <v>1017223010</v>
      </c>
      <c r="B70" s="37" t="s">
        <v>2428</v>
      </c>
      <c r="C70" s="81">
        <v>44623</v>
      </c>
      <c r="D70" s="81">
        <v>44636</v>
      </c>
      <c r="E70" s="50" t="e">
        <f>VLOOKUP(MATRIZ_PRINCIPAL_USUARIOS[[#This Row],[NUMERO DE DOCUMENTO]],#REF!,2,0)</f>
        <v>#REF!</v>
      </c>
      <c r="F70" s="50" t="e">
        <f>VLOOKUP(MATRIZ_PRINCIPAL_USUARIOS[[#This Row],[NOMBRE COMPLETO]],$E$659:$E$682,1,0)</f>
        <v>#N/A</v>
      </c>
      <c r="G70" s="50"/>
      <c r="H70" s="37" t="s">
        <v>4102</v>
      </c>
      <c r="I70" s="37" t="s">
        <v>5619</v>
      </c>
      <c r="J70" s="37" t="str">
        <f>VLOOKUP(MATRIZ_PRINCIPAL_USUARIOS[[#This Row],[DUPLA]],DUPLAS[],2,0)</f>
        <v>PAOLA</v>
      </c>
      <c r="K70" s="37" t="s">
        <v>2</v>
      </c>
      <c r="L70" s="37" t="s">
        <v>4202</v>
      </c>
      <c r="M70" s="37"/>
      <c r="N70" s="37" t="s">
        <v>3809</v>
      </c>
      <c r="O70" s="37" t="s">
        <v>4203</v>
      </c>
      <c r="P7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YESENIA  HERRERA IDARRAGA</v>
      </c>
      <c r="Q70" s="79">
        <v>34534</v>
      </c>
      <c r="R70" s="50">
        <f t="shared" ca="1" si="2"/>
        <v>28</v>
      </c>
      <c r="S70" s="50">
        <f t="shared" ca="1" si="3"/>
        <v>7</v>
      </c>
      <c r="T70" s="50">
        <f t="shared" ca="1" si="4"/>
        <v>24</v>
      </c>
      <c r="U70" s="37" t="str">
        <f ca="1">IF(MATRIZ_PRINCIPAL_USUARIOS[[#This Row],[FECHA DE NACIMIENTO]]&gt;0,CONCATENATE(R70," AÑOS ",S70," MESES ",T70," DIAS "),"")</f>
        <v xml:space="preserve">28 AÑOS 7 MESES 24 DIAS </v>
      </c>
      <c r="V7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70" s="116" t="s">
        <v>130</v>
      </c>
      <c r="X70" s="37" t="s">
        <v>8</v>
      </c>
      <c r="Y70" s="37" t="s">
        <v>15</v>
      </c>
      <c r="Z70" s="37" t="s">
        <v>2862</v>
      </c>
      <c r="AA70" s="37" t="s">
        <v>2496</v>
      </c>
      <c r="AB70" s="37" t="s">
        <v>2496</v>
      </c>
      <c r="AC70" s="37"/>
      <c r="AD70" s="37" t="s">
        <v>2518</v>
      </c>
      <c r="AE70" s="37"/>
      <c r="AF70" s="37" t="s">
        <v>2496</v>
      </c>
      <c r="AG70" s="37" t="s">
        <v>2496</v>
      </c>
      <c r="AH70" s="37" t="s">
        <v>2496</v>
      </c>
      <c r="AI70" s="37" t="s">
        <v>2496</v>
      </c>
      <c r="AJ70" s="37" t="s">
        <v>2496</v>
      </c>
      <c r="AK70" s="37" t="s">
        <v>2496</v>
      </c>
      <c r="AL70" s="37" t="s">
        <v>2496</v>
      </c>
      <c r="AM70" s="37" t="s">
        <v>8</v>
      </c>
      <c r="AN70" s="37" t="s">
        <v>116</v>
      </c>
      <c r="AO70" s="37" t="s">
        <v>140</v>
      </c>
      <c r="AP70" s="62" t="s">
        <v>143</v>
      </c>
      <c r="AQ70" s="37" t="s">
        <v>151</v>
      </c>
      <c r="AR70" s="37" t="s">
        <v>4539</v>
      </c>
      <c r="AS70" s="37"/>
      <c r="AT70" s="37" t="s">
        <v>4671</v>
      </c>
      <c r="AU70" s="37">
        <v>3218713857</v>
      </c>
      <c r="AV70" s="37">
        <v>3144629219</v>
      </c>
      <c r="AW70" s="37">
        <v>1</v>
      </c>
      <c r="AX70" s="37" t="s">
        <v>135</v>
      </c>
      <c r="AY70" s="37" t="s">
        <v>2496</v>
      </c>
      <c r="AZ70" s="58"/>
      <c r="BA70" s="37" t="s">
        <v>2496</v>
      </c>
      <c r="BB70" s="37" t="s">
        <v>2496</v>
      </c>
      <c r="BC70" s="37" t="s">
        <v>3654</v>
      </c>
      <c r="BD70" s="37"/>
      <c r="BE70" s="37" t="s">
        <v>2437</v>
      </c>
      <c r="BF70" s="37" t="s">
        <v>2</v>
      </c>
      <c r="BG70" s="37">
        <v>1022988613</v>
      </c>
      <c r="BH70" s="37" t="s">
        <v>3940</v>
      </c>
      <c r="BI70" s="37" t="s">
        <v>3716</v>
      </c>
      <c r="BJ70" s="37" t="s">
        <v>3751</v>
      </c>
      <c r="BK70" s="37" t="s">
        <v>3707</v>
      </c>
      <c r="BL70" s="79">
        <v>34185</v>
      </c>
      <c r="BM70" s="37" t="s">
        <v>8</v>
      </c>
      <c r="BN70" s="37" t="s">
        <v>116</v>
      </c>
      <c r="BO70" s="37" t="s">
        <v>116</v>
      </c>
      <c r="BP70" s="37"/>
      <c r="BQ70" s="37"/>
      <c r="BR70" s="37"/>
      <c r="BS70" s="37"/>
      <c r="BT70" s="37"/>
      <c r="BU70" s="37"/>
      <c r="BV70" s="79"/>
      <c r="BW70" s="50" t="str">
        <f t="shared" si="0"/>
        <v/>
      </c>
      <c r="BX70" s="62"/>
      <c r="BY70" s="62"/>
      <c r="BZ70" s="62"/>
      <c r="CA70" s="37"/>
      <c r="CB70" s="37"/>
      <c r="CC70" s="37"/>
      <c r="CD70" s="37"/>
      <c r="CE70" s="37"/>
      <c r="CF70" s="37"/>
      <c r="CG70" s="79"/>
      <c r="CH70" s="50" t="str">
        <f t="shared" si="1"/>
        <v/>
      </c>
      <c r="CI70" s="62"/>
      <c r="CJ70" s="62"/>
      <c r="CK70" s="62"/>
      <c r="CL70" s="37" t="s">
        <v>2444</v>
      </c>
      <c r="CM70" s="37" t="s">
        <v>2450</v>
      </c>
      <c r="CN70" s="37" t="s">
        <v>2495</v>
      </c>
      <c r="CO70" s="81" t="s">
        <v>5236</v>
      </c>
      <c r="CP70" s="37" t="s">
        <v>2495</v>
      </c>
      <c r="CQ70" s="37"/>
      <c r="CR70" s="37"/>
      <c r="CS70" s="37"/>
      <c r="CT70" s="37"/>
      <c r="CU70" s="37"/>
      <c r="CV70" s="37"/>
      <c r="CW70" s="37"/>
      <c r="CX70" s="37"/>
      <c r="CY70" s="37"/>
      <c r="CZ70" s="37"/>
      <c r="DA70" s="37"/>
      <c r="DB70" s="37">
        <v>34</v>
      </c>
      <c r="DC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70" s="37"/>
    </row>
    <row r="71" spans="1:108" ht="45" customHeight="1" x14ac:dyDescent="0.3">
      <c r="A71" s="50">
        <v>1243861023</v>
      </c>
      <c r="B71" s="37" t="s">
        <v>2427</v>
      </c>
      <c r="C71" s="81">
        <v>44838</v>
      </c>
      <c r="D71" s="81"/>
      <c r="E71" s="50"/>
      <c r="F71" s="50"/>
      <c r="G71" s="50"/>
      <c r="H71" s="50" t="s">
        <v>4102</v>
      </c>
      <c r="I71" s="50" t="s">
        <v>6748</v>
      </c>
      <c r="J71" s="37" t="str">
        <f>VLOOKUP(MATRIZ_PRINCIPAL_USUARIOS[[#This Row],[DUPLA]],DUPLAS[],2,0)</f>
        <v>GLORIA GUERRA - KAROL</v>
      </c>
      <c r="K71" s="37" t="s">
        <v>1</v>
      </c>
      <c r="L71" s="37" t="s">
        <v>3792</v>
      </c>
      <c r="M71" s="37" t="s">
        <v>6680</v>
      </c>
      <c r="N71" s="37" t="s">
        <v>3714</v>
      </c>
      <c r="O71" s="37" t="s">
        <v>4207</v>
      </c>
      <c r="P7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CALEB  ROJAS SANABRIA</v>
      </c>
      <c r="Q71" s="81">
        <v>44652</v>
      </c>
      <c r="R71" s="50">
        <f t="shared" ca="1" si="2"/>
        <v>0</v>
      </c>
      <c r="S71" s="50">
        <f t="shared" ca="1" si="3"/>
        <v>11</v>
      </c>
      <c r="T71" s="50">
        <f t="shared" ca="1" si="4"/>
        <v>14</v>
      </c>
      <c r="U71" s="37" t="str">
        <f ca="1">IF(MATRIZ_PRINCIPAL_USUARIOS[[#This Row],[FECHA DE NACIMIENTO]]&gt;0,CONCATENATE(R71," AÑOS ",S71," MESES ",T71," DIAS "),"")</f>
        <v xml:space="preserve">0 AÑOS 11 MESES 14 DIAS </v>
      </c>
      <c r="V7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1" s="37" t="s">
        <v>129</v>
      </c>
      <c r="X71" s="37" t="s">
        <v>8</v>
      </c>
      <c r="Y71" s="37" t="s">
        <v>116</v>
      </c>
      <c r="Z71" s="37" t="s">
        <v>116</v>
      </c>
      <c r="AA71" s="37" t="s">
        <v>2496</v>
      </c>
      <c r="AB71" s="37" t="s">
        <v>2496</v>
      </c>
      <c r="AC71" s="37" t="s">
        <v>2496</v>
      </c>
      <c r="AD71" s="37" t="s">
        <v>2496</v>
      </c>
      <c r="AE71" s="37" t="s">
        <v>2496</v>
      </c>
      <c r="AF71" s="37" t="s">
        <v>2496</v>
      </c>
      <c r="AG71" s="37" t="s">
        <v>2496</v>
      </c>
      <c r="AH71" s="37" t="s">
        <v>2496</v>
      </c>
      <c r="AI71" s="37" t="s">
        <v>2496</v>
      </c>
      <c r="AJ71" s="37" t="s">
        <v>2496</v>
      </c>
      <c r="AK71" s="37" t="s">
        <v>2496</v>
      </c>
      <c r="AL71" s="37" t="s">
        <v>2496</v>
      </c>
      <c r="AM71" s="37" t="s">
        <v>8</v>
      </c>
      <c r="AN71" s="37" t="s">
        <v>116</v>
      </c>
      <c r="AO71" s="37" t="s">
        <v>140</v>
      </c>
      <c r="AP71" s="62" t="s">
        <v>143</v>
      </c>
      <c r="AQ71" s="37" t="s">
        <v>151</v>
      </c>
      <c r="AR71" s="37" t="s">
        <v>6681</v>
      </c>
      <c r="AS71" s="37"/>
      <c r="AT71" s="37" t="s">
        <v>6682</v>
      </c>
      <c r="AU71" s="37">
        <v>3143217969</v>
      </c>
      <c r="AV71" s="37"/>
      <c r="AW71" s="37">
        <v>1</v>
      </c>
      <c r="AX71" s="37" t="s">
        <v>135</v>
      </c>
      <c r="AY71" s="37"/>
      <c r="AZ71" s="58"/>
      <c r="BA71" s="37" t="s">
        <v>2496</v>
      </c>
      <c r="BB71" s="37" t="s">
        <v>2496</v>
      </c>
      <c r="BC71" s="37"/>
      <c r="BD71" s="37"/>
      <c r="BE71" s="37"/>
      <c r="BF71" s="37"/>
      <c r="BG71" s="37"/>
      <c r="BH71" s="37"/>
      <c r="BI71" s="37"/>
      <c r="BJ71" s="37"/>
      <c r="BK71" s="37"/>
      <c r="BL71" s="81"/>
      <c r="BM71" s="37"/>
      <c r="BN71" s="37"/>
      <c r="BO71" s="37"/>
      <c r="BP71" s="37" t="s">
        <v>2</v>
      </c>
      <c r="BQ71" s="37">
        <v>1117820403</v>
      </c>
      <c r="BR71" s="37" t="s">
        <v>3940</v>
      </c>
      <c r="BS71" s="37" t="s">
        <v>3716</v>
      </c>
      <c r="BT71" s="37" t="s">
        <v>3714</v>
      </c>
      <c r="BU71" s="37" t="s">
        <v>3808</v>
      </c>
      <c r="BV71" s="81">
        <v>33842</v>
      </c>
      <c r="BW71" s="50">
        <f t="shared" ca="1" si="0"/>
        <v>30</v>
      </c>
      <c r="BX71" s="62" t="s">
        <v>8</v>
      </c>
      <c r="BY71" s="62" t="s">
        <v>116</v>
      </c>
      <c r="BZ71" s="62" t="s">
        <v>116</v>
      </c>
      <c r="CA71" s="37"/>
      <c r="CB71" s="37"/>
      <c r="CC71" s="37"/>
      <c r="CD71" s="37"/>
      <c r="CE71" s="37"/>
      <c r="CF71" s="37"/>
      <c r="CG71" s="81"/>
      <c r="CH71" s="50" t="str">
        <f t="shared" si="1"/>
        <v/>
      </c>
      <c r="CI71" s="62"/>
      <c r="CJ71" s="62"/>
      <c r="CK71" s="62"/>
      <c r="CL71" s="37" t="s">
        <v>2444</v>
      </c>
      <c r="CM71" s="37" t="s">
        <v>2462</v>
      </c>
      <c r="CN71" s="37" t="s">
        <v>2495</v>
      </c>
      <c r="CO71" s="81">
        <v>44837</v>
      </c>
      <c r="CP71" s="37" t="s">
        <v>2495</v>
      </c>
      <c r="CQ71" s="37" t="s">
        <v>2495</v>
      </c>
      <c r="CR71" s="37"/>
      <c r="CS71" s="37" t="s">
        <v>2496</v>
      </c>
      <c r="CT71" s="37"/>
      <c r="CU71" s="37"/>
      <c r="CV71" s="37"/>
      <c r="CW71" s="37">
        <v>3290</v>
      </c>
      <c r="CX71" s="37">
        <v>52</v>
      </c>
      <c r="CY71" s="37"/>
      <c r="CZ71" s="37">
        <v>6</v>
      </c>
      <c r="DA71" s="37" t="s">
        <v>6091</v>
      </c>
      <c r="DB71" s="37"/>
      <c r="DC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71" s="37"/>
    </row>
    <row r="72" spans="1:108" ht="45" customHeight="1" x14ac:dyDescent="0.3">
      <c r="A72" s="50">
        <v>1021696822</v>
      </c>
      <c r="B72" s="37" t="s">
        <v>2428</v>
      </c>
      <c r="C72" s="81">
        <v>44623</v>
      </c>
      <c r="D72" s="81">
        <v>44837</v>
      </c>
      <c r="E72" s="50" t="e">
        <f>VLOOKUP(MATRIZ_PRINCIPAL_USUARIOS[[#This Row],[NUMERO DE DOCUMENTO]],#REF!,2,0)</f>
        <v>#REF!</v>
      </c>
      <c r="F72" s="50" t="e">
        <f>VLOOKUP(MATRIZ_PRINCIPAL_USUARIOS[[#This Row],[NOMBRE COMPLETO]],$E$659:$E$682,1,0)</f>
        <v>#N/A</v>
      </c>
      <c r="G72" s="50"/>
      <c r="H72" s="37" t="s">
        <v>4102</v>
      </c>
      <c r="I72" s="37" t="s">
        <v>6747</v>
      </c>
      <c r="J72" s="37" t="str">
        <f>VLOOKUP(MATRIZ_PRINCIPAL_USUARIOS[[#This Row],[DUPLA]],DUPLAS[],2,0)</f>
        <v>EMILCE SANCHEZ - MARTHA PACASUCA</v>
      </c>
      <c r="K72" s="37" t="s">
        <v>1</v>
      </c>
      <c r="L72" s="37" t="s">
        <v>3721</v>
      </c>
      <c r="M72" s="37" t="s">
        <v>2622</v>
      </c>
      <c r="N72" s="37" t="s">
        <v>4204</v>
      </c>
      <c r="O72" s="37" t="s">
        <v>3723</v>
      </c>
      <c r="P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 VICTORIA BOHORQUEZ GUERRERO</v>
      </c>
      <c r="Q72" s="79">
        <v>44527</v>
      </c>
      <c r="R72" s="50">
        <f t="shared" ca="1" si="2"/>
        <v>1</v>
      </c>
      <c r="S72" s="50">
        <f t="shared" ca="1" si="3"/>
        <v>3</v>
      </c>
      <c r="T72" s="50">
        <f t="shared" ca="1" si="4"/>
        <v>16</v>
      </c>
      <c r="U72" s="37" t="str">
        <f ca="1">IF(MATRIZ_PRINCIPAL_USUARIOS[[#This Row],[FECHA DE NACIMIENTO]]&gt;0,CONCATENATE(R72," AÑOS ",S72," MESES ",T72," DIAS "),"")</f>
        <v xml:space="preserve">1 AÑOS 3 MESES 16 DIAS </v>
      </c>
      <c r="V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2" s="116" t="s">
        <v>130</v>
      </c>
      <c r="X72" s="37" t="s">
        <v>8</v>
      </c>
      <c r="Y72" s="37" t="s">
        <v>116</v>
      </c>
      <c r="Z72" s="37" t="s">
        <v>116</v>
      </c>
      <c r="AA72" s="37" t="s">
        <v>2496</v>
      </c>
      <c r="AB72" s="37" t="s">
        <v>2496</v>
      </c>
      <c r="AC72" s="37"/>
      <c r="AD72" s="37" t="s">
        <v>2518</v>
      </c>
      <c r="AE72" s="37"/>
      <c r="AF72" s="37" t="s">
        <v>2496</v>
      </c>
      <c r="AG72" s="37" t="s">
        <v>2496</v>
      </c>
      <c r="AH72" s="37" t="s">
        <v>2496</v>
      </c>
      <c r="AI72" s="37" t="s">
        <v>2496</v>
      </c>
      <c r="AJ72" s="37" t="s">
        <v>2496</v>
      </c>
      <c r="AK72" s="37" t="s">
        <v>2496</v>
      </c>
      <c r="AL72" s="37" t="s">
        <v>2496</v>
      </c>
      <c r="AM72" s="37" t="s">
        <v>8</v>
      </c>
      <c r="AN72" s="37" t="s">
        <v>116</v>
      </c>
      <c r="AO72" s="37" t="s">
        <v>140</v>
      </c>
      <c r="AP72" s="62" t="s">
        <v>143</v>
      </c>
      <c r="AQ72" s="37" t="s">
        <v>151</v>
      </c>
      <c r="AR72" s="37" t="s">
        <v>4539</v>
      </c>
      <c r="AS72" s="37"/>
      <c r="AT72" s="37" t="s">
        <v>4672</v>
      </c>
      <c r="AU72" s="37">
        <v>3118697189</v>
      </c>
      <c r="AV72" s="37">
        <v>3187574479</v>
      </c>
      <c r="AW72" s="37">
        <v>1</v>
      </c>
      <c r="AX72" s="37" t="s">
        <v>135</v>
      </c>
      <c r="AY72" s="37" t="s">
        <v>2496</v>
      </c>
      <c r="AZ72" s="58"/>
      <c r="BA72" s="37" t="s">
        <v>2496</v>
      </c>
      <c r="BB72" s="37" t="s">
        <v>2496</v>
      </c>
      <c r="BC72" s="37" t="s">
        <v>3654</v>
      </c>
      <c r="BD72" s="37"/>
      <c r="BE72" s="37" t="s">
        <v>2434</v>
      </c>
      <c r="BF72" s="37" t="s">
        <v>2</v>
      </c>
      <c r="BG72" s="37">
        <v>1022980282</v>
      </c>
      <c r="BH72" s="37" t="s">
        <v>4026</v>
      </c>
      <c r="BI72" s="37" t="s">
        <v>3775</v>
      </c>
      <c r="BJ72" s="37" t="s">
        <v>3723</v>
      </c>
      <c r="BK72" s="37" t="s">
        <v>3976</v>
      </c>
      <c r="BL72" s="79">
        <v>33860</v>
      </c>
      <c r="BM72" s="37" t="s">
        <v>8</v>
      </c>
      <c r="BN72" s="37" t="s">
        <v>116</v>
      </c>
      <c r="BO72" s="37" t="s">
        <v>116</v>
      </c>
      <c r="BP72" s="37" t="s">
        <v>2</v>
      </c>
      <c r="BQ72" s="37">
        <v>1022960528</v>
      </c>
      <c r="BR72" s="37" t="s">
        <v>4673</v>
      </c>
      <c r="BS72" s="37" t="s">
        <v>3944</v>
      </c>
      <c r="BT72" s="37" t="s">
        <v>4204</v>
      </c>
      <c r="BU72" s="37" t="s">
        <v>4307</v>
      </c>
      <c r="BV72" s="79">
        <v>32994</v>
      </c>
      <c r="BW72" s="50">
        <f t="shared" ca="1" si="0"/>
        <v>32</v>
      </c>
      <c r="BX72" s="62" t="s">
        <v>8</v>
      </c>
      <c r="BY72" s="62" t="s">
        <v>116</v>
      </c>
      <c r="BZ72" s="62" t="s">
        <v>116</v>
      </c>
      <c r="CA72" s="37" t="s">
        <v>2</v>
      </c>
      <c r="CB72" s="37">
        <v>1022980282</v>
      </c>
      <c r="CC72" s="37" t="s">
        <v>4026</v>
      </c>
      <c r="CD72" s="37" t="s">
        <v>3775</v>
      </c>
      <c r="CE72" s="37" t="s">
        <v>3723</v>
      </c>
      <c r="CF72" s="37" t="s">
        <v>3976</v>
      </c>
      <c r="CG72" s="79">
        <v>33860</v>
      </c>
      <c r="CH72" s="50">
        <f t="shared" ca="1" si="1"/>
        <v>30</v>
      </c>
      <c r="CI72" s="62" t="s">
        <v>8</v>
      </c>
      <c r="CJ72" s="62" t="s">
        <v>116</v>
      </c>
      <c r="CK72" s="62" t="s">
        <v>116</v>
      </c>
      <c r="CL72" s="37" t="s">
        <v>2444</v>
      </c>
      <c r="CM72" s="37" t="s">
        <v>2460</v>
      </c>
      <c r="CN72" s="37" t="s">
        <v>2495</v>
      </c>
      <c r="CO72" s="81" t="s">
        <v>5236</v>
      </c>
      <c r="CP72" s="37" t="s">
        <v>2495</v>
      </c>
      <c r="CQ72" s="37" t="s">
        <v>2495</v>
      </c>
      <c r="CR72" s="37">
        <v>8</v>
      </c>
      <c r="CS72" s="37" t="s">
        <v>2495</v>
      </c>
      <c r="CT72" s="37"/>
      <c r="CU72" s="37" t="s">
        <v>5242</v>
      </c>
      <c r="CV72" s="37">
        <v>36</v>
      </c>
      <c r="CW72" s="37" t="s">
        <v>5243</v>
      </c>
      <c r="CX72" s="37" t="s">
        <v>5244</v>
      </c>
      <c r="CY72" s="37" t="s">
        <v>2495</v>
      </c>
      <c r="CZ72" s="37">
        <v>3</v>
      </c>
      <c r="DA72" s="37">
        <v>3</v>
      </c>
      <c r="DB72" s="37"/>
      <c r="DC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2" s="37"/>
    </row>
    <row r="73" spans="1:108" ht="45" customHeight="1" x14ac:dyDescent="0.3">
      <c r="A73" s="50">
        <v>1023045269</v>
      </c>
      <c r="B73" s="37" t="s">
        <v>2427</v>
      </c>
      <c r="C73" s="81">
        <v>44623</v>
      </c>
      <c r="D73" s="81"/>
      <c r="E73" s="50"/>
      <c r="F73" s="50"/>
      <c r="G73" s="50"/>
      <c r="H73" s="37" t="s">
        <v>4102</v>
      </c>
      <c r="I73" s="37" t="s">
        <v>6745</v>
      </c>
      <c r="J73" s="37" t="str">
        <f>VLOOKUP(MATRIZ_PRINCIPAL_USUARIOS[[#This Row],[DUPLA]],DUPLAS[],2,0)</f>
        <v>NIKOL MALES - ANDREA ROCIO</v>
      </c>
      <c r="K73" s="37" t="s">
        <v>1</v>
      </c>
      <c r="L73" s="37" t="s">
        <v>3716</v>
      </c>
      <c r="M73" s="37" t="s">
        <v>4088</v>
      </c>
      <c r="N73" s="37" t="s">
        <v>3751</v>
      </c>
      <c r="O73" s="37" t="s">
        <v>3806</v>
      </c>
      <c r="P7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MANUEL MARTINEZ MORENO</v>
      </c>
      <c r="Q73" s="79">
        <v>43872</v>
      </c>
      <c r="R73" s="50">
        <f t="shared" ref="R73:R136" ca="1" si="5">+IF(Q73&gt;0,DATEDIF(Q73,$B$1,"y"),"")</f>
        <v>3</v>
      </c>
      <c r="S73" s="50">
        <f t="shared" ref="S73:S136" ca="1" si="6">+IF(Q73&gt;0,DATEDIF(Q73,$B$1,"ym"),"")</f>
        <v>1</v>
      </c>
      <c r="T73" s="50">
        <f t="shared" ref="T73:T136" ca="1" si="7">ABS(IF(Q73&gt;0,DATEDIF(Q73,$B$1,"md"),""))</f>
        <v>4</v>
      </c>
      <c r="U73" s="37" t="str">
        <f ca="1">IF(MATRIZ_PRINCIPAL_USUARIOS[[#This Row],[FECHA DE NACIMIENTO]]&gt;0,CONCATENATE(R73," AÑOS ",S73," MESES ",T73," DIAS "),"")</f>
        <v xml:space="preserve">3 AÑOS 1 MESES 4 DIAS </v>
      </c>
      <c r="V7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3" s="116" t="s">
        <v>129</v>
      </c>
      <c r="X73" s="37" t="s">
        <v>8</v>
      </c>
      <c r="Y73" s="37" t="s">
        <v>116</v>
      </c>
      <c r="Z73" s="37" t="s">
        <v>116</v>
      </c>
      <c r="AA73" s="37" t="s">
        <v>2496</v>
      </c>
      <c r="AB73" s="37" t="s">
        <v>2496</v>
      </c>
      <c r="AC73" s="37"/>
      <c r="AD73" s="37" t="s">
        <v>2518</v>
      </c>
      <c r="AE73" s="37"/>
      <c r="AF73" s="37" t="s">
        <v>2496</v>
      </c>
      <c r="AG73" s="37" t="s">
        <v>2496</v>
      </c>
      <c r="AH73" s="37" t="s">
        <v>2496</v>
      </c>
      <c r="AI73" s="37" t="s">
        <v>2496</v>
      </c>
      <c r="AJ73" s="37" t="s">
        <v>2496</v>
      </c>
      <c r="AK73" s="37" t="s">
        <v>2496</v>
      </c>
      <c r="AL73" s="37" t="s">
        <v>2496</v>
      </c>
      <c r="AM73" s="37" t="s">
        <v>8</v>
      </c>
      <c r="AN73" s="37" t="s">
        <v>116</v>
      </c>
      <c r="AO73" s="37" t="s">
        <v>140</v>
      </c>
      <c r="AP73" s="62" t="s">
        <v>143</v>
      </c>
      <c r="AQ73" s="37" t="s">
        <v>151</v>
      </c>
      <c r="AR73" s="37" t="s">
        <v>4539</v>
      </c>
      <c r="AS73" s="37"/>
      <c r="AT73" s="37" t="s">
        <v>4674</v>
      </c>
      <c r="AU73" s="37">
        <v>3133030042</v>
      </c>
      <c r="AV73" s="37"/>
      <c r="AW73" s="37">
        <v>1</v>
      </c>
      <c r="AX73" s="37" t="s">
        <v>135</v>
      </c>
      <c r="AY73" s="37" t="s">
        <v>2495</v>
      </c>
      <c r="AZ73" s="58" t="s">
        <v>3653</v>
      </c>
      <c r="BA73" s="37" t="s">
        <v>2496</v>
      </c>
      <c r="BB73" s="37" t="s">
        <v>2496</v>
      </c>
      <c r="BC73" s="37" t="s">
        <v>3607</v>
      </c>
      <c r="BD73" s="37"/>
      <c r="BE73" s="37" t="s">
        <v>2434</v>
      </c>
      <c r="BF73" s="37" t="s">
        <v>2</v>
      </c>
      <c r="BG73" s="37">
        <v>52371413</v>
      </c>
      <c r="BH73" s="37" t="s">
        <v>3742</v>
      </c>
      <c r="BI73" s="37" t="s">
        <v>4675</v>
      </c>
      <c r="BJ73" s="37" t="s">
        <v>3806</v>
      </c>
      <c r="BK73" s="37" t="s">
        <v>3730</v>
      </c>
      <c r="BL73" s="79">
        <v>28226</v>
      </c>
      <c r="BM73" s="37" t="s">
        <v>8</v>
      </c>
      <c r="BN73" s="37" t="s">
        <v>116</v>
      </c>
      <c r="BO73" s="37" t="s">
        <v>116</v>
      </c>
      <c r="BP73" s="37"/>
      <c r="BQ73" s="37"/>
      <c r="BR73" s="37"/>
      <c r="BS73" s="37"/>
      <c r="BT73" s="37"/>
      <c r="BU73" s="37"/>
      <c r="BV73" s="79"/>
      <c r="BW73" s="50" t="str">
        <f t="shared" si="0"/>
        <v/>
      </c>
      <c r="BX73" s="62"/>
      <c r="BY73" s="62"/>
      <c r="BZ73" s="62"/>
      <c r="CA73" s="37" t="s">
        <v>2</v>
      </c>
      <c r="CB73" s="37">
        <v>52371413</v>
      </c>
      <c r="CC73" s="37" t="s">
        <v>3742</v>
      </c>
      <c r="CD73" s="37" t="s">
        <v>4675</v>
      </c>
      <c r="CE73" s="37" t="s">
        <v>3806</v>
      </c>
      <c r="CF73" s="37" t="s">
        <v>3730</v>
      </c>
      <c r="CG73" s="79">
        <v>28226</v>
      </c>
      <c r="CH73" s="50">
        <f t="shared" ref="CH73:CH136" ca="1" si="8">+IF(CG73&gt;0,DATEDIF(CG73,$B$1,"y"),"")</f>
        <v>45</v>
      </c>
      <c r="CI73" s="62" t="s">
        <v>8</v>
      </c>
      <c r="CJ73" s="62" t="s">
        <v>116</v>
      </c>
      <c r="CK73" s="62" t="s">
        <v>116</v>
      </c>
      <c r="CL73" s="37" t="s">
        <v>2444</v>
      </c>
      <c r="CM73" s="37" t="s">
        <v>2464</v>
      </c>
      <c r="CN73" s="37" t="s">
        <v>2495</v>
      </c>
      <c r="CO73" s="81" t="s">
        <v>5236</v>
      </c>
      <c r="CP73" s="37" t="s">
        <v>2495</v>
      </c>
      <c r="CQ73" s="37" t="s">
        <v>2495</v>
      </c>
      <c r="CR73" s="37">
        <v>1</v>
      </c>
      <c r="CS73" s="37" t="s">
        <v>2496</v>
      </c>
      <c r="CT73" s="37"/>
      <c r="CU73" s="37"/>
      <c r="CV73" s="37">
        <v>39</v>
      </c>
      <c r="CW73" s="37" t="s">
        <v>5245</v>
      </c>
      <c r="CX73" s="37" t="s">
        <v>5246</v>
      </c>
      <c r="CY73" s="37" t="s">
        <v>2496</v>
      </c>
      <c r="CZ73" s="37">
        <v>6</v>
      </c>
      <c r="DA73" s="37">
        <v>20</v>
      </c>
      <c r="DB73" s="37"/>
      <c r="DC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73" s="37"/>
    </row>
    <row r="74" spans="1:108" ht="45" customHeight="1" x14ac:dyDescent="0.3">
      <c r="A74" s="50">
        <v>1023047751</v>
      </c>
      <c r="B74" s="37" t="s">
        <v>2428</v>
      </c>
      <c r="C74" s="81">
        <v>44623</v>
      </c>
      <c r="D74" s="81">
        <v>44767</v>
      </c>
      <c r="E74" s="50" t="e">
        <f>VLOOKUP(MATRIZ_PRINCIPAL_USUARIOS[[#This Row],[NUMERO DE DOCUMENTO]],#REF!,2,0)</f>
        <v>#REF!</v>
      </c>
      <c r="F74" s="50" t="e">
        <f>VLOOKUP(MATRIZ_PRINCIPAL_USUARIOS[[#This Row],[NOMBRE COMPLETO]],$E$659:$E$682,1,0)</f>
        <v>#N/A</v>
      </c>
      <c r="G74" s="50"/>
      <c r="H74" s="37" t="s">
        <v>4102</v>
      </c>
      <c r="I74" s="37" t="s">
        <v>6750</v>
      </c>
      <c r="J74" s="37" t="str">
        <f>VLOOKUP(MATRIZ_PRINCIPAL_USUARIOS[[#This Row],[DUPLA]],DUPLAS[],2,0)</f>
        <v>JOHANA ALVARADO</v>
      </c>
      <c r="K74" s="37" t="s">
        <v>1</v>
      </c>
      <c r="L74" s="37" t="s">
        <v>3873</v>
      </c>
      <c r="M74" s="37" t="s">
        <v>3717</v>
      </c>
      <c r="N74" s="37" t="s">
        <v>2736</v>
      </c>
      <c r="O74" s="37" t="s">
        <v>4205</v>
      </c>
      <c r="P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DILAN JERONIMO PRADO OTAVO</v>
      </c>
      <c r="Q74" s="79">
        <v>44571</v>
      </c>
      <c r="R74" s="50">
        <f t="shared" ca="1" si="5"/>
        <v>1</v>
      </c>
      <c r="S74" s="50">
        <f t="shared" ca="1" si="6"/>
        <v>2</v>
      </c>
      <c r="T74" s="50">
        <f t="shared" ca="1" si="7"/>
        <v>5</v>
      </c>
      <c r="U74" s="37" t="str">
        <f ca="1">IF(MATRIZ_PRINCIPAL_USUARIOS[[#This Row],[FECHA DE NACIMIENTO]]&gt;0,CONCATENATE(R74," AÑOS ",S74," MESES ",T74," DIAS "),"")</f>
        <v xml:space="preserve">1 AÑOS 2 MESES 5 DIAS </v>
      </c>
      <c r="V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4" s="116" t="s">
        <v>129</v>
      </c>
      <c r="X74" s="37" t="s">
        <v>8</v>
      </c>
      <c r="Y74" s="37" t="s">
        <v>116</v>
      </c>
      <c r="Z74" s="37" t="s">
        <v>116</v>
      </c>
      <c r="AA74" s="37" t="s">
        <v>2496</v>
      </c>
      <c r="AB74" s="37" t="s">
        <v>2496</v>
      </c>
      <c r="AC74" s="37"/>
      <c r="AD74" s="37" t="s">
        <v>2518</v>
      </c>
      <c r="AE74" s="37"/>
      <c r="AF74" s="37" t="s">
        <v>2496</v>
      </c>
      <c r="AG74" s="37" t="s">
        <v>2496</v>
      </c>
      <c r="AH74" s="37" t="s">
        <v>2496</v>
      </c>
      <c r="AI74" s="37" t="s">
        <v>2496</v>
      </c>
      <c r="AJ74" s="37" t="s">
        <v>2496</v>
      </c>
      <c r="AK74" s="37" t="s">
        <v>2496</v>
      </c>
      <c r="AL74" s="37" t="s">
        <v>2496</v>
      </c>
      <c r="AM74" s="37" t="s">
        <v>8</v>
      </c>
      <c r="AN74" s="37" t="s">
        <v>116</v>
      </c>
      <c r="AO74" s="37" t="s">
        <v>140</v>
      </c>
      <c r="AP74" s="62" t="s">
        <v>143</v>
      </c>
      <c r="AQ74" s="37" t="s">
        <v>151</v>
      </c>
      <c r="AR74" s="37" t="s">
        <v>4539</v>
      </c>
      <c r="AS74" s="37"/>
      <c r="AT74" s="37" t="s">
        <v>4676</v>
      </c>
      <c r="AU74" s="37">
        <v>3227390930</v>
      </c>
      <c r="AV74" s="37">
        <v>3057451956</v>
      </c>
      <c r="AW74" s="37">
        <v>1</v>
      </c>
      <c r="AX74" s="37" t="s">
        <v>135</v>
      </c>
      <c r="AY74" s="37" t="s">
        <v>2495</v>
      </c>
      <c r="AZ74" s="58" t="s">
        <v>3594</v>
      </c>
      <c r="BA74" s="37" t="s">
        <v>2496</v>
      </c>
      <c r="BB74" s="37" t="s">
        <v>2495</v>
      </c>
      <c r="BC74" s="37" t="s">
        <v>3607</v>
      </c>
      <c r="BD74" s="37"/>
      <c r="BE74" s="37" t="s">
        <v>2434</v>
      </c>
      <c r="BF74" s="37" t="s">
        <v>2</v>
      </c>
      <c r="BG74" s="37">
        <v>1115792366</v>
      </c>
      <c r="BH74" s="37" t="s">
        <v>3936</v>
      </c>
      <c r="BI74" s="37"/>
      <c r="BJ74" s="37" t="s">
        <v>4205</v>
      </c>
      <c r="BK74" s="37" t="s">
        <v>4677</v>
      </c>
      <c r="BL74" s="79">
        <v>32812</v>
      </c>
      <c r="BM74" s="37" t="s">
        <v>8</v>
      </c>
      <c r="BN74" s="37" t="s">
        <v>21</v>
      </c>
      <c r="BO74" s="37" t="s">
        <v>3516</v>
      </c>
      <c r="BP74" s="37"/>
      <c r="BQ74" s="37"/>
      <c r="BR74" s="37"/>
      <c r="BS74" s="37"/>
      <c r="BT74" s="37"/>
      <c r="BU74" s="37"/>
      <c r="BV74" s="79"/>
      <c r="BW74" s="50" t="str">
        <f t="shared" si="0"/>
        <v/>
      </c>
      <c r="BX74" s="62"/>
      <c r="BY74" s="62"/>
      <c r="BZ74" s="62"/>
      <c r="CA74" s="37" t="s">
        <v>2</v>
      </c>
      <c r="CB74" s="37">
        <v>111579236</v>
      </c>
      <c r="CC74" s="37" t="s">
        <v>3936</v>
      </c>
      <c r="CD74" s="37"/>
      <c r="CE74" s="37" t="s">
        <v>4205</v>
      </c>
      <c r="CF74" s="37" t="s">
        <v>4677</v>
      </c>
      <c r="CG74" s="79">
        <v>32812</v>
      </c>
      <c r="CH74" s="50">
        <f t="shared" ca="1" si="8"/>
        <v>33</v>
      </c>
      <c r="CI74" s="62" t="s">
        <v>8</v>
      </c>
      <c r="CJ74" s="62" t="s">
        <v>21</v>
      </c>
      <c r="CK74" s="62" t="s">
        <v>3516</v>
      </c>
      <c r="CL74" s="37" t="s">
        <v>2443</v>
      </c>
      <c r="CM74" s="37" t="s">
        <v>2457</v>
      </c>
      <c r="CN74" s="37" t="s">
        <v>2495</v>
      </c>
      <c r="CO74" s="81" t="s">
        <v>5236</v>
      </c>
      <c r="CP74" s="37" t="s">
        <v>2495</v>
      </c>
      <c r="CQ74" s="37" t="s">
        <v>2495</v>
      </c>
      <c r="CR74" s="37">
        <v>1</v>
      </c>
      <c r="CS74" s="37" t="s">
        <v>2496</v>
      </c>
      <c r="CT74" s="37"/>
      <c r="CU74" s="37"/>
      <c r="CV74" s="37">
        <v>40</v>
      </c>
      <c r="CW74" s="37" t="s">
        <v>5247</v>
      </c>
      <c r="CX74" s="37">
        <v>50</v>
      </c>
      <c r="CY74" s="37" t="s">
        <v>2495</v>
      </c>
      <c r="CZ74" s="37">
        <v>1</v>
      </c>
      <c r="DA74" s="37">
        <v>1</v>
      </c>
      <c r="DB74" s="37"/>
      <c r="DC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4" s="37"/>
    </row>
    <row r="75" spans="1:108" ht="45" customHeight="1" x14ac:dyDescent="0.3">
      <c r="A75" s="50">
        <v>1243859299</v>
      </c>
      <c r="B75" s="37" t="s">
        <v>2427</v>
      </c>
      <c r="C75" s="81">
        <v>44623</v>
      </c>
      <c r="D75" s="81"/>
      <c r="E75" s="50"/>
      <c r="F75" s="50"/>
      <c r="G75" s="50"/>
      <c r="H75" s="37" t="s">
        <v>4102</v>
      </c>
      <c r="I75" s="37" t="s">
        <v>6745</v>
      </c>
      <c r="J75" s="37" t="str">
        <f>VLOOKUP(MATRIZ_PRINCIPAL_USUARIOS[[#This Row],[DUPLA]],DUPLAS[],2,0)</f>
        <v>NIKOL MALES - ANDREA ROCIO</v>
      </c>
      <c r="K75" s="37" t="s">
        <v>1</v>
      </c>
      <c r="L75" s="37" t="s">
        <v>3695</v>
      </c>
      <c r="M75" s="37" t="s">
        <v>4206</v>
      </c>
      <c r="N75" s="37" t="s">
        <v>4008</v>
      </c>
      <c r="O75" s="37" t="s">
        <v>2638</v>
      </c>
      <c r="P7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JESUS FARITH CAMARGO ZAMBRANO</v>
      </c>
      <c r="Q75" s="79">
        <v>44043</v>
      </c>
      <c r="R75" s="50">
        <f t="shared" ca="1" si="5"/>
        <v>2</v>
      </c>
      <c r="S75" s="50">
        <f t="shared" ca="1" si="6"/>
        <v>7</v>
      </c>
      <c r="T75" s="50">
        <f t="shared" ca="1" si="7"/>
        <v>12</v>
      </c>
      <c r="U75" s="37" t="str">
        <f ca="1">IF(MATRIZ_PRINCIPAL_USUARIOS[[#This Row],[FECHA DE NACIMIENTO]]&gt;0,CONCATENATE(R75," AÑOS ",S75," MESES ",T75," DIAS "),"")</f>
        <v xml:space="preserve">2 AÑOS 7 MESES 12 DIAS </v>
      </c>
      <c r="V7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5" s="116" t="s">
        <v>129</v>
      </c>
      <c r="X75" s="37" t="s">
        <v>8</v>
      </c>
      <c r="Y75" s="37" t="s">
        <v>116</v>
      </c>
      <c r="Z75" s="37" t="s">
        <v>116</v>
      </c>
      <c r="AA75" s="37" t="s">
        <v>2496</v>
      </c>
      <c r="AB75" s="37" t="s">
        <v>2496</v>
      </c>
      <c r="AC75" s="37"/>
      <c r="AD75" s="37" t="s">
        <v>2518</v>
      </c>
      <c r="AE75" s="37"/>
      <c r="AF75" s="37" t="s">
        <v>2496</v>
      </c>
      <c r="AG75" s="37" t="s">
        <v>2496</v>
      </c>
      <c r="AH75" s="37" t="s">
        <v>2496</v>
      </c>
      <c r="AI75" s="37" t="s">
        <v>2496</v>
      </c>
      <c r="AJ75" s="37" t="s">
        <v>2496</v>
      </c>
      <c r="AK75" s="37" t="s">
        <v>2496</v>
      </c>
      <c r="AL75" s="37" t="s">
        <v>2496</v>
      </c>
      <c r="AM75" s="37" t="s">
        <v>8</v>
      </c>
      <c r="AN75" s="37" t="s">
        <v>116</v>
      </c>
      <c r="AO75" s="37" t="s">
        <v>140</v>
      </c>
      <c r="AP75" s="62" t="s">
        <v>143</v>
      </c>
      <c r="AQ75" s="37" t="s">
        <v>151</v>
      </c>
      <c r="AR75" s="37" t="s">
        <v>4501</v>
      </c>
      <c r="AS75" s="37"/>
      <c r="AT75" s="37" t="s">
        <v>4678</v>
      </c>
      <c r="AU75" s="37">
        <v>3012519616</v>
      </c>
      <c r="AV75" s="37">
        <v>3015699844</v>
      </c>
      <c r="AW75" s="37">
        <v>1</v>
      </c>
      <c r="AX75" s="37" t="s">
        <v>135</v>
      </c>
      <c r="AY75" s="37" t="s">
        <v>2495</v>
      </c>
      <c r="AZ75" s="58" t="s">
        <v>3595</v>
      </c>
      <c r="BA75" s="37" t="s">
        <v>2496</v>
      </c>
      <c r="BB75" s="37" t="s">
        <v>2496</v>
      </c>
      <c r="BC75" s="37" t="s">
        <v>3607</v>
      </c>
      <c r="BD75" s="37"/>
      <c r="BE75" s="37" t="s">
        <v>2434</v>
      </c>
      <c r="BF75" s="37" t="s">
        <v>2</v>
      </c>
      <c r="BG75" s="37">
        <v>1063497475</v>
      </c>
      <c r="BH75" s="37" t="s">
        <v>4679</v>
      </c>
      <c r="BI75" s="37" t="s">
        <v>4047</v>
      </c>
      <c r="BJ75" s="37" t="s">
        <v>2638</v>
      </c>
      <c r="BK75" s="37" t="s">
        <v>3825</v>
      </c>
      <c r="BL75" s="79">
        <v>34547</v>
      </c>
      <c r="BM75" s="37" t="s">
        <v>9</v>
      </c>
      <c r="BN75" s="37" t="s">
        <v>45</v>
      </c>
      <c r="BO75" s="37" t="s">
        <v>45</v>
      </c>
      <c r="BP75" s="37" t="s">
        <v>2</v>
      </c>
      <c r="BQ75" s="37">
        <v>1063492560</v>
      </c>
      <c r="BR75" s="37" t="s">
        <v>3695</v>
      </c>
      <c r="BS75" s="37" t="s">
        <v>4206</v>
      </c>
      <c r="BT75" s="37" t="s">
        <v>4008</v>
      </c>
      <c r="BU75" s="37" t="s">
        <v>3697</v>
      </c>
      <c r="BV75" s="79">
        <v>34690</v>
      </c>
      <c r="BW75" s="50">
        <f t="shared" ca="1" si="0"/>
        <v>28</v>
      </c>
      <c r="BX75" s="62" t="s">
        <v>8</v>
      </c>
      <c r="BY75" s="62" t="s">
        <v>24</v>
      </c>
      <c r="BZ75" s="62" t="s">
        <v>3569</v>
      </c>
      <c r="CA75" s="37" t="s">
        <v>2</v>
      </c>
      <c r="CB75" s="37">
        <v>1063497475</v>
      </c>
      <c r="CC75" s="37" t="s">
        <v>4679</v>
      </c>
      <c r="CD75" s="37" t="s">
        <v>4047</v>
      </c>
      <c r="CE75" s="37" t="s">
        <v>2638</v>
      </c>
      <c r="CF75" s="37" t="s">
        <v>3825</v>
      </c>
      <c r="CG75" s="79">
        <v>34547</v>
      </c>
      <c r="CH75" s="50">
        <f t="shared" ca="1" si="8"/>
        <v>28</v>
      </c>
      <c r="CI75" s="62" t="s">
        <v>9</v>
      </c>
      <c r="CJ75" s="62" t="s">
        <v>45</v>
      </c>
      <c r="CK75" s="62" t="s">
        <v>45</v>
      </c>
      <c r="CL75" s="37" t="s">
        <v>2443</v>
      </c>
      <c r="CM75" s="37" t="s">
        <v>2457</v>
      </c>
      <c r="CN75" s="37" t="s">
        <v>2495</v>
      </c>
      <c r="CO75" s="81" t="s">
        <v>5236</v>
      </c>
      <c r="CP75" s="37" t="s">
        <v>2495</v>
      </c>
      <c r="CQ75" s="37" t="s">
        <v>2495</v>
      </c>
      <c r="CR75" s="37">
        <v>1</v>
      </c>
      <c r="CS75" s="37" t="s">
        <v>2496</v>
      </c>
      <c r="CT75" s="37"/>
      <c r="CU75" s="37"/>
      <c r="CV75" s="37">
        <v>39</v>
      </c>
      <c r="CW75" s="37" t="s">
        <v>5248</v>
      </c>
      <c r="CX75" s="37">
        <v>49</v>
      </c>
      <c r="CY75" s="37" t="s">
        <v>2496</v>
      </c>
      <c r="CZ75" s="37">
        <v>6</v>
      </c>
      <c r="DA75" s="37">
        <v>20</v>
      </c>
      <c r="DB75" s="37"/>
      <c r="DC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5" s="37"/>
    </row>
    <row r="76" spans="1:108" ht="45" customHeight="1" x14ac:dyDescent="0.3">
      <c r="A76" s="50">
        <v>1140937336</v>
      </c>
      <c r="B76" s="37" t="s">
        <v>2427</v>
      </c>
      <c r="C76" s="81">
        <v>44623</v>
      </c>
      <c r="D76" s="81"/>
      <c r="E76" s="50"/>
      <c r="F76" s="50"/>
      <c r="G76" s="50"/>
      <c r="H76" s="37" t="s">
        <v>4102</v>
      </c>
      <c r="I76" s="37" t="s">
        <v>6749</v>
      </c>
      <c r="J76" s="37" t="str">
        <f>VLOOKUP(MATRIZ_PRINCIPAL_USUARIOS[[#This Row],[DUPLA]],DUPLAS[],2,0)</f>
        <v>ANGIE YARA - YORMARY MENECES</v>
      </c>
      <c r="K76" s="37" t="s">
        <v>1</v>
      </c>
      <c r="L76" s="37" t="s">
        <v>3713</v>
      </c>
      <c r="M76" s="37" t="s">
        <v>3696</v>
      </c>
      <c r="N76" s="37" t="s">
        <v>3836</v>
      </c>
      <c r="O76" s="37" t="s">
        <v>4207</v>
      </c>
      <c r="P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SOFIA FORERO SANABRIA</v>
      </c>
      <c r="Q76" s="79">
        <v>43946</v>
      </c>
      <c r="R76" s="50">
        <f t="shared" ca="1" si="5"/>
        <v>2</v>
      </c>
      <c r="S76" s="50">
        <f t="shared" ca="1" si="6"/>
        <v>10</v>
      </c>
      <c r="T76" s="50">
        <f t="shared" ca="1" si="7"/>
        <v>18</v>
      </c>
      <c r="U76" s="37" t="str">
        <f ca="1">IF(MATRIZ_PRINCIPAL_USUARIOS[[#This Row],[FECHA DE NACIMIENTO]]&gt;0,CONCATENATE(R76," AÑOS ",S76," MESES ",T76," DIAS "),"")</f>
        <v xml:space="preserve">2 AÑOS 10 MESES 18 DIAS </v>
      </c>
      <c r="V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6" s="116" t="s">
        <v>130</v>
      </c>
      <c r="X76" s="37" t="s">
        <v>8</v>
      </c>
      <c r="Y76" s="37" t="s">
        <v>116</v>
      </c>
      <c r="Z76" s="37" t="s">
        <v>116</v>
      </c>
      <c r="AA76" s="37" t="s">
        <v>2496</v>
      </c>
      <c r="AB76" s="37" t="s">
        <v>2496</v>
      </c>
      <c r="AC76" s="37"/>
      <c r="AD76" s="37" t="s">
        <v>2518</v>
      </c>
      <c r="AE76" s="37"/>
      <c r="AF76" s="37" t="s">
        <v>2496</v>
      </c>
      <c r="AG76" s="37" t="s">
        <v>2496</v>
      </c>
      <c r="AH76" s="37" t="s">
        <v>2496</v>
      </c>
      <c r="AI76" s="37" t="s">
        <v>2496</v>
      </c>
      <c r="AJ76" s="37" t="s">
        <v>2496</v>
      </c>
      <c r="AK76" s="37" t="s">
        <v>2496</v>
      </c>
      <c r="AL76" s="37" t="s">
        <v>2496</v>
      </c>
      <c r="AM76" s="37" t="s">
        <v>8</v>
      </c>
      <c r="AN76" s="37" t="s">
        <v>116</v>
      </c>
      <c r="AO76" s="37" t="s">
        <v>140</v>
      </c>
      <c r="AP76" s="62" t="s">
        <v>143</v>
      </c>
      <c r="AQ76" s="37" t="s">
        <v>151</v>
      </c>
      <c r="AR76" s="37" t="s">
        <v>4539</v>
      </c>
      <c r="AS76" s="37"/>
      <c r="AT76" s="37" t="s">
        <v>4680</v>
      </c>
      <c r="AU76" s="37">
        <v>3224252034</v>
      </c>
      <c r="AV76" s="37"/>
      <c r="AW76" s="37">
        <v>1</v>
      </c>
      <c r="AX76" s="37" t="s">
        <v>135</v>
      </c>
      <c r="AY76" s="37" t="s">
        <v>2495</v>
      </c>
      <c r="AZ76" s="58" t="s">
        <v>3591</v>
      </c>
      <c r="BA76" s="37" t="s">
        <v>2496</v>
      </c>
      <c r="BB76" s="37" t="s">
        <v>2496</v>
      </c>
      <c r="BC76" s="37" t="s">
        <v>3607</v>
      </c>
      <c r="BD76" s="37"/>
      <c r="BE76" s="37" t="s">
        <v>2434</v>
      </c>
      <c r="BF76" s="37" t="s">
        <v>2</v>
      </c>
      <c r="BG76" s="37">
        <v>1023954727</v>
      </c>
      <c r="BH76" s="37" t="s">
        <v>4681</v>
      </c>
      <c r="BI76" s="37" t="s">
        <v>3775</v>
      </c>
      <c r="BJ76" s="37" t="s">
        <v>4207</v>
      </c>
      <c r="BK76" s="37" t="s">
        <v>3724</v>
      </c>
      <c r="BL76" s="79">
        <v>35315</v>
      </c>
      <c r="BM76" s="37" t="s">
        <v>8</v>
      </c>
      <c r="BN76" s="37" t="s">
        <v>116</v>
      </c>
      <c r="BO76" s="37" t="s">
        <v>116</v>
      </c>
      <c r="BP76" s="37"/>
      <c r="BQ76" s="37"/>
      <c r="BR76" s="37"/>
      <c r="BS76" s="37"/>
      <c r="BT76" s="37"/>
      <c r="BU76" s="37"/>
      <c r="BV76" s="79"/>
      <c r="BW76" s="50" t="str">
        <f t="shared" si="0"/>
        <v/>
      </c>
      <c r="BX76" s="62"/>
      <c r="BY76" s="62"/>
      <c r="BZ76" s="62"/>
      <c r="CA76" s="37" t="s">
        <v>2</v>
      </c>
      <c r="CB76" s="37">
        <v>1023954727</v>
      </c>
      <c r="CC76" s="37" t="s">
        <v>4681</v>
      </c>
      <c r="CD76" s="37" t="s">
        <v>3775</v>
      </c>
      <c r="CE76" s="37" t="s">
        <v>4207</v>
      </c>
      <c r="CF76" s="37" t="s">
        <v>3724</v>
      </c>
      <c r="CG76" s="79">
        <v>35315</v>
      </c>
      <c r="CH76" s="50">
        <f t="shared" ca="1" si="8"/>
        <v>26</v>
      </c>
      <c r="CI76" s="62" t="s">
        <v>8</v>
      </c>
      <c r="CJ76" s="62" t="s">
        <v>116</v>
      </c>
      <c r="CK76" s="62" t="s">
        <v>116</v>
      </c>
      <c r="CL76" s="37" t="s">
        <v>2443</v>
      </c>
      <c r="CM76" s="37" t="s">
        <v>2457</v>
      </c>
      <c r="CN76" s="37" t="s">
        <v>2495</v>
      </c>
      <c r="CO76" s="81" t="s">
        <v>5236</v>
      </c>
      <c r="CP76" s="37" t="s">
        <v>2495</v>
      </c>
      <c r="CQ76" s="37" t="s">
        <v>2495</v>
      </c>
      <c r="CR76" s="37">
        <v>1</v>
      </c>
      <c r="CS76" s="37" t="s">
        <v>2496</v>
      </c>
      <c r="CT76" s="37"/>
      <c r="CU76" s="37"/>
      <c r="CV76" s="37">
        <v>39</v>
      </c>
      <c r="CW76" s="37" t="s">
        <v>5249</v>
      </c>
      <c r="CX76" s="37">
        <v>47</v>
      </c>
      <c r="CY76" s="37" t="s">
        <v>2496</v>
      </c>
      <c r="CZ76" s="37">
        <v>6</v>
      </c>
      <c r="DA76" s="37">
        <v>21</v>
      </c>
      <c r="DB76" s="37"/>
      <c r="DC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6" s="37"/>
    </row>
    <row r="77" spans="1:108" ht="45" customHeight="1" x14ac:dyDescent="0.3">
      <c r="A77" s="50">
        <v>1021695137</v>
      </c>
      <c r="B77" s="37" t="s">
        <v>2427</v>
      </c>
      <c r="C77" s="81">
        <v>44623</v>
      </c>
      <c r="D77" s="81"/>
      <c r="E77" s="50"/>
      <c r="F77" s="50"/>
      <c r="G77" s="50"/>
      <c r="H77" s="37" t="s">
        <v>4102</v>
      </c>
      <c r="I77" s="37" t="s">
        <v>6748</v>
      </c>
      <c r="J77" s="37" t="str">
        <f>VLOOKUP(MATRIZ_PRINCIPAL_USUARIOS[[#This Row],[DUPLA]],DUPLAS[],2,0)</f>
        <v>GLORIA GUERRA - KAROL</v>
      </c>
      <c r="K77" s="37" t="s">
        <v>1</v>
      </c>
      <c r="L77" s="37" t="s">
        <v>4208</v>
      </c>
      <c r="M77" s="37" t="s">
        <v>3726</v>
      </c>
      <c r="N77" s="37" t="s">
        <v>3820</v>
      </c>
      <c r="O77" s="37" t="s">
        <v>3737</v>
      </c>
      <c r="P7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JHOJAN ANDRES ROMERO GONZALEZ</v>
      </c>
      <c r="Q77" s="79">
        <v>43953</v>
      </c>
      <c r="R77" s="50">
        <f t="shared" ca="1" si="5"/>
        <v>2</v>
      </c>
      <c r="S77" s="50">
        <f t="shared" ca="1" si="6"/>
        <v>10</v>
      </c>
      <c r="T77" s="50">
        <f t="shared" ca="1" si="7"/>
        <v>13</v>
      </c>
      <c r="U77" s="37" t="str">
        <f ca="1">IF(MATRIZ_PRINCIPAL_USUARIOS[[#This Row],[FECHA DE NACIMIENTO]]&gt;0,CONCATENATE(R77," AÑOS ",S77," MESES ",T77," DIAS "),"")</f>
        <v xml:space="preserve">2 AÑOS 10 MESES 13 DIAS </v>
      </c>
      <c r="V7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7" s="116" t="s">
        <v>129</v>
      </c>
      <c r="X77" s="37" t="s">
        <v>8</v>
      </c>
      <c r="Y77" s="37" t="s">
        <v>116</v>
      </c>
      <c r="Z77" s="37" t="s">
        <v>116</v>
      </c>
      <c r="AA77" s="37" t="s">
        <v>2496</v>
      </c>
      <c r="AB77" s="37" t="s">
        <v>2496</v>
      </c>
      <c r="AC77" s="37"/>
      <c r="AD77" s="37" t="s">
        <v>2518</v>
      </c>
      <c r="AE77" s="37"/>
      <c r="AF77" s="37" t="s">
        <v>2496</v>
      </c>
      <c r="AG77" s="37" t="s">
        <v>2496</v>
      </c>
      <c r="AH77" s="37" t="s">
        <v>2496</v>
      </c>
      <c r="AI77" s="37" t="s">
        <v>2496</v>
      </c>
      <c r="AJ77" s="37" t="s">
        <v>2496</v>
      </c>
      <c r="AK77" s="37" t="s">
        <v>2496</v>
      </c>
      <c r="AL77" s="37" t="s">
        <v>2496</v>
      </c>
      <c r="AM77" s="37" t="s">
        <v>8</v>
      </c>
      <c r="AN77" s="37" t="s">
        <v>116</v>
      </c>
      <c r="AO77" s="37" t="s">
        <v>140</v>
      </c>
      <c r="AP77" s="62" t="s">
        <v>143</v>
      </c>
      <c r="AQ77" s="37" t="s">
        <v>151</v>
      </c>
      <c r="AR77" s="37" t="s">
        <v>4539</v>
      </c>
      <c r="AS77" s="37"/>
      <c r="AT77" s="37" t="s">
        <v>4682</v>
      </c>
      <c r="AU77" s="37">
        <v>3144208715</v>
      </c>
      <c r="AV77" s="37"/>
      <c r="AW77" s="37">
        <v>1</v>
      </c>
      <c r="AX77" s="37" t="s">
        <v>135</v>
      </c>
      <c r="AY77" s="37" t="s">
        <v>2495</v>
      </c>
      <c r="AZ77" s="58"/>
      <c r="BA77" s="37" t="s">
        <v>2496</v>
      </c>
      <c r="BB77" s="37" t="s">
        <v>2496</v>
      </c>
      <c r="BC77" s="37" t="s">
        <v>3654</v>
      </c>
      <c r="BD77" s="37"/>
      <c r="BE77" s="37" t="s">
        <v>2440</v>
      </c>
      <c r="BF77" s="37" t="s">
        <v>2</v>
      </c>
      <c r="BG77" s="37">
        <v>51963693</v>
      </c>
      <c r="BH77" s="37" t="s">
        <v>4683</v>
      </c>
      <c r="BI77" s="37" t="s">
        <v>3964</v>
      </c>
      <c r="BJ77" s="37" t="s">
        <v>4684</v>
      </c>
      <c r="BK77" s="37" t="s">
        <v>4685</v>
      </c>
      <c r="BL77" s="79">
        <v>24660</v>
      </c>
      <c r="BM77" s="37" t="s">
        <v>8</v>
      </c>
      <c r="BN77" s="37" t="s">
        <v>116</v>
      </c>
      <c r="BO77" s="37" t="s">
        <v>116</v>
      </c>
      <c r="BP77" s="37"/>
      <c r="BQ77" s="37"/>
      <c r="BR77" s="37"/>
      <c r="BS77" s="37"/>
      <c r="BT77" s="37"/>
      <c r="BU77" s="37"/>
      <c r="BV77" s="79"/>
      <c r="BW77" s="50" t="str">
        <f t="shared" si="0"/>
        <v/>
      </c>
      <c r="BX77" s="62"/>
      <c r="BY77" s="62"/>
      <c r="BZ77" s="62"/>
      <c r="CA77" s="37" t="s">
        <v>2</v>
      </c>
      <c r="CB77" s="37">
        <v>1033802861</v>
      </c>
      <c r="CC77" s="37" t="s">
        <v>5193</v>
      </c>
      <c r="CD77" s="37" t="s">
        <v>4026</v>
      </c>
      <c r="CE77" s="37" t="s">
        <v>3737</v>
      </c>
      <c r="CF77" s="37" t="s">
        <v>4684</v>
      </c>
      <c r="CG77" s="79">
        <v>32165</v>
      </c>
      <c r="CH77" s="50">
        <f t="shared" ca="1" si="8"/>
        <v>35</v>
      </c>
      <c r="CI77" s="62" t="s">
        <v>8</v>
      </c>
      <c r="CJ77" s="62" t="s">
        <v>116</v>
      </c>
      <c r="CK77" s="62" t="s">
        <v>116</v>
      </c>
      <c r="CL77" s="37" t="s">
        <v>2444</v>
      </c>
      <c r="CM77" s="37" t="s">
        <v>2460</v>
      </c>
      <c r="CN77" s="37" t="s">
        <v>2495</v>
      </c>
      <c r="CO77" s="81" t="s">
        <v>5236</v>
      </c>
      <c r="CP77" s="37" t="s">
        <v>2495</v>
      </c>
      <c r="CQ77" s="37" t="s">
        <v>2495</v>
      </c>
      <c r="CR77" s="37">
        <v>2</v>
      </c>
      <c r="CS77" s="37" t="s">
        <v>2496</v>
      </c>
      <c r="CT77" s="37"/>
      <c r="CU77" s="37"/>
      <c r="CV77" s="37">
        <v>39</v>
      </c>
      <c r="CW77" s="37">
        <v>2750</v>
      </c>
      <c r="CX77" s="37">
        <v>49</v>
      </c>
      <c r="CY77" s="37" t="s">
        <v>2496</v>
      </c>
      <c r="CZ77" s="37">
        <v>6</v>
      </c>
      <c r="DA77" s="37">
        <v>18</v>
      </c>
      <c r="DB77" s="37"/>
      <c r="DC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7" s="37"/>
    </row>
    <row r="78" spans="1:108" ht="45" customHeight="1" x14ac:dyDescent="0.3">
      <c r="A78" s="50">
        <v>1023046352</v>
      </c>
      <c r="B78" s="37" t="s">
        <v>2427</v>
      </c>
      <c r="C78" s="81">
        <v>44623</v>
      </c>
      <c r="D78" s="81"/>
      <c r="E78" s="50"/>
      <c r="F78" s="50"/>
      <c r="G78" s="50"/>
      <c r="H78" s="37" t="s">
        <v>4102</v>
      </c>
      <c r="I78" s="37" t="s">
        <v>6749</v>
      </c>
      <c r="J78" s="37" t="str">
        <f>VLOOKUP(MATRIZ_PRINCIPAL_USUARIOS[[#This Row],[DUPLA]],DUPLAS[],2,0)</f>
        <v>ANGIE YARA - YORMARY MENECES</v>
      </c>
      <c r="K78" s="37" t="s">
        <v>1</v>
      </c>
      <c r="L78" s="37" t="s">
        <v>4209</v>
      </c>
      <c r="M78" s="37" t="s">
        <v>3744</v>
      </c>
      <c r="N78" s="37" t="s">
        <v>3802</v>
      </c>
      <c r="O78" s="37" t="s">
        <v>3809</v>
      </c>
      <c r="P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JOSTHIN GABRIEL RAMOS HERRERA</v>
      </c>
      <c r="Q78" s="79">
        <v>44241</v>
      </c>
      <c r="R78" s="50">
        <f t="shared" ca="1" si="5"/>
        <v>2</v>
      </c>
      <c r="S78" s="50">
        <f t="shared" ca="1" si="6"/>
        <v>1</v>
      </c>
      <c r="T78" s="50">
        <f t="shared" ca="1" si="7"/>
        <v>1</v>
      </c>
      <c r="U78" s="37" t="str">
        <f ca="1">IF(MATRIZ_PRINCIPAL_USUARIOS[[#This Row],[FECHA DE NACIMIENTO]]&gt;0,CONCATENATE(R78," AÑOS ",S78," MESES ",T78," DIAS "),"")</f>
        <v xml:space="preserve">2 AÑOS 1 MESES 1 DIAS </v>
      </c>
      <c r="V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8" s="116" t="s">
        <v>129</v>
      </c>
      <c r="X78" s="37" t="s">
        <v>8</v>
      </c>
      <c r="Y78" s="37" t="s">
        <v>116</v>
      </c>
      <c r="Z78" s="37" t="s">
        <v>116</v>
      </c>
      <c r="AA78" s="37" t="s">
        <v>2496</v>
      </c>
      <c r="AB78" s="37" t="s">
        <v>2496</v>
      </c>
      <c r="AC78" s="37"/>
      <c r="AD78" s="37" t="s">
        <v>2518</v>
      </c>
      <c r="AE78" s="37"/>
      <c r="AF78" s="37" t="s">
        <v>2496</v>
      </c>
      <c r="AG78" s="37" t="s">
        <v>2496</v>
      </c>
      <c r="AH78" s="37" t="s">
        <v>2496</v>
      </c>
      <c r="AI78" s="37" t="s">
        <v>2496</v>
      </c>
      <c r="AJ78" s="37" t="s">
        <v>2496</v>
      </c>
      <c r="AK78" s="37" t="s">
        <v>2496</v>
      </c>
      <c r="AL78" s="37" t="s">
        <v>2496</v>
      </c>
      <c r="AM78" s="37" t="s">
        <v>8</v>
      </c>
      <c r="AN78" s="37" t="s">
        <v>116</v>
      </c>
      <c r="AO78" s="37" t="s">
        <v>140</v>
      </c>
      <c r="AP78" s="62" t="s">
        <v>143</v>
      </c>
      <c r="AQ78" s="37" t="s">
        <v>151</v>
      </c>
      <c r="AR78" s="37"/>
      <c r="AS78" s="37"/>
      <c r="AT78" s="37" t="s">
        <v>4686</v>
      </c>
      <c r="AU78" s="37">
        <v>3224781576</v>
      </c>
      <c r="AV78" s="37"/>
      <c r="AW78" s="37">
        <v>1</v>
      </c>
      <c r="AX78" s="37" t="s">
        <v>135</v>
      </c>
      <c r="AY78" s="37" t="s">
        <v>2496</v>
      </c>
      <c r="AZ78" s="58"/>
      <c r="BA78" s="37" t="s">
        <v>2496</v>
      </c>
      <c r="BB78" s="37" t="s">
        <v>2496</v>
      </c>
      <c r="BC78" s="37" t="s">
        <v>3654</v>
      </c>
      <c r="BD78" s="37"/>
      <c r="BE78" s="37" t="s">
        <v>2434</v>
      </c>
      <c r="BF78" s="37" t="s">
        <v>2</v>
      </c>
      <c r="BG78" s="37">
        <v>1022986233</v>
      </c>
      <c r="BH78" s="37" t="s">
        <v>3929</v>
      </c>
      <c r="BI78" s="37" t="s">
        <v>3804</v>
      </c>
      <c r="BJ78" s="37" t="s">
        <v>3809</v>
      </c>
      <c r="BK78" s="37" t="s">
        <v>4070</v>
      </c>
      <c r="BL78" s="79">
        <v>34096</v>
      </c>
      <c r="BM78" s="37" t="s">
        <v>8</v>
      </c>
      <c r="BN78" s="37" t="s">
        <v>40</v>
      </c>
      <c r="BO78" s="37" t="s">
        <v>3141</v>
      </c>
      <c r="BP78" s="37" t="s">
        <v>2</v>
      </c>
      <c r="BQ78" s="37">
        <v>1022950485</v>
      </c>
      <c r="BR78" s="37" t="s">
        <v>4687</v>
      </c>
      <c r="BS78" s="37"/>
      <c r="BT78" s="37" t="s">
        <v>3802</v>
      </c>
      <c r="BU78" s="37" t="s">
        <v>3707</v>
      </c>
      <c r="BV78" s="79">
        <v>32621</v>
      </c>
      <c r="BW78" s="50">
        <f t="shared" ref="BW78:BW141" ca="1" si="9">+IF(BV78&gt;0,DATEDIF(BV78,$B$1,"y"),"")</f>
        <v>33</v>
      </c>
      <c r="BX78" s="62" t="s">
        <v>8</v>
      </c>
      <c r="BY78" s="62" t="s">
        <v>28</v>
      </c>
      <c r="BZ78" s="62" t="s">
        <v>3399</v>
      </c>
      <c r="CA78" s="37" t="s">
        <v>2</v>
      </c>
      <c r="CB78" s="37">
        <v>1022986233</v>
      </c>
      <c r="CC78" s="37" t="s">
        <v>3929</v>
      </c>
      <c r="CD78" s="37" t="s">
        <v>3804</v>
      </c>
      <c r="CE78" s="37" t="s">
        <v>3809</v>
      </c>
      <c r="CF78" s="37" t="s">
        <v>4070</v>
      </c>
      <c r="CG78" s="79">
        <v>34096</v>
      </c>
      <c r="CH78" s="50">
        <f t="shared" ca="1" si="8"/>
        <v>29</v>
      </c>
      <c r="CI78" s="62" t="s">
        <v>8</v>
      </c>
      <c r="CJ78" s="62" t="s">
        <v>40</v>
      </c>
      <c r="CK78" s="62" t="s">
        <v>3141</v>
      </c>
      <c r="CL78" s="37" t="s">
        <v>2443</v>
      </c>
      <c r="CM78" s="37" t="s">
        <v>2457</v>
      </c>
      <c r="CN78" s="37" t="s">
        <v>2495</v>
      </c>
      <c r="CO78" s="81" t="s">
        <v>5236</v>
      </c>
      <c r="CP78" s="37" t="s">
        <v>2495</v>
      </c>
      <c r="CQ78" s="37" t="s">
        <v>2496</v>
      </c>
      <c r="CR78" s="37"/>
      <c r="CS78" s="37" t="s">
        <v>2496</v>
      </c>
      <c r="CT78" s="37"/>
      <c r="CU78" s="37"/>
      <c r="CV78" s="37">
        <v>39</v>
      </c>
      <c r="CW78" s="37">
        <v>3070</v>
      </c>
      <c r="CX78" s="37">
        <v>50</v>
      </c>
      <c r="CY78" s="37"/>
      <c r="CZ78" s="37">
        <v>6</v>
      </c>
      <c r="DA78" s="37">
        <v>12</v>
      </c>
      <c r="DB78" s="37"/>
      <c r="DC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8" s="37"/>
    </row>
    <row r="79" spans="1:108" ht="45" customHeight="1" x14ac:dyDescent="0.3">
      <c r="A79" s="50">
        <v>1243859093</v>
      </c>
      <c r="B79" s="37" t="s">
        <v>2427</v>
      </c>
      <c r="C79" s="81">
        <v>44623</v>
      </c>
      <c r="D79" s="81"/>
      <c r="E79" s="50"/>
      <c r="F79" s="50"/>
      <c r="G79" s="50"/>
      <c r="H79" s="37" t="s">
        <v>4102</v>
      </c>
      <c r="I79" s="37" t="s">
        <v>6745</v>
      </c>
      <c r="J79" s="37" t="str">
        <f>VLOOKUP(MATRIZ_PRINCIPAL_USUARIOS[[#This Row],[DUPLA]],DUPLAS[],2,0)</f>
        <v>NIKOL MALES - ANDREA ROCIO</v>
      </c>
      <c r="K79" s="37" t="s">
        <v>1</v>
      </c>
      <c r="L79" s="37" t="s">
        <v>4210</v>
      </c>
      <c r="M79" s="37" t="s">
        <v>4150</v>
      </c>
      <c r="N79" s="37" t="s">
        <v>2624</v>
      </c>
      <c r="O79" s="37" t="s">
        <v>3730</v>
      </c>
      <c r="P7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 ANDREY OSPINA RODRIGUEZ</v>
      </c>
      <c r="Q79" s="79">
        <v>44011</v>
      </c>
      <c r="R79" s="50">
        <f t="shared" ca="1" si="5"/>
        <v>2</v>
      </c>
      <c r="S79" s="50">
        <f t="shared" ca="1" si="6"/>
        <v>8</v>
      </c>
      <c r="T79" s="50">
        <f t="shared" ca="1" si="7"/>
        <v>14</v>
      </c>
      <c r="U79" s="37" t="str">
        <f ca="1">IF(MATRIZ_PRINCIPAL_USUARIOS[[#This Row],[FECHA DE NACIMIENTO]]&gt;0,CONCATENATE(R79," AÑOS ",S79," MESES ",T79," DIAS "),"")</f>
        <v xml:space="preserve">2 AÑOS 8 MESES 14 DIAS </v>
      </c>
      <c r="V7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79" s="116" t="s">
        <v>129</v>
      </c>
      <c r="X79" s="37" t="s">
        <v>8</v>
      </c>
      <c r="Y79" s="37" t="s">
        <v>116</v>
      </c>
      <c r="Z79" s="37" t="s">
        <v>116</v>
      </c>
      <c r="AA79" s="37" t="s">
        <v>2496</v>
      </c>
      <c r="AB79" s="37" t="s">
        <v>2496</v>
      </c>
      <c r="AC79" s="37"/>
      <c r="AD79" s="37" t="s">
        <v>2518</v>
      </c>
      <c r="AE79" s="37"/>
      <c r="AF79" s="37" t="s">
        <v>2496</v>
      </c>
      <c r="AG79" s="37" t="s">
        <v>2496</v>
      </c>
      <c r="AH79" s="37" t="s">
        <v>2496</v>
      </c>
      <c r="AI79" s="37" t="s">
        <v>2496</v>
      </c>
      <c r="AJ79" s="37" t="s">
        <v>2496</v>
      </c>
      <c r="AK79" s="37" t="s">
        <v>2496</v>
      </c>
      <c r="AL79" s="37" t="s">
        <v>2496</v>
      </c>
      <c r="AM79" s="37" t="s">
        <v>8</v>
      </c>
      <c r="AN79" s="37" t="s">
        <v>116</v>
      </c>
      <c r="AO79" s="37" t="s">
        <v>140</v>
      </c>
      <c r="AP79" s="62" t="s">
        <v>143</v>
      </c>
      <c r="AQ79" s="37" t="s">
        <v>151</v>
      </c>
      <c r="AR79" s="37" t="s">
        <v>4539</v>
      </c>
      <c r="AS79" s="37"/>
      <c r="AT79" s="37" t="s">
        <v>4688</v>
      </c>
      <c r="AU79" s="37">
        <v>3112657528</v>
      </c>
      <c r="AV79" s="37">
        <v>3102552614</v>
      </c>
      <c r="AW79" s="37">
        <v>2</v>
      </c>
      <c r="AX79" s="37" t="s">
        <v>135</v>
      </c>
      <c r="AY79" s="37" t="s">
        <v>2496</v>
      </c>
      <c r="AZ79" s="58"/>
      <c r="BA79" s="37" t="s">
        <v>2496</v>
      </c>
      <c r="BB79" s="37" t="s">
        <v>2496</v>
      </c>
      <c r="BC79" s="37" t="s">
        <v>3654</v>
      </c>
      <c r="BD79" s="37"/>
      <c r="BE79" s="37" t="s">
        <v>2434</v>
      </c>
      <c r="BF79" s="37" t="s">
        <v>2</v>
      </c>
      <c r="BG79" s="37">
        <v>1031173090</v>
      </c>
      <c r="BH79" s="37" t="s">
        <v>3862</v>
      </c>
      <c r="BI79" s="37"/>
      <c r="BJ79" s="37" t="s">
        <v>2624</v>
      </c>
      <c r="BK79" s="37" t="s">
        <v>3730</v>
      </c>
      <c r="BL79" s="79">
        <v>35772</v>
      </c>
      <c r="BM79" s="37" t="s">
        <v>8</v>
      </c>
      <c r="BN79" s="37" t="s">
        <v>116</v>
      </c>
      <c r="BO79" s="37" t="s">
        <v>116</v>
      </c>
      <c r="BP79" s="37"/>
      <c r="BQ79" s="37"/>
      <c r="BR79" s="37"/>
      <c r="BS79" s="37"/>
      <c r="BT79" s="37"/>
      <c r="BU79" s="37"/>
      <c r="BV79" s="79"/>
      <c r="BW79" s="50" t="str">
        <f t="shared" si="9"/>
        <v/>
      </c>
      <c r="BX79" s="62"/>
      <c r="BY79" s="62"/>
      <c r="BZ79" s="62"/>
      <c r="CA79" s="37" t="s">
        <v>2</v>
      </c>
      <c r="CB79" s="37">
        <v>1031173090</v>
      </c>
      <c r="CC79" s="37" t="s">
        <v>3862</v>
      </c>
      <c r="CD79" s="37"/>
      <c r="CE79" s="37" t="s">
        <v>2624</v>
      </c>
      <c r="CF79" s="37" t="s">
        <v>3730</v>
      </c>
      <c r="CG79" s="79">
        <v>35772</v>
      </c>
      <c r="CH79" s="50">
        <f t="shared" ca="1" si="8"/>
        <v>25</v>
      </c>
      <c r="CI79" s="62" t="s">
        <v>8</v>
      </c>
      <c r="CJ79" s="62" t="s">
        <v>116</v>
      </c>
      <c r="CK79" s="62" t="s">
        <v>116</v>
      </c>
      <c r="CL79" s="37" t="s">
        <v>2444</v>
      </c>
      <c r="CM79" s="37" t="s">
        <v>2466</v>
      </c>
      <c r="CN79" s="37" t="s">
        <v>2495</v>
      </c>
      <c r="CO79" s="81" t="s">
        <v>5236</v>
      </c>
      <c r="CP79" s="37" t="s">
        <v>2495</v>
      </c>
      <c r="CQ79" s="37" t="s">
        <v>2495</v>
      </c>
      <c r="CR79" s="37">
        <v>1</v>
      </c>
      <c r="CS79" s="37" t="s">
        <v>2496</v>
      </c>
      <c r="CT79" s="37"/>
      <c r="CU79" s="37"/>
      <c r="CV79" s="37">
        <v>39</v>
      </c>
      <c r="CW79" s="37">
        <v>2970</v>
      </c>
      <c r="CX79" s="37">
        <v>50</v>
      </c>
      <c r="CY79" s="37"/>
      <c r="CZ79" s="37">
        <v>6</v>
      </c>
      <c r="DA79" s="37">
        <v>11</v>
      </c>
      <c r="DB79" s="37"/>
      <c r="DC7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79" s="37"/>
    </row>
    <row r="80" spans="1:108" ht="45" customHeight="1" x14ac:dyDescent="0.3">
      <c r="A80" s="50">
        <v>1016750544</v>
      </c>
      <c r="B80" s="37" t="s">
        <v>2428</v>
      </c>
      <c r="C80" s="81">
        <v>44623</v>
      </c>
      <c r="D80" s="81">
        <v>44683</v>
      </c>
      <c r="E80" s="50" t="e">
        <f>VLOOKUP(MATRIZ_PRINCIPAL_USUARIOS[[#This Row],[NUMERO DE DOCUMENTO]],#REF!,2,0)</f>
        <v>#REF!</v>
      </c>
      <c r="F80" s="50" t="e">
        <f>VLOOKUP(MATRIZ_PRINCIPAL_USUARIOS[[#This Row],[NOMBRE COMPLETO]],$E$659:$E$682,1,0)</f>
        <v>#N/A</v>
      </c>
      <c r="G80" s="50"/>
      <c r="H80" s="37" t="s">
        <v>4102</v>
      </c>
      <c r="I80" s="37" t="s">
        <v>6745</v>
      </c>
      <c r="J80" s="37" t="str">
        <f>VLOOKUP(MATRIZ_PRINCIPAL_USUARIOS[[#This Row],[DUPLA]],DUPLAS[],2,0)</f>
        <v>NIKOL MALES - ANDREA ROCIO</v>
      </c>
      <c r="K80" s="37" t="s">
        <v>1</v>
      </c>
      <c r="L80" s="37" t="s">
        <v>4026</v>
      </c>
      <c r="M80" s="37" t="s">
        <v>4211</v>
      </c>
      <c r="N80" s="37" t="s">
        <v>4212</v>
      </c>
      <c r="O80" s="37" t="s">
        <v>2709</v>
      </c>
      <c r="P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LIZETH ROSARIO ARDILA MORALES</v>
      </c>
      <c r="Q80" s="79">
        <v>44088</v>
      </c>
      <c r="R80" s="50">
        <f t="shared" ca="1" si="5"/>
        <v>2</v>
      </c>
      <c r="S80" s="50">
        <f t="shared" ca="1" si="6"/>
        <v>6</v>
      </c>
      <c r="T80" s="50">
        <f t="shared" ca="1" si="7"/>
        <v>1</v>
      </c>
      <c r="U80" s="37" t="str">
        <f ca="1">IF(MATRIZ_PRINCIPAL_USUARIOS[[#This Row],[FECHA DE NACIMIENTO]]&gt;0,CONCATENATE(R80," AÑOS ",S80," MESES ",T80," DIAS "),"")</f>
        <v xml:space="preserve">2 AÑOS 6 MESES 1 DIAS </v>
      </c>
      <c r="V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0" s="116" t="s">
        <v>130</v>
      </c>
      <c r="X80" s="37" t="s">
        <v>8</v>
      </c>
      <c r="Y80" s="37" t="s">
        <v>116</v>
      </c>
      <c r="Z80" s="37" t="s">
        <v>116</v>
      </c>
      <c r="AA80" s="37" t="s">
        <v>2496</v>
      </c>
      <c r="AB80" s="37" t="s">
        <v>2496</v>
      </c>
      <c r="AC80" s="37"/>
      <c r="AD80" s="37" t="s">
        <v>2518</v>
      </c>
      <c r="AE80" s="37"/>
      <c r="AF80" s="37" t="s">
        <v>2496</v>
      </c>
      <c r="AG80" s="37" t="s">
        <v>2496</v>
      </c>
      <c r="AH80" s="37" t="s">
        <v>2496</v>
      </c>
      <c r="AI80" s="37" t="s">
        <v>2496</v>
      </c>
      <c r="AJ80" s="37" t="s">
        <v>2496</v>
      </c>
      <c r="AK80" s="37" t="s">
        <v>2496</v>
      </c>
      <c r="AL80" s="37" t="s">
        <v>2496</v>
      </c>
      <c r="AM80" s="37" t="s">
        <v>8</v>
      </c>
      <c r="AN80" s="37" t="s">
        <v>116</v>
      </c>
      <c r="AO80" s="37" t="s">
        <v>140</v>
      </c>
      <c r="AP80" s="62" t="s">
        <v>143</v>
      </c>
      <c r="AQ80" s="37" t="s">
        <v>151</v>
      </c>
      <c r="AR80" s="37" t="s">
        <v>4539</v>
      </c>
      <c r="AS80" s="37"/>
      <c r="AT80" s="37" t="s">
        <v>4689</v>
      </c>
      <c r="AU80" s="37">
        <v>3102596437</v>
      </c>
      <c r="AV80" s="37"/>
      <c r="AW80" s="37">
        <v>1</v>
      </c>
      <c r="AX80" s="37" t="s">
        <v>135</v>
      </c>
      <c r="AY80" s="37" t="s">
        <v>2496</v>
      </c>
      <c r="AZ80" s="58"/>
      <c r="BA80" s="37" t="s">
        <v>2496</v>
      </c>
      <c r="BB80" s="37" t="s">
        <v>2496</v>
      </c>
      <c r="BC80" s="37" t="s">
        <v>3654</v>
      </c>
      <c r="BD80" s="37"/>
      <c r="BE80" s="37" t="s">
        <v>2434</v>
      </c>
      <c r="BF80" s="37" t="s">
        <v>2</v>
      </c>
      <c r="BG80" s="37">
        <v>1016750544</v>
      </c>
      <c r="BH80" s="37" t="s">
        <v>3742</v>
      </c>
      <c r="BI80" s="37" t="s">
        <v>31</v>
      </c>
      <c r="BJ80" s="37" t="s">
        <v>4212</v>
      </c>
      <c r="BK80" s="37" t="s">
        <v>2709</v>
      </c>
      <c r="BL80" s="79">
        <v>35606</v>
      </c>
      <c r="BM80" s="37" t="s">
        <v>8</v>
      </c>
      <c r="BN80" s="37" t="s">
        <v>38</v>
      </c>
      <c r="BO80" s="37" t="s">
        <v>3172</v>
      </c>
      <c r="BP80" s="37"/>
      <c r="BQ80" s="37"/>
      <c r="BR80" s="37"/>
      <c r="BS80" s="37"/>
      <c r="BT80" s="37"/>
      <c r="BU80" s="37"/>
      <c r="BV80" s="79"/>
      <c r="BW80" s="50" t="str">
        <f t="shared" si="9"/>
        <v/>
      </c>
      <c r="BX80" s="62"/>
      <c r="BY80" s="62"/>
      <c r="BZ80" s="62"/>
      <c r="CA80" s="37" t="s">
        <v>2</v>
      </c>
      <c r="CB80" s="37">
        <v>1070307452</v>
      </c>
      <c r="CC80" s="37" t="s">
        <v>3742</v>
      </c>
      <c r="CD80" s="37" t="s">
        <v>31</v>
      </c>
      <c r="CE80" s="37" t="s">
        <v>4212</v>
      </c>
      <c r="CF80" s="37" t="s">
        <v>2709</v>
      </c>
      <c r="CG80" s="79">
        <v>35606</v>
      </c>
      <c r="CH80" s="50">
        <f t="shared" ca="1" si="8"/>
        <v>25</v>
      </c>
      <c r="CI80" s="62" t="s">
        <v>8</v>
      </c>
      <c r="CJ80" s="62" t="s">
        <v>38</v>
      </c>
      <c r="CK80" s="62" t="s">
        <v>3172</v>
      </c>
      <c r="CL80" s="37" t="s">
        <v>2444</v>
      </c>
      <c r="CM80" s="37" t="s">
        <v>2462</v>
      </c>
      <c r="CN80" s="37" t="s">
        <v>2495</v>
      </c>
      <c r="CO80" s="81">
        <v>44621</v>
      </c>
      <c r="CP80" s="37" t="s">
        <v>2495</v>
      </c>
      <c r="CQ80" s="37" t="s">
        <v>2496</v>
      </c>
      <c r="CR80" s="37"/>
      <c r="CS80" s="37" t="s">
        <v>2496</v>
      </c>
      <c r="CT80" s="37"/>
      <c r="CU80" s="37"/>
      <c r="CV80" s="37">
        <v>39</v>
      </c>
      <c r="CW80" s="37" t="s">
        <v>5250</v>
      </c>
      <c r="CX80" s="37">
        <v>49</v>
      </c>
      <c r="CY80" s="37"/>
      <c r="CZ80" s="37">
        <v>6</v>
      </c>
      <c r="DA80" s="37">
        <v>20</v>
      </c>
      <c r="DB80" s="37"/>
      <c r="DC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0" s="37"/>
    </row>
    <row r="81" spans="1:108" ht="45" customHeight="1" x14ac:dyDescent="0.3">
      <c r="A81" s="50">
        <v>1023048763</v>
      </c>
      <c r="B81" s="37" t="s">
        <v>2428</v>
      </c>
      <c r="C81" s="81">
        <v>44796</v>
      </c>
      <c r="D81" s="81">
        <v>44837</v>
      </c>
      <c r="E81" s="50" t="e">
        <f>VLOOKUP(MATRIZ_PRINCIPAL_USUARIOS[[#This Row],[NUMERO DE DOCUMENTO]],#REF!,2,0)</f>
        <v>#REF!</v>
      </c>
      <c r="F81" s="154" t="e">
        <f>VLOOKUP(MATRIZ_PRINCIPAL_USUARIOS[[#This Row],[NOMBRE COMPLETO]],$E$659:$E$682,1,0)</f>
        <v>#N/A</v>
      </c>
      <c r="G81" s="50" t="s">
        <v>3686</v>
      </c>
      <c r="H81" s="50" t="s">
        <v>4102</v>
      </c>
      <c r="I81" s="50" t="s">
        <v>5619</v>
      </c>
      <c r="J81" s="37" t="str">
        <f>VLOOKUP(MATRIZ_PRINCIPAL_USUARIOS[[#This Row],[DUPLA]],DUPLAS[],2,0)</f>
        <v>PAOLA</v>
      </c>
      <c r="K81" s="37" t="s">
        <v>1</v>
      </c>
      <c r="L81" s="37" t="s">
        <v>4347</v>
      </c>
      <c r="M81" s="37" t="s">
        <v>6211</v>
      </c>
      <c r="N81" s="37" t="s">
        <v>4693</v>
      </c>
      <c r="O81" s="37" t="s">
        <v>3737</v>
      </c>
      <c r="P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WENDY SHARID JUVINAO GONZALEZ</v>
      </c>
      <c r="Q81" s="81">
        <v>44741</v>
      </c>
      <c r="R81" s="50">
        <f t="shared" ca="1" si="5"/>
        <v>0</v>
      </c>
      <c r="S81" s="50">
        <f t="shared" ca="1" si="6"/>
        <v>8</v>
      </c>
      <c r="T81" s="50">
        <f t="shared" ca="1" si="7"/>
        <v>14</v>
      </c>
      <c r="U81" s="37" t="str">
        <f ca="1">IF(MATRIZ_PRINCIPAL_USUARIOS[[#This Row],[FECHA DE NACIMIENTO]]&gt;0,CONCATENATE(R81," AÑOS ",S81," MESES ",T81," DIAS "),"")</f>
        <v xml:space="preserve">0 AÑOS 8 MESES 14 DIAS </v>
      </c>
      <c r="V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1" s="37" t="s">
        <v>130</v>
      </c>
      <c r="X81" s="37" t="s">
        <v>8</v>
      </c>
      <c r="Y81" s="37" t="s">
        <v>116</v>
      </c>
      <c r="Z81" s="37" t="s">
        <v>116</v>
      </c>
      <c r="AA81" s="37" t="s">
        <v>2496</v>
      </c>
      <c r="AB81" s="37" t="s">
        <v>2496</v>
      </c>
      <c r="AC81" s="37"/>
      <c r="AD81" s="37" t="s">
        <v>2518</v>
      </c>
      <c r="AE81" s="37"/>
      <c r="AF81" s="37" t="s">
        <v>2496</v>
      </c>
      <c r="AG81" s="37" t="s">
        <v>2496</v>
      </c>
      <c r="AH81" s="37" t="s">
        <v>2496</v>
      </c>
      <c r="AI81" s="37" t="s">
        <v>2496</v>
      </c>
      <c r="AJ81" s="37" t="s">
        <v>2496</v>
      </c>
      <c r="AK81" s="37" t="s">
        <v>2496</v>
      </c>
      <c r="AL81" s="37" t="s">
        <v>2496</v>
      </c>
      <c r="AM81" s="37" t="s">
        <v>8</v>
      </c>
      <c r="AN81" s="37" t="s">
        <v>116</v>
      </c>
      <c r="AO81" s="37" t="s">
        <v>140</v>
      </c>
      <c r="AP81" s="62" t="s">
        <v>143</v>
      </c>
      <c r="AQ81" s="37" t="s">
        <v>151</v>
      </c>
      <c r="AR81" s="37" t="s">
        <v>4652</v>
      </c>
      <c r="AS81" s="37"/>
      <c r="AT81" s="37" t="s">
        <v>4690</v>
      </c>
      <c r="AU81" s="37">
        <v>3105607828</v>
      </c>
      <c r="AV81" s="37"/>
      <c r="AW81" s="37">
        <v>1</v>
      </c>
      <c r="AX81" s="37" t="s">
        <v>135</v>
      </c>
      <c r="AY81" s="37" t="s">
        <v>2496</v>
      </c>
      <c r="AZ81" s="58"/>
      <c r="BA81" s="37" t="s">
        <v>2496</v>
      </c>
      <c r="BB81" s="37" t="s">
        <v>2496</v>
      </c>
      <c r="BC81" s="37" t="s">
        <v>3654</v>
      </c>
      <c r="BD81" s="37"/>
      <c r="BE81" s="37" t="s">
        <v>2433</v>
      </c>
      <c r="BF81" s="37" t="s">
        <v>2</v>
      </c>
      <c r="BG81" s="37">
        <v>1004380198</v>
      </c>
      <c r="BH81" s="37" t="s">
        <v>4691</v>
      </c>
      <c r="BI81" s="37" t="s">
        <v>4692</v>
      </c>
      <c r="BJ81" s="37" t="s">
        <v>4693</v>
      </c>
      <c r="BK81" s="37" t="s">
        <v>3802</v>
      </c>
      <c r="BL81" s="81">
        <v>36848</v>
      </c>
      <c r="BM81" s="37" t="s">
        <v>8</v>
      </c>
      <c r="BN81" s="37" t="s">
        <v>31</v>
      </c>
      <c r="BO81" s="37" t="s">
        <v>3341</v>
      </c>
      <c r="BP81" s="37" t="s">
        <v>2</v>
      </c>
      <c r="BQ81" s="37">
        <v>1004380198</v>
      </c>
      <c r="BR81" s="37" t="s">
        <v>4691</v>
      </c>
      <c r="BS81" s="37" t="s">
        <v>4692</v>
      </c>
      <c r="BT81" s="37" t="s">
        <v>4693</v>
      </c>
      <c r="BU81" s="37" t="s">
        <v>3802</v>
      </c>
      <c r="BV81" s="81">
        <v>36848</v>
      </c>
      <c r="BW81" s="50">
        <f t="shared" ca="1" si="9"/>
        <v>22</v>
      </c>
      <c r="BX81" s="62" t="s">
        <v>8</v>
      </c>
      <c r="BY81" s="62" t="s">
        <v>31</v>
      </c>
      <c r="BZ81" s="62" t="s">
        <v>3341</v>
      </c>
      <c r="CA81" s="37" t="s">
        <v>2</v>
      </c>
      <c r="CB81" s="37">
        <v>1000253490</v>
      </c>
      <c r="CC81" s="37" t="s">
        <v>4213</v>
      </c>
      <c r="CD81" s="37" t="s">
        <v>2622</v>
      </c>
      <c r="CE81" s="37" t="s">
        <v>3737</v>
      </c>
      <c r="CF81" s="37" t="s">
        <v>3895</v>
      </c>
      <c r="CG81" s="81">
        <v>37387</v>
      </c>
      <c r="CH81" s="50">
        <f t="shared" ca="1" si="8"/>
        <v>20</v>
      </c>
      <c r="CI81" s="62" t="s">
        <v>8</v>
      </c>
      <c r="CJ81" s="62" t="s">
        <v>116</v>
      </c>
      <c r="CK81" s="62" t="s">
        <v>116</v>
      </c>
      <c r="CL81" s="37" t="s">
        <v>2444</v>
      </c>
      <c r="CM81" s="37" t="s">
        <v>2462</v>
      </c>
      <c r="CN81" s="37" t="s">
        <v>2496</v>
      </c>
      <c r="CO81" s="81">
        <v>44795</v>
      </c>
      <c r="CP81" s="37" t="s">
        <v>2495</v>
      </c>
      <c r="CQ81" s="37" t="s">
        <v>2496</v>
      </c>
      <c r="CR81" s="37"/>
      <c r="CS81" s="37" t="s">
        <v>2496</v>
      </c>
      <c r="CT81" s="37"/>
      <c r="CU81" s="37"/>
      <c r="CV81" s="37" t="s">
        <v>6212</v>
      </c>
      <c r="CW81" s="37" t="s">
        <v>6213</v>
      </c>
      <c r="CX81" s="37" t="s">
        <v>6214</v>
      </c>
      <c r="CY81" s="37" t="s">
        <v>2495</v>
      </c>
      <c r="CZ81" s="37"/>
      <c r="DA81" s="37"/>
      <c r="DB81" s="37"/>
      <c r="DC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81" s="37"/>
    </row>
    <row r="82" spans="1:108" ht="45" customHeight="1" x14ac:dyDescent="0.3">
      <c r="A82" s="50">
        <v>1000253490</v>
      </c>
      <c r="B82" s="37" t="s">
        <v>2428</v>
      </c>
      <c r="C82" s="81">
        <v>44623</v>
      </c>
      <c r="D82" s="81">
        <v>44795</v>
      </c>
      <c r="E82" s="50" t="e">
        <f>VLOOKUP(MATRIZ_PRINCIPAL_USUARIOS[[#This Row],[NUMERO DE DOCUMENTO]],#REF!,2,0)</f>
        <v>#REF!</v>
      </c>
      <c r="F82" s="50" t="e">
        <f>VLOOKUP(MATRIZ_PRINCIPAL_USUARIOS[[#This Row],[NOMBRE COMPLETO]],$E$659:$E$682,1,0)</f>
        <v>#N/A</v>
      </c>
      <c r="G82" s="50"/>
      <c r="H82" s="37" t="s">
        <v>4102</v>
      </c>
      <c r="I82" s="37" t="s">
        <v>5619</v>
      </c>
      <c r="J82" s="37" t="str">
        <f>VLOOKUP(MATRIZ_PRINCIPAL_USUARIOS[[#This Row],[DUPLA]],DUPLAS[],2,0)</f>
        <v>PAOLA</v>
      </c>
      <c r="K82" s="37" t="s">
        <v>2</v>
      </c>
      <c r="L82" s="37" t="s">
        <v>4213</v>
      </c>
      <c r="M82" s="37" t="s">
        <v>2622</v>
      </c>
      <c r="N82" s="37" t="s">
        <v>4214</v>
      </c>
      <c r="O82" s="37" t="s">
        <v>3895</v>
      </c>
      <c r="P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NIDIA VICTORIA GONZALEZ  FRANCO</v>
      </c>
      <c r="Q82" s="79">
        <v>37387</v>
      </c>
      <c r="R82" s="50">
        <f t="shared" ca="1" si="5"/>
        <v>20</v>
      </c>
      <c r="S82" s="50">
        <f t="shared" ca="1" si="6"/>
        <v>10</v>
      </c>
      <c r="T82" s="50">
        <f t="shared" ca="1" si="7"/>
        <v>4</v>
      </c>
      <c r="U82" s="37" t="str">
        <f ca="1">IF(MATRIZ_PRINCIPAL_USUARIOS[[#This Row],[FECHA DE NACIMIENTO]]&gt;0,CONCATENATE(R82," AÑOS ",S82," MESES ",T82," DIAS "),"")</f>
        <v xml:space="preserve">20 AÑOS 10 MESES 4 DIAS </v>
      </c>
      <c r="V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82" s="116" t="s">
        <v>130</v>
      </c>
      <c r="X82" s="37" t="s">
        <v>8</v>
      </c>
      <c r="Y82" s="37" t="s">
        <v>116</v>
      </c>
      <c r="Z82" s="37" t="s">
        <v>116</v>
      </c>
      <c r="AA82" s="37" t="s">
        <v>2496</v>
      </c>
      <c r="AB82" s="37" t="s">
        <v>2496</v>
      </c>
      <c r="AC82" s="37"/>
      <c r="AD82" s="37" t="s">
        <v>2518</v>
      </c>
      <c r="AE82" s="37"/>
      <c r="AF82" s="37" t="s">
        <v>2496</v>
      </c>
      <c r="AG82" s="37" t="s">
        <v>2496</v>
      </c>
      <c r="AH82" s="37" t="s">
        <v>2496</v>
      </c>
      <c r="AI82" s="37" t="s">
        <v>2496</v>
      </c>
      <c r="AJ82" s="37" t="s">
        <v>2496</v>
      </c>
      <c r="AK82" s="37" t="s">
        <v>2496</v>
      </c>
      <c r="AL82" s="37" t="s">
        <v>2496</v>
      </c>
      <c r="AM82" s="37" t="s">
        <v>8</v>
      </c>
      <c r="AN82" s="37" t="s">
        <v>116</v>
      </c>
      <c r="AO82" s="37" t="s">
        <v>140</v>
      </c>
      <c r="AP82" s="62" t="s">
        <v>143</v>
      </c>
      <c r="AQ82" s="37" t="s">
        <v>151</v>
      </c>
      <c r="AR82" s="37" t="s">
        <v>4652</v>
      </c>
      <c r="AS82" s="37"/>
      <c r="AT82" s="37" t="s">
        <v>4690</v>
      </c>
      <c r="AU82" s="37">
        <v>3105607828</v>
      </c>
      <c r="AV82" s="37"/>
      <c r="AW82" s="37">
        <v>1</v>
      </c>
      <c r="AX82" s="37" t="s">
        <v>135</v>
      </c>
      <c r="AY82" s="37" t="s">
        <v>2496</v>
      </c>
      <c r="AZ82" s="58"/>
      <c r="BA82" s="37" t="s">
        <v>2496</v>
      </c>
      <c r="BB82" s="37" t="s">
        <v>2496</v>
      </c>
      <c r="BC82" s="37" t="s">
        <v>3654</v>
      </c>
      <c r="BD82" s="37"/>
      <c r="BE82" s="37" t="s">
        <v>2437</v>
      </c>
      <c r="BF82" s="37" t="s">
        <v>2</v>
      </c>
      <c r="BG82" s="37">
        <v>1004380198</v>
      </c>
      <c r="BH82" s="37" t="s">
        <v>4691</v>
      </c>
      <c r="BI82" s="37" t="s">
        <v>4692</v>
      </c>
      <c r="BJ82" s="37" t="s">
        <v>4693</v>
      </c>
      <c r="BK82" s="37" t="s">
        <v>3802</v>
      </c>
      <c r="BL82" s="79">
        <v>36848</v>
      </c>
      <c r="BM82" s="37" t="s">
        <v>8</v>
      </c>
      <c r="BN82" s="37" t="s">
        <v>31</v>
      </c>
      <c r="BO82" s="37" t="s">
        <v>3341</v>
      </c>
      <c r="BP82" s="37"/>
      <c r="BQ82" s="37"/>
      <c r="BR82" s="37"/>
      <c r="BS82" s="37"/>
      <c r="BT82" s="37"/>
      <c r="BU82" s="37"/>
      <c r="BV82" s="79"/>
      <c r="BW82" s="50" t="str">
        <f t="shared" si="9"/>
        <v/>
      </c>
      <c r="BX82" s="62"/>
      <c r="BY82" s="62"/>
      <c r="BZ82" s="62"/>
      <c r="CA82" s="37"/>
      <c r="CB82" s="37"/>
      <c r="CC82" s="37"/>
      <c r="CD82" s="37"/>
      <c r="CE82" s="37"/>
      <c r="CF82" s="37"/>
      <c r="CG82" s="79"/>
      <c r="CH82" s="50" t="str">
        <f t="shared" si="8"/>
        <v/>
      </c>
      <c r="CI82" s="62"/>
      <c r="CJ82" s="62"/>
      <c r="CK82" s="62"/>
      <c r="CL82" s="37" t="s">
        <v>2444</v>
      </c>
      <c r="CM82" s="37" t="s">
        <v>2462</v>
      </c>
      <c r="CN82" s="37" t="s">
        <v>2495</v>
      </c>
      <c r="CO82" s="81">
        <v>44621</v>
      </c>
      <c r="CP82" s="37" t="s">
        <v>2495</v>
      </c>
      <c r="CQ82" s="37"/>
      <c r="CR82" s="37"/>
      <c r="CS82" s="37"/>
      <c r="CT82" s="37"/>
      <c r="CU82" s="37"/>
      <c r="CV82" s="37"/>
      <c r="CW82" s="37"/>
      <c r="CX82" s="37"/>
      <c r="CY82" s="37"/>
      <c r="CZ82" s="37"/>
      <c r="DA82" s="37"/>
      <c r="DB82" s="37">
        <v>22</v>
      </c>
      <c r="DC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82" s="37"/>
    </row>
    <row r="83" spans="1:108" ht="45" customHeight="1" x14ac:dyDescent="0.3">
      <c r="A83" s="50">
        <v>1013698567</v>
      </c>
      <c r="B83" s="37" t="s">
        <v>2428</v>
      </c>
      <c r="C83" s="81">
        <v>44623</v>
      </c>
      <c r="D83" s="81">
        <v>44774</v>
      </c>
      <c r="E83" s="50" t="e">
        <f>VLOOKUP(MATRIZ_PRINCIPAL_USUARIOS[[#This Row],[NUMERO DE DOCUMENTO]],#REF!,2,0)</f>
        <v>#REF!</v>
      </c>
      <c r="F83" s="50" t="e">
        <f>VLOOKUP(MATRIZ_PRINCIPAL_USUARIOS[[#This Row],[NOMBRE COMPLETO]],$E$659:$E$682,1,0)</f>
        <v>#N/A</v>
      </c>
      <c r="G83" s="50"/>
      <c r="H83" s="37" t="s">
        <v>4102</v>
      </c>
      <c r="I83" s="37" t="s">
        <v>6750</v>
      </c>
      <c r="J83" s="37" t="str">
        <f>VLOOKUP(MATRIZ_PRINCIPAL_USUARIOS[[#This Row],[DUPLA]],DUPLAS[],2,0)</f>
        <v>JOHANA ALVARADO</v>
      </c>
      <c r="K83" s="37" t="s">
        <v>1</v>
      </c>
      <c r="L83" s="37" t="s">
        <v>3729</v>
      </c>
      <c r="M83" s="37"/>
      <c r="N83" s="37" t="s">
        <v>3841</v>
      </c>
      <c r="O83" s="37" t="s">
        <v>4215</v>
      </c>
      <c r="P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 PERDOMO CANO</v>
      </c>
      <c r="Q83" s="79">
        <v>44558</v>
      </c>
      <c r="R83" s="50">
        <f t="shared" ca="1" si="5"/>
        <v>1</v>
      </c>
      <c r="S83" s="50">
        <f t="shared" ca="1" si="6"/>
        <v>2</v>
      </c>
      <c r="T83" s="50">
        <f t="shared" ca="1" si="7"/>
        <v>15</v>
      </c>
      <c r="U83" s="37" t="str">
        <f ca="1">IF(MATRIZ_PRINCIPAL_USUARIOS[[#This Row],[FECHA DE NACIMIENTO]]&gt;0,CONCATENATE(R83," AÑOS ",S83," MESES ",T83," DIAS "),"")</f>
        <v xml:space="preserve">1 AÑOS 2 MESES 15 DIAS </v>
      </c>
      <c r="V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3" s="116" t="s">
        <v>129</v>
      </c>
      <c r="X83" s="37" t="s">
        <v>8</v>
      </c>
      <c r="Y83" s="37" t="s">
        <v>116</v>
      </c>
      <c r="Z83" s="37" t="s">
        <v>116</v>
      </c>
      <c r="AA83" s="37" t="s">
        <v>2496</v>
      </c>
      <c r="AB83" s="37" t="s">
        <v>2496</v>
      </c>
      <c r="AC83" s="37"/>
      <c r="AD83" s="37" t="s">
        <v>2518</v>
      </c>
      <c r="AE83" s="37"/>
      <c r="AF83" s="37" t="s">
        <v>2496</v>
      </c>
      <c r="AG83" s="37" t="s">
        <v>2496</v>
      </c>
      <c r="AH83" s="37" t="s">
        <v>2496</v>
      </c>
      <c r="AI83" s="37" t="s">
        <v>2496</v>
      </c>
      <c r="AJ83" s="37" t="s">
        <v>2496</v>
      </c>
      <c r="AK83" s="37" t="s">
        <v>2496</v>
      </c>
      <c r="AL83" s="37" t="s">
        <v>2496</v>
      </c>
      <c r="AM83" s="37" t="s">
        <v>8</v>
      </c>
      <c r="AN83" s="37" t="s">
        <v>116</v>
      </c>
      <c r="AO83" s="37" t="s">
        <v>140</v>
      </c>
      <c r="AP83" s="62" t="s">
        <v>143</v>
      </c>
      <c r="AQ83" s="37" t="s">
        <v>151</v>
      </c>
      <c r="AR83" s="37" t="s">
        <v>4547</v>
      </c>
      <c r="AS83" s="37"/>
      <c r="AT83" s="37" t="s">
        <v>4694</v>
      </c>
      <c r="AU83" s="37">
        <v>3202824919</v>
      </c>
      <c r="AV83" s="37"/>
      <c r="AW83" s="37">
        <v>1</v>
      </c>
      <c r="AX83" s="37" t="s">
        <v>135</v>
      </c>
      <c r="AY83" s="37" t="s">
        <v>2496</v>
      </c>
      <c r="AZ83" s="58"/>
      <c r="BA83" s="37" t="s">
        <v>2496</v>
      </c>
      <c r="BB83" s="37" t="s">
        <v>2496</v>
      </c>
      <c r="BC83" s="37" t="s">
        <v>3654</v>
      </c>
      <c r="BD83" s="37"/>
      <c r="BE83" s="37" t="s">
        <v>2434</v>
      </c>
      <c r="BF83" s="37" t="s">
        <v>2</v>
      </c>
      <c r="BG83" s="37">
        <v>1193552058</v>
      </c>
      <c r="BH83" s="37" t="s">
        <v>4067</v>
      </c>
      <c r="BI83" s="37" t="s">
        <v>3936</v>
      </c>
      <c r="BJ83" s="37" t="s">
        <v>4215</v>
      </c>
      <c r="BK83" s="37" t="s">
        <v>4207</v>
      </c>
      <c r="BL83" s="79">
        <v>36794</v>
      </c>
      <c r="BM83" s="37" t="s">
        <v>8</v>
      </c>
      <c r="BN83" s="37" t="s">
        <v>116</v>
      </c>
      <c r="BO83" s="37" t="s">
        <v>116</v>
      </c>
      <c r="BP83" s="37" t="s">
        <v>2</v>
      </c>
      <c r="BQ83" s="37">
        <v>1022998882</v>
      </c>
      <c r="BR83" s="37" t="s">
        <v>4673</v>
      </c>
      <c r="BS83" s="37" t="s">
        <v>3944</v>
      </c>
      <c r="BT83" s="37" t="s">
        <v>3841</v>
      </c>
      <c r="BU83" s="37" t="s">
        <v>4695</v>
      </c>
      <c r="BV83" s="79">
        <v>34431</v>
      </c>
      <c r="BW83" s="50">
        <f t="shared" ca="1" si="9"/>
        <v>28</v>
      </c>
      <c r="BX83" s="62" t="s">
        <v>8</v>
      </c>
      <c r="BY83" s="62" t="s">
        <v>116</v>
      </c>
      <c r="BZ83" s="62" t="s">
        <v>116</v>
      </c>
      <c r="CA83" s="37" t="s">
        <v>2</v>
      </c>
      <c r="CB83" s="37">
        <v>1193552058</v>
      </c>
      <c r="CC83" s="37" t="s">
        <v>4067</v>
      </c>
      <c r="CD83" s="37" t="s">
        <v>3936</v>
      </c>
      <c r="CE83" s="37" t="s">
        <v>4215</v>
      </c>
      <c r="CF83" s="37" t="s">
        <v>4207</v>
      </c>
      <c r="CG83" s="79">
        <v>36794</v>
      </c>
      <c r="CH83" s="50">
        <f t="shared" ca="1" si="8"/>
        <v>22</v>
      </c>
      <c r="CI83" s="62" t="s">
        <v>8</v>
      </c>
      <c r="CJ83" s="62" t="s">
        <v>116</v>
      </c>
      <c r="CK83" s="62" t="s">
        <v>116</v>
      </c>
      <c r="CL83" s="37" t="s">
        <v>2444</v>
      </c>
      <c r="CM83" s="37" t="s">
        <v>2468</v>
      </c>
      <c r="CN83" s="37" t="s">
        <v>2495</v>
      </c>
      <c r="CO83" s="81">
        <v>44618</v>
      </c>
      <c r="CP83" s="37" t="s">
        <v>2495</v>
      </c>
      <c r="CQ83" s="37" t="s">
        <v>2495</v>
      </c>
      <c r="CR83" s="37">
        <v>3</v>
      </c>
      <c r="CS83" s="37" t="s">
        <v>2495</v>
      </c>
      <c r="CT83" s="37"/>
      <c r="CU83" s="37"/>
      <c r="CV83" s="37">
        <v>37</v>
      </c>
      <c r="CW83" s="37" t="s">
        <v>5251</v>
      </c>
      <c r="CX83" s="37">
        <v>47</v>
      </c>
      <c r="CY83" s="37"/>
      <c r="CZ83" s="37">
        <v>2</v>
      </c>
      <c r="DA83" s="37">
        <v>2</v>
      </c>
      <c r="DB83" s="37"/>
      <c r="DC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3" s="37"/>
    </row>
    <row r="84" spans="1:108" ht="45" customHeight="1" x14ac:dyDescent="0.3">
      <c r="A84" s="50">
        <v>1243763196</v>
      </c>
      <c r="B84" s="37" t="s">
        <v>2427</v>
      </c>
      <c r="C84" s="81">
        <v>44796</v>
      </c>
      <c r="D84" s="81"/>
      <c r="E84" s="50"/>
      <c r="F84" s="50"/>
      <c r="G84" s="50"/>
      <c r="H84" s="50" t="s">
        <v>4102</v>
      </c>
      <c r="I84" s="50" t="s">
        <v>5619</v>
      </c>
      <c r="J84" s="37" t="str">
        <f>VLOOKUP(MATRIZ_PRINCIPAL_USUARIOS[[#This Row],[DUPLA]],DUPLAS[],2,0)</f>
        <v>PAOLA</v>
      </c>
      <c r="K84" s="37" t="s">
        <v>1</v>
      </c>
      <c r="L84" s="37" t="s">
        <v>3803</v>
      </c>
      <c r="M84" s="37" t="s">
        <v>3819</v>
      </c>
      <c r="N84" s="37" t="s">
        <v>2730</v>
      </c>
      <c r="O84" s="37" t="s">
        <v>4216</v>
      </c>
      <c r="P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LUCIANA SALOME LEIVA ATEHORTUA</v>
      </c>
      <c r="Q84" s="81">
        <v>44750</v>
      </c>
      <c r="R84" s="50">
        <f t="shared" ca="1" si="5"/>
        <v>0</v>
      </c>
      <c r="S84" s="50">
        <f t="shared" ca="1" si="6"/>
        <v>8</v>
      </c>
      <c r="T84" s="50">
        <f t="shared" ca="1" si="7"/>
        <v>7</v>
      </c>
      <c r="U84" s="37" t="str">
        <f ca="1">IF(MATRIZ_PRINCIPAL_USUARIOS[[#This Row],[FECHA DE NACIMIENTO]]&gt;0,CONCATENATE(R84," AÑOS ",S84," MESES ",T84," DIAS "),"")</f>
        <v xml:space="preserve">0 AÑOS 8 MESES 7 DIAS </v>
      </c>
      <c r="V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4" s="37" t="s">
        <v>130</v>
      </c>
      <c r="X84" s="37" t="s">
        <v>8</v>
      </c>
      <c r="Y84" s="37" t="s">
        <v>116</v>
      </c>
      <c r="Z84" s="37" t="s">
        <v>116</v>
      </c>
      <c r="AA84" s="37" t="s">
        <v>2496</v>
      </c>
      <c r="AB84" s="37" t="s">
        <v>2496</v>
      </c>
      <c r="AC84" s="37"/>
      <c r="AD84" s="37" t="s">
        <v>2518</v>
      </c>
      <c r="AE84" s="37"/>
      <c r="AF84" s="37" t="s">
        <v>2496</v>
      </c>
      <c r="AG84" s="37" t="s">
        <v>2496</v>
      </c>
      <c r="AH84" s="37" t="s">
        <v>2496</v>
      </c>
      <c r="AI84" s="37" t="s">
        <v>2496</v>
      </c>
      <c r="AJ84" s="37" t="s">
        <v>2496</v>
      </c>
      <c r="AK84" s="37" t="s">
        <v>2496</v>
      </c>
      <c r="AL84" s="37" t="s">
        <v>2496</v>
      </c>
      <c r="AM84" s="37" t="s">
        <v>8</v>
      </c>
      <c r="AN84" s="37" t="s">
        <v>116</v>
      </c>
      <c r="AO84" s="37" t="s">
        <v>140</v>
      </c>
      <c r="AP84" s="62" t="s">
        <v>143</v>
      </c>
      <c r="AQ84" s="37" t="s">
        <v>151</v>
      </c>
      <c r="AR84" s="37" t="s">
        <v>4696</v>
      </c>
      <c r="AS84" s="37"/>
      <c r="AT84" s="37" t="s">
        <v>4697</v>
      </c>
      <c r="AU84" s="37">
        <v>3225520508</v>
      </c>
      <c r="AV84" s="37"/>
      <c r="AW84" s="37">
        <v>1</v>
      </c>
      <c r="AX84" s="37" t="s">
        <v>135</v>
      </c>
      <c r="AY84" s="37" t="s">
        <v>2496</v>
      </c>
      <c r="AZ84" s="58"/>
      <c r="BA84" s="37" t="s">
        <v>2496</v>
      </c>
      <c r="BB84" s="37" t="s">
        <v>2496</v>
      </c>
      <c r="BC84" s="37" t="s">
        <v>3607</v>
      </c>
      <c r="BD84" s="37"/>
      <c r="BE84" s="37" t="s">
        <v>2438</v>
      </c>
      <c r="BF84" s="37" t="s">
        <v>2</v>
      </c>
      <c r="BG84" s="37">
        <v>1001114334</v>
      </c>
      <c r="BH84" s="37" t="s">
        <v>3705</v>
      </c>
      <c r="BI84" s="37" t="s">
        <v>3860</v>
      </c>
      <c r="BJ84" s="37" t="s">
        <v>4216</v>
      </c>
      <c r="BK84" s="37" t="s">
        <v>4005</v>
      </c>
      <c r="BL84" s="81">
        <v>36773</v>
      </c>
      <c r="BM84" s="37" t="s">
        <v>8</v>
      </c>
      <c r="BN84" s="37" t="s">
        <v>116</v>
      </c>
      <c r="BO84" s="37" t="s">
        <v>116</v>
      </c>
      <c r="BP84" s="37" t="s">
        <v>2</v>
      </c>
      <c r="BQ84" s="37">
        <v>1023010216</v>
      </c>
      <c r="BR84" s="37" t="s">
        <v>3726</v>
      </c>
      <c r="BS84" s="37" t="s">
        <v>3782</v>
      </c>
      <c r="BT84" s="37" t="s">
        <v>2730</v>
      </c>
      <c r="BU84" s="37" t="s">
        <v>3887</v>
      </c>
      <c r="BV84" s="81"/>
      <c r="BW84" s="50" t="str">
        <f t="shared" si="9"/>
        <v/>
      </c>
      <c r="BX84" s="62"/>
      <c r="BY84" s="62"/>
      <c r="BZ84" s="62"/>
      <c r="CA84" s="37" t="s">
        <v>2</v>
      </c>
      <c r="CB84" s="37">
        <v>1001094722</v>
      </c>
      <c r="CC84" s="37" t="s">
        <v>3783</v>
      </c>
      <c r="CD84" s="37" t="s">
        <v>3777</v>
      </c>
      <c r="CE84" s="37" t="s">
        <v>4216</v>
      </c>
      <c r="CF84" s="37" t="s">
        <v>4005</v>
      </c>
      <c r="CG84" s="81">
        <v>37537</v>
      </c>
      <c r="CH84" s="50">
        <f t="shared" ca="1" si="8"/>
        <v>20</v>
      </c>
      <c r="CI84" s="62" t="s">
        <v>8</v>
      </c>
      <c r="CJ84" s="62" t="s">
        <v>116</v>
      </c>
      <c r="CK84" s="62" t="s">
        <v>116</v>
      </c>
      <c r="CL84" s="37" t="s">
        <v>2444</v>
      </c>
      <c r="CM84" s="37" t="s">
        <v>2462</v>
      </c>
      <c r="CN84" s="37" t="s">
        <v>2495</v>
      </c>
      <c r="CO84" s="81">
        <v>44795</v>
      </c>
      <c r="CP84" s="37" t="s">
        <v>2495</v>
      </c>
      <c r="CQ84" s="37" t="s">
        <v>2496</v>
      </c>
      <c r="CR84" s="37"/>
      <c r="CS84" s="37" t="s">
        <v>2496</v>
      </c>
      <c r="CT84" s="37"/>
      <c r="CU84" s="37"/>
      <c r="CV84" s="37" t="s">
        <v>5980</v>
      </c>
      <c r="CW84" s="37" t="s">
        <v>6200</v>
      </c>
      <c r="CX84" s="37" t="s">
        <v>5246</v>
      </c>
      <c r="CY84" s="37" t="s">
        <v>2495</v>
      </c>
      <c r="CZ84" s="37"/>
      <c r="DA84" s="37"/>
      <c r="DB84" s="37"/>
      <c r="DC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84" s="37"/>
    </row>
    <row r="85" spans="1:108" ht="45" customHeight="1" x14ac:dyDescent="0.3">
      <c r="A85" s="50">
        <v>1001094722</v>
      </c>
      <c r="B85" s="37" t="s">
        <v>2428</v>
      </c>
      <c r="C85" s="81">
        <v>44623</v>
      </c>
      <c r="D85" s="81">
        <v>44795</v>
      </c>
      <c r="E85" s="50" t="e">
        <f>VLOOKUP(MATRIZ_PRINCIPAL_USUARIOS[[#This Row],[NUMERO DE DOCUMENTO]],#REF!,2,0)</f>
        <v>#REF!</v>
      </c>
      <c r="F85" s="50" t="e">
        <f>VLOOKUP(MATRIZ_PRINCIPAL_USUARIOS[[#This Row],[NOMBRE COMPLETO]],$E$659:$E$682,1,0)</f>
        <v>#N/A</v>
      </c>
      <c r="G85" s="50"/>
      <c r="H85" s="37" t="s">
        <v>4102</v>
      </c>
      <c r="I85" s="37" t="s">
        <v>5619</v>
      </c>
      <c r="J85" s="37" t="str">
        <f>VLOOKUP(MATRIZ_PRINCIPAL_USUARIOS[[#This Row],[DUPLA]],DUPLAS[],2,0)</f>
        <v>PAOLA</v>
      </c>
      <c r="K85" s="37" t="s">
        <v>2</v>
      </c>
      <c r="L85" s="37" t="s">
        <v>3783</v>
      </c>
      <c r="M85" s="37" t="s">
        <v>3777</v>
      </c>
      <c r="N85" s="37" t="s">
        <v>4216</v>
      </c>
      <c r="O85" s="37" t="s">
        <v>4005</v>
      </c>
      <c r="P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PAULA ANDREA ATEHORTUA JEREZ</v>
      </c>
      <c r="Q85" s="79">
        <v>37537</v>
      </c>
      <c r="R85" s="50">
        <f t="shared" ca="1" si="5"/>
        <v>20</v>
      </c>
      <c r="S85" s="50">
        <f t="shared" ca="1" si="6"/>
        <v>5</v>
      </c>
      <c r="T85" s="50">
        <f t="shared" ca="1" si="7"/>
        <v>7</v>
      </c>
      <c r="U85" s="37" t="str">
        <f ca="1">IF(MATRIZ_PRINCIPAL_USUARIOS[[#This Row],[FECHA DE NACIMIENTO]]&gt;0,CONCATENATE(R85," AÑOS ",S85," MESES ",T85," DIAS "),"")</f>
        <v xml:space="preserve">20 AÑOS 5 MESES 7 DIAS </v>
      </c>
      <c r="V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85" s="116" t="s">
        <v>130</v>
      </c>
      <c r="X85" s="37" t="s">
        <v>8</v>
      </c>
      <c r="Y85" s="37" t="s">
        <v>116</v>
      </c>
      <c r="Z85" s="37" t="s">
        <v>116</v>
      </c>
      <c r="AA85" s="37" t="s">
        <v>2496</v>
      </c>
      <c r="AB85" s="37" t="s">
        <v>2496</v>
      </c>
      <c r="AC85" s="37"/>
      <c r="AD85" s="37" t="s">
        <v>2518</v>
      </c>
      <c r="AE85" s="37"/>
      <c r="AF85" s="37" t="s">
        <v>2496</v>
      </c>
      <c r="AG85" s="37" t="s">
        <v>2496</v>
      </c>
      <c r="AH85" s="37" t="s">
        <v>2496</v>
      </c>
      <c r="AI85" s="37" t="s">
        <v>2496</v>
      </c>
      <c r="AJ85" s="37" t="s">
        <v>2496</v>
      </c>
      <c r="AK85" s="37" t="s">
        <v>2496</v>
      </c>
      <c r="AL85" s="37" t="s">
        <v>2496</v>
      </c>
      <c r="AM85" s="37" t="s">
        <v>8</v>
      </c>
      <c r="AN85" s="37" t="s">
        <v>116</v>
      </c>
      <c r="AO85" s="37" t="s">
        <v>140</v>
      </c>
      <c r="AP85" s="62" t="s">
        <v>143</v>
      </c>
      <c r="AQ85" s="37" t="s">
        <v>151</v>
      </c>
      <c r="AR85" s="37" t="s">
        <v>4696</v>
      </c>
      <c r="AS85" s="37"/>
      <c r="AT85" s="37" t="s">
        <v>4697</v>
      </c>
      <c r="AU85" s="37">
        <v>3225520508</v>
      </c>
      <c r="AV85" s="37"/>
      <c r="AW85" s="37">
        <v>1</v>
      </c>
      <c r="AX85" s="37" t="s">
        <v>135</v>
      </c>
      <c r="AY85" s="37" t="s">
        <v>2495</v>
      </c>
      <c r="AZ85" s="58" t="s">
        <v>3600</v>
      </c>
      <c r="BA85" s="37" t="s">
        <v>2496</v>
      </c>
      <c r="BB85" s="37" t="s">
        <v>2496</v>
      </c>
      <c r="BC85" s="37" t="s">
        <v>3607</v>
      </c>
      <c r="BD85" s="37"/>
      <c r="BE85" s="37" t="s">
        <v>2439</v>
      </c>
      <c r="BF85" s="37" t="s">
        <v>2</v>
      </c>
      <c r="BG85" s="37">
        <v>1001114334</v>
      </c>
      <c r="BH85" s="37" t="s">
        <v>3705</v>
      </c>
      <c r="BI85" s="37" t="s">
        <v>3860</v>
      </c>
      <c r="BJ85" s="37" t="s">
        <v>4216</v>
      </c>
      <c r="BK85" s="37" t="s">
        <v>4005</v>
      </c>
      <c r="BL85" s="79">
        <v>36773</v>
      </c>
      <c r="BM85" s="37" t="s">
        <v>8</v>
      </c>
      <c r="BN85" s="37" t="s">
        <v>116</v>
      </c>
      <c r="BO85" s="37" t="s">
        <v>116</v>
      </c>
      <c r="BP85" s="37"/>
      <c r="BQ85" s="37"/>
      <c r="BR85" s="37"/>
      <c r="BS85" s="37"/>
      <c r="BT85" s="37"/>
      <c r="BU85" s="37"/>
      <c r="BV85" s="79"/>
      <c r="BW85" s="50" t="str">
        <f t="shared" si="9"/>
        <v/>
      </c>
      <c r="BX85" s="62"/>
      <c r="BY85" s="62"/>
      <c r="BZ85" s="62"/>
      <c r="CA85" s="37"/>
      <c r="CB85" s="37"/>
      <c r="CC85" s="37"/>
      <c r="CD85" s="37"/>
      <c r="CE85" s="37"/>
      <c r="CF85" s="37"/>
      <c r="CG85" s="79"/>
      <c r="CH85" s="50" t="str">
        <f t="shared" si="8"/>
        <v/>
      </c>
      <c r="CI85" s="62"/>
      <c r="CJ85" s="62"/>
      <c r="CK85" s="62"/>
      <c r="CL85" s="37" t="s">
        <v>2444</v>
      </c>
      <c r="CM85" s="37" t="s">
        <v>2462</v>
      </c>
      <c r="CN85" s="37" t="s">
        <v>2495</v>
      </c>
      <c r="CO85" s="81">
        <v>44621</v>
      </c>
      <c r="CP85" s="37" t="s">
        <v>2495</v>
      </c>
      <c r="CQ85" s="37"/>
      <c r="CR85" s="37"/>
      <c r="CS85" s="37"/>
      <c r="CT85" s="37"/>
      <c r="CU85" s="37"/>
      <c r="CV85" s="37"/>
      <c r="CW85" s="37"/>
      <c r="CX85" s="37"/>
      <c r="CY85" s="37"/>
      <c r="CZ85" s="37"/>
      <c r="DA85" s="37"/>
      <c r="DB85" s="37">
        <v>18</v>
      </c>
      <c r="DC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85" s="37"/>
    </row>
    <row r="86" spans="1:108" ht="45" customHeight="1" x14ac:dyDescent="0.3">
      <c r="A86" s="50">
        <v>1023046195</v>
      </c>
      <c r="B86" s="37" t="s">
        <v>2427</v>
      </c>
      <c r="C86" s="81">
        <v>44623</v>
      </c>
      <c r="D86" s="81"/>
      <c r="E86" s="50"/>
      <c r="F86" s="50"/>
      <c r="G86" s="50"/>
      <c r="H86" s="37" t="s">
        <v>4102</v>
      </c>
      <c r="I86" s="37" t="s">
        <v>6745</v>
      </c>
      <c r="J86" s="37" t="str">
        <f>VLOOKUP(MATRIZ_PRINCIPAL_USUARIOS[[#This Row],[DUPLA]],DUPLAS[],2,0)</f>
        <v>NIKOL MALES - ANDREA ROCIO</v>
      </c>
      <c r="K86" s="37" t="s">
        <v>1</v>
      </c>
      <c r="L86" s="37" t="s">
        <v>4217</v>
      </c>
      <c r="M86" s="37" t="s">
        <v>3865</v>
      </c>
      <c r="N86" s="37" t="s">
        <v>4218</v>
      </c>
      <c r="O86" s="37" t="s">
        <v>3751</v>
      </c>
      <c r="P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HELLEN  MARIANA ALBINO MARTINEZ</v>
      </c>
      <c r="Q86" s="79">
        <v>44235</v>
      </c>
      <c r="R86" s="50">
        <f t="shared" ca="1" si="5"/>
        <v>2</v>
      </c>
      <c r="S86" s="50">
        <f t="shared" ca="1" si="6"/>
        <v>1</v>
      </c>
      <c r="T86" s="50">
        <f t="shared" ca="1" si="7"/>
        <v>7</v>
      </c>
      <c r="U86" s="37" t="str">
        <f ca="1">IF(MATRIZ_PRINCIPAL_USUARIOS[[#This Row],[FECHA DE NACIMIENTO]]&gt;0,CONCATENATE(R86," AÑOS ",S86," MESES ",T86," DIAS "),"")</f>
        <v xml:space="preserve">2 AÑOS 1 MESES 7 DIAS </v>
      </c>
      <c r="V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6" s="116" t="s">
        <v>130</v>
      </c>
      <c r="X86" s="37" t="s">
        <v>8</v>
      </c>
      <c r="Y86" s="37" t="s">
        <v>116</v>
      </c>
      <c r="Z86" s="37" t="s">
        <v>116</v>
      </c>
      <c r="AA86" s="37" t="s">
        <v>2496</v>
      </c>
      <c r="AB86" s="37" t="s">
        <v>2496</v>
      </c>
      <c r="AC86" s="37"/>
      <c r="AD86" s="37" t="s">
        <v>2518</v>
      </c>
      <c r="AE86" s="37"/>
      <c r="AF86" s="37" t="s">
        <v>2496</v>
      </c>
      <c r="AG86" s="37" t="s">
        <v>2496</v>
      </c>
      <c r="AH86" s="37" t="s">
        <v>2496</v>
      </c>
      <c r="AI86" s="37" t="s">
        <v>2496</v>
      </c>
      <c r="AJ86" s="37" t="s">
        <v>2496</v>
      </c>
      <c r="AK86" s="37" t="s">
        <v>2496</v>
      </c>
      <c r="AL86" s="37" t="s">
        <v>2496</v>
      </c>
      <c r="AM86" s="37" t="s">
        <v>8</v>
      </c>
      <c r="AN86" s="37" t="s">
        <v>116</v>
      </c>
      <c r="AO86" s="37" t="s">
        <v>140</v>
      </c>
      <c r="AP86" s="62" t="s">
        <v>143</v>
      </c>
      <c r="AQ86" s="37" t="s">
        <v>151</v>
      </c>
      <c r="AR86" s="37" t="s">
        <v>4539</v>
      </c>
      <c r="AS86" s="37"/>
      <c r="AT86" s="37" t="s">
        <v>4698</v>
      </c>
      <c r="AU86" s="37">
        <v>3217156188</v>
      </c>
      <c r="AV86" s="37">
        <v>3204501226</v>
      </c>
      <c r="AW86" s="37">
        <v>1</v>
      </c>
      <c r="AX86" s="37" t="s">
        <v>135</v>
      </c>
      <c r="AY86" s="37" t="s">
        <v>2496</v>
      </c>
      <c r="AZ86" s="58"/>
      <c r="BA86" s="37" t="s">
        <v>2496</v>
      </c>
      <c r="BB86" s="37" t="s">
        <v>2496</v>
      </c>
      <c r="BC86" s="37" t="s">
        <v>3654</v>
      </c>
      <c r="BD86" s="37"/>
      <c r="BE86" s="37" t="s">
        <v>2434</v>
      </c>
      <c r="BF86" s="37" t="s">
        <v>2</v>
      </c>
      <c r="BG86" s="37">
        <v>1001273620</v>
      </c>
      <c r="BH86" s="37" t="s">
        <v>4699</v>
      </c>
      <c r="BI86" s="37" t="s">
        <v>3775</v>
      </c>
      <c r="BJ86" s="37" t="s">
        <v>3751</v>
      </c>
      <c r="BK86" s="37" t="s">
        <v>4458</v>
      </c>
      <c r="BL86" s="79">
        <v>37458</v>
      </c>
      <c r="BM86" s="37" t="s">
        <v>8</v>
      </c>
      <c r="BN86" s="37" t="s">
        <v>116</v>
      </c>
      <c r="BO86" s="37" t="s">
        <v>116</v>
      </c>
      <c r="BP86" s="37" t="s">
        <v>2</v>
      </c>
      <c r="BQ86" s="37">
        <v>1022994111</v>
      </c>
      <c r="BR86" s="37" t="s">
        <v>4229</v>
      </c>
      <c r="BS86" s="37" t="s">
        <v>3726</v>
      </c>
      <c r="BT86" s="37" t="s">
        <v>4700</v>
      </c>
      <c r="BU86" s="37" t="s">
        <v>3822</v>
      </c>
      <c r="BV86" s="79">
        <v>34409</v>
      </c>
      <c r="BW86" s="50">
        <f t="shared" ca="1" si="9"/>
        <v>28</v>
      </c>
      <c r="BX86" s="62" t="s">
        <v>8</v>
      </c>
      <c r="BY86" s="62" t="s">
        <v>116</v>
      </c>
      <c r="BZ86" s="62" t="s">
        <v>116</v>
      </c>
      <c r="CA86" s="37" t="s">
        <v>2</v>
      </c>
      <c r="CB86" s="37">
        <v>1001273620</v>
      </c>
      <c r="CC86" s="37" t="s">
        <v>4699</v>
      </c>
      <c r="CD86" s="37" t="s">
        <v>3775</v>
      </c>
      <c r="CE86" s="37" t="s">
        <v>3751</v>
      </c>
      <c r="CF86" s="37" t="s">
        <v>4458</v>
      </c>
      <c r="CG86" s="79">
        <v>37458</v>
      </c>
      <c r="CH86" s="50">
        <f t="shared" ca="1" si="8"/>
        <v>20</v>
      </c>
      <c r="CI86" s="62" t="s">
        <v>8</v>
      </c>
      <c r="CJ86" s="62" t="s">
        <v>116</v>
      </c>
      <c r="CK86" s="62" t="s">
        <v>116</v>
      </c>
      <c r="CL86" s="37" t="s">
        <v>2444</v>
      </c>
      <c r="CM86" s="37" t="s">
        <v>2462</v>
      </c>
      <c r="CN86" s="37" t="s">
        <v>2495</v>
      </c>
      <c r="CO86" s="81">
        <v>44621</v>
      </c>
      <c r="CP86" s="37" t="s">
        <v>2495</v>
      </c>
      <c r="CQ86" s="37" t="s">
        <v>2495</v>
      </c>
      <c r="CR86" s="37">
        <v>2</v>
      </c>
      <c r="CS86" s="37" t="s">
        <v>2495</v>
      </c>
      <c r="CT86" s="37"/>
      <c r="CU86" s="37"/>
      <c r="CV86" s="37">
        <v>40</v>
      </c>
      <c r="CW86" s="37" t="s">
        <v>5252</v>
      </c>
      <c r="CX86" s="37">
        <v>46</v>
      </c>
      <c r="CY86" s="37"/>
      <c r="CZ86" s="37">
        <v>6</v>
      </c>
      <c r="DA86" s="37">
        <v>12</v>
      </c>
      <c r="DB86" s="37"/>
      <c r="DC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6" s="37"/>
    </row>
    <row r="87" spans="1:108" ht="45" customHeight="1" x14ac:dyDescent="0.3">
      <c r="A87" s="50">
        <v>1016969726</v>
      </c>
      <c r="B87" s="37" t="s">
        <v>2427</v>
      </c>
      <c r="C87" s="81">
        <v>44649</v>
      </c>
      <c r="D87" s="81"/>
      <c r="E87" s="50"/>
      <c r="F87" s="50"/>
      <c r="G87" s="50"/>
      <c r="H87" s="50" t="s">
        <v>4102</v>
      </c>
      <c r="I87" s="50" t="s">
        <v>6745</v>
      </c>
      <c r="J87" s="37" t="str">
        <f>VLOOKUP(MATRIZ_PRINCIPAL_USUARIOS[[#This Row],[DUPLA]],DUPLAS[],2,0)</f>
        <v>NIKOL MALES - ANDREA ROCIO</v>
      </c>
      <c r="K87" s="37" t="s">
        <v>1</v>
      </c>
      <c r="L87" s="37" t="s">
        <v>3738</v>
      </c>
      <c r="M87" s="37" t="s">
        <v>5626</v>
      </c>
      <c r="N87" s="37" t="s">
        <v>3889</v>
      </c>
      <c r="O87" s="37" t="s">
        <v>5627</v>
      </c>
      <c r="P8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LUCIA DELGADO FANDIÑO</v>
      </c>
      <c r="Q87" s="81">
        <v>44104</v>
      </c>
      <c r="R87" s="50">
        <f t="shared" ca="1" si="5"/>
        <v>2</v>
      </c>
      <c r="S87" s="50">
        <f t="shared" ca="1" si="6"/>
        <v>5</v>
      </c>
      <c r="T87" s="50">
        <f t="shared" ca="1" si="7"/>
        <v>13</v>
      </c>
      <c r="U87" s="37" t="str">
        <f ca="1">IF(MATRIZ_PRINCIPAL_USUARIOS[[#This Row],[FECHA DE NACIMIENTO]]&gt;0,CONCATENATE(R87," AÑOS ",S87," MESES ",T87," DIAS "),"")</f>
        <v xml:space="preserve">2 AÑOS 5 MESES 13 DIAS </v>
      </c>
      <c r="V8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7" s="37" t="s">
        <v>130</v>
      </c>
      <c r="X87" s="37" t="s">
        <v>8</v>
      </c>
      <c r="Y87" s="37" t="s">
        <v>116</v>
      </c>
      <c r="Z87" s="37" t="s">
        <v>116</v>
      </c>
      <c r="AA87" s="37" t="s">
        <v>2496</v>
      </c>
      <c r="AB87" s="37" t="s">
        <v>2496</v>
      </c>
      <c r="AC87" s="37"/>
      <c r="AD87" s="37" t="s">
        <v>2518</v>
      </c>
      <c r="AE87" s="37"/>
      <c r="AF87" s="37" t="s">
        <v>2496</v>
      </c>
      <c r="AG87" s="37" t="s">
        <v>2496</v>
      </c>
      <c r="AH87" s="37" t="s">
        <v>2496</v>
      </c>
      <c r="AI87" s="37" t="s">
        <v>2496</v>
      </c>
      <c r="AJ87" s="37" t="s">
        <v>2496</v>
      </c>
      <c r="AK87" s="37" t="s">
        <v>2496</v>
      </c>
      <c r="AL87" s="37" t="s">
        <v>2496</v>
      </c>
      <c r="AM87" s="37" t="s">
        <v>8</v>
      </c>
      <c r="AN87" s="37" t="s">
        <v>116</v>
      </c>
      <c r="AO87" s="37" t="s">
        <v>140</v>
      </c>
      <c r="AP87" s="62" t="s">
        <v>143</v>
      </c>
      <c r="AQ87" s="37" t="s">
        <v>151</v>
      </c>
      <c r="AR87" s="37" t="s">
        <v>4501</v>
      </c>
      <c r="AS87" s="37"/>
      <c r="AT87" s="37" t="s">
        <v>5628</v>
      </c>
      <c r="AU87" s="37">
        <v>3135622873</v>
      </c>
      <c r="AV87" s="37"/>
      <c r="AW87" s="37">
        <v>1</v>
      </c>
      <c r="AX87" s="37" t="s">
        <v>135</v>
      </c>
      <c r="AY87" s="37" t="s">
        <v>2496</v>
      </c>
      <c r="AZ87" s="58"/>
      <c r="BA87" s="37"/>
      <c r="BB87" s="37"/>
      <c r="BC87" s="37" t="s">
        <v>3654</v>
      </c>
      <c r="BD87" s="37"/>
      <c r="BE87" s="37" t="s">
        <v>2434</v>
      </c>
      <c r="BF87" s="37" t="s">
        <v>2</v>
      </c>
      <c r="BG87" s="37">
        <v>1014218058</v>
      </c>
      <c r="BH87" s="37" t="s">
        <v>5629</v>
      </c>
      <c r="BI87" s="37" t="s">
        <v>5630</v>
      </c>
      <c r="BJ87" s="37" t="s">
        <v>5627</v>
      </c>
      <c r="BK87" s="37" t="s">
        <v>3746</v>
      </c>
      <c r="BL87" s="81">
        <v>33242</v>
      </c>
      <c r="BM87" s="37" t="s">
        <v>8</v>
      </c>
      <c r="BN87" s="37" t="s">
        <v>19</v>
      </c>
      <c r="BO87" s="37" t="s">
        <v>2975</v>
      </c>
      <c r="BP87" s="37" t="s">
        <v>2</v>
      </c>
      <c r="BQ87" s="37">
        <v>1010185025</v>
      </c>
      <c r="BR87" s="37" t="s">
        <v>3726</v>
      </c>
      <c r="BS87" s="37" t="s">
        <v>3734</v>
      </c>
      <c r="BT87" s="37" t="s">
        <v>3889</v>
      </c>
      <c r="BU87" s="37" t="s">
        <v>3808</v>
      </c>
      <c r="BV87" s="81">
        <v>32751</v>
      </c>
      <c r="BW87" s="50">
        <f t="shared" ca="1" si="9"/>
        <v>33</v>
      </c>
      <c r="BX87" s="62" t="s">
        <v>8</v>
      </c>
      <c r="BY87" s="62" t="s">
        <v>23</v>
      </c>
      <c r="BZ87" s="62" t="s">
        <v>3543</v>
      </c>
      <c r="CA87" s="37" t="s">
        <v>2</v>
      </c>
      <c r="CB87" s="37">
        <v>1014218058</v>
      </c>
      <c r="CC87" s="37" t="s">
        <v>5629</v>
      </c>
      <c r="CD87" s="37" t="s">
        <v>5630</v>
      </c>
      <c r="CE87" s="37" t="s">
        <v>5627</v>
      </c>
      <c r="CF87" s="37" t="s">
        <v>3746</v>
      </c>
      <c r="CG87" s="81">
        <v>33242</v>
      </c>
      <c r="CH87" s="50">
        <f t="shared" ca="1" si="8"/>
        <v>32</v>
      </c>
      <c r="CI87" s="62" t="s">
        <v>8</v>
      </c>
      <c r="CJ87" s="62" t="s">
        <v>19</v>
      </c>
      <c r="CK87" s="62" t="s">
        <v>2975</v>
      </c>
      <c r="CL87" s="37" t="s">
        <v>2444</v>
      </c>
      <c r="CM87" s="37" t="s">
        <v>2468</v>
      </c>
      <c r="CN87" s="37" t="s">
        <v>2495</v>
      </c>
      <c r="CO87" s="81">
        <v>44648</v>
      </c>
      <c r="CP87" s="37" t="s">
        <v>2495</v>
      </c>
      <c r="CQ87" s="37" t="s">
        <v>2496</v>
      </c>
      <c r="CR87" s="37"/>
      <c r="CS87" s="37" t="s">
        <v>2496</v>
      </c>
      <c r="CT87" s="37"/>
      <c r="CU87" s="37"/>
      <c r="CV87" s="37">
        <v>39</v>
      </c>
      <c r="CW87" s="37">
        <v>2500</v>
      </c>
      <c r="CX87" s="37">
        <v>43</v>
      </c>
      <c r="CY87" s="37" t="s">
        <v>2496</v>
      </c>
      <c r="CZ87" s="37">
        <v>6</v>
      </c>
      <c r="DA87" s="37">
        <v>12</v>
      </c>
      <c r="DB87" s="37"/>
      <c r="DC8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7" s="37"/>
    </row>
    <row r="88" spans="1:108" ht="45" customHeight="1" x14ac:dyDescent="0.3">
      <c r="A88" s="50">
        <v>1023045537</v>
      </c>
      <c r="B88" s="37" t="s">
        <v>2428</v>
      </c>
      <c r="C88" s="81">
        <v>44623</v>
      </c>
      <c r="D88" s="81">
        <v>44648</v>
      </c>
      <c r="E88" s="50" t="e">
        <f>VLOOKUP(MATRIZ_PRINCIPAL_USUARIOS[[#This Row],[NUMERO DE DOCUMENTO]],#REF!,2,0)</f>
        <v>#REF!</v>
      </c>
      <c r="F88" s="50" t="e">
        <f>VLOOKUP(MATRIZ_PRINCIPAL_USUARIOS[[#This Row],[NOMBRE COMPLETO]],$E$659:$E$682,1,0)</f>
        <v>#N/A</v>
      </c>
      <c r="G88" s="50"/>
      <c r="H88" s="37" t="s">
        <v>4102</v>
      </c>
      <c r="I88" s="37" t="s">
        <v>6750</v>
      </c>
      <c r="J88" s="37" t="str">
        <f>VLOOKUP(MATRIZ_PRINCIPAL_USUARIOS[[#This Row],[DUPLA]],DUPLAS[],2,0)</f>
        <v>JOHANA ALVARADO</v>
      </c>
      <c r="K88" s="37" t="s">
        <v>1</v>
      </c>
      <c r="L88" s="37" t="s">
        <v>3897</v>
      </c>
      <c r="M88" s="37" t="s">
        <v>3864</v>
      </c>
      <c r="N88" s="37" t="s">
        <v>4010</v>
      </c>
      <c r="O88" s="37" t="s">
        <v>4219</v>
      </c>
      <c r="P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MATIAS ALEXANDER VARELA LAGUNA</v>
      </c>
      <c r="Q88" s="79">
        <v>44100</v>
      </c>
      <c r="R88" s="50">
        <f t="shared" ca="1" si="5"/>
        <v>2</v>
      </c>
      <c r="S88" s="50">
        <f t="shared" ca="1" si="6"/>
        <v>5</v>
      </c>
      <c r="T88" s="50">
        <f t="shared" ca="1" si="7"/>
        <v>17</v>
      </c>
      <c r="U88" s="37" t="str">
        <f ca="1">IF(MATRIZ_PRINCIPAL_USUARIOS[[#This Row],[FECHA DE NACIMIENTO]]&gt;0,CONCATENATE(R88," AÑOS ",S88," MESES ",T88," DIAS "),"")</f>
        <v xml:space="preserve">2 AÑOS 5 MESES 17 DIAS </v>
      </c>
      <c r="V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8" s="116" t="s">
        <v>129</v>
      </c>
      <c r="X88" s="37" t="s">
        <v>8</v>
      </c>
      <c r="Y88" s="37" t="s">
        <v>116</v>
      </c>
      <c r="Z88" s="37" t="s">
        <v>116</v>
      </c>
      <c r="AA88" s="37" t="s">
        <v>2496</v>
      </c>
      <c r="AB88" s="37" t="s">
        <v>2496</v>
      </c>
      <c r="AC88" s="37"/>
      <c r="AD88" s="37" t="s">
        <v>2518</v>
      </c>
      <c r="AE88" s="37"/>
      <c r="AF88" s="37" t="s">
        <v>2496</v>
      </c>
      <c r="AG88" s="37" t="s">
        <v>2496</v>
      </c>
      <c r="AH88" s="37" t="s">
        <v>2496</v>
      </c>
      <c r="AI88" s="37" t="s">
        <v>2496</v>
      </c>
      <c r="AJ88" s="37" t="s">
        <v>2496</v>
      </c>
      <c r="AK88" s="37" t="s">
        <v>2496</v>
      </c>
      <c r="AL88" s="37" t="s">
        <v>2496</v>
      </c>
      <c r="AM88" s="37" t="s">
        <v>8</v>
      </c>
      <c r="AN88" s="37" t="s">
        <v>116</v>
      </c>
      <c r="AO88" s="37" t="s">
        <v>140</v>
      </c>
      <c r="AP88" s="62" t="s">
        <v>143</v>
      </c>
      <c r="AQ88" s="37" t="s">
        <v>151</v>
      </c>
      <c r="AR88" s="37" t="s">
        <v>4652</v>
      </c>
      <c r="AS88" s="37"/>
      <c r="AT88" s="37" t="s">
        <v>4701</v>
      </c>
      <c r="AU88" s="37">
        <v>3148050327</v>
      </c>
      <c r="AV88" s="37"/>
      <c r="AW88" s="37">
        <v>1</v>
      </c>
      <c r="AX88" s="37" t="s">
        <v>135</v>
      </c>
      <c r="AY88" s="37" t="s">
        <v>2496</v>
      </c>
      <c r="AZ88" s="58"/>
      <c r="BA88" s="37" t="s">
        <v>2496</v>
      </c>
      <c r="BB88" s="37" t="s">
        <v>2496</v>
      </c>
      <c r="BC88" s="37" t="s">
        <v>3617</v>
      </c>
      <c r="BD88" s="37"/>
      <c r="BE88" s="37" t="s">
        <v>2434</v>
      </c>
      <c r="BF88" s="37" t="s">
        <v>5</v>
      </c>
      <c r="BG88" s="37"/>
      <c r="BH88" s="37" t="s">
        <v>4702</v>
      </c>
      <c r="BI88" s="37" t="s">
        <v>3740</v>
      </c>
      <c r="BJ88" s="37" t="s">
        <v>4219</v>
      </c>
      <c r="BK88" s="37" t="s">
        <v>3761</v>
      </c>
      <c r="BL88" s="79">
        <v>33540</v>
      </c>
      <c r="BM88" s="37" t="s">
        <v>9</v>
      </c>
      <c r="BN88" s="37" t="s">
        <v>45</v>
      </c>
      <c r="BO88" s="37"/>
      <c r="BP88" s="37" t="s">
        <v>5</v>
      </c>
      <c r="BQ88" s="37"/>
      <c r="BR88" s="37" t="s">
        <v>3914</v>
      </c>
      <c r="BS88" s="37" t="s">
        <v>3694</v>
      </c>
      <c r="BT88" s="37" t="s">
        <v>4010</v>
      </c>
      <c r="BU88" s="37" t="s">
        <v>3770</v>
      </c>
      <c r="BV88" s="79">
        <v>35756</v>
      </c>
      <c r="BW88" s="50">
        <f t="shared" ca="1" si="9"/>
        <v>25</v>
      </c>
      <c r="BX88" s="62" t="s">
        <v>9</v>
      </c>
      <c r="BY88" s="62" t="s">
        <v>45</v>
      </c>
      <c r="BZ88" s="62"/>
      <c r="CA88" s="37" t="s">
        <v>5</v>
      </c>
      <c r="CB88" s="37"/>
      <c r="CC88" s="37" t="s">
        <v>4702</v>
      </c>
      <c r="CD88" s="37" t="s">
        <v>3740</v>
      </c>
      <c r="CE88" s="37" t="s">
        <v>4219</v>
      </c>
      <c r="CF88" s="37" t="s">
        <v>3761</v>
      </c>
      <c r="CG88" s="79">
        <v>33540</v>
      </c>
      <c r="CH88" s="50">
        <f t="shared" ca="1" si="8"/>
        <v>31</v>
      </c>
      <c r="CI88" s="62" t="s">
        <v>9</v>
      </c>
      <c r="CJ88" s="62" t="s">
        <v>45</v>
      </c>
      <c r="CK88" s="62"/>
      <c r="CL88" s="37" t="s">
        <v>2443</v>
      </c>
      <c r="CM88" s="37" t="s">
        <v>2457</v>
      </c>
      <c r="CN88" s="37" t="s">
        <v>2495</v>
      </c>
      <c r="CO88" s="81">
        <v>44621</v>
      </c>
      <c r="CP88" s="37" t="s">
        <v>2495</v>
      </c>
      <c r="CQ88" s="37" t="s">
        <v>2495</v>
      </c>
      <c r="CR88" s="37">
        <v>1</v>
      </c>
      <c r="CS88" s="37" t="s">
        <v>2496</v>
      </c>
      <c r="CT88" s="37"/>
      <c r="CU88" s="37"/>
      <c r="CV88" s="37">
        <v>40</v>
      </c>
      <c r="CW88" s="37" t="s">
        <v>5253</v>
      </c>
      <c r="CX88" s="37">
        <v>51</v>
      </c>
      <c r="CY88" s="37"/>
      <c r="CZ88" s="37">
        <v>6</v>
      </c>
      <c r="DA88" s="37">
        <v>12</v>
      </c>
      <c r="DB88" s="37"/>
      <c r="DC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8" s="37"/>
    </row>
    <row r="89" spans="1:108" ht="45" customHeight="1" x14ac:dyDescent="0.3">
      <c r="A89" s="50">
        <v>1243859420</v>
      </c>
      <c r="B89" s="37" t="s">
        <v>2427</v>
      </c>
      <c r="C89" s="81">
        <v>44623</v>
      </c>
      <c r="D89" s="81"/>
      <c r="E89" s="50"/>
      <c r="F89" s="50"/>
      <c r="G89" s="50" t="s">
        <v>3686</v>
      </c>
      <c r="H89" s="37" t="s">
        <v>4102</v>
      </c>
      <c r="I89" s="37" t="s">
        <v>6748</v>
      </c>
      <c r="J89" s="37" t="str">
        <f>VLOOKUP(MATRIZ_PRINCIPAL_USUARIOS[[#This Row],[DUPLA]],DUPLAS[],2,0)</f>
        <v>GLORIA GUERRA - KAROL</v>
      </c>
      <c r="K89" s="37" t="s">
        <v>1</v>
      </c>
      <c r="L89" s="37" t="s">
        <v>3938</v>
      </c>
      <c r="M89" s="37" t="s">
        <v>3743</v>
      </c>
      <c r="N89" s="37" t="s">
        <v>3730</v>
      </c>
      <c r="O89" s="37" t="s">
        <v>3755</v>
      </c>
      <c r="P8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CAMILA RODRIGUEZ CASTAÑEDA</v>
      </c>
      <c r="Q89" s="79">
        <v>44067</v>
      </c>
      <c r="R89" s="50">
        <f t="shared" ca="1" si="5"/>
        <v>2</v>
      </c>
      <c r="S89" s="50">
        <f t="shared" ca="1" si="6"/>
        <v>6</v>
      </c>
      <c r="T89" s="50">
        <f t="shared" ca="1" si="7"/>
        <v>19</v>
      </c>
      <c r="U89" s="37" t="str">
        <f ca="1">IF(MATRIZ_PRINCIPAL_USUARIOS[[#This Row],[FECHA DE NACIMIENTO]]&gt;0,CONCATENATE(R89," AÑOS ",S89," MESES ",T89," DIAS "),"")</f>
        <v xml:space="preserve">2 AÑOS 6 MESES 19 DIAS </v>
      </c>
      <c r="V8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89" s="116" t="s">
        <v>130</v>
      </c>
      <c r="X89" s="37" t="s">
        <v>8</v>
      </c>
      <c r="Y89" s="37" t="s">
        <v>116</v>
      </c>
      <c r="Z89" s="37" t="s">
        <v>116</v>
      </c>
      <c r="AA89" s="37" t="s">
        <v>2495</v>
      </c>
      <c r="AB89" s="37" t="s">
        <v>2495</v>
      </c>
      <c r="AC89" s="37" t="s">
        <v>2450</v>
      </c>
      <c r="AD89" s="37"/>
      <c r="AE89" s="37" t="s">
        <v>4500</v>
      </c>
      <c r="AF89" s="37" t="s">
        <v>2495</v>
      </c>
      <c r="AG89" s="37" t="s">
        <v>2495</v>
      </c>
      <c r="AH89" s="37" t="s">
        <v>2496</v>
      </c>
      <c r="AI89" s="37" t="s">
        <v>2496</v>
      </c>
      <c r="AJ89" s="37" t="s">
        <v>2495</v>
      </c>
      <c r="AK89" s="37" t="s">
        <v>2495</v>
      </c>
      <c r="AL89" s="37"/>
      <c r="AM89" s="37" t="s">
        <v>8</v>
      </c>
      <c r="AN89" s="37" t="s">
        <v>116</v>
      </c>
      <c r="AO89" s="37" t="s">
        <v>140</v>
      </c>
      <c r="AP89" s="62" t="s">
        <v>143</v>
      </c>
      <c r="AQ89" s="37" t="s">
        <v>151</v>
      </c>
      <c r="AR89" s="37" t="s">
        <v>4703</v>
      </c>
      <c r="AS89" s="37"/>
      <c r="AT89" s="37" t="s">
        <v>6582</v>
      </c>
      <c r="AU89" s="37">
        <v>3502924351</v>
      </c>
      <c r="AV89" s="37"/>
      <c r="AW89" s="37">
        <v>1</v>
      </c>
      <c r="AX89" s="37" t="s">
        <v>135</v>
      </c>
      <c r="AY89" s="37" t="s">
        <v>2496</v>
      </c>
      <c r="AZ89" s="58"/>
      <c r="BA89" s="37" t="s">
        <v>2496</v>
      </c>
      <c r="BB89" s="37" t="s">
        <v>2496</v>
      </c>
      <c r="BC89" s="37" t="s">
        <v>3654</v>
      </c>
      <c r="BD89" s="37"/>
      <c r="BE89" s="37" t="s">
        <v>2434</v>
      </c>
      <c r="BF89" s="37" t="s">
        <v>2</v>
      </c>
      <c r="BG89" s="37">
        <v>1059785610</v>
      </c>
      <c r="BH89" s="37" t="s">
        <v>4054</v>
      </c>
      <c r="BI89" s="37" t="s">
        <v>3779</v>
      </c>
      <c r="BJ89" s="37" t="s">
        <v>3755</v>
      </c>
      <c r="BK89" s="37"/>
      <c r="BL89" s="79">
        <v>33397</v>
      </c>
      <c r="BM89" s="37" t="s">
        <v>8</v>
      </c>
      <c r="BN89" s="37" t="s">
        <v>20</v>
      </c>
      <c r="BO89" s="37" t="s">
        <v>3498</v>
      </c>
      <c r="BP89" s="37" t="s">
        <v>2</v>
      </c>
      <c r="BQ89" s="37">
        <v>1022954916</v>
      </c>
      <c r="BR89" s="37" t="s">
        <v>4229</v>
      </c>
      <c r="BS89" s="37" t="s">
        <v>4704</v>
      </c>
      <c r="BT89" s="37" t="s">
        <v>3730</v>
      </c>
      <c r="BU89" s="37" t="s">
        <v>4705</v>
      </c>
      <c r="BV89" s="79">
        <v>32812</v>
      </c>
      <c r="BW89" s="50">
        <f t="shared" ca="1" si="9"/>
        <v>33</v>
      </c>
      <c r="BX89" s="62" t="s">
        <v>8</v>
      </c>
      <c r="BY89" s="62" t="s">
        <v>116</v>
      </c>
      <c r="BZ89" s="62" t="s">
        <v>116</v>
      </c>
      <c r="CA89" s="37" t="s">
        <v>2</v>
      </c>
      <c r="CB89" s="37">
        <v>1059785610</v>
      </c>
      <c r="CC89" s="37" t="s">
        <v>4054</v>
      </c>
      <c r="CD89" s="37" t="s">
        <v>3779</v>
      </c>
      <c r="CE89" s="37" t="s">
        <v>3755</v>
      </c>
      <c r="CF89" s="37"/>
      <c r="CG89" s="79">
        <v>33397</v>
      </c>
      <c r="CH89" s="50">
        <f t="shared" ca="1" si="8"/>
        <v>31</v>
      </c>
      <c r="CI89" s="62" t="s">
        <v>8</v>
      </c>
      <c r="CJ89" s="62" t="s">
        <v>20</v>
      </c>
      <c r="CK89" s="62" t="s">
        <v>3498</v>
      </c>
      <c r="CL89" s="37" t="s">
        <v>2443</v>
      </c>
      <c r="CM89" s="37" t="s">
        <v>2450</v>
      </c>
      <c r="CN89" s="37" t="s">
        <v>2495</v>
      </c>
      <c r="CO89" s="81">
        <v>44621</v>
      </c>
      <c r="CP89" s="37" t="s">
        <v>2495</v>
      </c>
      <c r="CQ89" s="37" t="s">
        <v>2495</v>
      </c>
      <c r="CR89" s="37">
        <v>3</v>
      </c>
      <c r="CS89" s="37" t="s">
        <v>2495</v>
      </c>
      <c r="CT89" s="37"/>
      <c r="CU89" s="37"/>
      <c r="CV89" s="37">
        <v>35</v>
      </c>
      <c r="CW89" s="37" t="s">
        <v>5254</v>
      </c>
      <c r="CX89" s="37">
        <v>41</v>
      </c>
      <c r="CY89" s="37"/>
      <c r="CZ89" s="37">
        <v>1</v>
      </c>
      <c r="DA89" s="37">
        <v>10</v>
      </c>
      <c r="DB89" s="37"/>
      <c r="DC8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89" s="37"/>
    </row>
    <row r="90" spans="1:108" ht="45" customHeight="1" x14ac:dyDescent="0.3">
      <c r="A90" s="50">
        <v>1022928758</v>
      </c>
      <c r="B90" s="37" t="s">
        <v>2428</v>
      </c>
      <c r="C90" s="81">
        <v>44747</v>
      </c>
      <c r="D90" s="81">
        <v>44837</v>
      </c>
      <c r="E90" s="50" t="e">
        <f>VLOOKUP(MATRIZ_PRINCIPAL_USUARIOS[[#This Row],[NUMERO DE DOCUMENTO]],#REF!,2,0)</f>
        <v>#REF!</v>
      </c>
      <c r="F90" s="154" t="e">
        <f>VLOOKUP(MATRIZ_PRINCIPAL_USUARIOS[[#This Row],[NOMBRE COMPLETO]],$E$659:$E$682,1,0)</f>
        <v>#N/A</v>
      </c>
      <c r="G90" s="50" t="s">
        <v>3686</v>
      </c>
      <c r="H90" s="50" t="s">
        <v>4102</v>
      </c>
      <c r="I90" s="37" t="s">
        <v>5619</v>
      </c>
      <c r="J90" s="37" t="str">
        <f>VLOOKUP(MATRIZ_PRINCIPAL_USUARIOS[[#This Row],[DUPLA]],DUPLAS[],2,0)</f>
        <v>PAOLA</v>
      </c>
      <c r="K90" s="37" t="s">
        <v>2</v>
      </c>
      <c r="L90" s="37" t="s">
        <v>4049</v>
      </c>
      <c r="M90" s="37" t="s">
        <v>3777</v>
      </c>
      <c r="N90" s="37" t="s">
        <v>4453</v>
      </c>
      <c r="O90" s="37" t="s">
        <v>3714</v>
      </c>
      <c r="P9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MAYERLY ANDREA BONILLA ROJAS</v>
      </c>
      <c r="Q90" s="79">
        <v>31711</v>
      </c>
      <c r="R90" s="50">
        <f t="shared" ca="1" si="5"/>
        <v>36</v>
      </c>
      <c r="S90" s="50">
        <f t="shared" ca="1" si="6"/>
        <v>4</v>
      </c>
      <c r="T90" s="50">
        <f t="shared" ca="1" si="7"/>
        <v>17</v>
      </c>
      <c r="U90" s="37" t="str">
        <f ca="1">IF(MATRIZ_PRINCIPAL_USUARIOS[[#This Row],[FECHA DE NACIMIENTO]]&gt;0,CONCATENATE(R90," AÑOS ",S90," MESES ",T90," DIAS "),"")</f>
        <v xml:space="preserve">36 AÑOS 4 MESES 17 DIAS </v>
      </c>
      <c r="V9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90" s="37" t="s">
        <v>130</v>
      </c>
      <c r="X90" s="37" t="s">
        <v>8</v>
      </c>
      <c r="Y90" s="37" t="s">
        <v>116</v>
      </c>
      <c r="Z90" s="37" t="s">
        <v>116</v>
      </c>
      <c r="AA90" s="37" t="s">
        <v>2496</v>
      </c>
      <c r="AB90" s="37" t="s">
        <v>2496</v>
      </c>
      <c r="AC90" s="37"/>
      <c r="AD90" s="37" t="s">
        <v>2518</v>
      </c>
      <c r="AE90" s="37"/>
      <c r="AF90" s="37" t="s">
        <v>2496</v>
      </c>
      <c r="AG90" s="37" t="s">
        <v>2496</v>
      </c>
      <c r="AH90" s="37" t="s">
        <v>2496</v>
      </c>
      <c r="AI90" s="37" t="s">
        <v>2496</v>
      </c>
      <c r="AJ90" s="37" t="s">
        <v>2496</v>
      </c>
      <c r="AK90" s="37" t="s">
        <v>2496</v>
      </c>
      <c r="AL90" s="37" t="s">
        <v>2496</v>
      </c>
      <c r="AM90" s="37" t="s">
        <v>8</v>
      </c>
      <c r="AN90" s="37" t="s">
        <v>116</v>
      </c>
      <c r="AO90" s="37" t="s">
        <v>140</v>
      </c>
      <c r="AP90" s="62" t="s">
        <v>143</v>
      </c>
      <c r="AQ90" s="37" t="s">
        <v>151</v>
      </c>
      <c r="AR90" s="37" t="s">
        <v>4652</v>
      </c>
      <c r="AS90" s="37"/>
      <c r="AT90" s="37" t="s">
        <v>6028</v>
      </c>
      <c r="AU90" s="37">
        <v>3003624454</v>
      </c>
      <c r="AV90" s="37">
        <v>3118239364</v>
      </c>
      <c r="AW90" s="37">
        <v>1</v>
      </c>
      <c r="AX90" s="37" t="s">
        <v>135</v>
      </c>
      <c r="AY90" s="37" t="s">
        <v>2495</v>
      </c>
      <c r="AZ90" s="37" t="s">
        <v>6029</v>
      </c>
      <c r="BA90" s="37" t="s">
        <v>2496</v>
      </c>
      <c r="BB90" s="37" t="s">
        <v>2496</v>
      </c>
      <c r="BC90" s="37" t="s">
        <v>3654</v>
      </c>
      <c r="BD90" s="37"/>
      <c r="BE90" s="37" t="s">
        <v>2437</v>
      </c>
      <c r="BF90" s="37" t="s">
        <v>2</v>
      </c>
      <c r="BG90" s="37">
        <v>80207636</v>
      </c>
      <c r="BH90" s="37" t="s">
        <v>3725</v>
      </c>
      <c r="BI90" s="37" t="s">
        <v>5714</v>
      </c>
      <c r="BJ90" s="37" t="s">
        <v>3730</v>
      </c>
      <c r="BK90" s="37" t="s">
        <v>4684</v>
      </c>
      <c r="BL90" s="79">
        <v>30186</v>
      </c>
      <c r="BM90" s="37" t="s">
        <v>8</v>
      </c>
      <c r="BN90" s="37" t="s">
        <v>116</v>
      </c>
      <c r="BO90" s="37" t="s">
        <v>116</v>
      </c>
      <c r="BP90" s="37"/>
      <c r="BQ90" s="37"/>
      <c r="BR90" s="37"/>
      <c r="BS90" s="81"/>
      <c r="BT90" s="37"/>
      <c r="BU90" s="37"/>
      <c r="BV90" s="79"/>
      <c r="BW90" s="50" t="str">
        <f t="shared" si="9"/>
        <v/>
      </c>
      <c r="BX90" s="62"/>
      <c r="BY90" s="62"/>
      <c r="BZ90" s="62"/>
      <c r="CA90" s="37"/>
      <c r="CB90" s="37"/>
      <c r="CC90" s="37"/>
      <c r="CD90" s="37"/>
      <c r="CE90" s="37"/>
      <c r="CF90" s="37"/>
      <c r="CG90" s="79"/>
      <c r="CH90" s="50" t="str">
        <f t="shared" si="8"/>
        <v/>
      </c>
      <c r="CI90" s="62"/>
      <c r="CJ90" s="62"/>
      <c r="CK90" s="62"/>
      <c r="CL90" s="37" t="s">
        <v>2444</v>
      </c>
      <c r="CM90" s="37" t="s">
        <v>2450</v>
      </c>
      <c r="CN90" s="37" t="s">
        <v>2495</v>
      </c>
      <c r="CO90" s="81">
        <v>44748</v>
      </c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>
        <v>22</v>
      </c>
      <c r="DC9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90" s="37"/>
    </row>
    <row r="91" spans="1:108" ht="45" customHeight="1" x14ac:dyDescent="0.3">
      <c r="A91" s="50">
        <v>52290576</v>
      </c>
      <c r="B91" s="37" t="s">
        <v>2428</v>
      </c>
      <c r="C91" s="81">
        <v>44623</v>
      </c>
      <c r="D91" s="81">
        <v>44747</v>
      </c>
      <c r="E91" s="50" t="e">
        <f>VLOOKUP(MATRIZ_PRINCIPAL_USUARIOS[[#This Row],[NUMERO DE DOCUMENTO]],#REF!,2,0)</f>
        <v>#REF!</v>
      </c>
      <c r="F91" s="50" t="e">
        <f>VLOOKUP(MATRIZ_PRINCIPAL_USUARIOS[[#This Row],[NOMBRE COMPLETO]],$E$659:$E$682,1,0)</f>
        <v>#N/A</v>
      </c>
      <c r="G91" s="50"/>
      <c r="H91" s="37" t="s">
        <v>4102</v>
      </c>
      <c r="I91" s="135" t="s">
        <v>5619</v>
      </c>
      <c r="J91" s="37" t="str">
        <f>VLOOKUP(MATRIZ_PRINCIPAL_USUARIOS[[#This Row],[DUPLA]],DUPLAS[],2,0)</f>
        <v>PAOLA</v>
      </c>
      <c r="K91" s="37" t="s">
        <v>2</v>
      </c>
      <c r="L91" s="37" t="s">
        <v>3992</v>
      </c>
      <c r="M91" s="37" t="s">
        <v>3962</v>
      </c>
      <c r="N91" s="37" t="s">
        <v>4220</v>
      </c>
      <c r="O91" s="37" t="s">
        <v>3802</v>
      </c>
      <c r="P9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DORIS MARINA ANGULO RAMOS</v>
      </c>
      <c r="Q91" s="79">
        <v>29857</v>
      </c>
      <c r="R91" s="50">
        <f t="shared" ca="1" si="5"/>
        <v>41</v>
      </c>
      <c r="S91" s="50">
        <f t="shared" ca="1" si="6"/>
        <v>5</v>
      </c>
      <c r="T91" s="50">
        <f t="shared" ca="1" si="7"/>
        <v>15</v>
      </c>
      <c r="U91" s="37" t="str">
        <f ca="1">IF(MATRIZ_PRINCIPAL_USUARIOS[[#This Row],[FECHA DE NACIMIENTO]]&gt;0,CONCATENATE(R91," AÑOS ",S91," MESES ",T91," DIAS "),"")</f>
        <v xml:space="preserve">41 AÑOS 5 MESES 15 DIAS </v>
      </c>
      <c r="V9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91" s="116" t="s">
        <v>130</v>
      </c>
      <c r="X91" s="37" t="s">
        <v>8</v>
      </c>
      <c r="Y91" s="37" t="s">
        <v>116</v>
      </c>
      <c r="Z91" s="37" t="s">
        <v>116</v>
      </c>
      <c r="AA91" s="37" t="s">
        <v>2496</v>
      </c>
      <c r="AB91" s="37" t="s">
        <v>2496</v>
      </c>
      <c r="AC91" s="37"/>
      <c r="AD91" s="37" t="s">
        <v>2518</v>
      </c>
      <c r="AE91" s="37"/>
      <c r="AF91" s="37" t="s">
        <v>2496</v>
      </c>
      <c r="AG91" s="37" t="s">
        <v>2496</v>
      </c>
      <c r="AH91" s="37" t="s">
        <v>2496</v>
      </c>
      <c r="AI91" s="37" t="s">
        <v>2496</v>
      </c>
      <c r="AJ91" s="37" t="s">
        <v>2496</v>
      </c>
      <c r="AK91" s="37" t="s">
        <v>2496</v>
      </c>
      <c r="AL91" s="37" t="s">
        <v>2496</v>
      </c>
      <c r="AM91" s="37" t="s">
        <v>8</v>
      </c>
      <c r="AN91" s="37" t="s">
        <v>116</v>
      </c>
      <c r="AO91" s="37" t="s">
        <v>140</v>
      </c>
      <c r="AP91" s="62" t="s">
        <v>143</v>
      </c>
      <c r="AQ91" s="37" t="s">
        <v>151</v>
      </c>
      <c r="AR91" s="37" t="s">
        <v>4524</v>
      </c>
      <c r="AS91" s="37"/>
      <c r="AT91" s="37" t="s">
        <v>4706</v>
      </c>
      <c r="AU91" s="37">
        <v>3146454534</v>
      </c>
      <c r="AV91" s="37"/>
      <c r="AW91" s="37">
        <v>1</v>
      </c>
      <c r="AX91" s="37" t="s">
        <v>135</v>
      </c>
      <c r="AY91" s="37" t="s">
        <v>2495</v>
      </c>
      <c r="AZ91" s="58" t="s">
        <v>3596</v>
      </c>
      <c r="BA91" s="37" t="s">
        <v>2496</v>
      </c>
      <c r="BB91" s="37" t="s">
        <v>2496</v>
      </c>
      <c r="BC91" s="37" t="s">
        <v>3607</v>
      </c>
      <c r="BD91" s="37"/>
      <c r="BE91" s="37" t="s">
        <v>2437</v>
      </c>
      <c r="BF91" s="37" t="s">
        <v>2</v>
      </c>
      <c r="BG91" s="37">
        <v>1007750016</v>
      </c>
      <c r="BH91" s="37" t="s">
        <v>4707</v>
      </c>
      <c r="BI91" s="37"/>
      <c r="BJ91" s="37" t="s">
        <v>4024</v>
      </c>
      <c r="BK91" s="37" t="s">
        <v>4220</v>
      </c>
      <c r="BL91" s="79">
        <v>36824</v>
      </c>
      <c r="BM91" s="37" t="s">
        <v>8</v>
      </c>
      <c r="BN91" s="37" t="s">
        <v>116</v>
      </c>
      <c r="BO91" s="37" t="s">
        <v>116</v>
      </c>
      <c r="BP91" s="37"/>
      <c r="BQ91" s="37"/>
      <c r="BR91" s="37"/>
      <c r="BS91" s="37"/>
      <c r="BT91" s="37"/>
      <c r="BU91" s="37"/>
      <c r="BV91" s="79"/>
      <c r="BW91" s="50" t="str">
        <f t="shared" si="9"/>
        <v/>
      </c>
      <c r="BX91" s="62"/>
      <c r="BY91" s="62"/>
      <c r="BZ91" s="62"/>
      <c r="CA91" s="37"/>
      <c r="CB91" s="37"/>
      <c r="CC91" s="37"/>
      <c r="CD91" s="37"/>
      <c r="CE91" s="37"/>
      <c r="CF91" s="37"/>
      <c r="CG91" s="79"/>
      <c r="CH91" s="50" t="str">
        <f t="shared" si="8"/>
        <v/>
      </c>
      <c r="CI91" s="62"/>
      <c r="CJ91" s="62"/>
      <c r="CK91" s="62"/>
      <c r="CL91" s="37" t="s">
        <v>2444</v>
      </c>
      <c r="CM91" s="37" t="s">
        <v>2462</v>
      </c>
      <c r="CN91" s="37" t="s">
        <v>2495</v>
      </c>
      <c r="CO91" s="81">
        <v>44621</v>
      </c>
      <c r="CP91" s="37" t="s">
        <v>2495</v>
      </c>
      <c r="CQ91" s="37"/>
      <c r="CR91" s="37"/>
      <c r="CS91" s="37"/>
      <c r="CT91" s="37"/>
      <c r="CU91" s="37"/>
      <c r="CV91" s="37"/>
      <c r="CW91" s="37"/>
      <c r="CX91" s="37"/>
      <c r="CY91" s="37"/>
      <c r="CZ91" s="37"/>
      <c r="DA91" s="37"/>
      <c r="DB91" s="37">
        <v>20</v>
      </c>
      <c r="DC9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91" s="37"/>
    </row>
    <row r="92" spans="1:108" ht="45" customHeight="1" x14ac:dyDescent="0.3">
      <c r="A92" s="50">
        <v>1023048142</v>
      </c>
      <c r="B92" s="37" t="s">
        <v>2427</v>
      </c>
      <c r="C92" s="81">
        <v>44683</v>
      </c>
      <c r="D92" s="81"/>
      <c r="E92" s="50"/>
      <c r="F92" s="50"/>
      <c r="G92" s="50" t="s">
        <v>3686</v>
      </c>
      <c r="H92" s="50" t="s">
        <v>4102</v>
      </c>
      <c r="I92" s="37" t="s">
        <v>6750</v>
      </c>
      <c r="J92" s="37" t="str">
        <f>VLOOKUP(MATRIZ_PRINCIPAL_USUARIOS[[#This Row],[DUPLA]],DUPLAS[],2,0)</f>
        <v>JOHANA ALVARADO</v>
      </c>
      <c r="K92" s="37" t="s">
        <v>1</v>
      </c>
      <c r="L92" s="37" t="s">
        <v>3925</v>
      </c>
      <c r="M92" s="37" t="s">
        <v>3716</v>
      </c>
      <c r="N92" s="37" t="s">
        <v>4222</v>
      </c>
      <c r="O92" s="37" t="s">
        <v>4093</v>
      </c>
      <c r="P9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LUIS ANGEL ASPRILLA PALACIOS</v>
      </c>
      <c r="Q92" s="81">
        <v>44652</v>
      </c>
      <c r="R92" s="50">
        <f t="shared" ca="1" si="5"/>
        <v>0</v>
      </c>
      <c r="S92" s="50">
        <f t="shared" ca="1" si="6"/>
        <v>11</v>
      </c>
      <c r="T92" s="50">
        <f t="shared" ca="1" si="7"/>
        <v>14</v>
      </c>
      <c r="U92" s="37" t="str">
        <f ca="1">IF(MATRIZ_PRINCIPAL_USUARIOS[[#This Row],[FECHA DE NACIMIENTO]]&gt;0,CONCATENATE(R92," AÑOS ",S92," MESES ",T92," DIAS "),"")</f>
        <v xml:space="preserve">0 AÑOS 11 MESES 14 DIAS </v>
      </c>
      <c r="V9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2" s="37" t="s">
        <v>129</v>
      </c>
      <c r="X92" s="37" t="s">
        <v>8</v>
      </c>
      <c r="Y92" s="37" t="s">
        <v>116</v>
      </c>
      <c r="Z92" s="37" t="s">
        <v>116</v>
      </c>
      <c r="AA92" s="37" t="s">
        <v>2496</v>
      </c>
      <c r="AB92" s="37" t="s">
        <v>2496</v>
      </c>
      <c r="AC92" s="37"/>
      <c r="AD92" s="37" t="s">
        <v>2518</v>
      </c>
      <c r="AE92" s="37"/>
      <c r="AF92" s="37" t="s">
        <v>2496</v>
      </c>
      <c r="AG92" s="37" t="s">
        <v>2496</v>
      </c>
      <c r="AH92" s="37" t="s">
        <v>2496</v>
      </c>
      <c r="AI92" s="37" t="s">
        <v>2496</v>
      </c>
      <c r="AJ92" s="37" t="s">
        <v>2496</v>
      </c>
      <c r="AK92" s="37" t="s">
        <v>2496</v>
      </c>
      <c r="AL92" s="37" t="s">
        <v>2496</v>
      </c>
      <c r="AM92" s="37" t="s">
        <v>8</v>
      </c>
      <c r="AN92" s="37" t="s">
        <v>116</v>
      </c>
      <c r="AO92" s="37" t="s">
        <v>140</v>
      </c>
      <c r="AP92" s="62" t="s">
        <v>143</v>
      </c>
      <c r="AQ92" s="37" t="s">
        <v>151</v>
      </c>
      <c r="AR92" s="37" t="s">
        <v>4708</v>
      </c>
      <c r="AS92" s="37"/>
      <c r="AT92" s="37" t="s">
        <v>5812</v>
      </c>
      <c r="AU92" s="37">
        <v>3163529412</v>
      </c>
      <c r="AV92" s="37"/>
      <c r="AW92" s="37">
        <v>1</v>
      </c>
      <c r="AX92" s="37" t="s">
        <v>135</v>
      </c>
      <c r="AY92" s="37" t="s">
        <v>2496</v>
      </c>
      <c r="AZ92" s="37"/>
      <c r="BA92" s="37" t="s">
        <v>2496</v>
      </c>
      <c r="BB92" s="37" t="s">
        <v>2496</v>
      </c>
      <c r="BC92" s="37" t="s">
        <v>3654</v>
      </c>
      <c r="BD92" s="37" t="s">
        <v>2495</v>
      </c>
      <c r="BE92" s="37" t="s">
        <v>2434</v>
      </c>
      <c r="BF92" s="37" t="s">
        <v>2</v>
      </c>
      <c r="BG92" s="37">
        <v>1023009036</v>
      </c>
      <c r="BH92" s="37" t="s">
        <v>4221</v>
      </c>
      <c r="BI92" s="37"/>
      <c r="BJ92" s="37" t="s">
        <v>4093</v>
      </c>
      <c r="BK92" s="37" t="s">
        <v>4222</v>
      </c>
      <c r="BL92" s="79">
        <v>35010</v>
      </c>
      <c r="BM92" s="37" t="s">
        <v>8</v>
      </c>
      <c r="BN92" s="37" t="s">
        <v>25</v>
      </c>
      <c r="BO92" s="37" t="s">
        <v>2695</v>
      </c>
      <c r="BP92" s="37" t="s">
        <v>2</v>
      </c>
      <c r="BQ92" s="37">
        <v>1023026327</v>
      </c>
      <c r="BR92" s="37" t="s">
        <v>3925</v>
      </c>
      <c r="BS92" s="37" t="s">
        <v>3782</v>
      </c>
      <c r="BT92" s="37" t="s">
        <v>4222</v>
      </c>
      <c r="BU92" s="37" t="s">
        <v>3737</v>
      </c>
      <c r="BV92" s="81">
        <v>35746</v>
      </c>
      <c r="BW92" s="50">
        <f t="shared" ca="1" si="9"/>
        <v>25</v>
      </c>
      <c r="BX92" s="62" t="s">
        <v>8</v>
      </c>
      <c r="BY92" s="62" t="s">
        <v>15</v>
      </c>
      <c r="BZ92" s="62" t="s">
        <v>57</v>
      </c>
      <c r="CA92" s="37" t="s">
        <v>2</v>
      </c>
      <c r="CB92" s="37">
        <v>1023009036</v>
      </c>
      <c r="CC92" s="37" t="s">
        <v>4221</v>
      </c>
      <c r="CD92" s="37"/>
      <c r="CE92" s="37" t="s">
        <v>4093</v>
      </c>
      <c r="CF92" s="37" t="s">
        <v>4222</v>
      </c>
      <c r="CG92" s="81">
        <v>35010</v>
      </c>
      <c r="CH92" s="50">
        <f t="shared" ca="1" si="8"/>
        <v>27</v>
      </c>
      <c r="CI92" s="62" t="s">
        <v>8</v>
      </c>
      <c r="CJ92" s="62" t="s">
        <v>25</v>
      </c>
      <c r="CK92" s="62" t="s">
        <v>2695</v>
      </c>
      <c r="CL92" s="37" t="s">
        <v>2444</v>
      </c>
      <c r="CM92" s="37" t="s">
        <v>2450</v>
      </c>
      <c r="CN92" s="37"/>
      <c r="CO92" s="81"/>
      <c r="CP92" s="37"/>
      <c r="CQ92" s="37"/>
      <c r="CR92" s="50"/>
      <c r="CS92" s="37" t="s">
        <v>2496</v>
      </c>
      <c r="CT92" s="37"/>
      <c r="CU92" s="37"/>
      <c r="CV92" s="37">
        <v>38</v>
      </c>
      <c r="CW92" s="37">
        <v>3385</v>
      </c>
      <c r="CX92" s="37">
        <v>51</v>
      </c>
      <c r="CY92" s="37"/>
      <c r="CZ92" s="37"/>
      <c r="DA92" s="37"/>
      <c r="DB92" s="37"/>
      <c r="DC9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92" s="37"/>
    </row>
    <row r="93" spans="1:108" ht="45" customHeight="1" x14ac:dyDescent="0.3">
      <c r="A93" s="50">
        <v>1023009036</v>
      </c>
      <c r="B93" s="37" t="s">
        <v>2428</v>
      </c>
      <c r="C93" s="81">
        <v>44623</v>
      </c>
      <c r="D93" s="81">
        <v>44683</v>
      </c>
      <c r="E93" s="50" t="e">
        <f>VLOOKUP(MATRIZ_PRINCIPAL_USUARIOS[[#This Row],[NUMERO DE DOCUMENTO]],#REF!,2,0)</f>
        <v>#REF!</v>
      </c>
      <c r="F93" s="50" t="e">
        <f>VLOOKUP(MATRIZ_PRINCIPAL_USUARIOS[[#This Row],[NOMBRE COMPLETO]],$E$659:$E$682,1,0)</f>
        <v>#N/A</v>
      </c>
      <c r="G93" s="50"/>
      <c r="H93" s="37" t="s">
        <v>4102</v>
      </c>
      <c r="I93" s="37" t="s">
        <v>5619</v>
      </c>
      <c r="J93" s="37" t="str">
        <f>VLOOKUP(MATRIZ_PRINCIPAL_USUARIOS[[#This Row],[DUPLA]],DUPLAS[],2,0)</f>
        <v>PAOLA</v>
      </c>
      <c r="K93" s="37" t="s">
        <v>2</v>
      </c>
      <c r="L93" s="37" t="s">
        <v>4221</v>
      </c>
      <c r="M93" s="37"/>
      <c r="N93" s="37" t="s">
        <v>4093</v>
      </c>
      <c r="O93" s="37" t="s">
        <v>4222</v>
      </c>
      <c r="P9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YOMARY  PALACIOS ASPRILLA</v>
      </c>
      <c r="Q93" s="79">
        <v>35010</v>
      </c>
      <c r="R93" s="50">
        <f t="shared" ca="1" si="5"/>
        <v>27</v>
      </c>
      <c r="S93" s="50">
        <f t="shared" ca="1" si="6"/>
        <v>4</v>
      </c>
      <c r="T93" s="50">
        <f t="shared" ca="1" si="7"/>
        <v>8</v>
      </c>
      <c r="U93" s="37" t="str">
        <f ca="1">IF(MATRIZ_PRINCIPAL_USUARIOS[[#This Row],[FECHA DE NACIMIENTO]]&gt;0,CONCATENATE(R93," AÑOS ",S93," MESES ",T93," DIAS "),"")</f>
        <v xml:space="preserve">27 AÑOS 4 MESES 8 DIAS </v>
      </c>
      <c r="V9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93" s="116" t="s">
        <v>130</v>
      </c>
      <c r="X93" s="37" t="s">
        <v>8</v>
      </c>
      <c r="Y93" s="37" t="s">
        <v>25</v>
      </c>
      <c r="Z93" s="37" t="s">
        <v>2695</v>
      </c>
      <c r="AA93" s="37" t="s">
        <v>2496</v>
      </c>
      <c r="AB93" s="37" t="s">
        <v>2496</v>
      </c>
      <c r="AC93" s="37"/>
      <c r="AD93" s="37" t="s">
        <v>2518</v>
      </c>
      <c r="AE93" s="37"/>
      <c r="AF93" s="37" t="s">
        <v>2496</v>
      </c>
      <c r="AG93" s="37" t="s">
        <v>2496</v>
      </c>
      <c r="AH93" s="37" t="s">
        <v>2496</v>
      </c>
      <c r="AI93" s="37" t="s">
        <v>2496</v>
      </c>
      <c r="AJ93" s="37" t="s">
        <v>2496</v>
      </c>
      <c r="AK93" s="37" t="s">
        <v>2496</v>
      </c>
      <c r="AL93" s="37" t="s">
        <v>2496</v>
      </c>
      <c r="AM93" s="37" t="s">
        <v>8</v>
      </c>
      <c r="AN93" s="37" t="s">
        <v>116</v>
      </c>
      <c r="AO93" s="37" t="s">
        <v>140</v>
      </c>
      <c r="AP93" s="62" t="s">
        <v>143</v>
      </c>
      <c r="AQ93" s="37" t="s">
        <v>151</v>
      </c>
      <c r="AR93" s="37" t="s">
        <v>4708</v>
      </c>
      <c r="AS93" s="37"/>
      <c r="AT93" s="37" t="s">
        <v>4709</v>
      </c>
      <c r="AU93" s="37">
        <v>3163529412</v>
      </c>
      <c r="AV93" s="37"/>
      <c r="AW93" s="37">
        <v>1</v>
      </c>
      <c r="AX93" s="37" t="s">
        <v>133</v>
      </c>
      <c r="AY93" s="37" t="s">
        <v>2495</v>
      </c>
      <c r="AZ93" s="58" t="s">
        <v>3605</v>
      </c>
      <c r="BA93" s="37" t="s">
        <v>2496</v>
      </c>
      <c r="BB93" s="37" t="s">
        <v>2496</v>
      </c>
      <c r="BC93" s="37" t="s">
        <v>3607</v>
      </c>
      <c r="BD93" s="37"/>
      <c r="BE93" s="37" t="s">
        <v>2434</v>
      </c>
      <c r="BF93" s="37" t="s">
        <v>2</v>
      </c>
      <c r="BG93" s="37">
        <v>26362998</v>
      </c>
      <c r="BH93" s="37" t="s">
        <v>4710</v>
      </c>
      <c r="BI93" s="37"/>
      <c r="BJ93" s="37" t="s">
        <v>4222</v>
      </c>
      <c r="BK93" s="37" t="s">
        <v>4711</v>
      </c>
      <c r="BL93" s="79">
        <v>27887</v>
      </c>
      <c r="BM93" s="37" t="s">
        <v>8</v>
      </c>
      <c r="BN93" s="37" t="s">
        <v>25</v>
      </c>
      <c r="BO93" s="37" t="s">
        <v>2695</v>
      </c>
      <c r="BP93" s="37"/>
      <c r="BQ93" s="37"/>
      <c r="BR93" s="37"/>
      <c r="BS93" s="37"/>
      <c r="BT93" s="37"/>
      <c r="BU93" s="37"/>
      <c r="BV93" s="79"/>
      <c r="BW93" s="50" t="str">
        <f t="shared" si="9"/>
        <v/>
      </c>
      <c r="BX93" s="62"/>
      <c r="BY93" s="62"/>
      <c r="BZ93" s="62"/>
      <c r="CA93" s="37"/>
      <c r="CB93" s="37"/>
      <c r="CC93" s="37"/>
      <c r="CD93" s="37"/>
      <c r="CE93" s="37"/>
      <c r="CF93" s="37"/>
      <c r="CG93" s="79"/>
      <c r="CH93" s="50" t="str">
        <f t="shared" si="8"/>
        <v/>
      </c>
      <c r="CI93" s="62"/>
      <c r="CJ93" s="62"/>
      <c r="CK93" s="62"/>
      <c r="CL93" s="37" t="s">
        <v>2444</v>
      </c>
      <c r="CM93" s="37" t="s">
        <v>2450</v>
      </c>
      <c r="CN93" s="37" t="s">
        <v>2495</v>
      </c>
      <c r="CO93" s="81">
        <v>44621</v>
      </c>
      <c r="CP93" s="37" t="s">
        <v>2495</v>
      </c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>
        <v>24</v>
      </c>
      <c r="DC9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93" s="37"/>
    </row>
    <row r="94" spans="1:108" ht="45" customHeight="1" x14ac:dyDescent="0.3">
      <c r="A94" s="50">
        <v>1023048417</v>
      </c>
      <c r="B94" s="37" t="s">
        <v>2427</v>
      </c>
      <c r="C94" s="81">
        <v>44705</v>
      </c>
      <c r="D94" s="79"/>
      <c r="E94" s="50"/>
      <c r="F94" s="50"/>
      <c r="G94" s="50" t="s">
        <v>3686</v>
      </c>
      <c r="H94" s="50" t="s">
        <v>4102</v>
      </c>
      <c r="I94" s="50" t="s">
        <v>6750</v>
      </c>
      <c r="J94" s="50" t="str">
        <f>VLOOKUP(MATRIZ_PRINCIPAL_USUARIOS[[#This Row],[DUPLA]],DUPLAS[],2,0)</f>
        <v>JOHANA ALVARADO</v>
      </c>
      <c r="K94" s="37" t="s">
        <v>1</v>
      </c>
      <c r="L94" s="37" t="s">
        <v>5871</v>
      </c>
      <c r="M94" s="37" t="s">
        <v>5872</v>
      </c>
      <c r="N94" s="37" t="s">
        <v>3789</v>
      </c>
      <c r="O94" s="37" t="s">
        <v>3730</v>
      </c>
      <c r="P9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DERECK  ALEXIS BABATIVA RODRIGUEZ</v>
      </c>
      <c r="Q94" s="79">
        <v>44693</v>
      </c>
      <c r="R94" s="50">
        <f t="shared" ca="1" si="5"/>
        <v>0</v>
      </c>
      <c r="S94" s="50">
        <f t="shared" ca="1" si="6"/>
        <v>10</v>
      </c>
      <c r="T94" s="50">
        <f t="shared" ca="1" si="7"/>
        <v>3</v>
      </c>
      <c r="U94" s="37" t="str">
        <f ca="1">IF(MATRIZ_PRINCIPAL_USUARIOS[[#This Row],[FECHA DE NACIMIENTO]]&gt;0,CONCATENATE(R94," AÑOS ",S94," MESES ",T94," DIAS "),"")</f>
        <v xml:space="preserve">0 AÑOS 10 MESES 3 DIAS </v>
      </c>
      <c r="V9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4" s="131" t="s">
        <v>129</v>
      </c>
      <c r="X94" s="37" t="s">
        <v>8</v>
      </c>
      <c r="Y94" s="37" t="s">
        <v>116</v>
      </c>
      <c r="Z94" s="37" t="s">
        <v>116</v>
      </c>
      <c r="AA94" s="37" t="s">
        <v>2496</v>
      </c>
      <c r="AB94" s="37" t="s">
        <v>2496</v>
      </c>
      <c r="AC94" s="37"/>
      <c r="AD94" s="37" t="s">
        <v>2518</v>
      </c>
      <c r="AE94" s="37"/>
      <c r="AF94" s="37" t="s">
        <v>2496</v>
      </c>
      <c r="AG94" s="37" t="s">
        <v>2496</v>
      </c>
      <c r="AH94" s="37" t="s">
        <v>2496</v>
      </c>
      <c r="AI94" s="37" t="s">
        <v>2496</v>
      </c>
      <c r="AJ94" s="37" t="s">
        <v>2496</v>
      </c>
      <c r="AK94" s="37" t="s">
        <v>2496</v>
      </c>
      <c r="AL94" s="37" t="s">
        <v>2496</v>
      </c>
      <c r="AM94" s="37" t="s">
        <v>8</v>
      </c>
      <c r="AN94" s="37" t="s">
        <v>116</v>
      </c>
      <c r="AO94" s="37" t="s">
        <v>140</v>
      </c>
      <c r="AP94" s="62" t="s">
        <v>143</v>
      </c>
      <c r="AQ94" s="37" t="s">
        <v>151</v>
      </c>
      <c r="AR94" s="37" t="s">
        <v>4712</v>
      </c>
      <c r="AS94" s="37"/>
      <c r="AT94" s="37" t="s">
        <v>5873</v>
      </c>
      <c r="AU94" s="37">
        <v>3053441163</v>
      </c>
      <c r="AV94" s="37"/>
      <c r="AW94" s="37">
        <v>1</v>
      </c>
      <c r="AX94" s="37" t="s">
        <v>135</v>
      </c>
      <c r="AY94" s="37" t="s">
        <v>2496</v>
      </c>
      <c r="AZ94" s="58"/>
      <c r="BA94" s="37" t="s">
        <v>2496</v>
      </c>
      <c r="BB94" s="37" t="s">
        <v>2496</v>
      </c>
      <c r="BC94" s="37" t="s">
        <v>3654</v>
      </c>
      <c r="BD94" s="37" t="s">
        <v>2496</v>
      </c>
      <c r="BE94" s="37" t="s">
        <v>2434</v>
      </c>
      <c r="BF94" s="37" t="s">
        <v>2</v>
      </c>
      <c r="BG94" s="37">
        <v>1023915703</v>
      </c>
      <c r="BH94" s="37" t="s">
        <v>4056</v>
      </c>
      <c r="BI94" s="37" t="s">
        <v>4223</v>
      </c>
      <c r="BJ94" s="37" t="s">
        <v>3730</v>
      </c>
      <c r="BK94" s="37" t="s">
        <v>2713</v>
      </c>
      <c r="BL94" s="79">
        <v>33711</v>
      </c>
      <c r="BM94" s="37" t="s">
        <v>8</v>
      </c>
      <c r="BN94" s="37" t="s">
        <v>116</v>
      </c>
      <c r="BO94" s="37" t="s">
        <v>116</v>
      </c>
      <c r="BP94" s="37" t="s">
        <v>2</v>
      </c>
      <c r="BQ94" s="37">
        <v>1079033489</v>
      </c>
      <c r="BR94" s="37" t="s">
        <v>3863</v>
      </c>
      <c r="BS94" s="130" t="s">
        <v>3763</v>
      </c>
      <c r="BT94" s="37" t="s">
        <v>3789</v>
      </c>
      <c r="BU94" s="37" t="s">
        <v>3762</v>
      </c>
      <c r="BV94" s="79">
        <v>33148</v>
      </c>
      <c r="BW94" s="50">
        <f t="shared" ca="1" si="9"/>
        <v>32</v>
      </c>
      <c r="BX94" s="62" t="s">
        <v>8</v>
      </c>
      <c r="BY94" s="62" t="s">
        <v>116</v>
      </c>
      <c r="BZ94" s="62" t="s">
        <v>116</v>
      </c>
      <c r="CA94" s="37" t="s">
        <v>2</v>
      </c>
      <c r="CB94" s="37">
        <v>1023915703</v>
      </c>
      <c r="CC94" s="37" t="s">
        <v>4056</v>
      </c>
      <c r="CD94" s="37" t="s">
        <v>4223</v>
      </c>
      <c r="CE94" s="37" t="s">
        <v>3730</v>
      </c>
      <c r="CF94" s="37" t="s">
        <v>2713</v>
      </c>
      <c r="CG94" s="130">
        <v>33711</v>
      </c>
      <c r="CH94" s="50">
        <f t="shared" ca="1" si="8"/>
        <v>30</v>
      </c>
      <c r="CI94" s="62" t="s">
        <v>8</v>
      </c>
      <c r="CJ94" s="62" t="s">
        <v>116</v>
      </c>
      <c r="CK94" s="62" t="s">
        <v>116</v>
      </c>
      <c r="CL94" s="37" t="s">
        <v>2443</v>
      </c>
      <c r="CM94" s="37" t="s">
        <v>2450</v>
      </c>
      <c r="CN94" s="37"/>
      <c r="CO94" s="37" t="s">
        <v>2496</v>
      </c>
      <c r="CP94" s="130"/>
      <c r="CQ94" s="37" t="s">
        <v>2496</v>
      </c>
      <c r="CR94" s="37"/>
      <c r="CS94" s="37"/>
      <c r="CT94" s="37"/>
      <c r="CU94" s="37"/>
      <c r="CV94" s="37">
        <v>38</v>
      </c>
      <c r="CW94" s="37">
        <v>2984</v>
      </c>
      <c r="CX94" s="37">
        <v>50</v>
      </c>
      <c r="CY94" s="37"/>
      <c r="CZ94" s="37"/>
      <c r="DA94" s="37"/>
      <c r="DB94" s="37"/>
      <c r="DC9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94" s="37"/>
    </row>
    <row r="95" spans="1:108" ht="45" customHeight="1" x14ac:dyDescent="0.3">
      <c r="A95" s="50">
        <v>1023915703</v>
      </c>
      <c r="B95" s="37" t="s">
        <v>2428</v>
      </c>
      <c r="C95" s="81">
        <v>44623</v>
      </c>
      <c r="D95" s="81">
        <v>44704</v>
      </c>
      <c r="E95" s="50" t="e">
        <f>VLOOKUP(MATRIZ_PRINCIPAL_USUARIOS[[#This Row],[NUMERO DE DOCUMENTO]],#REF!,2,0)</f>
        <v>#REF!</v>
      </c>
      <c r="F95" s="50" t="e">
        <f>VLOOKUP(MATRIZ_PRINCIPAL_USUARIOS[[#This Row],[NOMBRE COMPLETO]],$E$659:$E$682,1,0)</f>
        <v>#N/A</v>
      </c>
      <c r="G95" s="50"/>
      <c r="H95" s="37" t="s">
        <v>4102</v>
      </c>
      <c r="I95" s="37" t="s">
        <v>5619</v>
      </c>
      <c r="J95" s="37" t="str">
        <f>VLOOKUP(MATRIZ_PRINCIPAL_USUARIOS[[#This Row],[DUPLA]],DUPLAS[],2,0)</f>
        <v>PAOLA</v>
      </c>
      <c r="K95" s="37" t="s">
        <v>2</v>
      </c>
      <c r="L95" s="37" t="s">
        <v>4056</v>
      </c>
      <c r="M95" s="37" t="s">
        <v>4223</v>
      </c>
      <c r="N95" s="37" t="s">
        <v>3730</v>
      </c>
      <c r="O95" s="37" t="s">
        <v>2713</v>
      </c>
      <c r="P9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YENNY YASMIN RODRIGUEZ BELLO</v>
      </c>
      <c r="Q95" s="79">
        <v>33711</v>
      </c>
      <c r="R95" s="50">
        <f t="shared" ca="1" si="5"/>
        <v>30</v>
      </c>
      <c r="S95" s="50">
        <f t="shared" ca="1" si="6"/>
        <v>10</v>
      </c>
      <c r="T95" s="50">
        <f t="shared" ca="1" si="7"/>
        <v>26</v>
      </c>
      <c r="U95" s="37" t="str">
        <f ca="1">IF(MATRIZ_PRINCIPAL_USUARIOS[[#This Row],[FECHA DE NACIMIENTO]]&gt;0,CONCATENATE(R95," AÑOS ",S95," MESES ",T95," DIAS "),"")</f>
        <v xml:space="preserve">30 AÑOS 10 MESES 26 DIAS </v>
      </c>
      <c r="V9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95" s="116" t="s">
        <v>130</v>
      </c>
      <c r="X95" s="37" t="s">
        <v>8</v>
      </c>
      <c r="Y95" s="37" t="s">
        <v>116</v>
      </c>
      <c r="Z95" s="37" t="s">
        <v>116</v>
      </c>
      <c r="AA95" s="37" t="s">
        <v>2496</v>
      </c>
      <c r="AB95" s="37" t="s">
        <v>2496</v>
      </c>
      <c r="AC95" s="37"/>
      <c r="AD95" s="37" t="s">
        <v>2518</v>
      </c>
      <c r="AE95" s="37"/>
      <c r="AF95" s="37" t="s">
        <v>2496</v>
      </c>
      <c r="AG95" s="37" t="s">
        <v>2496</v>
      </c>
      <c r="AH95" s="37" t="s">
        <v>2496</v>
      </c>
      <c r="AI95" s="37" t="s">
        <v>2496</v>
      </c>
      <c r="AJ95" s="37" t="s">
        <v>2496</v>
      </c>
      <c r="AK95" s="37" t="s">
        <v>2496</v>
      </c>
      <c r="AL95" s="37" t="s">
        <v>2496</v>
      </c>
      <c r="AM95" s="37" t="s">
        <v>8</v>
      </c>
      <c r="AN95" s="37" t="s">
        <v>116</v>
      </c>
      <c r="AO95" s="37" t="s">
        <v>140</v>
      </c>
      <c r="AP95" s="62" t="s">
        <v>143</v>
      </c>
      <c r="AQ95" s="37" t="s">
        <v>151</v>
      </c>
      <c r="AR95" s="37" t="s">
        <v>4712</v>
      </c>
      <c r="AS95" s="37"/>
      <c r="AT95" s="37" t="s">
        <v>4713</v>
      </c>
      <c r="AU95" s="37">
        <v>3053441163</v>
      </c>
      <c r="AV95" s="37"/>
      <c r="AW95" s="37">
        <v>1</v>
      </c>
      <c r="AX95" s="37" t="s">
        <v>135</v>
      </c>
      <c r="AY95" s="37" t="s">
        <v>2495</v>
      </c>
      <c r="AZ95" s="58"/>
      <c r="BA95" s="37" t="s">
        <v>2496</v>
      </c>
      <c r="BB95" s="37" t="s">
        <v>2496</v>
      </c>
      <c r="BC95" s="37" t="s">
        <v>3654</v>
      </c>
      <c r="BD95" s="37"/>
      <c r="BE95" s="37" t="s">
        <v>2437</v>
      </c>
      <c r="BF95" s="37" t="s">
        <v>2</v>
      </c>
      <c r="BG95" s="37">
        <v>1079033489</v>
      </c>
      <c r="BH95" s="37" t="s">
        <v>3863</v>
      </c>
      <c r="BI95" s="37" t="s">
        <v>3763</v>
      </c>
      <c r="BJ95" s="37" t="s">
        <v>3789</v>
      </c>
      <c r="BK95" s="37" t="s">
        <v>3762</v>
      </c>
      <c r="BL95" s="79">
        <v>33148</v>
      </c>
      <c r="BM95" s="37" t="s">
        <v>8</v>
      </c>
      <c r="BN95" s="37" t="s">
        <v>116</v>
      </c>
      <c r="BO95" s="37" t="s">
        <v>116</v>
      </c>
      <c r="BP95" s="37"/>
      <c r="BQ95" s="37"/>
      <c r="BR95" s="37"/>
      <c r="BS95" s="37"/>
      <c r="BT95" s="37"/>
      <c r="BU95" s="37"/>
      <c r="BV95" s="79"/>
      <c r="BW95" s="50" t="str">
        <f t="shared" si="9"/>
        <v/>
      </c>
      <c r="BX95" s="62"/>
      <c r="BY95" s="62"/>
      <c r="BZ95" s="62"/>
      <c r="CA95" s="37"/>
      <c r="CB95" s="37"/>
      <c r="CC95" s="37"/>
      <c r="CD95" s="37"/>
      <c r="CE95" s="37"/>
      <c r="CF95" s="37"/>
      <c r="CG95" s="79"/>
      <c r="CH95" s="50" t="str">
        <f t="shared" si="8"/>
        <v/>
      </c>
      <c r="CI95" s="62"/>
      <c r="CJ95" s="62"/>
      <c r="CK95" s="62"/>
      <c r="CL95" s="37" t="s">
        <v>2443</v>
      </c>
      <c r="CM95" s="37" t="s">
        <v>2450</v>
      </c>
      <c r="CN95" s="37" t="s">
        <v>2495</v>
      </c>
      <c r="CO95" s="81">
        <v>44621</v>
      </c>
      <c r="CP95" s="37" t="s">
        <v>2495</v>
      </c>
      <c r="CQ95" s="37"/>
      <c r="CR95" s="37"/>
      <c r="CS95" s="37"/>
      <c r="CT95" s="37"/>
      <c r="CU95" s="37"/>
      <c r="CV95" s="37"/>
      <c r="CW95" s="37"/>
      <c r="CX95" s="37"/>
      <c r="CY95" s="37"/>
      <c r="CZ95" s="37"/>
      <c r="DA95" s="37"/>
      <c r="DB95" s="37">
        <v>7</v>
      </c>
      <c r="DC9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95" s="37"/>
    </row>
    <row r="96" spans="1:108" ht="45" customHeight="1" x14ac:dyDescent="0.3">
      <c r="A96" s="50">
        <v>1014485754</v>
      </c>
      <c r="B96" s="37" t="s">
        <v>2428</v>
      </c>
      <c r="C96" s="81">
        <v>44623</v>
      </c>
      <c r="D96" s="81">
        <v>44837</v>
      </c>
      <c r="E96" s="50" t="e">
        <f>VLOOKUP(MATRIZ_PRINCIPAL_USUARIOS[[#This Row],[NUMERO DE DOCUMENTO]],#REF!,2,0)</f>
        <v>#REF!</v>
      </c>
      <c r="F96" s="154" t="e">
        <f>VLOOKUP(MATRIZ_PRINCIPAL_USUARIOS[[#This Row],[NOMBRE COMPLETO]],$E$659:$E$682,1,0)</f>
        <v>#N/A</v>
      </c>
      <c r="G96" s="50" t="s">
        <v>3686</v>
      </c>
      <c r="H96" s="37" t="s">
        <v>4102</v>
      </c>
      <c r="I96" s="37" t="s">
        <v>6747</v>
      </c>
      <c r="J96" s="37" t="str">
        <f>VLOOKUP(MATRIZ_PRINCIPAL_USUARIOS[[#This Row],[DUPLA]],DUPLAS[],2,0)</f>
        <v>EMILCE SANCHEZ - MARTHA PACASUCA</v>
      </c>
      <c r="K96" s="37" t="s">
        <v>1</v>
      </c>
      <c r="L96" s="37" t="s">
        <v>3949</v>
      </c>
      <c r="M96" s="37" t="s">
        <v>4104</v>
      </c>
      <c r="N96" s="37" t="s">
        <v>4224</v>
      </c>
      <c r="O96" s="37" t="s">
        <v>3788</v>
      </c>
      <c r="P9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LIZBETH DAYANA CAÑIZARES LOPEZ</v>
      </c>
      <c r="Q96" s="79">
        <v>44446</v>
      </c>
      <c r="R96" s="50">
        <f t="shared" ca="1" si="5"/>
        <v>1</v>
      </c>
      <c r="S96" s="50">
        <f t="shared" ca="1" si="6"/>
        <v>6</v>
      </c>
      <c r="T96" s="50">
        <f t="shared" ca="1" si="7"/>
        <v>8</v>
      </c>
      <c r="U96" s="37" t="str">
        <f ca="1">IF(MATRIZ_PRINCIPAL_USUARIOS[[#This Row],[FECHA DE NACIMIENTO]]&gt;0,CONCATENATE(R96," AÑOS ",S96," MESES ",T96," DIAS "),"")</f>
        <v xml:space="preserve">1 AÑOS 6 MESES 8 DIAS </v>
      </c>
      <c r="V9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6" s="116" t="s">
        <v>130</v>
      </c>
      <c r="X96" s="37" t="s">
        <v>8</v>
      </c>
      <c r="Y96" s="37" t="s">
        <v>116</v>
      </c>
      <c r="Z96" s="37" t="s">
        <v>116</v>
      </c>
      <c r="AA96" s="37" t="s">
        <v>2496</v>
      </c>
      <c r="AB96" s="37" t="s">
        <v>2496</v>
      </c>
      <c r="AC96" s="37"/>
      <c r="AD96" s="37" t="s">
        <v>2518</v>
      </c>
      <c r="AE96" s="37"/>
      <c r="AF96" s="37" t="s">
        <v>2496</v>
      </c>
      <c r="AG96" s="37" t="s">
        <v>2496</v>
      </c>
      <c r="AH96" s="37" t="s">
        <v>2496</v>
      </c>
      <c r="AI96" s="37" t="s">
        <v>2496</v>
      </c>
      <c r="AJ96" s="37" t="s">
        <v>2496</v>
      </c>
      <c r="AK96" s="37" t="s">
        <v>2496</v>
      </c>
      <c r="AL96" s="37" t="s">
        <v>2496</v>
      </c>
      <c r="AM96" s="37" t="s">
        <v>8</v>
      </c>
      <c r="AN96" s="37" t="s">
        <v>116</v>
      </c>
      <c r="AO96" s="37" t="s">
        <v>140</v>
      </c>
      <c r="AP96" s="62" t="s">
        <v>143</v>
      </c>
      <c r="AQ96" s="37" t="s">
        <v>151</v>
      </c>
      <c r="AR96" s="37" t="s">
        <v>4712</v>
      </c>
      <c r="AS96" s="37"/>
      <c r="AT96" s="37" t="s">
        <v>4714</v>
      </c>
      <c r="AU96" s="37">
        <v>3202551358</v>
      </c>
      <c r="AV96" s="37"/>
      <c r="AW96" s="37">
        <v>1</v>
      </c>
      <c r="AX96" s="37" t="s">
        <v>135</v>
      </c>
      <c r="AY96" s="37" t="s">
        <v>2496</v>
      </c>
      <c r="AZ96" s="58"/>
      <c r="BA96" s="37" t="s">
        <v>2496</v>
      </c>
      <c r="BB96" s="37" t="s">
        <v>2496</v>
      </c>
      <c r="BC96" s="37" t="s">
        <v>3654</v>
      </c>
      <c r="BD96" s="37"/>
      <c r="BE96" s="37" t="s">
        <v>2434</v>
      </c>
      <c r="BF96" s="37" t="s">
        <v>2</v>
      </c>
      <c r="BG96" s="37">
        <v>1081916263</v>
      </c>
      <c r="BH96" s="37" t="s">
        <v>4090</v>
      </c>
      <c r="BI96" s="37" t="s">
        <v>4715</v>
      </c>
      <c r="BJ96" s="37" t="s">
        <v>3788</v>
      </c>
      <c r="BK96" s="37" t="s">
        <v>4716</v>
      </c>
      <c r="BL96" s="79">
        <v>37909</v>
      </c>
      <c r="BM96" s="37" t="s">
        <v>8</v>
      </c>
      <c r="BN96" s="37" t="s">
        <v>31</v>
      </c>
      <c r="BO96" s="37" t="s">
        <v>3347</v>
      </c>
      <c r="BP96" s="37" t="s">
        <v>2</v>
      </c>
      <c r="BQ96" s="37">
        <v>1004823226</v>
      </c>
      <c r="BR96" s="37" t="s">
        <v>4717</v>
      </c>
      <c r="BS96" s="37"/>
      <c r="BT96" s="37" t="s">
        <v>4224</v>
      </c>
      <c r="BU96" s="37" t="s">
        <v>3746</v>
      </c>
      <c r="BV96" s="79">
        <v>32648</v>
      </c>
      <c r="BW96" s="50">
        <f t="shared" ca="1" si="9"/>
        <v>33</v>
      </c>
      <c r="BX96" s="62" t="s">
        <v>8</v>
      </c>
      <c r="BY96" s="62" t="s">
        <v>98</v>
      </c>
      <c r="BZ96" s="62" t="s">
        <v>2744</v>
      </c>
      <c r="CA96" s="37" t="s">
        <v>2</v>
      </c>
      <c r="CB96" s="37">
        <v>1081916263</v>
      </c>
      <c r="CC96" s="37" t="s">
        <v>4090</v>
      </c>
      <c r="CD96" s="37" t="s">
        <v>4715</v>
      </c>
      <c r="CE96" s="37" t="s">
        <v>4129</v>
      </c>
      <c r="CF96" s="37" t="s">
        <v>5194</v>
      </c>
      <c r="CG96" s="79">
        <v>37909</v>
      </c>
      <c r="CH96" s="50">
        <f t="shared" ca="1" si="8"/>
        <v>19</v>
      </c>
      <c r="CI96" s="62" t="s">
        <v>8</v>
      </c>
      <c r="CJ96" s="62" t="s">
        <v>31</v>
      </c>
      <c r="CK96" s="62" t="s">
        <v>3347</v>
      </c>
      <c r="CL96" s="37" t="s">
        <v>2444</v>
      </c>
      <c r="CM96" s="37" t="s">
        <v>2468</v>
      </c>
      <c r="CN96" s="37" t="s">
        <v>2495</v>
      </c>
      <c r="CO96" s="81">
        <v>44621</v>
      </c>
      <c r="CP96" s="37" t="s">
        <v>2495</v>
      </c>
      <c r="CQ96" s="37" t="s">
        <v>2495</v>
      </c>
      <c r="CR96" s="37">
        <v>1</v>
      </c>
      <c r="CS96" s="37" t="s">
        <v>2495</v>
      </c>
      <c r="CT96" s="37"/>
      <c r="CU96" s="37"/>
      <c r="CV96" s="37">
        <v>37</v>
      </c>
      <c r="CW96" s="37" t="s">
        <v>5255</v>
      </c>
      <c r="CX96" s="37">
        <v>49</v>
      </c>
      <c r="CY96" s="37"/>
      <c r="CZ96" s="37"/>
      <c r="DA96" s="37"/>
      <c r="DB96" s="37"/>
      <c r="DC9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96" s="37"/>
    </row>
    <row r="97" spans="1:108" ht="45" customHeight="1" x14ac:dyDescent="0.3">
      <c r="A97" s="50">
        <v>1001300941</v>
      </c>
      <c r="B97" s="37" t="s">
        <v>2428</v>
      </c>
      <c r="C97" s="81">
        <v>44623</v>
      </c>
      <c r="D97" s="81">
        <v>44837</v>
      </c>
      <c r="E97" s="50" t="e">
        <f>VLOOKUP(MATRIZ_PRINCIPAL_USUARIOS[[#This Row],[NUMERO DE DOCUMENTO]],#REF!,2,0)</f>
        <v>#REF!</v>
      </c>
      <c r="F97" s="154" t="e">
        <f>VLOOKUP(MATRIZ_PRINCIPAL_USUARIOS[[#This Row],[NOMBRE COMPLETO]],$E$659:$E$682,1,0)</f>
        <v>#N/A</v>
      </c>
      <c r="G97" s="50" t="s">
        <v>3686</v>
      </c>
      <c r="H97" s="37" t="s">
        <v>4102</v>
      </c>
      <c r="I97" s="37" t="s">
        <v>5619</v>
      </c>
      <c r="J97" s="37" t="str">
        <f>VLOOKUP(MATRIZ_PRINCIPAL_USUARIOS[[#This Row],[DUPLA]],DUPLAS[],2,0)</f>
        <v>PAOLA</v>
      </c>
      <c r="K97" s="37" t="s">
        <v>2</v>
      </c>
      <c r="L97" s="37" t="s">
        <v>3906</v>
      </c>
      <c r="M97" s="37" t="s">
        <v>3804</v>
      </c>
      <c r="N97" s="37" t="s">
        <v>3707</v>
      </c>
      <c r="O97" s="37" t="s">
        <v>3764</v>
      </c>
      <c r="P9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JULIETH PAOLA HERNANDEZ SEPULVEDA</v>
      </c>
      <c r="Q97" s="79">
        <v>37068</v>
      </c>
      <c r="R97" s="50">
        <f t="shared" ca="1" si="5"/>
        <v>21</v>
      </c>
      <c r="S97" s="50">
        <f t="shared" ca="1" si="6"/>
        <v>8</v>
      </c>
      <c r="T97" s="50">
        <f t="shared" ca="1" si="7"/>
        <v>17</v>
      </c>
      <c r="U97" s="37" t="str">
        <f ca="1">IF(MATRIZ_PRINCIPAL_USUARIOS[[#This Row],[FECHA DE NACIMIENTO]]&gt;0,CONCATENATE(R97," AÑOS ",S97," MESES ",T97," DIAS "),"")</f>
        <v xml:space="preserve">21 AÑOS 8 MESES 17 DIAS </v>
      </c>
      <c r="V9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97" s="116" t="s">
        <v>130</v>
      </c>
      <c r="X97" s="37" t="s">
        <v>8</v>
      </c>
      <c r="Y97" s="37" t="s">
        <v>116</v>
      </c>
      <c r="Z97" s="37" t="s">
        <v>116</v>
      </c>
      <c r="AA97" s="37" t="s">
        <v>2496</v>
      </c>
      <c r="AB97" s="37" t="s">
        <v>2496</v>
      </c>
      <c r="AC97" s="37"/>
      <c r="AD97" s="37" t="s">
        <v>2518</v>
      </c>
      <c r="AE97" s="37"/>
      <c r="AF97" s="37" t="s">
        <v>2496</v>
      </c>
      <c r="AG97" s="37" t="s">
        <v>2496</v>
      </c>
      <c r="AH97" s="37" t="s">
        <v>2496</v>
      </c>
      <c r="AI97" s="37" t="s">
        <v>2496</v>
      </c>
      <c r="AJ97" s="37" t="s">
        <v>2496</v>
      </c>
      <c r="AK97" s="37" t="s">
        <v>2496</v>
      </c>
      <c r="AL97" s="37" t="s">
        <v>2496</v>
      </c>
      <c r="AM97" s="37" t="s">
        <v>8</v>
      </c>
      <c r="AN97" s="37" t="s">
        <v>116</v>
      </c>
      <c r="AO97" s="37" t="s">
        <v>140</v>
      </c>
      <c r="AP97" s="62" t="s">
        <v>143</v>
      </c>
      <c r="AQ97" s="37" t="s">
        <v>151</v>
      </c>
      <c r="AR97" s="37" t="s">
        <v>4547</v>
      </c>
      <c r="AS97" s="37"/>
      <c r="AT97" s="37" t="s">
        <v>4718</v>
      </c>
      <c r="AU97" s="37">
        <v>3195763263</v>
      </c>
      <c r="AV97" s="37"/>
      <c r="AW97" s="37">
        <v>1</v>
      </c>
      <c r="AX97" s="37" t="s">
        <v>135</v>
      </c>
      <c r="AY97" s="37" t="s">
        <v>2495</v>
      </c>
      <c r="AZ97" s="58" t="s">
        <v>3604</v>
      </c>
      <c r="BA97" s="37" t="s">
        <v>2496</v>
      </c>
      <c r="BB97" s="37" t="s">
        <v>2496</v>
      </c>
      <c r="BC97" s="37" t="s">
        <v>3607</v>
      </c>
      <c r="BD97" s="37"/>
      <c r="BE97" s="37" t="s">
        <v>2615</v>
      </c>
      <c r="BF97" s="37" t="s">
        <v>2</v>
      </c>
      <c r="BG97" s="37">
        <v>1069256565</v>
      </c>
      <c r="BH97" s="37" t="s">
        <v>3926</v>
      </c>
      <c r="BI97" s="37" t="s">
        <v>3698</v>
      </c>
      <c r="BJ97" s="37" t="s">
        <v>3986</v>
      </c>
      <c r="BK97" s="37" t="s">
        <v>4077</v>
      </c>
      <c r="BL97" s="79">
        <v>31592</v>
      </c>
      <c r="BM97" s="37" t="s">
        <v>8</v>
      </c>
      <c r="BN97" s="37" t="s">
        <v>26</v>
      </c>
      <c r="BO97" s="37" t="s">
        <v>3418</v>
      </c>
      <c r="BP97" s="37"/>
      <c r="BQ97" s="37"/>
      <c r="BR97" s="37"/>
      <c r="BS97" s="37"/>
      <c r="BT97" s="37"/>
      <c r="BU97" s="37"/>
      <c r="BV97" s="79"/>
      <c r="BW97" s="50" t="str">
        <f t="shared" si="9"/>
        <v/>
      </c>
      <c r="BX97" s="62"/>
      <c r="BY97" s="62"/>
      <c r="BZ97" s="62"/>
      <c r="CA97" s="37"/>
      <c r="CB97" s="37"/>
      <c r="CC97" s="37"/>
      <c r="CD97" s="37"/>
      <c r="CE97" s="37"/>
      <c r="CF97" s="37"/>
      <c r="CG97" s="79"/>
      <c r="CH97" s="50" t="str">
        <f t="shared" si="8"/>
        <v/>
      </c>
      <c r="CI97" s="62"/>
      <c r="CJ97" s="62"/>
      <c r="CK97" s="62"/>
      <c r="CL97" s="37" t="s">
        <v>2444</v>
      </c>
      <c r="CM97" s="37" t="s">
        <v>2468</v>
      </c>
      <c r="CN97" s="37" t="s">
        <v>2495</v>
      </c>
      <c r="CO97" s="81">
        <v>44621</v>
      </c>
      <c r="CP97" s="37"/>
      <c r="CQ97" s="37"/>
      <c r="CR97" s="37"/>
      <c r="CS97" s="37"/>
      <c r="CT97" s="37"/>
      <c r="CU97" s="37"/>
      <c r="CV97" s="37"/>
      <c r="CW97" s="37"/>
      <c r="CX97" s="37"/>
      <c r="CY97" s="37"/>
      <c r="CZ97" s="37"/>
      <c r="DA97" s="37"/>
      <c r="DB97" s="37">
        <v>9</v>
      </c>
      <c r="DC9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97" s="37"/>
    </row>
    <row r="98" spans="1:108" ht="45" customHeight="1" x14ac:dyDescent="0.3">
      <c r="A98" s="50">
        <v>1245078680</v>
      </c>
      <c r="B98" s="37" t="s">
        <v>2427</v>
      </c>
      <c r="C98" s="81">
        <v>44623</v>
      </c>
      <c r="D98" s="81"/>
      <c r="E98" s="50"/>
      <c r="F98" s="50"/>
      <c r="G98" s="50"/>
      <c r="H98" s="37" t="s">
        <v>4102</v>
      </c>
      <c r="I98" s="37" t="s">
        <v>6745</v>
      </c>
      <c r="J98" s="37" t="str">
        <f>VLOOKUP(MATRIZ_PRINCIPAL_USUARIOS[[#This Row],[DUPLA]],DUPLAS[],2,0)</f>
        <v>NIKOL MALES - ANDREA ROCIO</v>
      </c>
      <c r="K98" s="37" t="s">
        <v>1</v>
      </c>
      <c r="L98" s="37" t="s">
        <v>3896</v>
      </c>
      <c r="M98" s="37" t="s">
        <v>3710</v>
      </c>
      <c r="N98" s="37" t="s">
        <v>3730</v>
      </c>
      <c r="O98" s="37" t="s">
        <v>3771</v>
      </c>
      <c r="P9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EITHAN ZAID RODRIGUEZ DIAZ</v>
      </c>
      <c r="Q98" s="79">
        <v>44306</v>
      </c>
      <c r="R98" s="50">
        <f t="shared" ca="1" si="5"/>
        <v>1</v>
      </c>
      <c r="S98" s="50">
        <f t="shared" ca="1" si="6"/>
        <v>10</v>
      </c>
      <c r="T98" s="50">
        <f t="shared" ca="1" si="7"/>
        <v>23</v>
      </c>
      <c r="U98" s="37" t="str">
        <f ca="1">IF(MATRIZ_PRINCIPAL_USUARIOS[[#This Row],[FECHA DE NACIMIENTO]]&gt;0,CONCATENATE(R98," AÑOS ",S98," MESES ",T98," DIAS "),"")</f>
        <v xml:space="preserve">1 AÑOS 10 MESES 23 DIAS </v>
      </c>
      <c r="V9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8" s="116" t="s">
        <v>129</v>
      </c>
      <c r="X98" s="37" t="s">
        <v>8</v>
      </c>
      <c r="Y98" s="37" t="s">
        <v>116</v>
      </c>
      <c r="Z98" s="37" t="s">
        <v>116</v>
      </c>
      <c r="AA98" s="37" t="s">
        <v>2496</v>
      </c>
      <c r="AB98" s="37" t="s">
        <v>2496</v>
      </c>
      <c r="AC98" s="37"/>
      <c r="AD98" s="37" t="s">
        <v>2518</v>
      </c>
      <c r="AE98" s="37"/>
      <c r="AF98" s="37" t="s">
        <v>2496</v>
      </c>
      <c r="AG98" s="37" t="s">
        <v>2496</v>
      </c>
      <c r="AH98" s="37" t="s">
        <v>2496</v>
      </c>
      <c r="AI98" s="37" t="s">
        <v>2496</v>
      </c>
      <c r="AJ98" s="37" t="s">
        <v>2496</v>
      </c>
      <c r="AK98" s="37" t="s">
        <v>2496</v>
      </c>
      <c r="AL98" s="37" t="s">
        <v>2496</v>
      </c>
      <c r="AM98" s="37" t="s">
        <v>8</v>
      </c>
      <c r="AN98" s="37" t="s">
        <v>116</v>
      </c>
      <c r="AO98" s="37" t="s">
        <v>140</v>
      </c>
      <c r="AP98" s="62" t="s">
        <v>143</v>
      </c>
      <c r="AQ98" s="37" t="s">
        <v>151</v>
      </c>
      <c r="AR98" s="37" t="s">
        <v>4652</v>
      </c>
      <c r="AS98" s="37"/>
      <c r="AT98" s="37" t="s">
        <v>4719</v>
      </c>
      <c r="AU98" s="37">
        <v>3134620575</v>
      </c>
      <c r="AV98" s="37"/>
      <c r="AW98" s="37">
        <v>1</v>
      </c>
      <c r="AX98" s="37" t="s">
        <v>135</v>
      </c>
      <c r="AY98" s="37" t="s">
        <v>2495</v>
      </c>
      <c r="AZ98" s="58" t="s">
        <v>3591</v>
      </c>
      <c r="BA98" s="37" t="s">
        <v>2496</v>
      </c>
      <c r="BB98" s="37" t="s">
        <v>2496</v>
      </c>
      <c r="BC98" s="37" t="s">
        <v>3607</v>
      </c>
      <c r="BD98" s="37"/>
      <c r="BE98" s="37" t="s">
        <v>2434</v>
      </c>
      <c r="BF98" s="37" t="s">
        <v>2</v>
      </c>
      <c r="BG98" s="37">
        <v>1023038966</v>
      </c>
      <c r="BH98" s="37" t="s">
        <v>4720</v>
      </c>
      <c r="BI98" s="37" t="s">
        <v>4721</v>
      </c>
      <c r="BJ98" s="37" t="s">
        <v>3771</v>
      </c>
      <c r="BK98" s="37" t="s">
        <v>4030</v>
      </c>
      <c r="BL98" s="79">
        <v>36472</v>
      </c>
      <c r="BM98" s="37" t="s">
        <v>8</v>
      </c>
      <c r="BN98" s="37" t="s">
        <v>116</v>
      </c>
      <c r="BO98" s="37" t="s">
        <v>116</v>
      </c>
      <c r="BP98" s="37"/>
      <c r="BQ98" s="37"/>
      <c r="BR98" s="37"/>
      <c r="BS98" s="37"/>
      <c r="BT98" s="37"/>
      <c r="BU98" s="37"/>
      <c r="BV98" s="79"/>
      <c r="BW98" s="50" t="str">
        <f t="shared" si="9"/>
        <v/>
      </c>
      <c r="BX98" s="62"/>
      <c r="BY98" s="62"/>
      <c r="BZ98" s="62"/>
      <c r="CA98" s="37" t="s">
        <v>2</v>
      </c>
      <c r="CB98" s="37">
        <v>1023038966</v>
      </c>
      <c r="CC98" s="37" t="s">
        <v>4720</v>
      </c>
      <c r="CD98" s="37" t="s">
        <v>4721</v>
      </c>
      <c r="CE98" s="37" t="s">
        <v>3771</v>
      </c>
      <c r="CF98" s="37" t="s">
        <v>4030</v>
      </c>
      <c r="CG98" s="79">
        <v>36472</v>
      </c>
      <c r="CH98" s="50">
        <f t="shared" ca="1" si="8"/>
        <v>23</v>
      </c>
      <c r="CI98" s="62" t="s">
        <v>8</v>
      </c>
      <c r="CJ98" s="62" t="s">
        <v>116</v>
      </c>
      <c r="CK98" s="62" t="s">
        <v>116</v>
      </c>
      <c r="CL98" s="37" t="s">
        <v>2444</v>
      </c>
      <c r="CM98" s="37" t="s">
        <v>2460</v>
      </c>
      <c r="CN98" s="37" t="s">
        <v>2495</v>
      </c>
      <c r="CO98" s="81">
        <v>44621</v>
      </c>
      <c r="CP98" s="37" t="s">
        <v>2495</v>
      </c>
      <c r="CQ98" s="37" t="s">
        <v>2495</v>
      </c>
      <c r="CR98" s="37">
        <v>1</v>
      </c>
      <c r="CS98" s="37" t="s">
        <v>2496</v>
      </c>
      <c r="CT98" s="37"/>
      <c r="CU98" s="37"/>
      <c r="CV98" s="37">
        <v>40</v>
      </c>
      <c r="CW98" s="37">
        <v>3265</v>
      </c>
      <c r="CX98" s="37">
        <v>50</v>
      </c>
      <c r="CY98" s="37"/>
      <c r="CZ98" s="37">
        <v>6</v>
      </c>
      <c r="DA98" s="37">
        <v>10</v>
      </c>
      <c r="DB98" s="37"/>
      <c r="DC9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98" s="37"/>
    </row>
    <row r="99" spans="1:108" ht="45" customHeight="1" x14ac:dyDescent="0.3">
      <c r="A99" s="50">
        <v>1023047218</v>
      </c>
      <c r="B99" s="37" t="s">
        <v>2427</v>
      </c>
      <c r="C99" s="81">
        <v>44659</v>
      </c>
      <c r="D99" s="79"/>
      <c r="E99" s="50"/>
      <c r="F99" s="50"/>
      <c r="G99" s="50"/>
      <c r="H99" s="37" t="s">
        <v>4102</v>
      </c>
      <c r="I99" s="37" t="s">
        <v>6745</v>
      </c>
      <c r="J99" s="37" t="str">
        <f>VLOOKUP(MATRIZ_PRINCIPAL_USUARIOS[[#This Row],[DUPLA]],DUPLAS[],2,0)</f>
        <v>NIKOL MALES - ANDREA ROCIO</v>
      </c>
      <c r="K99" s="37" t="s">
        <v>1</v>
      </c>
      <c r="L99" s="37" t="s">
        <v>5729</v>
      </c>
      <c r="M99" s="37" t="s">
        <v>5730</v>
      </c>
      <c r="N99" s="37" t="s">
        <v>3771</v>
      </c>
      <c r="O99" s="37" t="s">
        <v>5731</v>
      </c>
      <c r="P9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AIDAN MATHEUS DIAZ PATAQUIVA</v>
      </c>
      <c r="Q99" s="79">
        <v>44462</v>
      </c>
      <c r="R99" s="50">
        <f t="shared" ca="1" si="5"/>
        <v>1</v>
      </c>
      <c r="S99" s="50">
        <f t="shared" ca="1" si="6"/>
        <v>5</v>
      </c>
      <c r="T99" s="50">
        <f t="shared" ca="1" si="7"/>
        <v>20</v>
      </c>
      <c r="U99" s="37" t="str">
        <f ca="1">IF(MATRIZ_PRINCIPAL_USUARIOS[[#This Row],[FECHA DE NACIMIENTO]]&gt;0,CONCATENATE(R99," AÑOS ",S99," MESES ",T99," DIAS "),"")</f>
        <v xml:space="preserve">1 AÑOS 5 MESES 20 DIAS </v>
      </c>
      <c r="V9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99" s="126" t="s">
        <v>129</v>
      </c>
      <c r="X99" s="37" t="s">
        <v>8</v>
      </c>
      <c r="Y99" s="37" t="s">
        <v>116</v>
      </c>
      <c r="Z99" s="37" t="s">
        <v>116</v>
      </c>
      <c r="AA99" s="37" t="s">
        <v>2496</v>
      </c>
      <c r="AB99" s="37" t="s">
        <v>2496</v>
      </c>
      <c r="AC99" s="37"/>
      <c r="AD99" s="37" t="s">
        <v>2518</v>
      </c>
      <c r="AE99" s="37"/>
      <c r="AF99" s="37" t="s">
        <v>2496</v>
      </c>
      <c r="AG99" s="37" t="s">
        <v>2496</v>
      </c>
      <c r="AH99" s="37" t="s">
        <v>2496</v>
      </c>
      <c r="AI99" s="37" t="s">
        <v>2496</v>
      </c>
      <c r="AJ99" s="37" t="s">
        <v>2496</v>
      </c>
      <c r="AK99" s="37" t="s">
        <v>2496</v>
      </c>
      <c r="AL99" s="37" t="s">
        <v>2496</v>
      </c>
      <c r="AM99" s="37" t="s">
        <v>8</v>
      </c>
      <c r="AN99" s="37" t="s">
        <v>116</v>
      </c>
      <c r="AO99" s="37" t="s">
        <v>140</v>
      </c>
      <c r="AP99" s="62" t="s">
        <v>143</v>
      </c>
      <c r="AQ99" s="37" t="s">
        <v>151</v>
      </c>
      <c r="AR99" s="37" t="s">
        <v>4501</v>
      </c>
      <c r="AS99" s="37"/>
      <c r="AT99" s="37" t="s">
        <v>5732</v>
      </c>
      <c r="AU99" s="37">
        <v>3226227751</v>
      </c>
      <c r="AV99" s="37"/>
      <c r="AW99" s="37"/>
      <c r="AX99" s="37" t="s">
        <v>135</v>
      </c>
      <c r="AY99" s="37" t="s">
        <v>2495</v>
      </c>
      <c r="AZ99" s="58" t="s">
        <v>3605</v>
      </c>
      <c r="BA99" s="37" t="s">
        <v>2496</v>
      </c>
      <c r="BB99" s="37" t="s">
        <v>2496</v>
      </c>
      <c r="BC99" s="37" t="s">
        <v>3607</v>
      </c>
      <c r="BD99" s="37"/>
      <c r="BE99" s="37" t="s">
        <v>2434</v>
      </c>
      <c r="BF99" s="37" t="s">
        <v>2</v>
      </c>
      <c r="BG99" s="37">
        <v>1000323022</v>
      </c>
      <c r="BH99" s="37" t="s">
        <v>3783</v>
      </c>
      <c r="BI99" s="37" t="s">
        <v>4137</v>
      </c>
      <c r="BJ99" s="37" t="s">
        <v>5731</v>
      </c>
      <c r="BK99" s="37" t="s">
        <v>5733</v>
      </c>
      <c r="BL99" s="79">
        <v>36942</v>
      </c>
      <c r="BM99" s="37" t="s">
        <v>8</v>
      </c>
      <c r="BN99" s="37" t="s">
        <v>116</v>
      </c>
      <c r="BO99" s="37" t="s">
        <v>116</v>
      </c>
      <c r="BP99" s="37" t="s">
        <v>2</v>
      </c>
      <c r="BQ99" s="37">
        <v>1000032907</v>
      </c>
      <c r="BR99" s="37" t="s">
        <v>4237</v>
      </c>
      <c r="BS99" s="81" t="s">
        <v>3860</v>
      </c>
      <c r="BT99" s="37" t="s">
        <v>3771</v>
      </c>
      <c r="BU99" s="37" t="s">
        <v>5734</v>
      </c>
      <c r="BV99" s="79">
        <v>36120</v>
      </c>
      <c r="BW99" s="50">
        <f t="shared" ca="1" si="9"/>
        <v>24</v>
      </c>
      <c r="BX99" s="62" t="s">
        <v>8</v>
      </c>
      <c r="BY99" s="62" t="s">
        <v>116</v>
      </c>
      <c r="BZ99" s="62" t="s">
        <v>116</v>
      </c>
      <c r="CA99" s="37" t="s">
        <v>2</v>
      </c>
      <c r="CB99" s="37">
        <v>1000323022</v>
      </c>
      <c r="CC99" s="37" t="s">
        <v>3783</v>
      </c>
      <c r="CD99" s="37" t="s">
        <v>4137</v>
      </c>
      <c r="CE99" s="37" t="s">
        <v>5731</v>
      </c>
      <c r="CF99" s="37" t="s">
        <v>5733</v>
      </c>
      <c r="CG99" s="79">
        <v>36942</v>
      </c>
      <c r="CH99" s="50">
        <f t="shared" ca="1" si="8"/>
        <v>22</v>
      </c>
      <c r="CI99" s="62" t="s">
        <v>8</v>
      </c>
      <c r="CJ99" s="62" t="s">
        <v>116</v>
      </c>
      <c r="CK99" s="62" t="s">
        <v>116</v>
      </c>
      <c r="CL99" s="37" t="s">
        <v>2443</v>
      </c>
      <c r="CM99" s="37" t="s">
        <v>2457</v>
      </c>
      <c r="CN99" s="37" t="s">
        <v>2495</v>
      </c>
      <c r="CO99" s="81">
        <v>44657</v>
      </c>
      <c r="CP99" s="37" t="s">
        <v>2495</v>
      </c>
      <c r="CQ99" s="37" t="s">
        <v>2495</v>
      </c>
      <c r="CR99" s="37">
        <v>1</v>
      </c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99" s="37"/>
    </row>
    <row r="100" spans="1:108" ht="45" customHeight="1" x14ac:dyDescent="0.3">
      <c r="A100" s="50">
        <v>1029155022</v>
      </c>
      <c r="B100" s="37" t="s">
        <v>2428</v>
      </c>
      <c r="C100" s="81">
        <v>44623</v>
      </c>
      <c r="D100" s="81">
        <v>44658</v>
      </c>
      <c r="E100" s="50" t="e">
        <f>VLOOKUP(MATRIZ_PRINCIPAL_USUARIOS[[#This Row],[NUMERO DE DOCUMENTO]],#REF!,2,0)</f>
        <v>#REF!</v>
      </c>
      <c r="F100" s="50" t="e">
        <f>VLOOKUP(MATRIZ_PRINCIPAL_USUARIOS[[#This Row],[NOMBRE COMPLETO]],$E$659:$E$682,1,0)</f>
        <v>#N/A</v>
      </c>
      <c r="G100" s="50"/>
      <c r="H100" s="37" t="s">
        <v>4102</v>
      </c>
      <c r="I100" s="37" t="s">
        <v>6747</v>
      </c>
      <c r="J100" s="37" t="str">
        <f>VLOOKUP(MATRIZ_PRINCIPAL_USUARIOS[[#This Row],[DUPLA]],DUPLAS[],2,0)</f>
        <v>EMILCE SANCHEZ - MARTHA PACASUCA</v>
      </c>
      <c r="K100" s="37" t="s">
        <v>1</v>
      </c>
      <c r="L100" s="37" t="s">
        <v>4225</v>
      </c>
      <c r="M100" s="37" t="s">
        <v>3803</v>
      </c>
      <c r="N100" s="37" t="s">
        <v>4226</v>
      </c>
      <c r="O100" s="37" t="s">
        <v>4030</v>
      </c>
      <c r="P10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  LUCIANA SANDOVAL BERNAL</v>
      </c>
      <c r="Q100" s="79">
        <v>44388</v>
      </c>
      <c r="R100" s="50">
        <f t="shared" ca="1" si="5"/>
        <v>1</v>
      </c>
      <c r="S100" s="50">
        <f t="shared" ca="1" si="6"/>
        <v>8</v>
      </c>
      <c r="T100" s="50">
        <f t="shared" ca="1" si="7"/>
        <v>4</v>
      </c>
      <c r="U100" s="37" t="str">
        <f ca="1">IF(MATRIZ_PRINCIPAL_USUARIOS[[#This Row],[FECHA DE NACIMIENTO]]&gt;0,CONCATENATE(R100," AÑOS ",S100," MESES ",T100," DIAS "),"")</f>
        <v xml:space="preserve">1 AÑOS 8 MESES 4 DIAS </v>
      </c>
      <c r="V10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0" s="116" t="s">
        <v>130</v>
      </c>
      <c r="X100" s="37" t="s">
        <v>8</v>
      </c>
      <c r="Y100" s="37" t="s">
        <v>116</v>
      </c>
      <c r="Z100" s="37" t="s">
        <v>116</v>
      </c>
      <c r="AA100" s="37" t="s">
        <v>2496</v>
      </c>
      <c r="AB100" s="37" t="s">
        <v>2496</v>
      </c>
      <c r="AC100" s="37"/>
      <c r="AD100" s="37" t="s">
        <v>2518</v>
      </c>
      <c r="AE100" s="37"/>
      <c r="AF100" s="37" t="s">
        <v>2496</v>
      </c>
      <c r="AG100" s="37" t="s">
        <v>2496</v>
      </c>
      <c r="AH100" s="37" t="s">
        <v>2496</v>
      </c>
      <c r="AI100" s="37" t="s">
        <v>2496</v>
      </c>
      <c r="AJ100" s="37" t="s">
        <v>2496</v>
      </c>
      <c r="AK100" s="37" t="s">
        <v>2496</v>
      </c>
      <c r="AL100" s="37" t="s">
        <v>2496</v>
      </c>
      <c r="AM100" s="37" t="s">
        <v>8</v>
      </c>
      <c r="AN100" s="37" t="s">
        <v>116</v>
      </c>
      <c r="AO100" s="37" t="s">
        <v>140</v>
      </c>
      <c r="AP100" s="62" t="s">
        <v>143</v>
      </c>
      <c r="AQ100" s="37" t="s">
        <v>151</v>
      </c>
      <c r="AR100" s="37" t="s">
        <v>4547</v>
      </c>
      <c r="AS100" s="37"/>
      <c r="AT100" s="37" t="s">
        <v>4722</v>
      </c>
      <c r="AU100" s="37">
        <v>3178078322</v>
      </c>
      <c r="AV100" s="37"/>
      <c r="AW100" s="37">
        <v>1</v>
      </c>
      <c r="AX100" s="37" t="s">
        <v>135</v>
      </c>
      <c r="AY100" s="37" t="s">
        <v>2495</v>
      </c>
      <c r="AZ100" s="58" t="s">
        <v>3595</v>
      </c>
      <c r="BA100" s="37" t="s">
        <v>2496</v>
      </c>
      <c r="BB100" s="37" t="s">
        <v>2496</v>
      </c>
      <c r="BC100" s="37" t="s">
        <v>3607</v>
      </c>
      <c r="BD100" s="37"/>
      <c r="BE100" s="37" t="s">
        <v>2434</v>
      </c>
      <c r="BF100" s="37" t="s">
        <v>2</v>
      </c>
      <c r="BG100" s="37">
        <v>1012391893</v>
      </c>
      <c r="BH100" s="37" t="s">
        <v>3559</v>
      </c>
      <c r="BI100" s="37" t="s">
        <v>3930</v>
      </c>
      <c r="BJ100" s="37" t="s">
        <v>4030</v>
      </c>
      <c r="BK100" s="37" t="s">
        <v>4485</v>
      </c>
      <c r="BL100" s="79">
        <v>33853</v>
      </c>
      <c r="BM100" s="37" t="s">
        <v>8</v>
      </c>
      <c r="BN100" s="37" t="s">
        <v>116</v>
      </c>
      <c r="BO100" s="37" t="s">
        <v>116</v>
      </c>
      <c r="BP100" s="37"/>
      <c r="BQ100" s="37"/>
      <c r="BR100" s="37"/>
      <c r="BS100" s="37"/>
      <c r="BT100" s="37"/>
      <c r="BU100" s="37"/>
      <c r="BV100" s="79"/>
      <c r="BW100" s="50" t="str">
        <f t="shared" si="9"/>
        <v/>
      </c>
      <c r="BX100" s="62"/>
      <c r="BY100" s="62"/>
      <c r="BZ100" s="62"/>
      <c r="CA100" s="37"/>
      <c r="CB100" s="37"/>
      <c r="CC100" s="37"/>
      <c r="CD100" s="37"/>
      <c r="CE100" s="37"/>
      <c r="CF100" s="37"/>
      <c r="CG100" s="79"/>
      <c r="CH100" s="50" t="str">
        <f t="shared" si="8"/>
        <v/>
      </c>
      <c r="CI100" s="62"/>
      <c r="CJ100" s="62"/>
      <c r="CK100" s="62"/>
      <c r="CL100" s="37" t="s">
        <v>2444</v>
      </c>
      <c r="CM100" s="37" t="s">
        <v>2450</v>
      </c>
      <c r="CN100" s="37" t="s">
        <v>2495</v>
      </c>
      <c r="CO100" s="81">
        <v>44621</v>
      </c>
      <c r="CP100" s="37" t="s">
        <v>2495</v>
      </c>
      <c r="CQ100" s="37" t="s">
        <v>2495</v>
      </c>
      <c r="CR100" s="37">
        <v>2</v>
      </c>
      <c r="CS100" s="37" t="s">
        <v>2495</v>
      </c>
      <c r="CT100" s="37"/>
      <c r="CU100" s="37"/>
      <c r="CV100" s="37">
        <v>35</v>
      </c>
      <c r="CW100" s="37">
        <v>2200</v>
      </c>
      <c r="CX100" s="37">
        <v>42</v>
      </c>
      <c r="CY100" s="37"/>
      <c r="CZ100" s="37">
        <v>1</v>
      </c>
      <c r="DA100" s="37">
        <v>10</v>
      </c>
      <c r="DB100" s="37"/>
      <c r="DC10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0" s="37"/>
    </row>
    <row r="101" spans="1:108" ht="45" customHeight="1" x14ac:dyDescent="0.3">
      <c r="A101" s="50">
        <v>1023046469</v>
      </c>
      <c r="B101" s="37" t="s">
        <v>2428</v>
      </c>
      <c r="C101" s="81">
        <v>44623</v>
      </c>
      <c r="D101" s="81">
        <v>44648</v>
      </c>
      <c r="E101" s="50" t="e">
        <f>VLOOKUP(MATRIZ_PRINCIPAL_USUARIOS[[#This Row],[NUMERO DE DOCUMENTO]],#REF!,2,0)</f>
        <v>#REF!</v>
      </c>
      <c r="F101" s="50" t="e">
        <f>VLOOKUP(MATRIZ_PRINCIPAL_USUARIOS[[#This Row],[NOMBRE COMPLETO]],$E$659:$E$682,1,0)</f>
        <v>#N/A</v>
      </c>
      <c r="G101" s="50"/>
      <c r="H101" s="37" t="s">
        <v>4102</v>
      </c>
      <c r="I101" s="37" t="s">
        <v>6747</v>
      </c>
      <c r="J101" s="37" t="str">
        <f>VLOOKUP(MATRIZ_PRINCIPAL_USUARIOS[[#This Row],[DUPLA]],DUPLAS[],2,0)</f>
        <v>EMILCE SANCHEZ - MARTHA PACASUCA</v>
      </c>
      <c r="K101" s="37" t="s">
        <v>1</v>
      </c>
      <c r="L101" s="37" t="s">
        <v>3729</v>
      </c>
      <c r="M101" s="37"/>
      <c r="N101" s="37" t="s">
        <v>4227</v>
      </c>
      <c r="O101" s="37" t="s">
        <v>3781</v>
      </c>
      <c r="P10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 BARON VILLAMIL</v>
      </c>
      <c r="Q101" s="79">
        <v>44270</v>
      </c>
      <c r="R101" s="50">
        <f t="shared" ca="1" si="5"/>
        <v>2</v>
      </c>
      <c r="S101" s="50">
        <f t="shared" ca="1" si="6"/>
        <v>0</v>
      </c>
      <c r="T101" s="50">
        <f t="shared" ca="1" si="7"/>
        <v>0</v>
      </c>
      <c r="U101" s="37" t="str">
        <f ca="1">IF(MATRIZ_PRINCIPAL_USUARIOS[[#This Row],[FECHA DE NACIMIENTO]]&gt;0,CONCATENATE(R101," AÑOS ",S101," MESES ",T101," DIAS "),"")</f>
        <v xml:space="preserve">2 AÑOS 0 MESES 0 DIAS </v>
      </c>
      <c r="V10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1" s="116" t="s">
        <v>129</v>
      </c>
      <c r="X101" s="37" t="s">
        <v>8</v>
      </c>
      <c r="Y101" s="37" t="s">
        <v>116</v>
      </c>
      <c r="Z101" s="37" t="s">
        <v>116</v>
      </c>
      <c r="AA101" s="37" t="s">
        <v>2496</v>
      </c>
      <c r="AB101" s="37" t="s">
        <v>2496</v>
      </c>
      <c r="AC101" s="37"/>
      <c r="AD101" s="37" t="s">
        <v>2518</v>
      </c>
      <c r="AE101" s="37"/>
      <c r="AF101" s="37" t="s">
        <v>2496</v>
      </c>
      <c r="AG101" s="37" t="s">
        <v>2496</v>
      </c>
      <c r="AH101" s="37" t="s">
        <v>2496</v>
      </c>
      <c r="AI101" s="37" t="s">
        <v>2496</v>
      </c>
      <c r="AJ101" s="37" t="s">
        <v>2496</v>
      </c>
      <c r="AK101" s="37" t="s">
        <v>2496</v>
      </c>
      <c r="AL101" s="37" t="s">
        <v>2496</v>
      </c>
      <c r="AM101" s="37" t="s">
        <v>8</v>
      </c>
      <c r="AN101" s="37" t="s">
        <v>116</v>
      </c>
      <c r="AO101" s="37" t="s">
        <v>140</v>
      </c>
      <c r="AP101" s="62" t="s">
        <v>143</v>
      </c>
      <c r="AQ101" s="37" t="s">
        <v>151</v>
      </c>
      <c r="AR101" s="37" t="s">
        <v>4539</v>
      </c>
      <c r="AS101" s="37"/>
      <c r="AT101" s="37" t="s">
        <v>4723</v>
      </c>
      <c r="AU101" s="37">
        <v>3223428522</v>
      </c>
      <c r="AV101" s="37"/>
      <c r="AW101" s="37">
        <v>1</v>
      </c>
      <c r="AX101" s="37" t="s">
        <v>135</v>
      </c>
      <c r="AY101" s="37" t="s">
        <v>2496</v>
      </c>
      <c r="AZ101" s="58"/>
      <c r="BA101" s="37" t="s">
        <v>2496</v>
      </c>
      <c r="BB101" s="37" t="s">
        <v>2496</v>
      </c>
      <c r="BC101" s="37" t="s">
        <v>3654</v>
      </c>
      <c r="BD101" s="37"/>
      <c r="BE101" s="37" t="s">
        <v>2434</v>
      </c>
      <c r="BF101" s="37" t="s">
        <v>2</v>
      </c>
      <c r="BG101" s="37">
        <v>1024597794</v>
      </c>
      <c r="BH101" s="37" t="s">
        <v>3952</v>
      </c>
      <c r="BI101" s="37" t="s">
        <v>3903</v>
      </c>
      <c r="BJ101" s="37" t="s">
        <v>3781</v>
      </c>
      <c r="BK101" s="37" t="s">
        <v>3889</v>
      </c>
      <c r="BL101" s="79">
        <v>36294</v>
      </c>
      <c r="BM101" s="37" t="s">
        <v>8</v>
      </c>
      <c r="BN101" s="37" t="s">
        <v>116</v>
      </c>
      <c r="BO101" s="37" t="s">
        <v>116</v>
      </c>
      <c r="BP101" s="37"/>
      <c r="BQ101" s="37"/>
      <c r="BR101" s="37"/>
      <c r="BS101" s="37"/>
      <c r="BT101" s="37"/>
      <c r="BU101" s="37"/>
      <c r="BV101" s="79"/>
      <c r="BW101" s="50" t="str">
        <f t="shared" si="9"/>
        <v/>
      </c>
      <c r="BX101" s="62"/>
      <c r="BY101" s="62"/>
      <c r="BZ101" s="62"/>
      <c r="CA101" s="37" t="s">
        <v>2</v>
      </c>
      <c r="CB101" s="37">
        <v>1024597794</v>
      </c>
      <c r="CC101" s="37" t="s">
        <v>3952</v>
      </c>
      <c r="CD101" s="37" t="s">
        <v>3903</v>
      </c>
      <c r="CE101" s="37" t="s">
        <v>3781</v>
      </c>
      <c r="CF101" s="37" t="s">
        <v>3889</v>
      </c>
      <c r="CG101" s="79">
        <v>36294</v>
      </c>
      <c r="CH101" s="50">
        <f t="shared" ca="1" si="8"/>
        <v>23</v>
      </c>
      <c r="CI101" s="62" t="s">
        <v>8</v>
      </c>
      <c r="CJ101" s="62" t="s">
        <v>116</v>
      </c>
      <c r="CK101" s="62" t="s">
        <v>116</v>
      </c>
      <c r="CL101" s="37" t="s">
        <v>2444</v>
      </c>
      <c r="CM101" s="37" t="s">
        <v>2462</v>
      </c>
      <c r="CN101" s="37" t="s">
        <v>2495</v>
      </c>
      <c r="CO101" s="81">
        <v>44621</v>
      </c>
      <c r="CP101" s="37" t="s">
        <v>2495</v>
      </c>
      <c r="CQ101" s="37" t="s">
        <v>2495</v>
      </c>
      <c r="CR101" s="37" t="s">
        <v>4062</v>
      </c>
      <c r="CS101" s="37" t="s">
        <v>2496</v>
      </c>
      <c r="CT101" s="37"/>
      <c r="CU101" s="37"/>
      <c r="CV101" s="37">
        <v>40</v>
      </c>
      <c r="CW101" s="37">
        <v>3530</v>
      </c>
      <c r="CX101" s="37">
        <v>51</v>
      </c>
      <c r="CY101" s="37"/>
      <c r="CZ101" s="37">
        <v>6</v>
      </c>
      <c r="DA101" s="37">
        <v>11</v>
      </c>
      <c r="DB101" s="37"/>
      <c r="DC10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1" s="37"/>
    </row>
    <row r="102" spans="1:108" ht="45" customHeight="1" x14ac:dyDescent="0.3">
      <c r="A102" s="50">
        <v>1146150152</v>
      </c>
      <c r="B102" s="37" t="s">
        <v>2428</v>
      </c>
      <c r="C102" s="81">
        <v>44623</v>
      </c>
      <c r="D102" s="81">
        <v>44725</v>
      </c>
      <c r="E102" s="50" t="e">
        <f>VLOOKUP(MATRIZ_PRINCIPAL_USUARIOS[[#This Row],[NUMERO DE DOCUMENTO]],#REF!,2,0)</f>
        <v>#REF!</v>
      </c>
      <c r="F102" s="50" t="e">
        <f>VLOOKUP(MATRIZ_PRINCIPAL_USUARIOS[[#This Row],[NOMBRE COMPLETO]],$E$659:$E$682,1,0)</f>
        <v>#N/A</v>
      </c>
      <c r="G102" s="50"/>
      <c r="H102" s="37" t="s">
        <v>4102</v>
      </c>
      <c r="I102" s="135" t="s">
        <v>6747</v>
      </c>
      <c r="J102" s="37" t="str">
        <f>VLOOKUP(MATRIZ_PRINCIPAL_USUARIOS[[#This Row],[DUPLA]],DUPLAS[],2,0)</f>
        <v>EMILCE SANCHEZ - MARTHA PACASUCA</v>
      </c>
      <c r="K102" s="37" t="s">
        <v>1</v>
      </c>
      <c r="L102" s="37" t="s">
        <v>4228</v>
      </c>
      <c r="M102" s="37" t="s">
        <v>3782</v>
      </c>
      <c r="N102" s="37" t="s">
        <v>2709</v>
      </c>
      <c r="O102" s="37" t="s">
        <v>3802</v>
      </c>
      <c r="P10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ELIAS DAVID MORALES RAMOS</v>
      </c>
      <c r="Q102" s="79">
        <v>44395</v>
      </c>
      <c r="R102" s="50">
        <f t="shared" ca="1" si="5"/>
        <v>1</v>
      </c>
      <c r="S102" s="50">
        <f t="shared" ca="1" si="6"/>
        <v>7</v>
      </c>
      <c r="T102" s="50">
        <f t="shared" ca="1" si="7"/>
        <v>25</v>
      </c>
      <c r="U102" s="37" t="str">
        <f ca="1">IF(MATRIZ_PRINCIPAL_USUARIOS[[#This Row],[FECHA DE NACIMIENTO]]&gt;0,CONCATENATE(R102," AÑOS ",S102," MESES ",T102," DIAS "),"")</f>
        <v xml:space="preserve">1 AÑOS 7 MESES 25 DIAS </v>
      </c>
      <c r="V10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2" s="116" t="s">
        <v>129</v>
      </c>
      <c r="X102" s="37" t="s">
        <v>8</v>
      </c>
      <c r="Y102" s="37" t="s">
        <v>116</v>
      </c>
      <c r="Z102" s="37" t="s">
        <v>116</v>
      </c>
      <c r="AA102" s="37" t="s">
        <v>2496</v>
      </c>
      <c r="AB102" s="37" t="s">
        <v>2496</v>
      </c>
      <c r="AC102" s="37"/>
      <c r="AD102" s="37" t="s">
        <v>2518</v>
      </c>
      <c r="AE102" s="37"/>
      <c r="AF102" s="37" t="s">
        <v>2496</v>
      </c>
      <c r="AG102" s="37" t="s">
        <v>2496</v>
      </c>
      <c r="AH102" s="37" t="s">
        <v>2496</v>
      </c>
      <c r="AI102" s="37" t="s">
        <v>2496</v>
      </c>
      <c r="AJ102" s="37" t="s">
        <v>2496</v>
      </c>
      <c r="AK102" s="37" t="s">
        <v>2496</v>
      </c>
      <c r="AL102" s="37" t="s">
        <v>2496</v>
      </c>
      <c r="AM102" s="37" t="s">
        <v>8</v>
      </c>
      <c r="AN102" s="37" t="s">
        <v>116</v>
      </c>
      <c r="AO102" s="37" t="s">
        <v>140</v>
      </c>
      <c r="AP102" s="62" t="s">
        <v>143</v>
      </c>
      <c r="AQ102" s="37" t="s">
        <v>151</v>
      </c>
      <c r="AR102" s="37" t="s">
        <v>4501</v>
      </c>
      <c r="AS102" s="37"/>
      <c r="AT102" s="37" t="s">
        <v>4724</v>
      </c>
      <c r="AU102" s="37">
        <v>3126836587</v>
      </c>
      <c r="AV102" s="37"/>
      <c r="AW102" s="37">
        <v>1</v>
      </c>
      <c r="AX102" s="37" t="s">
        <v>135</v>
      </c>
      <c r="AY102" s="37" t="s">
        <v>2496</v>
      </c>
      <c r="AZ102" s="58"/>
      <c r="BA102" s="37" t="s">
        <v>2496</v>
      </c>
      <c r="BB102" s="37" t="s">
        <v>2496</v>
      </c>
      <c r="BC102" s="37" t="s">
        <v>3617</v>
      </c>
      <c r="BD102" s="37"/>
      <c r="BE102" s="37" t="s">
        <v>2434</v>
      </c>
      <c r="BF102" s="37" t="s">
        <v>5</v>
      </c>
      <c r="BG102" s="37"/>
      <c r="BH102" s="37" t="s">
        <v>4725</v>
      </c>
      <c r="BI102" s="37" t="s">
        <v>3698</v>
      </c>
      <c r="BJ102" s="37" t="s">
        <v>3802</v>
      </c>
      <c r="BK102" s="37" t="s">
        <v>4726</v>
      </c>
      <c r="BL102" s="79">
        <v>37378</v>
      </c>
      <c r="BM102" s="37" t="s">
        <v>9</v>
      </c>
      <c r="BN102" s="37" t="s">
        <v>45</v>
      </c>
      <c r="BO102" s="37"/>
      <c r="BP102" s="37"/>
      <c r="BQ102" s="37"/>
      <c r="BR102" s="37"/>
      <c r="BS102" s="37"/>
      <c r="BT102" s="37"/>
      <c r="BU102" s="37"/>
      <c r="BV102" s="79"/>
      <c r="BW102" s="50" t="str">
        <f t="shared" si="9"/>
        <v/>
      </c>
      <c r="BX102" s="62"/>
      <c r="BY102" s="62"/>
      <c r="BZ102" s="62"/>
      <c r="CA102" s="37" t="s">
        <v>5</v>
      </c>
      <c r="CB102" s="37"/>
      <c r="CC102" s="37" t="s">
        <v>4725</v>
      </c>
      <c r="CD102" s="37" t="s">
        <v>3698</v>
      </c>
      <c r="CE102" s="37" t="s">
        <v>3802</v>
      </c>
      <c r="CF102" s="37" t="s">
        <v>4726</v>
      </c>
      <c r="CG102" s="79">
        <v>37409</v>
      </c>
      <c r="CH102" s="50">
        <f t="shared" ca="1" si="8"/>
        <v>20</v>
      </c>
      <c r="CI102" s="62" t="s">
        <v>9</v>
      </c>
      <c r="CJ102" s="62" t="s">
        <v>45</v>
      </c>
      <c r="CK102" s="62"/>
      <c r="CL102" s="37" t="s">
        <v>2443</v>
      </c>
      <c r="CM102" s="37" t="s">
        <v>2457</v>
      </c>
      <c r="CN102" s="37" t="s">
        <v>2495</v>
      </c>
      <c r="CO102" s="81">
        <v>44621</v>
      </c>
      <c r="CP102" s="37" t="s">
        <v>2495</v>
      </c>
      <c r="CQ102" s="37" t="s">
        <v>2496</v>
      </c>
      <c r="CR102" s="37"/>
      <c r="CS102" s="37" t="s">
        <v>2496</v>
      </c>
      <c r="CT102" s="37"/>
      <c r="CU102" s="37"/>
      <c r="CV102" s="37">
        <v>38</v>
      </c>
      <c r="CW102" s="37">
        <v>2780</v>
      </c>
      <c r="CX102" s="37">
        <v>49</v>
      </c>
      <c r="CY102" s="37"/>
      <c r="CZ102" s="37">
        <v>6</v>
      </c>
      <c r="DA102" s="37">
        <v>7</v>
      </c>
      <c r="DB102" s="37"/>
      <c r="DC10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2" s="37"/>
    </row>
    <row r="103" spans="1:108" ht="45" customHeight="1" x14ac:dyDescent="0.3">
      <c r="A103" s="50">
        <v>1023046357</v>
      </c>
      <c r="B103" s="37" t="s">
        <v>2428</v>
      </c>
      <c r="C103" s="81">
        <v>44623</v>
      </c>
      <c r="D103" s="81">
        <v>44830</v>
      </c>
      <c r="E103" s="50" t="e">
        <f>VLOOKUP(MATRIZ_PRINCIPAL_USUARIOS[[#This Row],[NUMERO DE DOCUMENTO]],#REF!,2,0)</f>
        <v>#REF!</v>
      </c>
      <c r="F103" s="50" t="e">
        <f>VLOOKUP(MATRIZ_PRINCIPAL_USUARIOS[[#This Row],[NOMBRE COMPLETO]],$E$659:$E$682,1,0)</f>
        <v>#N/A</v>
      </c>
      <c r="G103" s="50"/>
      <c r="H103" s="37" t="s">
        <v>4102</v>
      </c>
      <c r="I103" s="37" t="s">
        <v>6745</v>
      </c>
      <c r="J103" s="37" t="str">
        <f>VLOOKUP(MATRIZ_PRINCIPAL_USUARIOS[[#This Row],[DUPLA]],DUPLAS[],2,0)</f>
        <v>NIKOL MALES - ANDREA ROCIO</v>
      </c>
      <c r="K103" s="37" t="s">
        <v>1</v>
      </c>
      <c r="L103" s="37" t="s">
        <v>3792</v>
      </c>
      <c r="M103" s="37" t="s">
        <v>4229</v>
      </c>
      <c r="N103" s="37" t="s">
        <v>3898</v>
      </c>
      <c r="O103" s="37" t="s">
        <v>4230</v>
      </c>
      <c r="P10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FABIAN PRIETO PORTELA</v>
      </c>
      <c r="Q103" s="79">
        <v>44262</v>
      </c>
      <c r="R103" s="50">
        <f t="shared" ca="1" si="5"/>
        <v>2</v>
      </c>
      <c r="S103" s="50">
        <f t="shared" ca="1" si="6"/>
        <v>0</v>
      </c>
      <c r="T103" s="50">
        <f t="shared" ca="1" si="7"/>
        <v>8</v>
      </c>
      <c r="U103" s="37" t="str">
        <f ca="1">IF(MATRIZ_PRINCIPAL_USUARIOS[[#This Row],[FECHA DE NACIMIENTO]]&gt;0,CONCATENATE(R103," AÑOS ",S103," MESES ",T103," DIAS "),"")</f>
        <v xml:space="preserve">2 AÑOS 0 MESES 8 DIAS </v>
      </c>
      <c r="V10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3" s="116" t="s">
        <v>129</v>
      </c>
      <c r="X103" s="37" t="s">
        <v>8</v>
      </c>
      <c r="Y103" s="37" t="s">
        <v>116</v>
      </c>
      <c r="Z103" s="37" t="s">
        <v>116</v>
      </c>
      <c r="AA103" s="37" t="s">
        <v>2496</v>
      </c>
      <c r="AB103" s="37" t="s">
        <v>2496</v>
      </c>
      <c r="AC103" s="37"/>
      <c r="AD103" s="37" t="s">
        <v>2518</v>
      </c>
      <c r="AE103" s="37"/>
      <c r="AF103" s="37" t="s">
        <v>2496</v>
      </c>
      <c r="AG103" s="37" t="s">
        <v>2496</v>
      </c>
      <c r="AH103" s="37" t="s">
        <v>2496</v>
      </c>
      <c r="AI103" s="37" t="s">
        <v>2496</v>
      </c>
      <c r="AJ103" s="37" t="s">
        <v>2496</v>
      </c>
      <c r="AK103" s="37" t="s">
        <v>2496</v>
      </c>
      <c r="AL103" s="37" t="s">
        <v>2496</v>
      </c>
      <c r="AM103" s="37" t="s">
        <v>8</v>
      </c>
      <c r="AN103" s="37" t="s">
        <v>116</v>
      </c>
      <c r="AO103" s="37" t="s">
        <v>140</v>
      </c>
      <c r="AP103" s="62" t="s">
        <v>143</v>
      </c>
      <c r="AQ103" s="37" t="s">
        <v>151</v>
      </c>
      <c r="AR103" s="37" t="s">
        <v>4539</v>
      </c>
      <c r="AS103" s="37"/>
      <c r="AT103" s="37" t="s">
        <v>4727</v>
      </c>
      <c r="AU103" s="37">
        <v>3102567375</v>
      </c>
      <c r="AV103" s="37"/>
      <c r="AW103" s="37">
        <v>1</v>
      </c>
      <c r="AX103" s="37" t="s">
        <v>135</v>
      </c>
      <c r="AY103" s="37" t="s">
        <v>2495</v>
      </c>
      <c r="AZ103" s="58" t="s">
        <v>3600</v>
      </c>
      <c r="BA103" s="37" t="s">
        <v>2496</v>
      </c>
      <c r="BB103" s="37" t="s">
        <v>2496</v>
      </c>
      <c r="BC103" s="37" t="s">
        <v>3607</v>
      </c>
      <c r="BD103" s="37"/>
      <c r="BE103" s="37" t="s">
        <v>2434</v>
      </c>
      <c r="BF103" s="37" t="s">
        <v>2</v>
      </c>
      <c r="BG103" s="37">
        <v>1001200812</v>
      </c>
      <c r="BH103" s="37" t="s">
        <v>4728</v>
      </c>
      <c r="BI103" s="37" t="s">
        <v>3811</v>
      </c>
      <c r="BJ103" s="37" t="s">
        <v>4230</v>
      </c>
      <c r="BK103" s="37" t="s">
        <v>4729</v>
      </c>
      <c r="BL103" s="79">
        <v>37366</v>
      </c>
      <c r="BM103" s="37" t="s">
        <v>8</v>
      </c>
      <c r="BN103" s="37" t="s">
        <v>116</v>
      </c>
      <c r="BO103" s="37" t="s">
        <v>116</v>
      </c>
      <c r="BP103" s="37" t="s">
        <v>2</v>
      </c>
      <c r="BQ103" s="37">
        <v>1000721829</v>
      </c>
      <c r="BR103" s="37" t="s">
        <v>3914</v>
      </c>
      <c r="BS103" s="37" t="s">
        <v>4229</v>
      </c>
      <c r="BT103" s="37" t="s">
        <v>3898</v>
      </c>
      <c r="BU103" s="37" t="s">
        <v>3898</v>
      </c>
      <c r="BV103" s="79">
        <v>36685</v>
      </c>
      <c r="BW103" s="50">
        <f t="shared" ca="1" si="9"/>
        <v>22</v>
      </c>
      <c r="BX103" s="62" t="s">
        <v>8</v>
      </c>
      <c r="BY103" s="62" t="s">
        <v>116</v>
      </c>
      <c r="BZ103" s="62" t="s">
        <v>116</v>
      </c>
      <c r="CA103" s="37" t="s">
        <v>2</v>
      </c>
      <c r="CB103" s="37">
        <v>1001200812</v>
      </c>
      <c r="CC103" s="37" t="s">
        <v>4728</v>
      </c>
      <c r="CD103" s="37" t="s">
        <v>3811</v>
      </c>
      <c r="CE103" s="37" t="s">
        <v>4230</v>
      </c>
      <c r="CF103" s="37" t="s">
        <v>4729</v>
      </c>
      <c r="CG103" s="79">
        <v>37366</v>
      </c>
      <c r="CH103" s="50">
        <f t="shared" ca="1" si="8"/>
        <v>20</v>
      </c>
      <c r="CI103" s="62" t="s">
        <v>8</v>
      </c>
      <c r="CJ103" s="62" t="s">
        <v>116</v>
      </c>
      <c r="CK103" s="62" t="s">
        <v>116</v>
      </c>
      <c r="CL103" s="37" t="s">
        <v>2444</v>
      </c>
      <c r="CM103" s="37" t="s">
        <v>2462</v>
      </c>
      <c r="CN103" s="37" t="s">
        <v>2495</v>
      </c>
      <c r="CO103" s="81">
        <v>44621</v>
      </c>
      <c r="CP103" s="37" t="s">
        <v>2495</v>
      </c>
      <c r="CQ103" s="37" t="s">
        <v>2496</v>
      </c>
      <c r="CR103" s="37"/>
      <c r="CS103" s="37" t="s">
        <v>2496</v>
      </c>
      <c r="CT103" s="37"/>
      <c r="CU103" s="37"/>
      <c r="CV103" s="37">
        <v>39</v>
      </c>
      <c r="CW103" s="37" t="s">
        <v>5256</v>
      </c>
      <c r="CX103" s="37">
        <v>50</v>
      </c>
      <c r="CY103" s="37"/>
      <c r="CZ103" s="37">
        <v>6</v>
      </c>
      <c r="DA103" s="37">
        <v>11</v>
      </c>
      <c r="DB103" s="37"/>
      <c r="DC10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3" s="37"/>
    </row>
    <row r="104" spans="1:108" ht="45" customHeight="1" x14ac:dyDescent="0.3">
      <c r="A104" s="50">
        <v>1034322680</v>
      </c>
      <c r="B104" s="37" t="s">
        <v>2428</v>
      </c>
      <c r="C104" s="81">
        <v>44623</v>
      </c>
      <c r="D104" s="81">
        <v>44697</v>
      </c>
      <c r="E104" s="50" t="e">
        <f>VLOOKUP(MATRIZ_PRINCIPAL_USUARIOS[[#This Row],[NUMERO DE DOCUMENTO]],#REF!,2,0)</f>
        <v>#REF!</v>
      </c>
      <c r="F104" s="50" t="e">
        <f>VLOOKUP(MATRIZ_PRINCIPAL_USUARIOS[[#This Row],[NOMBRE COMPLETO]],$E$659:$E$682,1,0)</f>
        <v>#N/A</v>
      </c>
      <c r="G104" s="50"/>
      <c r="H104" s="37" t="s">
        <v>4102</v>
      </c>
      <c r="I104" s="37" t="s">
        <v>6747</v>
      </c>
      <c r="J104" s="37" t="str">
        <f>VLOOKUP(MATRIZ_PRINCIPAL_USUARIOS[[#This Row],[DUPLA]],DUPLAS[],2,0)</f>
        <v>EMILCE SANCHEZ - MARTHA PACASUCA</v>
      </c>
      <c r="K104" s="37" t="s">
        <v>1</v>
      </c>
      <c r="L104" s="37" t="s">
        <v>3779</v>
      </c>
      <c r="M104" s="37" t="s">
        <v>3804</v>
      </c>
      <c r="N104" s="37" t="s">
        <v>4231</v>
      </c>
      <c r="O104" s="37" t="s">
        <v>3772</v>
      </c>
      <c r="P10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NATALIA PAOLA GUERRA SALAZAR</v>
      </c>
      <c r="Q104" s="79">
        <v>44430</v>
      </c>
      <c r="R104" s="50">
        <f t="shared" ca="1" si="5"/>
        <v>1</v>
      </c>
      <c r="S104" s="50">
        <f t="shared" ca="1" si="6"/>
        <v>6</v>
      </c>
      <c r="T104" s="50">
        <f t="shared" ca="1" si="7"/>
        <v>21</v>
      </c>
      <c r="U104" s="37" t="str">
        <f ca="1">IF(MATRIZ_PRINCIPAL_USUARIOS[[#This Row],[FECHA DE NACIMIENTO]]&gt;0,CONCATENATE(R104," AÑOS ",S104," MESES ",T104," DIAS "),"")</f>
        <v xml:space="preserve">1 AÑOS 6 MESES 21 DIAS </v>
      </c>
      <c r="V10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4" s="116" t="s">
        <v>130</v>
      </c>
      <c r="X104" s="37" t="s">
        <v>8</v>
      </c>
      <c r="Y104" s="37" t="s">
        <v>116</v>
      </c>
      <c r="Z104" s="37" t="s">
        <v>116</v>
      </c>
      <c r="AA104" s="37" t="s">
        <v>2496</v>
      </c>
      <c r="AB104" s="37" t="s">
        <v>2496</v>
      </c>
      <c r="AC104" s="37"/>
      <c r="AD104" s="37" t="s">
        <v>2518</v>
      </c>
      <c r="AE104" s="37"/>
      <c r="AF104" s="37" t="s">
        <v>2496</v>
      </c>
      <c r="AG104" s="37" t="s">
        <v>2496</v>
      </c>
      <c r="AH104" s="37" t="s">
        <v>2496</v>
      </c>
      <c r="AI104" s="37" t="s">
        <v>2496</v>
      </c>
      <c r="AJ104" s="37" t="s">
        <v>2496</v>
      </c>
      <c r="AK104" s="37" t="s">
        <v>2496</v>
      </c>
      <c r="AL104" s="37" t="s">
        <v>2496</v>
      </c>
      <c r="AM104" s="37" t="s">
        <v>8</v>
      </c>
      <c r="AN104" s="37" t="s">
        <v>116</v>
      </c>
      <c r="AO104" s="37" t="s">
        <v>140</v>
      </c>
      <c r="AP104" s="62" t="s">
        <v>143</v>
      </c>
      <c r="AQ104" s="37" t="s">
        <v>151</v>
      </c>
      <c r="AR104" s="37" t="s">
        <v>2556</v>
      </c>
      <c r="AS104" s="37"/>
      <c r="AT104" s="37" t="s">
        <v>4730</v>
      </c>
      <c r="AU104" s="37">
        <v>3169513941</v>
      </c>
      <c r="AV104" s="37"/>
      <c r="AW104" s="37">
        <v>1</v>
      </c>
      <c r="AX104" s="37" t="s">
        <v>135</v>
      </c>
      <c r="AY104" s="37" t="s">
        <v>2495</v>
      </c>
      <c r="AZ104" s="58" t="s">
        <v>3595</v>
      </c>
      <c r="BA104" s="37" t="s">
        <v>2496</v>
      </c>
      <c r="BB104" s="37" t="s">
        <v>2496</v>
      </c>
      <c r="BC104" s="37" t="s">
        <v>3607</v>
      </c>
      <c r="BD104" s="37"/>
      <c r="BE104" s="37" t="s">
        <v>2434</v>
      </c>
      <c r="BF104" s="37" t="s">
        <v>2</v>
      </c>
      <c r="BG104" s="37">
        <v>1046400667</v>
      </c>
      <c r="BH104" s="37" t="s">
        <v>4731</v>
      </c>
      <c r="BI104" s="37" t="s">
        <v>3852</v>
      </c>
      <c r="BJ104" s="37" t="s">
        <v>3772</v>
      </c>
      <c r="BK104" s="37" t="s">
        <v>3731</v>
      </c>
      <c r="BL104" s="79">
        <v>32669</v>
      </c>
      <c r="BM104" s="37" t="s">
        <v>8</v>
      </c>
      <c r="BN104" s="37" t="s">
        <v>18</v>
      </c>
      <c r="BO104" s="37" t="s">
        <v>59</v>
      </c>
      <c r="BP104" s="37"/>
      <c r="BQ104" s="37"/>
      <c r="BR104" s="37"/>
      <c r="BS104" s="37"/>
      <c r="BT104" s="37"/>
      <c r="BU104" s="37"/>
      <c r="BV104" s="79"/>
      <c r="BW104" s="50" t="str">
        <f t="shared" si="9"/>
        <v/>
      </c>
      <c r="BX104" s="62"/>
      <c r="BY104" s="62"/>
      <c r="BZ104" s="62"/>
      <c r="CA104" s="37" t="s">
        <v>2</v>
      </c>
      <c r="CB104" s="37">
        <v>1046400667</v>
      </c>
      <c r="CC104" s="37" t="s">
        <v>4731</v>
      </c>
      <c r="CD104" s="37" t="s">
        <v>3852</v>
      </c>
      <c r="CE104" s="37" t="s">
        <v>3772</v>
      </c>
      <c r="CF104" s="37" t="s">
        <v>3731</v>
      </c>
      <c r="CG104" s="79">
        <v>32669</v>
      </c>
      <c r="CH104" s="50">
        <f t="shared" ca="1" si="8"/>
        <v>33</v>
      </c>
      <c r="CI104" s="62" t="s">
        <v>8</v>
      </c>
      <c r="CJ104" s="62" t="s">
        <v>18</v>
      </c>
      <c r="CK104" s="62" t="s">
        <v>59</v>
      </c>
      <c r="CL104" s="37" t="s">
        <v>2443</v>
      </c>
      <c r="CM104" s="37" t="s">
        <v>2481</v>
      </c>
      <c r="CN104" s="37" t="s">
        <v>2495</v>
      </c>
      <c r="CO104" s="81">
        <v>44621</v>
      </c>
      <c r="CP104" s="37" t="s">
        <v>2495</v>
      </c>
      <c r="CQ104" s="37" t="s">
        <v>2496</v>
      </c>
      <c r="CR104" s="37"/>
      <c r="CS104" s="37" t="s">
        <v>2496</v>
      </c>
      <c r="CT104" s="37"/>
      <c r="CU104" s="37"/>
      <c r="CV104" s="37">
        <v>39</v>
      </c>
      <c r="CW104" s="37">
        <v>2725</v>
      </c>
      <c r="CX104" s="37">
        <v>49</v>
      </c>
      <c r="CY104" s="37"/>
      <c r="CZ104" s="37">
        <v>6</v>
      </c>
      <c r="DA104" s="37">
        <v>6</v>
      </c>
      <c r="DB104" s="37"/>
      <c r="DC10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4" s="37"/>
    </row>
    <row r="105" spans="1:108" ht="45" customHeight="1" x14ac:dyDescent="0.3">
      <c r="A105" s="50">
        <v>1243858572</v>
      </c>
      <c r="B105" s="37" t="s">
        <v>2427</v>
      </c>
      <c r="C105" s="81">
        <v>44623</v>
      </c>
      <c r="D105" s="81"/>
      <c r="E105" s="50"/>
      <c r="F105" s="50"/>
      <c r="G105" s="50"/>
      <c r="H105" s="37" t="s">
        <v>4102</v>
      </c>
      <c r="I105" s="37" t="s">
        <v>6745</v>
      </c>
      <c r="J105" s="37" t="str">
        <f>VLOOKUP(MATRIZ_PRINCIPAL_USUARIOS[[#This Row],[DUPLA]],DUPLAS[],2,0)</f>
        <v>NIKOL MALES - ANDREA ROCIO</v>
      </c>
      <c r="K105" s="37" t="s">
        <v>1</v>
      </c>
      <c r="L105" s="37" t="s">
        <v>4210</v>
      </c>
      <c r="M105" s="37" t="s">
        <v>4232</v>
      </c>
      <c r="N105" s="37" t="s">
        <v>3939</v>
      </c>
      <c r="O105" s="37" t="s">
        <v>3019</v>
      </c>
      <c r="P10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 STICK ALARCON PANQUEBA</v>
      </c>
      <c r="Q105" s="79">
        <v>43898</v>
      </c>
      <c r="R105" s="50">
        <f t="shared" ca="1" si="5"/>
        <v>3</v>
      </c>
      <c r="S105" s="50">
        <f t="shared" ca="1" si="6"/>
        <v>0</v>
      </c>
      <c r="T105" s="50">
        <f t="shared" ca="1" si="7"/>
        <v>7</v>
      </c>
      <c r="U105" s="37" t="str">
        <f ca="1">IF(MATRIZ_PRINCIPAL_USUARIOS[[#This Row],[FECHA DE NACIMIENTO]]&gt;0,CONCATENATE(R105," AÑOS ",S105," MESES ",T105," DIAS "),"")</f>
        <v xml:space="preserve">3 AÑOS 0 MESES 7 DIAS </v>
      </c>
      <c r="V10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5" s="116" t="s">
        <v>129</v>
      </c>
      <c r="X105" s="37" t="s">
        <v>8</v>
      </c>
      <c r="Y105" s="37" t="s">
        <v>116</v>
      </c>
      <c r="Z105" s="37" t="s">
        <v>116</v>
      </c>
      <c r="AA105" s="37" t="s">
        <v>2496</v>
      </c>
      <c r="AB105" s="37" t="s">
        <v>2496</v>
      </c>
      <c r="AC105" s="37"/>
      <c r="AD105" s="37" t="s">
        <v>2518</v>
      </c>
      <c r="AE105" s="37"/>
      <c r="AF105" s="37" t="s">
        <v>2496</v>
      </c>
      <c r="AG105" s="37" t="s">
        <v>2496</v>
      </c>
      <c r="AH105" s="37" t="s">
        <v>2496</v>
      </c>
      <c r="AI105" s="37" t="s">
        <v>2496</v>
      </c>
      <c r="AJ105" s="37" t="s">
        <v>2496</v>
      </c>
      <c r="AK105" s="37" t="s">
        <v>2496</v>
      </c>
      <c r="AL105" s="37" t="s">
        <v>2496</v>
      </c>
      <c r="AM105" s="37" t="s">
        <v>8</v>
      </c>
      <c r="AN105" s="37" t="s">
        <v>116</v>
      </c>
      <c r="AO105" s="37" t="s">
        <v>140</v>
      </c>
      <c r="AP105" s="62" t="s">
        <v>143</v>
      </c>
      <c r="AQ105" s="37" t="s">
        <v>151</v>
      </c>
      <c r="AR105" s="37" t="s">
        <v>4596</v>
      </c>
      <c r="AS105" s="37"/>
      <c r="AT105" s="37" t="s">
        <v>4732</v>
      </c>
      <c r="AU105" s="37">
        <v>3202184043</v>
      </c>
      <c r="AV105" s="37"/>
      <c r="AW105" s="37">
        <v>1</v>
      </c>
      <c r="AX105" s="37" t="s">
        <v>135</v>
      </c>
      <c r="AY105" s="37"/>
      <c r="AZ105" s="58"/>
      <c r="BA105" s="37" t="s">
        <v>2496</v>
      </c>
      <c r="BB105" s="37" t="s">
        <v>2496</v>
      </c>
      <c r="BC105" s="37" t="s">
        <v>3654</v>
      </c>
      <c r="BD105" s="37"/>
      <c r="BE105" s="37" t="s">
        <v>2440</v>
      </c>
      <c r="BF105" s="37" t="s">
        <v>2</v>
      </c>
      <c r="BG105" s="37">
        <v>79558049</v>
      </c>
      <c r="BH105" s="37" t="s">
        <v>4733</v>
      </c>
      <c r="BI105" s="37" t="s">
        <v>3695</v>
      </c>
      <c r="BJ105" s="37" t="s">
        <v>3019</v>
      </c>
      <c r="BK105" s="37"/>
      <c r="BL105" s="79">
        <v>26569</v>
      </c>
      <c r="BM105" s="37" t="s">
        <v>8</v>
      </c>
      <c r="BN105" s="37" t="s">
        <v>19</v>
      </c>
      <c r="BO105" s="37" t="s">
        <v>3034</v>
      </c>
      <c r="BP105" s="37"/>
      <c r="BQ105" s="37"/>
      <c r="BR105" s="37"/>
      <c r="BS105" s="37"/>
      <c r="BT105" s="37"/>
      <c r="BU105" s="37"/>
      <c r="BV105" s="79"/>
      <c r="BW105" s="50" t="str">
        <f t="shared" si="9"/>
        <v/>
      </c>
      <c r="BX105" s="62"/>
      <c r="BY105" s="62"/>
      <c r="BZ105" s="62"/>
      <c r="CA105" s="37" t="s">
        <v>2</v>
      </c>
      <c r="CB105" s="37">
        <v>1022421217</v>
      </c>
      <c r="CC105" s="37" t="s">
        <v>3946</v>
      </c>
      <c r="CD105" s="37" t="s">
        <v>3964</v>
      </c>
      <c r="CE105" s="37" t="s">
        <v>3019</v>
      </c>
      <c r="CF105" s="37" t="s">
        <v>3987</v>
      </c>
      <c r="CG105" s="79">
        <v>35187</v>
      </c>
      <c r="CH105" s="50">
        <f t="shared" ca="1" si="8"/>
        <v>26</v>
      </c>
      <c r="CI105" s="62" t="s">
        <v>8</v>
      </c>
      <c r="CJ105" s="62" t="s">
        <v>116</v>
      </c>
      <c r="CK105" s="62" t="s">
        <v>116</v>
      </c>
      <c r="CL105" s="37" t="s">
        <v>2444</v>
      </c>
      <c r="CM105" s="37" t="s">
        <v>2466</v>
      </c>
      <c r="CN105" s="37" t="s">
        <v>2495</v>
      </c>
      <c r="CO105" s="81">
        <v>44631</v>
      </c>
      <c r="CP105" s="37" t="s">
        <v>2495</v>
      </c>
      <c r="CQ105" s="37"/>
      <c r="CR105" s="37"/>
      <c r="CS105" s="37" t="s">
        <v>2496</v>
      </c>
      <c r="CT105" s="37"/>
      <c r="CU105" s="37"/>
      <c r="CV105" s="37">
        <v>38</v>
      </c>
      <c r="CW105" s="37">
        <v>2910</v>
      </c>
      <c r="CX105" s="37">
        <v>49</v>
      </c>
      <c r="CY105" s="37"/>
      <c r="CZ105" s="37">
        <v>4</v>
      </c>
      <c r="DA105" s="37">
        <v>8</v>
      </c>
      <c r="DB105" s="37"/>
      <c r="DC10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05" s="37"/>
    </row>
    <row r="106" spans="1:108" ht="45" customHeight="1" x14ac:dyDescent="0.3">
      <c r="A106" s="50">
        <v>1013155990</v>
      </c>
      <c r="B106" s="37" t="s">
        <v>2428</v>
      </c>
      <c r="C106" s="81">
        <v>44623</v>
      </c>
      <c r="D106" s="81">
        <v>44655</v>
      </c>
      <c r="E106" s="50" t="e">
        <f>VLOOKUP(MATRIZ_PRINCIPAL_USUARIOS[[#This Row],[NUMERO DE DOCUMENTO]],#REF!,2,0)</f>
        <v>#REF!</v>
      </c>
      <c r="F106" s="50" t="e">
        <f>VLOOKUP(MATRIZ_PRINCIPAL_USUARIOS[[#This Row],[NOMBRE COMPLETO]],$E$659:$E$682,1,0)</f>
        <v>#N/A</v>
      </c>
      <c r="G106" s="50"/>
      <c r="H106" s="37" t="s">
        <v>4102</v>
      </c>
      <c r="I106" s="37" t="s">
        <v>6749</v>
      </c>
      <c r="J106" s="37" t="str">
        <f>VLOOKUP(MATRIZ_PRINCIPAL_USUARIOS[[#This Row],[DUPLA]],DUPLAS[],2,0)</f>
        <v>ANGIE YARA - YORMARY MENECES</v>
      </c>
      <c r="K106" s="37" t="s">
        <v>1</v>
      </c>
      <c r="L106" s="37" t="s">
        <v>3792</v>
      </c>
      <c r="M106" s="37" t="s">
        <v>3773</v>
      </c>
      <c r="N106" s="37" t="s">
        <v>4233</v>
      </c>
      <c r="O106" s="37" t="s">
        <v>4234</v>
      </c>
      <c r="P10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SAMUEL CIRO GALLEGO</v>
      </c>
      <c r="Q106" s="79">
        <v>44103</v>
      </c>
      <c r="R106" s="50">
        <f t="shared" ca="1" si="5"/>
        <v>2</v>
      </c>
      <c r="S106" s="50">
        <f t="shared" ca="1" si="6"/>
        <v>5</v>
      </c>
      <c r="T106" s="50">
        <f t="shared" ca="1" si="7"/>
        <v>14</v>
      </c>
      <c r="U106" s="37" t="str">
        <f ca="1">IF(MATRIZ_PRINCIPAL_USUARIOS[[#This Row],[FECHA DE NACIMIENTO]]&gt;0,CONCATENATE(R106," AÑOS ",S106," MESES ",T106," DIAS "),"")</f>
        <v xml:space="preserve">2 AÑOS 5 MESES 14 DIAS </v>
      </c>
      <c r="V10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6" s="116" t="s">
        <v>129</v>
      </c>
      <c r="X106" s="37" t="s">
        <v>8</v>
      </c>
      <c r="Y106" s="37" t="s">
        <v>116</v>
      </c>
      <c r="Z106" s="37" t="s">
        <v>116</v>
      </c>
      <c r="AA106" s="37" t="s">
        <v>2496</v>
      </c>
      <c r="AB106" s="37" t="s">
        <v>2496</v>
      </c>
      <c r="AC106" s="37"/>
      <c r="AD106" s="37" t="s">
        <v>2518</v>
      </c>
      <c r="AE106" s="37"/>
      <c r="AF106" s="37" t="s">
        <v>2496</v>
      </c>
      <c r="AG106" s="37" t="s">
        <v>2496</v>
      </c>
      <c r="AH106" s="37" t="s">
        <v>2496</v>
      </c>
      <c r="AI106" s="37" t="s">
        <v>2496</v>
      </c>
      <c r="AJ106" s="37" t="s">
        <v>2496</v>
      </c>
      <c r="AK106" s="37" t="s">
        <v>2496</v>
      </c>
      <c r="AL106" s="37" t="s">
        <v>2496</v>
      </c>
      <c r="AM106" s="37" t="s">
        <v>8</v>
      </c>
      <c r="AN106" s="37" t="s">
        <v>116</v>
      </c>
      <c r="AO106" s="37" t="s">
        <v>140</v>
      </c>
      <c r="AP106" s="62" t="s">
        <v>143</v>
      </c>
      <c r="AQ106" s="37" t="s">
        <v>151</v>
      </c>
      <c r="AR106" s="37" t="s">
        <v>4596</v>
      </c>
      <c r="AS106" s="37"/>
      <c r="AT106" s="37" t="s">
        <v>4734</v>
      </c>
      <c r="AU106" s="37">
        <v>3022009423</v>
      </c>
      <c r="AV106" s="37"/>
      <c r="AW106" s="37">
        <v>1</v>
      </c>
      <c r="AX106" s="37" t="s">
        <v>135</v>
      </c>
      <c r="AY106" s="37" t="s">
        <v>2495</v>
      </c>
      <c r="AZ106" s="58" t="s">
        <v>3591</v>
      </c>
      <c r="BA106" s="37" t="s">
        <v>2496</v>
      </c>
      <c r="BB106" s="37" t="s">
        <v>2496</v>
      </c>
      <c r="BC106" s="37" t="s">
        <v>3607</v>
      </c>
      <c r="BD106" s="37"/>
      <c r="BE106" s="37" t="s">
        <v>2434</v>
      </c>
      <c r="BF106" s="37" t="s">
        <v>2</v>
      </c>
      <c r="BG106" s="37">
        <v>1023033350</v>
      </c>
      <c r="BH106" s="37" t="s">
        <v>4636</v>
      </c>
      <c r="BI106" s="37" t="s">
        <v>3906</v>
      </c>
      <c r="BJ106" s="37" t="s">
        <v>4234</v>
      </c>
      <c r="BK106" s="37" t="s">
        <v>2709</v>
      </c>
      <c r="BL106" s="79">
        <v>36177</v>
      </c>
      <c r="BM106" s="37" t="s">
        <v>8</v>
      </c>
      <c r="BN106" s="37" t="s">
        <v>116</v>
      </c>
      <c r="BO106" s="37" t="s">
        <v>116</v>
      </c>
      <c r="BP106" s="37"/>
      <c r="BQ106" s="37"/>
      <c r="BR106" s="37"/>
      <c r="BS106" s="37"/>
      <c r="BT106" s="37"/>
      <c r="BU106" s="37"/>
      <c r="BV106" s="79"/>
      <c r="BW106" s="50" t="str">
        <f t="shared" si="9"/>
        <v/>
      </c>
      <c r="BX106" s="62"/>
      <c r="BY106" s="62"/>
      <c r="BZ106" s="62"/>
      <c r="CA106" s="37" t="s">
        <v>2</v>
      </c>
      <c r="CB106" s="37">
        <v>1023033350</v>
      </c>
      <c r="CC106" s="37" t="s">
        <v>4636</v>
      </c>
      <c r="CD106" s="37" t="s">
        <v>3906</v>
      </c>
      <c r="CE106" s="37" t="s">
        <v>4234</v>
      </c>
      <c r="CF106" s="37" t="s">
        <v>2709</v>
      </c>
      <c r="CG106" s="79">
        <v>36177</v>
      </c>
      <c r="CH106" s="50">
        <f t="shared" ca="1" si="8"/>
        <v>24</v>
      </c>
      <c r="CI106" s="62" t="s">
        <v>8</v>
      </c>
      <c r="CJ106" s="62" t="s">
        <v>116</v>
      </c>
      <c r="CK106" s="62" t="s">
        <v>116</v>
      </c>
      <c r="CL106" s="37" t="s">
        <v>2443</v>
      </c>
      <c r="CM106" s="37" t="s">
        <v>2457</v>
      </c>
      <c r="CN106" s="37" t="s">
        <v>2495</v>
      </c>
      <c r="CO106" s="81">
        <v>44631</v>
      </c>
      <c r="CP106" s="37" t="s">
        <v>2495</v>
      </c>
      <c r="CQ106" s="37" t="s">
        <v>2495</v>
      </c>
      <c r="CR106" s="37">
        <v>1</v>
      </c>
      <c r="CS106" s="37" t="s">
        <v>2496</v>
      </c>
      <c r="CT106" s="37"/>
      <c r="CU106" s="37"/>
      <c r="CV106" s="37"/>
      <c r="CW106" s="37"/>
      <c r="CX106" s="37"/>
      <c r="CY106" s="37"/>
      <c r="CZ106" s="37">
        <v>5</v>
      </c>
      <c r="DA106" s="37">
        <v>10</v>
      </c>
      <c r="DB106" s="37"/>
      <c r="DC10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6" s="37"/>
    </row>
    <row r="107" spans="1:108" ht="45" customHeight="1" x14ac:dyDescent="0.3">
      <c r="A107" s="50">
        <v>1031544861</v>
      </c>
      <c r="B107" s="37" t="s">
        <v>2428</v>
      </c>
      <c r="C107" s="81">
        <v>44623</v>
      </c>
      <c r="D107" s="81">
        <v>44795</v>
      </c>
      <c r="E107" s="50" t="e">
        <f>VLOOKUP(MATRIZ_PRINCIPAL_USUARIOS[[#This Row],[NUMERO DE DOCUMENTO]],#REF!,2,0)</f>
        <v>#REF!</v>
      </c>
      <c r="F107" s="50" t="e">
        <f>VLOOKUP(MATRIZ_PRINCIPAL_USUARIOS[[#This Row],[NOMBRE COMPLETO]],$E$659:$E$682,1,0)</f>
        <v>#N/A</v>
      </c>
      <c r="G107" s="50"/>
      <c r="H107" s="37" t="s">
        <v>4102</v>
      </c>
      <c r="I107" s="37" t="s">
        <v>6745</v>
      </c>
      <c r="J107" s="37" t="str">
        <f>VLOOKUP(MATRIZ_PRINCIPAL_USUARIOS[[#This Row],[DUPLA]],DUPLAS[],2,0)</f>
        <v>NIKOL MALES - ANDREA ROCIO</v>
      </c>
      <c r="K107" s="37" t="s">
        <v>1</v>
      </c>
      <c r="L107" s="37" t="s">
        <v>4235</v>
      </c>
      <c r="M107" s="37"/>
      <c r="N107" s="37" t="s">
        <v>3759</v>
      </c>
      <c r="O107" s="37" t="s">
        <v>4236</v>
      </c>
      <c r="P10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DALIT  GIL TARQUINO</v>
      </c>
      <c r="Q107" s="79">
        <v>44090</v>
      </c>
      <c r="R107" s="50">
        <f t="shared" ca="1" si="5"/>
        <v>2</v>
      </c>
      <c r="S107" s="50">
        <f t="shared" ca="1" si="6"/>
        <v>5</v>
      </c>
      <c r="T107" s="50">
        <f t="shared" ca="1" si="7"/>
        <v>27</v>
      </c>
      <c r="U107" s="37" t="str">
        <f ca="1">IF(MATRIZ_PRINCIPAL_USUARIOS[[#This Row],[FECHA DE NACIMIENTO]]&gt;0,CONCATENATE(R107," AÑOS ",S107," MESES ",T107," DIAS "),"")</f>
        <v xml:space="preserve">2 AÑOS 5 MESES 27 DIAS </v>
      </c>
      <c r="V10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7" s="116" t="s">
        <v>130</v>
      </c>
      <c r="X107" s="37" t="s">
        <v>8</v>
      </c>
      <c r="Y107" s="37" t="s">
        <v>116</v>
      </c>
      <c r="Z107" s="37" t="s">
        <v>116</v>
      </c>
      <c r="AA107" s="37" t="s">
        <v>2496</v>
      </c>
      <c r="AB107" s="37" t="s">
        <v>2496</v>
      </c>
      <c r="AC107" s="37"/>
      <c r="AD107" s="37" t="s">
        <v>2518</v>
      </c>
      <c r="AE107" s="37"/>
      <c r="AF107" s="37" t="s">
        <v>2496</v>
      </c>
      <c r="AG107" s="37" t="s">
        <v>2496</v>
      </c>
      <c r="AH107" s="37" t="s">
        <v>2496</v>
      </c>
      <c r="AI107" s="37" t="s">
        <v>2496</v>
      </c>
      <c r="AJ107" s="37" t="s">
        <v>2496</v>
      </c>
      <c r="AK107" s="37" t="s">
        <v>2496</v>
      </c>
      <c r="AL107" s="37" t="s">
        <v>2496</v>
      </c>
      <c r="AM107" s="37" t="s">
        <v>8</v>
      </c>
      <c r="AN107" s="37" t="s">
        <v>116</v>
      </c>
      <c r="AO107" s="37" t="s">
        <v>140</v>
      </c>
      <c r="AP107" s="62" t="s">
        <v>143</v>
      </c>
      <c r="AQ107" s="37" t="s">
        <v>151</v>
      </c>
      <c r="AR107" s="37" t="s">
        <v>4596</v>
      </c>
      <c r="AS107" s="37"/>
      <c r="AT107" s="37" t="s">
        <v>4735</v>
      </c>
      <c r="AU107" s="37">
        <v>3108024303</v>
      </c>
      <c r="AV107" s="37"/>
      <c r="AW107" s="37">
        <v>1</v>
      </c>
      <c r="AX107" s="37" t="s">
        <v>135</v>
      </c>
      <c r="AY107" s="37" t="s">
        <v>2496</v>
      </c>
      <c r="AZ107" s="58"/>
      <c r="BA107" s="37" t="s">
        <v>2496</v>
      </c>
      <c r="BB107" s="37" t="s">
        <v>2496</v>
      </c>
      <c r="BC107" s="37" t="s">
        <v>3654</v>
      </c>
      <c r="BD107" s="37"/>
      <c r="BE107" s="37" t="s">
        <v>2434</v>
      </c>
      <c r="BF107" s="37" t="s">
        <v>2</v>
      </c>
      <c r="BG107" s="37">
        <v>1069713955</v>
      </c>
      <c r="BH107" s="37" t="s">
        <v>3961</v>
      </c>
      <c r="BI107" s="37" t="s">
        <v>3963</v>
      </c>
      <c r="BJ107" s="37" t="s">
        <v>4236</v>
      </c>
      <c r="BK107" s="37"/>
      <c r="BL107" s="79">
        <v>31315</v>
      </c>
      <c r="BM107" s="37" t="s">
        <v>8</v>
      </c>
      <c r="BN107" s="37" t="s">
        <v>116</v>
      </c>
      <c r="BO107" s="37" t="s">
        <v>116</v>
      </c>
      <c r="BP107" s="37" t="s">
        <v>2</v>
      </c>
      <c r="BQ107" s="37">
        <v>79670572</v>
      </c>
      <c r="BR107" s="37" t="s">
        <v>4736</v>
      </c>
      <c r="BS107" s="37" t="s">
        <v>3982</v>
      </c>
      <c r="BT107" s="37" t="s">
        <v>3759</v>
      </c>
      <c r="BU107" s="37" t="s">
        <v>4226</v>
      </c>
      <c r="BV107" s="79">
        <v>27596</v>
      </c>
      <c r="BW107" s="50">
        <f t="shared" ca="1" si="9"/>
        <v>47</v>
      </c>
      <c r="BX107" s="62" t="s">
        <v>8</v>
      </c>
      <c r="BY107" s="62" t="s">
        <v>116</v>
      </c>
      <c r="BZ107" s="62" t="s">
        <v>116</v>
      </c>
      <c r="CA107" s="37" t="s">
        <v>2</v>
      </c>
      <c r="CB107" s="37">
        <v>1069713955</v>
      </c>
      <c r="CC107" s="37" t="s">
        <v>3961</v>
      </c>
      <c r="CD107" s="37" t="s">
        <v>3963</v>
      </c>
      <c r="CE107" s="37" t="s">
        <v>4236</v>
      </c>
      <c r="CF107" s="37"/>
      <c r="CG107" s="79">
        <v>31315</v>
      </c>
      <c r="CH107" s="50">
        <f t="shared" ca="1" si="8"/>
        <v>37</v>
      </c>
      <c r="CI107" s="62" t="s">
        <v>8</v>
      </c>
      <c r="CJ107" s="62" t="s">
        <v>116</v>
      </c>
      <c r="CK107" s="62" t="s">
        <v>116</v>
      </c>
      <c r="CL107" s="37" t="s">
        <v>2445</v>
      </c>
      <c r="CM107" s="37" t="s">
        <v>2485</v>
      </c>
      <c r="CN107" s="37" t="s">
        <v>2495</v>
      </c>
      <c r="CO107" s="81">
        <v>44631</v>
      </c>
      <c r="CP107" s="37" t="s">
        <v>2495</v>
      </c>
      <c r="CQ107" s="37"/>
      <c r="CR107" s="37"/>
      <c r="CS107" s="37" t="s">
        <v>2496</v>
      </c>
      <c r="CT107" s="37"/>
      <c r="CU107" s="37"/>
      <c r="CV107" s="37"/>
      <c r="CW107" s="37"/>
      <c r="CX107" s="37"/>
      <c r="CY107" s="37"/>
      <c r="CZ107" s="37">
        <v>6</v>
      </c>
      <c r="DA107" s="37">
        <v>17</v>
      </c>
      <c r="DB107" s="37"/>
      <c r="DC10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7" s="37"/>
    </row>
    <row r="108" spans="1:108" ht="45" customHeight="1" x14ac:dyDescent="0.3">
      <c r="A108" s="50">
        <v>6042020114</v>
      </c>
      <c r="B108" s="37" t="s">
        <v>2427</v>
      </c>
      <c r="C108" s="81">
        <v>44623</v>
      </c>
      <c r="D108" s="81"/>
      <c r="E108" s="50"/>
      <c r="F108" s="50"/>
      <c r="G108" s="50" t="s">
        <v>3685</v>
      </c>
      <c r="H108" s="37" t="s">
        <v>4102</v>
      </c>
      <c r="I108" s="37" t="s">
        <v>6745</v>
      </c>
      <c r="J108" s="37" t="str">
        <f>VLOOKUP(MATRIZ_PRINCIPAL_USUARIOS[[#This Row],[DUPLA]],DUPLAS[],2,0)</f>
        <v>NIKOL MALES - ANDREA ROCIO</v>
      </c>
      <c r="K108" s="37" t="s">
        <v>5925</v>
      </c>
      <c r="L108" s="37" t="s">
        <v>4237</v>
      </c>
      <c r="M108" s="37" t="s">
        <v>4238</v>
      </c>
      <c r="N108" s="37" t="s">
        <v>3788</v>
      </c>
      <c r="O108" s="37" t="s">
        <v>3767</v>
      </c>
      <c r="P10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ROBERT LENOEL LOPEZ RONDON</v>
      </c>
      <c r="Q108" s="79">
        <v>43927</v>
      </c>
      <c r="R108" s="50">
        <f t="shared" ca="1" si="5"/>
        <v>2</v>
      </c>
      <c r="S108" s="50">
        <f t="shared" ca="1" si="6"/>
        <v>11</v>
      </c>
      <c r="T108" s="50">
        <f t="shared" ca="1" si="7"/>
        <v>9</v>
      </c>
      <c r="U108" s="37" t="str">
        <f ca="1">IF(MATRIZ_PRINCIPAL_USUARIOS[[#This Row],[FECHA DE NACIMIENTO]]&gt;0,CONCATENATE(R108," AÑOS ",S108," MESES ",T108," DIAS "),"")</f>
        <v xml:space="preserve">2 AÑOS 11 MESES 9 DIAS </v>
      </c>
      <c r="V10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8" s="116" t="s">
        <v>129</v>
      </c>
      <c r="X108" s="37" t="s">
        <v>9</v>
      </c>
      <c r="Y108" s="37" t="s">
        <v>45</v>
      </c>
      <c r="Z108" s="37" t="s">
        <v>45</v>
      </c>
      <c r="AA108" s="37" t="s">
        <v>2496</v>
      </c>
      <c r="AB108" s="37" t="s">
        <v>2496</v>
      </c>
      <c r="AC108" s="37"/>
      <c r="AD108" s="37" t="s">
        <v>2518</v>
      </c>
      <c r="AE108" s="37"/>
      <c r="AF108" s="37" t="s">
        <v>2496</v>
      </c>
      <c r="AG108" s="37" t="s">
        <v>2496</v>
      </c>
      <c r="AH108" s="37" t="s">
        <v>2496</v>
      </c>
      <c r="AI108" s="37" t="s">
        <v>2496</v>
      </c>
      <c r="AJ108" s="37" t="s">
        <v>2496</v>
      </c>
      <c r="AK108" s="37" t="s">
        <v>2496</v>
      </c>
      <c r="AL108" s="37" t="s">
        <v>2496</v>
      </c>
      <c r="AM108" s="37" t="s">
        <v>8</v>
      </c>
      <c r="AN108" s="37" t="s">
        <v>116</v>
      </c>
      <c r="AO108" s="37" t="s">
        <v>140</v>
      </c>
      <c r="AP108" s="62" t="s">
        <v>143</v>
      </c>
      <c r="AQ108" s="37" t="s">
        <v>151</v>
      </c>
      <c r="AR108" s="37" t="s">
        <v>2878</v>
      </c>
      <c r="AS108" s="37"/>
      <c r="AT108" s="37" t="s">
        <v>4737</v>
      </c>
      <c r="AU108" s="37">
        <v>3213856899</v>
      </c>
      <c r="AV108" s="37"/>
      <c r="AW108" s="37">
        <v>2</v>
      </c>
      <c r="AX108" s="37" t="s">
        <v>135</v>
      </c>
      <c r="AY108" s="37" t="s">
        <v>2496</v>
      </c>
      <c r="AZ108" s="58"/>
      <c r="BA108" s="37" t="s">
        <v>2496</v>
      </c>
      <c r="BB108" s="37" t="s">
        <v>2496</v>
      </c>
      <c r="BC108" s="37" t="s">
        <v>3617</v>
      </c>
      <c r="BD108" s="37"/>
      <c r="BE108" s="37" t="s">
        <v>2434</v>
      </c>
      <c r="BF108" s="37" t="s">
        <v>5</v>
      </c>
      <c r="BG108" s="37"/>
      <c r="BH108" s="37" t="s">
        <v>4738</v>
      </c>
      <c r="BI108" s="37" t="s">
        <v>4019</v>
      </c>
      <c r="BJ108" s="37" t="s">
        <v>3767</v>
      </c>
      <c r="BK108" s="37" t="s">
        <v>4739</v>
      </c>
      <c r="BL108" s="79">
        <v>32580</v>
      </c>
      <c r="BM108" s="37" t="s">
        <v>9</v>
      </c>
      <c r="BN108" s="37" t="s">
        <v>45</v>
      </c>
      <c r="BO108" s="37"/>
      <c r="BP108" s="37" t="s">
        <v>5</v>
      </c>
      <c r="BQ108" s="37"/>
      <c r="BR108" s="37" t="s">
        <v>4237</v>
      </c>
      <c r="BS108" s="37"/>
      <c r="BT108" s="37" t="s">
        <v>3788</v>
      </c>
      <c r="BU108" s="37"/>
      <c r="BV108" s="79">
        <v>35938</v>
      </c>
      <c r="BW108" s="50">
        <f t="shared" ca="1" si="9"/>
        <v>24</v>
      </c>
      <c r="BX108" s="62" t="s">
        <v>9</v>
      </c>
      <c r="BY108" s="62" t="s">
        <v>45</v>
      </c>
      <c r="BZ108" s="62"/>
      <c r="CA108" s="37" t="s">
        <v>5</v>
      </c>
      <c r="CB108" s="37"/>
      <c r="CC108" s="37" t="s">
        <v>4738</v>
      </c>
      <c r="CD108" s="37" t="s">
        <v>4019</v>
      </c>
      <c r="CE108" s="37" t="s">
        <v>3767</v>
      </c>
      <c r="CF108" s="37" t="s">
        <v>4739</v>
      </c>
      <c r="CG108" s="79">
        <v>32580</v>
      </c>
      <c r="CH108" s="50">
        <f t="shared" ca="1" si="8"/>
        <v>34</v>
      </c>
      <c r="CI108" s="62" t="s">
        <v>9</v>
      </c>
      <c r="CJ108" s="62" t="s">
        <v>45</v>
      </c>
      <c r="CK108" s="62"/>
      <c r="CL108" s="37" t="s">
        <v>2490</v>
      </c>
      <c r="CM108" s="37" t="s">
        <v>2490</v>
      </c>
      <c r="CN108" s="37" t="s">
        <v>2495</v>
      </c>
      <c r="CO108" s="81">
        <v>44631</v>
      </c>
      <c r="CP108" s="37" t="s">
        <v>2495</v>
      </c>
      <c r="CQ108" s="37"/>
      <c r="CR108" s="37"/>
      <c r="CS108" s="37" t="s">
        <v>2496</v>
      </c>
      <c r="CT108" s="37"/>
      <c r="CU108" s="37"/>
      <c r="CV108" s="37"/>
      <c r="CW108" s="37"/>
      <c r="CX108" s="37"/>
      <c r="CY108" s="37"/>
      <c r="CZ108" s="37"/>
      <c r="DA108" s="37"/>
      <c r="DB108" s="37"/>
      <c r="DC10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08" s="37"/>
    </row>
    <row r="109" spans="1:108" ht="45" customHeight="1" x14ac:dyDescent="0.3">
      <c r="A109" s="50">
        <v>1023049107</v>
      </c>
      <c r="B109" s="37" t="s">
        <v>2427</v>
      </c>
      <c r="C109" s="81">
        <v>44880</v>
      </c>
      <c r="D109" s="81"/>
      <c r="E109" s="50" t="s">
        <v>7222</v>
      </c>
      <c r="F109" s="50"/>
      <c r="G109" s="50"/>
      <c r="H109" s="37" t="s">
        <v>4102</v>
      </c>
      <c r="I109" s="37" t="s">
        <v>5619</v>
      </c>
      <c r="J109" s="37" t="str">
        <f>VLOOKUP(MATRIZ_PRINCIPAL_USUARIOS[[#This Row],[DUPLA]],DUPLAS[],2,0)</f>
        <v>PAOLA</v>
      </c>
      <c r="K109" s="37" t="s">
        <v>1</v>
      </c>
      <c r="L109" s="37" t="s">
        <v>4064</v>
      </c>
      <c r="M109" s="37" t="s">
        <v>5774</v>
      </c>
      <c r="N109" s="37" t="s">
        <v>3730</v>
      </c>
      <c r="O109" s="37" t="s">
        <v>3889</v>
      </c>
      <c r="P1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EILYN JOHANNA RODRIGUEZ DELGADO</v>
      </c>
      <c r="Q109" s="79">
        <v>44816</v>
      </c>
      <c r="R109" s="50">
        <f t="shared" ca="1" si="5"/>
        <v>0</v>
      </c>
      <c r="S109" s="50">
        <f t="shared" ca="1" si="6"/>
        <v>6</v>
      </c>
      <c r="T109" s="50">
        <f t="shared" ca="1" si="7"/>
        <v>3</v>
      </c>
      <c r="U109" s="37" t="str">
        <f ca="1">IF(MATRIZ_PRINCIPAL_USUARIOS[[#This Row],[FECHA DE NACIMIENTO]]&gt;0,CONCATENATE(R109," AÑOS ",S109," MESES ",T109," DIAS "),"")</f>
        <v xml:space="preserve">0 AÑOS 6 MESES 3 DIAS </v>
      </c>
      <c r="V1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09" s="116" t="s">
        <v>130</v>
      </c>
      <c r="X109" s="37" t="s">
        <v>8</v>
      </c>
      <c r="Y109" s="37" t="s">
        <v>116</v>
      </c>
      <c r="Z109" s="37" t="s">
        <v>116</v>
      </c>
      <c r="AA109" s="37" t="s">
        <v>2496</v>
      </c>
      <c r="AB109" s="37" t="s">
        <v>2496</v>
      </c>
      <c r="AC109" s="37" t="s">
        <v>4082</v>
      </c>
      <c r="AD109" s="37" t="s">
        <v>2518</v>
      </c>
      <c r="AE109" s="37" t="s">
        <v>6512</v>
      </c>
      <c r="AF109" s="37" t="s">
        <v>2496</v>
      </c>
      <c r="AG109" s="37" t="s">
        <v>2496</v>
      </c>
      <c r="AH109" s="37" t="s">
        <v>2496</v>
      </c>
      <c r="AI109" s="37" t="s">
        <v>2496</v>
      </c>
      <c r="AJ109" s="37" t="s">
        <v>2496</v>
      </c>
      <c r="AK109" s="37" t="s">
        <v>2496</v>
      </c>
      <c r="AL109" s="37" t="s">
        <v>2496</v>
      </c>
      <c r="AM109" s="37" t="s">
        <v>8</v>
      </c>
      <c r="AN109" s="37" t="s">
        <v>116</v>
      </c>
      <c r="AO109" s="37" t="s">
        <v>140</v>
      </c>
      <c r="AP109" s="62" t="s">
        <v>143</v>
      </c>
      <c r="AQ109" s="37" t="s">
        <v>151</v>
      </c>
      <c r="AR109" s="37" t="s">
        <v>4696</v>
      </c>
      <c r="AS109" s="37"/>
      <c r="AT109" s="37" t="s">
        <v>4740</v>
      </c>
      <c r="AU109" s="37">
        <v>3209971524</v>
      </c>
      <c r="AV109" s="37"/>
      <c r="AW109" s="37">
        <v>1</v>
      </c>
      <c r="AX109" s="37" t="s">
        <v>135</v>
      </c>
      <c r="AY109" s="37" t="s">
        <v>2496</v>
      </c>
      <c r="AZ109" s="58"/>
      <c r="BA109" s="37" t="s">
        <v>2496</v>
      </c>
      <c r="BB109" s="37" t="s">
        <v>2496</v>
      </c>
      <c r="BC109" s="37" t="s">
        <v>3654</v>
      </c>
      <c r="BD109" s="37" t="s">
        <v>2496</v>
      </c>
      <c r="BE109" s="37" t="s">
        <v>2434</v>
      </c>
      <c r="BF109" s="37" t="s">
        <v>2</v>
      </c>
      <c r="BG109" s="37">
        <v>1002646913</v>
      </c>
      <c r="BH109" s="37" t="s">
        <v>7223</v>
      </c>
      <c r="BI109" s="37"/>
      <c r="BJ109" s="37" t="s">
        <v>3889</v>
      </c>
      <c r="BK109" s="37" t="s">
        <v>4240</v>
      </c>
      <c r="BL109" s="79">
        <v>37981</v>
      </c>
      <c r="BM109" s="37" t="s">
        <v>8</v>
      </c>
      <c r="BN109" s="37" t="s">
        <v>116</v>
      </c>
      <c r="BO109" s="37" t="s">
        <v>116</v>
      </c>
      <c r="BP109" s="37"/>
      <c r="BQ109" s="37"/>
      <c r="BR109" s="37"/>
      <c r="BS109" s="37"/>
      <c r="BT109" s="37"/>
      <c r="BU109" s="37"/>
      <c r="BV109" s="79"/>
      <c r="BW109" s="50" t="str">
        <f t="shared" si="9"/>
        <v/>
      </c>
      <c r="BX109" s="62"/>
      <c r="BY109" s="62"/>
      <c r="BZ109" s="62"/>
      <c r="CA109" s="37" t="s">
        <v>2</v>
      </c>
      <c r="CB109" s="37">
        <v>1002646913</v>
      </c>
      <c r="CC109" s="37" t="s">
        <v>7223</v>
      </c>
      <c r="CD109" s="37"/>
      <c r="CE109" s="37" t="s">
        <v>3889</v>
      </c>
      <c r="CF109" s="37" t="s">
        <v>4240</v>
      </c>
      <c r="CG109" s="79">
        <v>37981</v>
      </c>
      <c r="CH109" s="50">
        <f t="shared" ca="1" si="8"/>
        <v>19</v>
      </c>
      <c r="CI109" s="62" t="s">
        <v>8</v>
      </c>
      <c r="CJ109" s="62" t="s">
        <v>116</v>
      </c>
      <c r="CK109" s="62" t="s">
        <v>116</v>
      </c>
      <c r="CL109" s="37" t="s">
        <v>2444</v>
      </c>
      <c r="CM109" s="37" t="s">
        <v>2450</v>
      </c>
      <c r="CN109" s="37" t="s">
        <v>2495</v>
      </c>
      <c r="CO109" s="81">
        <v>44880</v>
      </c>
      <c r="CP109" s="37" t="s">
        <v>2495</v>
      </c>
      <c r="CQ109" s="37" t="s">
        <v>2495</v>
      </c>
      <c r="CR109" s="37">
        <v>1</v>
      </c>
      <c r="CS109" s="37" t="s">
        <v>2496</v>
      </c>
      <c r="CT109" s="37" t="s">
        <v>4062</v>
      </c>
      <c r="CU109" s="37"/>
      <c r="CV109" s="37">
        <v>39</v>
      </c>
      <c r="CW109" s="37">
        <v>3560</v>
      </c>
      <c r="CX109" s="37">
        <v>51</v>
      </c>
      <c r="CY109" s="37" t="s">
        <v>2495</v>
      </c>
      <c r="CZ109" s="37">
        <v>2</v>
      </c>
      <c r="DA109" s="37">
        <v>2</v>
      </c>
      <c r="DB109" s="37"/>
      <c r="DC1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09" s="37"/>
    </row>
    <row r="110" spans="1:108" ht="45" customHeight="1" x14ac:dyDescent="0.3">
      <c r="A110" s="50">
        <v>1002646913</v>
      </c>
      <c r="B110" s="37" t="s">
        <v>2428</v>
      </c>
      <c r="C110" s="81">
        <v>44623</v>
      </c>
      <c r="D110" s="81">
        <v>44880</v>
      </c>
      <c r="E110" s="50"/>
      <c r="F110" s="50"/>
      <c r="G110" s="50"/>
      <c r="H110" s="37" t="s">
        <v>4102</v>
      </c>
      <c r="I110" s="37" t="s">
        <v>5619</v>
      </c>
      <c r="J110" s="37" t="str">
        <f>VLOOKUP(MATRIZ_PRINCIPAL_USUARIOS[[#This Row],[DUPLA]],DUPLAS[],2,0)</f>
        <v>PAOLA</v>
      </c>
      <c r="K110" s="37" t="s">
        <v>2</v>
      </c>
      <c r="L110" s="37" t="s">
        <v>4239</v>
      </c>
      <c r="M110" s="37"/>
      <c r="N110" s="37" t="s">
        <v>3889</v>
      </c>
      <c r="O110" s="37" t="s">
        <v>4240</v>
      </c>
      <c r="P1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ALEJANDRINA   DELGADO MONGUI</v>
      </c>
      <c r="Q110" s="81">
        <v>37981</v>
      </c>
      <c r="R110" s="50">
        <f t="shared" ca="1" si="5"/>
        <v>19</v>
      </c>
      <c r="S110" s="50">
        <f t="shared" ca="1" si="6"/>
        <v>2</v>
      </c>
      <c r="T110" s="50">
        <f t="shared" ca="1" si="7"/>
        <v>17</v>
      </c>
      <c r="U110" s="37" t="str">
        <f ca="1">IF(MATRIZ_PRINCIPAL_USUARIOS[[#This Row],[FECHA DE NACIMIENTO]]&gt;0,CONCATENATE(R110," AÑOS ",S110," MESES ",T110," DIAS "),"")</f>
        <v xml:space="preserve">19 AÑOS 2 MESES 17 DIAS </v>
      </c>
      <c r="V1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0" s="116" t="s">
        <v>130</v>
      </c>
      <c r="X110" s="37" t="s">
        <v>8</v>
      </c>
      <c r="Y110" s="37" t="s">
        <v>116</v>
      </c>
      <c r="Z110" s="37" t="s">
        <v>116</v>
      </c>
      <c r="AA110" s="37" t="s">
        <v>2496</v>
      </c>
      <c r="AB110" s="37" t="s">
        <v>2496</v>
      </c>
      <c r="AC110" s="37"/>
      <c r="AD110" s="37" t="s">
        <v>2518</v>
      </c>
      <c r="AE110" s="37"/>
      <c r="AF110" s="37" t="s">
        <v>2496</v>
      </c>
      <c r="AG110" s="37" t="s">
        <v>2496</v>
      </c>
      <c r="AH110" s="37" t="s">
        <v>2496</v>
      </c>
      <c r="AI110" s="37" t="s">
        <v>2496</v>
      </c>
      <c r="AJ110" s="37" t="s">
        <v>2496</v>
      </c>
      <c r="AK110" s="37" t="s">
        <v>2496</v>
      </c>
      <c r="AL110" s="37" t="s">
        <v>2496</v>
      </c>
      <c r="AM110" s="37" t="s">
        <v>8</v>
      </c>
      <c r="AN110" s="37" t="s">
        <v>116</v>
      </c>
      <c r="AO110" s="37" t="s">
        <v>140</v>
      </c>
      <c r="AP110" s="62" t="s">
        <v>143</v>
      </c>
      <c r="AQ110" s="37" t="s">
        <v>151</v>
      </c>
      <c r="AR110" s="37" t="s">
        <v>4696</v>
      </c>
      <c r="AS110" s="37"/>
      <c r="AT110" s="37" t="s">
        <v>4740</v>
      </c>
      <c r="AU110" s="37">
        <v>3209971524</v>
      </c>
      <c r="AV110" s="37"/>
      <c r="AW110" s="37">
        <v>1</v>
      </c>
      <c r="AX110" s="37" t="s">
        <v>135</v>
      </c>
      <c r="AY110" s="37" t="s">
        <v>2496</v>
      </c>
      <c r="AZ110" s="37" t="s">
        <v>3594</v>
      </c>
      <c r="BA110" s="37" t="s">
        <v>2496</v>
      </c>
      <c r="BB110" s="37" t="s">
        <v>2496</v>
      </c>
      <c r="BC110" s="37" t="s">
        <v>3654</v>
      </c>
      <c r="BD110" s="37" t="s">
        <v>2496</v>
      </c>
      <c r="BE110" s="37" t="s">
        <v>2606</v>
      </c>
      <c r="BF110" s="37" t="s">
        <v>2</v>
      </c>
      <c r="BG110" s="37">
        <v>53011181</v>
      </c>
      <c r="BH110" s="37" t="s">
        <v>4741</v>
      </c>
      <c r="BI110" s="37" t="s">
        <v>4742</v>
      </c>
      <c r="BJ110" s="37" t="s">
        <v>4427</v>
      </c>
      <c r="BK110" s="37" t="s">
        <v>3837</v>
      </c>
      <c r="BL110" s="81">
        <v>30384</v>
      </c>
      <c r="BM110" s="37" t="s">
        <v>8</v>
      </c>
      <c r="BN110" s="37" t="s">
        <v>116</v>
      </c>
      <c r="BO110" s="37" t="s">
        <v>116</v>
      </c>
      <c r="BP110" s="37"/>
      <c r="BQ110" s="37"/>
      <c r="BR110" s="37"/>
      <c r="BS110" s="37"/>
      <c r="BT110" s="37"/>
      <c r="BU110" s="37"/>
      <c r="BV110" s="81"/>
      <c r="BW110" s="50" t="str">
        <f t="shared" si="9"/>
        <v/>
      </c>
      <c r="BX110" s="62"/>
      <c r="BY110" s="62"/>
      <c r="BZ110" s="62"/>
      <c r="CA110" s="37"/>
      <c r="CB110" s="37"/>
      <c r="CC110" s="37"/>
      <c r="CD110" s="37"/>
      <c r="CE110" s="37"/>
      <c r="CF110" s="37"/>
      <c r="CG110" s="81"/>
      <c r="CH110" s="50" t="str">
        <f t="shared" si="8"/>
        <v/>
      </c>
      <c r="CI110" s="62"/>
      <c r="CJ110" s="62"/>
      <c r="CK110" s="62"/>
      <c r="CL110" s="37" t="s">
        <v>2444</v>
      </c>
      <c r="CM110" s="37" t="s">
        <v>2450</v>
      </c>
      <c r="CN110" s="37" t="s">
        <v>2495</v>
      </c>
      <c r="CO110" s="81">
        <v>44625</v>
      </c>
      <c r="CP110" s="37" t="s">
        <v>2496</v>
      </c>
      <c r="CQ110" s="37"/>
      <c r="CR110" s="81"/>
      <c r="CS110" s="37"/>
      <c r="CT110" s="37"/>
      <c r="CU110" s="37"/>
      <c r="CV110" s="37"/>
      <c r="CW110" s="37"/>
      <c r="CX110" s="37"/>
      <c r="CY110" s="37"/>
      <c r="CZ110" s="37"/>
      <c r="DA110" s="37"/>
      <c r="DB110" s="37">
        <v>11</v>
      </c>
      <c r="DC1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0" s="37"/>
    </row>
    <row r="111" spans="1:108" ht="45" customHeight="1" x14ac:dyDescent="0.3">
      <c r="A111" s="50">
        <v>1023048396</v>
      </c>
      <c r="B111" s="37" t="s">
        <v>2427</v>
      </c>
      <c r="C111" s="81">
        <v>44705</v>
      </c>
      <c r="D111" s="79"/>
      <c r="E111" s="50"/>
      <c r="F111" s="50"/>
      <c r="G111" s="50"/>
      <c r="H111" s="50" t="s">
        <v>4102</v>
      </c>
      <c r="I111" s="50" t="s">
        <v>6750</v>
      </c>
      <c r="J111" s="50" t="str">
        <f>VLOOKUP(MATRIZ_PRINCIPAL_USUARIOS[[#This Row],[DUPLA]],DUPLAS[],2,0)</f>
        <v>JOHANA ALVARADO</v>
      </c>
      <c r="K111" s="37" t="s">
        <v>1</v>
      </c>
      <c r="L111" s="37" t="s">
        <v>5764</v>
      </c>
      <c r="M111" s="37" t="s">
        <v>3758</v>
      </c>
      <c r="N111" s="37" t="s">
        <v>3806</v>
      </c>
      <c r="O111" s="37" t="s">
        <v>4746</v>
      </c>
      <c r="P1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 ESTEBAN MORENO RIAÑO</v>
      </c>
      <c r="Q111" s="79">
        <v>44682</v>
      </c>
      <c r="R111" s="50">
        <f t="shared" ca="1" si="5"/>
        <v>0</v>
      </c>
      <c r="S111" s="50">
        <f t="shared" ca="1" si="6"/>
        <v>10</v>
      </c>
      <c r="T111" s="50">
        <f t="shared" ca="1" si="7"/>
        <v>14</v>
      </c>
      <c r="U111" s="37" t="str">
        <f ca="1">IF(MATRIZ_PRINCIPAL_USUARIOS[[#This Row],[FECHA DE NACIMIENTO]]&gt;0,CONCATENATE(R111," AÑOS ",S111," MESES ",T111," DIAS "),"")</f>
        <v xml:space="preserve">0 AÑOS 10 MESES 14 DIAS </v>
      </c>
      <c r="V1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11" s="131" t="s">
        <v>129</v>
      </c>
      <c r="X111" s="37" t="s">
        <v>8</v>
      </c>
      <c r="Y111" s="37" t="s">
        <v>116</v>
      </c>
      <c r="Z111" s="37" t="s">
        <v>116</v>
      </c>
      <c r="AA111" s="37" t="s">
        <v>2496</v>
      </c>
      <c r="AB111" s="37" t="s">
        <v>2496</v>
      </c>
      <c r="AC111" s="37"/>
      <c r="AD111" s="37" t="s">
        <v>2518</v>
      </c>
      <c r="AE111" s="37"/>
      <c r="AF111" s="37" t="s">
        <v>2496</v>
      </c>
      <c r="AG111" s="37" t="s">
        <v>2496</v>
      </c>
      <c r="AH111" s="37" t="s">
        <v>2496</v>
      </c>
      <c r="AI111" s="37" t="s">
        <v>2496</v>
      </c>
      <c r="AJ111" s="37" t="s">
        <v>2496</v>
      </c>
      <c r="AK111" s="37" t="s">
        <v>2496</v>
      </c>
      <c r="AL111" s="37" t="s">
        <v>2496</v>
      </c>
      <c r="AM111" s="37" t="s">
        <v>8</v>
      </c>
      <c r="AN111" s="37" t="s">
        <v>116</v>
      </c>
      <c r="AO111" s="37" t="s">
        <v>140</v>
      </c>
      <c r="AP111" s="62" t="s">
        <v>143</v>
      </c>
      <c r="AQ111" s="37" t="s">
        <v>151</v>
      </c>
      <c r="AR111" s="37" t="s">
        <v>4559</v>
      </c>
      <c r="AS111" s="37"/>
      <c r="AT111" s="37" t="s">
        <v>4743</v>
      </c>
      <c r="AU111" s="37">
        <v>3103205133</v>
      </c>
      <c r="AV111" s="37">
        <v>3136104839</v>
      </c>
      <c r="AW111" s="37">
        <v>1</v>
      </c>
      <c r="AX111" s="37" t="s">
        <v>135</v>
      </c>
      <c r="AY111" s="37" t="s">
        <v>2496</v>
      </c>
      <c r="AZ111" s="58"/>
      <c r="BA111" s="37" t="s">
        <v>2496</v>
      </c>
      <c r="BB111" s="37" t="s">
        <v>2496</v>
      </c>
      <c r="BC111" s="37" t="s">
        <v>3654</v>
      </c>
      <c r="BD111" s="37" t="s">
        <v>2495</v>
      </c>
      <c r="BE111" s="37" t="s">
        <v>2434</v>
      </c>
      <c r="BF111" s="37" t="s">
        <v>2</v>
      </c>
      <c r="BG111" s="37">
        <v>1000990097</v>
      </c>
      <c r="BH111" s="37" t="s">
        <v>4241</v>
      </c>
      <c r="BI111" s="37" t="s">
        <v>4242</v>
      </c>
      <c r="BJ111" s="37" t="s">
        <v>4243</v>
      </c>
      <c r="BK111" s="37" t="s">
        <v>4106</v>
      </c>
      <c r="BL111" s="79">
        <v>37192</v>
      </c>
      <c r="BM111" s="37" t="s">
        <v>8</v>
      </c>
      <c r="BN111" s="37" t="s">
        <v>116</v>
      </c>
      <c r="BO111" s="37" t="s">
        <v>116</v>
      </c>
      <c r="BP111" s="37" t="s">
        <v>2</v>
      </c>
      <c r="BQ111" s="37">
        <v>1022948303</v>
      </c>
      <c r="BR111" s="37" t="s">
        <v>4744</v>
      </c>
      <c r="BS111" s="130" t="s">
        <v>2620</v>
      </c>
      <c r="BT111" s="37" t="s">
        <v>3806</v>
      </c>
      <c r="BU111" s="37" t="s">
        <v>3761</v>
      </c>
      <c r="BV111" s="79">
        <v>36036</v>
      </c>
      <c r="BW111" s="50">
        <f t="shared" ca="1" si="9"/>
        <v>24</v>
      </c>
      <c r="BX111" s="62" t="s">
        <v>8</v>
      </c>
      <c r="BY111" s="62" t="s">
        <v>116</v>
      </c>
      <c r="BZ111" s="62" t="s">
        <v>116</v>
      </c>
      <c r="CA111" s="37"/>
      <c r="CB111" s="37">
        <v>1000990097</v>
      </c>
      <c r="CC111" s="37" t="s">
        <v>4241</v>
      </c>
      <c r="CD111" s="37" t="s">
        <v>4242</v>
      </c>
      <c r="CE111" s="37" t="s">
        <v>4243</v>
      </c>
      <c r="CF111" s="37" t="s">
        <v>4106</v>
      </c>
      <c r="CG111" s="79">
        <v>37192</v>
      </c>
      <c r="CH111" s="50">
        <f t="shared" ca="1" si="8"/>
        <v>21</v>
      </c>
      <c r="CI111" s="62" t="s">
        <v>8</v>
      </c>
      <c r="CJ111" s="62" t="s">
        <v>116</v>
      </c>
      <c r="CK111" s="62" t="s">
        <v>116</v>
      </c>
      <c r="CL111" s="37" t="s">
        <v>2443</v>
      </c>
      <c r="CM111" s="37" t="s">
        <v>2470</v>
      </c>
      <c r="CN111" s="37"/>
      <c r="CO111" s="37" t="s">
        <v>2495</v>
      </c>
      <c r="CP111" s="130"/>
      <c r="CQ111" s="37" t="s">
        <v>2496</v>
      </c>
      <c r="CR111" s="37"/>
      <c r="CS111" s="37"/>
      <c r="CT111" s="37"/>
      <c r="CU111" s="37"/>
      <c r="CV111" s="37"/>
      <c r="CW111" s="37"/>
      <c r="CX111" s="37"/>
      <c r="CY111" s="37"/>
      <c r="CZ111" s="37"/>
      <c r="DA111" s="37"/>
      <c r="DB111" s="37"/>
      <c r="DC1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11" s="37"/>
    </row>
    <row r="112" spans="1:108" ht="45" customHeight="1" x14ac:dyDescent="0.3">
      <c r="A112" s="50">
        <v>1000990097</v>
      </c>
      <c r="B112" s="37" t="s">
        <v>2428</v>
      </c>
      <c r="C112" s="81">
        <v>44623</v>
      </c>
      <c r="D112" s="81">
        <v>44704</v>
      </c>
      <c r="E112" s="50" t="e">
        <f>VLOOKUP(MATRIZ_PRINCIPAL_USUARIOS[[#This Row],[NUMERO DE DOCUMENTO]],#REF!,2,0)</f>
        <v>#REF!</v>
      </c>
      <c r="F112" s="50" t="e">
        <f>VLOOKUP(MATRIZ_PRINCIPAL_USUARIOS[[#This Row],[NOMBRE COMPLETO]],$E$659:$E$682,1,0)</f>
        <v>#N/A</v>
      </c>
      <c r="G112" s="50"/>
      <c r="H112" s="37" t="s">
        <v>4102</v>
      </c>
      <c r="I112" s="37" t="s">
        <v>5619</v>
      </c>
      <c r="J112" s="37" t="str">
        <f>VLOOKUP(MATRIZ_PRINCIPAL_USUARIOS[[#This Row],[DUPLA]],DUPLAS[],2,0)</f>
        <v>PAOLA</v>
      </c>
      <c r="K112" s="37" t="s">
        <v>2</v>
      </c>
      <c r="L112" s="37" t="s">
        <v>4241</v>
      </c>
      <c r="M112" s="37" t="s">
        <v>4242</v>
      </c>
      <c r="N112" s="37" t="s">
        <v>4243</v>
      </c>
      <c r="O112" s="37" t="s">
        <v>4106</v>
      </c>
      <c r="P1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DAYANA  YICET  RIAÑO  MONSALVE </v>
      </c>
      <c r="Q112" s="81">
        <v>37192</v>
      </c>
      <c r="R112" s="50">
        <f t="shared" ca="1" si="5"/>
        <v>21</v>
      </c>
      <c r="S112" s="50">
        <f t="shared" ca="1" si="6"/>
        <v>4</v>
      </c>
      <c r="T112" s="50">
        <f t="shared" ca="1" si="7"/>
        <v>15</v>
      </c>
      <c r="U112" s="37" t="str">
        <f ca="1">IF(MATRIZ_PRINCIPAL_USUARIOS[[#This Row],[FECHA DE NACIMIENTO]]&gt;0,CONCATENATE(R112," AÑOS ",S112," MESES ",T112," DIAS "),"")</f>
        <v xml:space="preserve">21 AÑOS 4 MESES 15 DIAS </v>
      </c>
      <c r="V1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2" s="116" t="s">
        <v>130</v>
      </c>
      <c r="X112" s="37" t="s">
        <v>8</v>
      </c>
      <c r="Y112" s="37" t="s">
        <v>116</v>
      </c>
      <c r="Z112" s="37" t="s">
        <v>116</v>
      </c>
      <c r="AA112" s="37" t="s">
        <v>2496</v>
      </c>
      <c r="AB112" s="37" t="s">
        <v>2496</v>
      </c>
      <c r="AC112" s="37"/>
      <c r="AD112" s="37" t="s">
        <v>2518</v>
      </c>
      <c r="AE112" s="37"/>
      <c r="AF112" s="37" t="s">
        <v>2496</v>
      </c>
      <c r="AG112" s="37" t="s">
        <v>2496</v>
      </c>
      <c r="AH112" s="37" t="s">
        <v>2496</v>
      </c>
      <c r="AI112" s="37" t="s">
        <v>2496</v>
      </c>
      <c r="AJ112" s="37" t="s">
        <v>2496</v>
      </c>
      <c r="AK112" s="37" t="s">
        <v>2496</v>
      </c>
      <c r="AL112" s="37" t="s">
        <v>2496</v>
      </c>
      <c r="AM112" s="37" t="s">
        <v>8</v>
      </c>
      <c r="AN112" s="37" t="s">
        <v>116</v>
      </c>
      <c r="AO112" s="37" t="s">
        <v>140</v>
      </c>
      <c r="AP112" s="62" t="s">
        <v>143</v>
      </c>
      <c r="AQ112" s="37" t="s">
        <v>151</v>
      </c>
      <c r="AR112" s="37" t="s">
        <v>4559</v>
      </c>
      <c r="AS112" s="37"/>
      <c r="AT112" s="37" t="s">
        <v>4743</v>
      </c>
      <c r="AU112" s="37">
        <v>3103205133</v>
      </c>
      <c r="AV112" s="37">
        <v>3136104839</v>
      </c>
      <c r="AW112" s="37">
        <v>1</v>
      </c>
      <c r="AX112" s="37" t="s">
        <v>135</v>
      </c>
      <c r="AY112" s="37" t="s">
        <v>2495</v>
      </c>
      <c r="AZ112" s="58" t="s">
        <v>3590</v>
      </c>
      <c r="BA112" s="37" t="s">
        <v>2496</v>
      </c>
      <c r="BB112" s="37" t="s">
        <v>2496</v>
      </c>
      <c r="BC112" s="37" t="s">
        <v>3607</v>
      </c>
      <c r="BD112" s="37" t="s">
        <v>2496</v>
      </c>
      <c r="BE112" s="37" t="s">
        <v>2437</v>
      </c>
      <c r="BF112" s="37" t="s">
        <v>2</v>
      </c>
      <c r="BG112" s="37">
        <v>1022948303</v>
      </c>
      <c r="BH112" s="37" t="s">
        <v>4744</v>
      </c>
      <c r="BI112" s="37" t="s">
        <v>2620</v>
      </c>
      <c r="BJ112" s="37" t="s">
        <v>3806</v>
      </c>
      <c r="BK112" s="37" t="s">
        <v>3761</v>
      </c>
      <c r="BL112" s="81">
        <v>36036</v>
      </c>
      <c r="BM112" s="37" t="s">
        <v>8</v>
      </c>
      <c r="BN112" s="37" t="s">
        <v>116</v>
      </c>
      <c r="BO112" s="37" t="s">
        <v>116</v>
      </c>
      <c r="BP112" s="37" t="s">
        <v>2</v>
      </c>
      <c r="BQ112" s="37">
        <v>80366091</v>
      </c>
      <c r="BR112" s="37" t="s">
        <v>4253</v>
      </c>
      <c r="BS112" s="37" t="s">
        <v>4745</v>
      </c>
      <c r="BT112" s="37" t="s">
        <v>4746</v>
      </c>
      <c r="BU112" s="37" t="s">
        <v>3727</v>
      </c>
      <c r="BV112" s="81">
        <v>24463</v>
      </c>
      <c r="BW112" s="50">
        <f t="shared" ca="1" si="9"/>
        <v>56</v>
      </c>
      <c r="BX112" s="62" t="s">
        <v>8</v>
      </c>
      <c r="BY112" s="62" t="s">
        <v>26</v>
      </c>
      <c r="BZ112" s="62" t="s">
        <v>3493</v>
      </c>
      <c r="CA112" s="37" t="s">
        <v>2</v>
      </c>
      <c r="CB112" s="37">
        <v>52129566</v>
      </c>
      <c r="CC112" s="37" t="s">
        <v>3742</v>
      </c>
      <c r="CD112" s="37" t="s">
        <v>4108</v>
      </c>
      <c r="CE112" s="37" t="s">
        <v>4106</v>
      </c>
      <c r="CF112" s="37" t="s">
        <v>5195</v>
      </c>
      <c r="CG112" s="81">
        <v>26947</v>
      </c>
      <c r="CH112" s="50">
        <f t="shared" ca="1" si="8"/>
        <v>49</v>
      </c>
      <c r="CI112" s="62" t="s">
        <v>8</v>
      </c>
      <c r="CJ112" s="62" t="s">
        <v>116</v>
      </c>
      <c r="CK112" s="62" t="s">
        <v>116</v>
      </c>
      <c r="CL112" s="37" t="s">
        <v>2444</v>
      </c>
      <c r="CM112" s="37" t="s">
        <v>2470</v>
      </c>
      <c r="CN112" s="37" t="s">
        <v>2495</v>
      </c>
      <c r="CO112" s="81">
        <v>44619</v>
      </c>
      <c r="CP112" s="37" t="s">
        <v>2496</v>
      </c>
      <c r="CQ112" s="37"/>
      <c r="CR112" s="81"/>
      <c r="CS112" s="37"/>
      <c r="CT112" s="37"/>
      <c r="CU112" s="37"/>
      <c r="CV112" s="37"/>
      <c r="CW112" s="37"/>
      <c r="CX112" s="37"/>
      <c r="CY112" s="37"/>
      <c r="CZ112" s="37"/>
      <c r="DA112" s="37"/>
      <c r="DB112" s="37">
        <v>31.2</v>
      </c>
      <c r="DC1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2" s="37"/>
    </row>
    <row r="113" spans="1:108" ht="45" customHeight="1" x14ac:dyDescent="0.3">
      <c r="A113" s="50">
        <v>1023049067</v>
      </c>
      <c r="B113" s="37" t="s">
        <v>2427</v>
      </c>
      <c r="C113" s="81">
        <v>44869</v>
      </c>
      <c r="D113" s="81"/>
      <c r="E113" s="50" t="s">
        <v>7216</v>
      </c>
      <c r="F113" s="50"/>
      <c r="G113" s="50"/>
      <c r="H113" s="50" t="s">
        <v>4102</v>
      </c>
      <c r="I113" s="50" t="s">
        <v>5619</v>
      </c>
      <c r="J113" s="37" t="str">
        <f>VLOOKUP(MATRIZ_PRINCIPAL_USUARIOS[[#This Row],[DUPLA]],DUPLAS[],2,0)</f>
        <v>PAOLA</v>
      </c>
      <c r="K113" s="37" t="s">
        <v>1</v>
      </c>
      <c r="L113" s="37" t="s">
        <v>3896</v>
      </c>
      <c r="M113" s="37" t="s">
        <v>3843</v>
      </c>
      <c r="N113" s="37" t="s">
        <v>6087</v>
      </c>
      <c r="O113" s="37" t="s">
        <v>3737</v>
      </c>
      <c r="P1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EITHAN JOEL AGUIRRE GONZALEZ</v>
      </c>
      <c r="Q113" s="81">
        <v>44809</v>
      </c>
      <c r="R113" s="50">
        <f t="shared" ca="1" si="5"/>
        <v>0</v>
      </c>
      <c r="S113" s="50">
        <f t="shared" ca="1" si="6"/>
        <v>6</v>
      </c>
      <c r="T113" s="50">
        <f t="shared" ca="1" si="7"/>
        <v>10</v>
      </c>
      <c r="U113" s="37" t="str">
        <f ca="1">IF(MATRIZ_PRINCIPAL_USUARIOS[[#This Row],[FECHA DE NACIMIENTO]]&gt;0,CONCATENATE(R113," AÑOS ",S113," MESES ",T113," DIAS "),"")</f>
        <v xml:space="preserve">0 AÑOS 6 MESES 10 DIAS </v>
      </c>
      <c r="V1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13" s="170" t="s">
        <v>129</v>
      </c>
      <c r="X113" s="37" t="s">
        <v>8</v>
      </c>
      <c r="Y113" s="37" t="s">
        <v>116</v>
      </c>
      <c r="Z113" s="37" t="s">
        <v>116</v>
      </c>
      <c r="AA113" s="37" t="s">
        <v>2496</v>
      </c>
      <c r="AB113" s="37" t="s">
        <v>2496</v>
      </c>
      <c r="AC113" s="37" t="s">
        <v>4082</v>
      </c>
      <c r="AD113" s="37" t="s">
        <v>2518</v>
      </c>
      <c r="AE113" s="37" t="s">
        <v>6512</v>
      </c>
      <c r="AF113" s="37" t="s">
        <v>2496</v>
      </c>
      <c r="AG113" s="37" t="s">
        <v>2496</v>
      </c>
      <c r="AH113" s="37" t="s">
        <v>2496</v>
      </c>
      <c r="AI113" s="37" t="s">
        <v>2496</v>
      </c>
      <c r="AJ113" s="37" t="s">
        <v>2496</v>
      </c>
      <c r="AK113" s="37" t="s">
        <v>2496</v>
      </c>
      <c r="AL113" s="37" t="s">
        <v>2496</v>
      </c>
      <c r="AM113" s="37" t="s">
        <v>8</v>
      </c>
      <c r="AN113" s="37" t="s">
        <v>116</v>
      </c>
      <c r="AO113" s="37" t="s">
        <v>140</v>
      </c>
      <c r="AP113" s="62" t="s">
        <v>143</v>
      </c>
      <c r="AQ113" s="37" t="s">
        <v>151</v>
      </c>
      <c r="AR113" s="37" t="s">
        <v>4539</v>
      </c>
      <c r="AS113" s="37"/>
      <c r="AT113" s="37" t="s">
        <v>7217</v>
      </c>
      <c r="AU113" s="37">
        <v>3152238135</v>
      </c>
      <c r="AV113" s="37">
        <v>3176032597</v>
      </c>
      <c r="AW113" s="37">
        <v>1</v>
      </c>
      <c r="AX113" s="37" t="s">
        <v>135</v>
      </c>
      <c r="AY113" s="37" t="s">
        <v>2496</v>
      </c>
      <c r="AZ113" s="58"/>
      <c r="BA113" s="37" t="s">
        <v>2496</v>
      </c>
      <c r="BB113" s="37" t="s">
        <v>2496</v>
      </c>
      <c r="BC113" s="37" t="s">
        <v>3607</v>
      </c>
      <c r="BD113" s="37"/>
      <c r="BE113" s="37" t="s">
        <v>2434</v>
      </c>
      <c r="BF113" s="37" t="s">
        <v>2</v>
      </c>
      <c r="BG113" s="37">
        <v>1000257754</v>
      </c>
      <c r="BH113" s="37" t="s">
        <v>3906</v>
      </c>
      <c r="BI113" s="37" t="s">
        <v>3903</v>
      </c>
      <c r="BJ113" s="37" t="s">
        <v>4214</v>
      </c>
      <c r="BK113" s="37" t="s">
        <v>4003</v>
      </c>
      <c r="BL113" s="81">
        <v>37140</v>
      </c>
      <c r="BM113" s="37" t="s">
        <v>8</v>
      </c>
      <c r="BN113" s="37" t="s">
        <v>116</v>
      </c>
      <c r="BO113" s="37" t="s">
        <v>116</v>
      </c>
      <c r="BP113" s="37" t="s">
        <v>2</v>
      </c>
      <c r="BQ113" s="37">
        <v>1023010654</v>
      </c>
      <c r="BR113" s="37" t="s">
        <v>5904</v>
      </c>
      <c r="BS113" s="37"/>
      <c r="BT113" s="37" t="s">
        <v>6087</v>
      </c>
      <c r="BU113" s="37" t="s">
        <v>3707</v>
      </c>
      <c r="BV113" s="81">
        <v>35106</v>
      </c>
      <c r="BW113" s="50">
        <f t="shared" ca="1" si="9"/>
        <v>27</v>
      </c>
      <c r="BX113" s="62" t="s">
        <v>8</v>
      </c>
      <c r="BY113" s="62" t="s">
        <v>116</v>
      </c>
      <c r="BZ113" s="62" t="s">
        <v>116</v>
      </c>
      <c r="CA113" s="37" t="s">
        <v>2</v>
      </c>
      <c r="CB113" s="37">
        <v>1000257754</v>
      </c>
      <c r="CC113" s="37" t="s">
        <v>3906</v>
      </c>
      <c r="CD113" s="37" t="s">
        <v>3903</v>
      </c>
      <c r="CE113" s="37" t="s">
        <v>3737</v>
      </c>
      <c r="CF113" s="37" t="s">
        <v>4003</v>
      </c>
      <c r="CG113" s="81">
        <v>37140</v>
      </c>
      <c r="CH113" s="50">
        <f t="shared" ca="1" si="8"/>
        <v>21</v>
      </c>
      <c r="CI113" s="62" t="s">
        <v>8</v>
      </c>
      <c r="CJ113" s="62" t="s">
        <v>116</v>
      </c>
      <c r="CK113" s="62" t="s">
        <v>116</v>
      </c>
      <c r="CL113" s="37" t="s">
        <v>2444</v>
      </c>
      <c r="CM113" s="37" t="s">
        <v>2462</v>
      </c>
      <c r="CN113" s="37" t="s">
        <v>2495</v>
      </c>
      <c r="CO113" s="81">
        <v>44838</v>
      </c>
      <c r="CP113" s="37" t="s">
        <v>2495</v>
      </c>
      <c r="CQ113" s="37" t="s">
        <v>2496</v>
      </c>
      <c r="CR113" s="81"/>
      <c r="CS113" s="37" t="s">
        <v>2496</v>
      </c>
      <c r="CT113" s="37" t="s">
        <v>4062</v>
      </c>
      <c r="CU113" s="37"/>
      <c r="CV113" s="37">
        <v>39</v>
      </c>
      <c r="CW113" s="37">
        <v>2730</v>
      </c>
      <c r="CX113" s="37">
        <v>51</v>
      </c>
      <c r="CY113" s="37" t="s">
        <v>2495</v>
      </c>
      <c r="CZ113" s="37">
        <v>2</v>
      </c>
      <c r="DA113" s="37">
        <v>2</v>
      </c>
      <c r="DB113" s="37"/>
      <c r="DC1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13" s="37"/>
    </row>
    <row r="114" spans="1:108" ht="45" customHeight="1" x14ac:dyDescent="0.3">
      <c r="A114" s="50">
        <v>1000257754</v>
      </c>
      <c r="B114" s="37" t="s">
        <v>2428</v>
      </c>
      <c r="C114" s="81">
        <v>44671</v>
      </c>
      <c r="D114" s="79">
        <v>44869</v>
      </c>
      <c r="E114" s="50"/>
      <c r="F114" s="50" t="e">
        <f>VLOOKUP(MATRIZ_PRINCIPAL_USUARIOS[[#This Row],[NOMBRE COMPLETO]],$E$659:$E$682,1,0)</f>
        <v>#N/A</v>
      </c>
      <c r="G114" s="50"/>
      <c r="H114" s="37" t="s">
        <v>4102</v>
      </c>
      <c r="I114" s="37" t="s">
        <v>5619</v>
      </c>
      <c r="J114" s="37" t="str">
        <f>VLOOKUP(MATRIZ_PRINCIPAL_USUARIOS[[#This Row],[DUPLA]],DUPLAS[],2,0)</f>
        <v>PAOLA</v>
      </c>
      <c r="K114" s="37" t="s">
        <v>2</v>
      </c>
      <c r="L114" s="37" t="s">
        <v>3906</v>
      </c>
      <c r="M114" s="37" t="s">
        <v>4249</v>
      </c>
      <c r="N114" s="37" t="s">
        <v>3737</v>
      </c>
      <c r="O114" s="37" t="s">
        <v>4003</v>
      </c>
      <c r="P1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JULIETH DANIELA  GONZALEZ MACIAS</v>
      </c>
      <c r="Q114" s="79">
        <v>37140</v>
      </c>
      <c r="R114" s="50">
        <f t="shared" ca="1" si="5"/>
        <v>21</v>
      </c>
      <c r="S114" s="50">
        <f t="shared" ca="1" si="6"/>
        <v>6</v>
      </c>
      <c r="T114" s="50">
        <f t="shared" ca="1" si="7"/>
        <v>9</v>
      </c>
      <c r="U114" s="37" t="str">
        <f ca="1">IF(MATRIZ_PRINCIPAL_USUARIOS[[#This Row],[FECHA DE NACIMIENTO]]&gt;0,CONCATENATE(R114," AÑOS ",S114," MESES ",T114," DIAS "),"")</f>
        <v xml:space="preserve">21 AÑOS 6 MESES 9 DIAS </v>
      </c>
      <c r="V1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4" s="127" t="s">
        <v>130</v>
      </c>
      <c r="X114" s="37" t="s">
        <v>8</v>
      </c>
      <c r="Y114" s="37" t="s">
        <v>116</v>
      </c>
      <c r="Z114" s="37" t="s">
        <v>116</v>
      </c>
      <c r="AA114" s="37" t="s">
        <v>2496</v>
      </c>
      <c r="AB114" s="37" t="s">
        <v>2496</v>
      </c>
      <c r="AC114" s="37"/>
      <c r="AD114" s="37" t="s">
        <v>2518</v>
      </c>
      <c r="AE114" s="37"/>
      <c r="AF114" s="37" t="s">
        <v>2496</v>
      </c>
      <c r="AG114" s="37" t="s">
        <v>2496</v>
      </c>
      <c r="AH114" s="37" t="s">
        <v>2496</v>
      </c>
      <c r="AI114" s="37" t="s">
        <v>2496</v>
      </c>
      <c r="AJ114" s="37" t="s">
        <v>2496</v>
      </c>
      <c r="AK114" s="37" t="s">
        <v>2496</v>
      </c>
      <c r="AL114" s="37" t="s">
        <v>2496</v>
      </c>
      <c r="AM114" s="37" t="s">
        <v>8</v>
      </c>
      <c r="AN114" s="37" t="s">
        <v>116</v>
      </c>
      <c r="AO114" s="37" t="s">
        <v>140</v>
      </c>
      <c r="AP114" s="62" t="s">
        <v>143</v>
      </c>
      <c r="AQ114" s="37" t="s">
        <v>151</v>
      </c>
      <c r="AR114" s="37" t="s">
        <v>4539</v>
      </c>
      <c r="AS114" s="37"/>
      <c r="AT114" s="37" t="s">
        <v>5746</v>
      </c>
      <c r="AU114" s="37">
        <v>3152238135</v>
      </c>
      <c r="AV114" s="37">
        <v>3176032597</v>
      </c>
      <c r="AW114" s="37">
        <v>1</v>
      </c>
      <c r="AX114" s="37" t="s">
        <v>135</v>
      </c>
      <c r="AY114" s="37" t="s">
        <v>2495</v>
      </c>
      <c r="AZ114" s="58" t="s">
        <v>3605</v>
      </c>
      <c r="BA114" s="37" t="s">
        <v>2496</v>
      </c>
      <c r="BB114" s="37" t="s">
        <v>2496</v>
      </c>
      <c r="BC114" s="37" t="s">
        <v>3607</v>
      </c>
      <c r="BD114" s="37" t="s">
        <v>2496</v>
      </c>
      <c r="BE114" s="37" t="s">
        <v>2434</v>
      </c>
      <c r="BF114" s="37" t="s">
        <v>2</v>
      </c>
      <c r="BG114" s="37">
        <v>52289466</v>
      </c>
      <c r="BH114" s="37" t="s">
        <v>3912</v>
      </c>
      <c r="BI114" s="37" t="s">
        <v>4108</v>
      </c>
      <c r="BJ114" s="37" t="s">
        <v>4003</v>
      </c>
      <c r="BK114" s="37" t="s">
        <v>5747</v>
      </c>
      <c r="BL114" s="79">
        <v>29281</v>
      </c>
      <c r="BM114" s="37" t="s">
        <v>8</v>
      </c>
      <c r="BN114" s="37" t="s">
        <v>40</v>
      </c>
      <c r="BO114" s="37" t="s">
        <v>85</v>
      </c>
      <c r="BP114" s="37"/>
      <c r="BQ114" s="37"/>
      <c r="BR114" s="37"/>
      <c r="BS114" s="81"/>
      <c r="BT114" s="37"/>
      <c r="BU114" s="37"/>
      <c r="BV114" s="79"/>
      <c r="BW114" s="50" t="str">
        <f t="shared" si="9"/>
        <v/>
      </c>
      <c r="BX114" s="62"/>
      <c r="BY114" s="62"/>
      <c r="BZ114" s="62"/>
      <c r="CA114" s="37"/>
      <c r="CB114" s="37"/>
      <c r="CC114" s="37"/>
      <c r="CD114" s="37"/>
      <c r="CE114" s="37"/>
      <c r="CF114" s="37"/>
      <c r="CG114" s="79"/>
      <c r="CH114" s="50" t="str">
        <f t="shared" si="8"/>
        <v/>
      </c>
      <c r="CI114" s="62"/>
      <c r="CJ114" s="62"/>
      <c r="CK114" s="62"/>
      <c r="CL114" s="37" t="s">
        <v>2443</v>
      </c>
      <c r="CM114" s="37" t="s">
        <v>2457</v>
      </c>
      <c r="CN114" s="37" t="s">
        <v>2495</v>
      </c>
      <c r="CO114" s="81">
        <v>44671</v>
      </c>
      <c r="CP114" s="37" t="s">
        <v>2495</v>
      </c>
      <c r="CQ114" s="37"/>
      <c r="CR114" s="37"/>
      <c r="CS114" s="37"/>
      <c r="CT114" s="37"/>
      <c r="CU114" s="37"/>
      <c r="CV114" s="37"/>
      <c r="CW114" s="37"/>
      <c r="CX114" s="37"/>
      <c r="CY114" s="37"/>
      <c r="CZ114" s="37"/>
      <c r="DA114" s="37"/>
      <c r="DB114" s="37">
        <v>18</v>
      </c>
      <c r="DC1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4" s="37"/>
    </row>
    <row r="115" spans="1:108" ht="45" customHeight="1" x14ac:dyDescent="0.3">
      <c r="A115" s="50">
        <v>1023035592</v>
      </c>
      <c r="B115" s="37" t="s">
        <v>2428</v>
      </c>
      <c r="C115" s="81">
        <v>44623</v>
      </c>
      <c r="D115" s="81">
        <v>44671</v>
      </c>
      <c r="E115" s="50" t="e">
        <f>VLOOKUP(MATRIZ_PRINCIPAL_USUARIOS[[#This Row],[NUMERO DE DOCUMENTO]],#REF!,2,0)</f>
        <v>#REF!</v>
      </c>
      <c r="F115" s="50" t="e">
        <f>VLOOKUP(MATRIZ_PRINCIPAL_USUARIOS[[#This Row],[NOMBRE COMPLETO]],$E$659:$E$682,1,0)</f>
        <v>#N/A</v>
      </c>
      <c r="G115" s="50"/>
      <c r="H115" s="37" t="s">
        <v>4102</v>
      </c>
      <c r="I115" s="37" t="s">
        <v>5619</v>
      </c>
      <c r="J115" s="37" t="str">
        <f>VLOOKUP(MATRIZ_PRINCIPAL_USUARIOS[[#This Row],[DUPLA]],DUPLAS[],2,0)</f>
        <v>PAOLA</v>
      </c>
      <c r="K115" s="37" t="s">
        <v>2</v>
      </c>
      <c r="L115" s="37" t="s">
        <v>4244</v>
      </c>
      <c r="M115" s="37" t="s">
        <v>4245</v>
      </c>
      <c r="N115" s="37" t="s">
        <v>4246</v>
      </c>
      <c r="O115" s="37" t="s">
        <v>3894</v>
      </c>
      <c r="P1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ERIKA  JHOANNA BENITEZ  LEON</v>
      </c>
      <c r="Q115" s="81">
        <v>36271</v>
      </c>
      <c r="R115" s="50">
        <f t="shared" ca="1" si="5"/>
        <v>23</v>
      </c>
      <c r="S115" s="50">
        <f t="shared" ca="1" si="6"/>
        <v>10</v>
      </c>
      <c r="T115" s="50">
        <f t="shared" ca="1" si="7"/>
        <v>22</v>
      </c>
      <c r="U115" s="37" t="str">
        <f ca="1">IF(MATRIZ_PRINCIPAL_USUARIOS[[#This Row],[FECHA DE NACIMIENTO]]&gt;0,CONCATENATE(R115," AÑOS ",S115," MESES ",T115," DIAS "),"")</f>
        <v xml:space="preserve">23 AÑOS 10 MESES 22 DIAS </v>
      </c>
      <c r="V1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5" s="116" t="s">
        <v>130</v>
      </c>
      <c r="X115" s="37" t="s">
        <v>8</v>
      </c>
      <c r="Y115" s="37" t="s">
        <v>116</v>
      </c>
      <c r="Z115" s="37" t="s">
        <v>116</v>
      </c>
      <c r="AA115" s="37" t="s">
        <v>2496</v>
      </c>
      <c r="AB115" s="37" t="s">
        <v>2496</v>
      </c>
      <c r="AC115" s="37"/>
      <c r="AD115" s="37" t="s">
        <v>2518</v>
      </c>
      <c r="AE115" s="37"/>
      <c r="AF115" s="37" t="s">
        <v>2496</v>
      </c>
      <c r="AG115" s="37" t="s">
        <v>2496</v>
      </c>
      <c r="AH115" s="37" t="s">
        <v>2496</v>
      </c>
      <c r="AI115" s="37" t="s">
        <v>2496</v>
      </c>
      <c r="AJ115" s="37" t="s">
        <v>2496</v>
      </c>
      <c r="AK115" s="37" t="s">
        <v>2496</v>
      </c>
      <c r="AL115" s="37" t="s">
        <v>2496</v>
      </c>
      <c r="AM115" s="37" t="s">
        <v>8</v>
      </c>
      <c r="AN115" s="37" t="s">
        <v>116</v>
      </c>
      <c r="AO115" s="37" t="s">
        <v>140</v>
      </c>
      <c r="AP115" s="62" t="s">
        <v>143</v>
      </c>
      <c r="AQ115" s="37" t="s">
        <v>151</v>
      </c>
      <c r="AR115" s="37" t="s">
        <v>4747</v>
      </c>
      <c r="AS115" s="37"/>
      <c r="AT115" s="37" t="s">
        <v>4748</v>
      </c>
      <c r="AU115" s="37">
        <v>3158035041</v>
      </c>
      <c r="AV115" s="37"/>
      <c r="AW115" s="37">
        <v>1</v>
      </c>
      <c r="AX115" s="37" t="s">
        <v>135</v>
      </c>
      <c r="AY115" s="37" t="s">
        <v>2496</v>
      </c>
      <c r="AZ115" s="58" t="s">
        <v>3595</v>
      </c>
      <c r="BA115" s="37" t="s">
        <v>2496</v>
      </c>
      <c r="BB115" s="37" t="s">
        <v>2496</v>
      </c>
      <c r="BC115" s="37" t="s">
        <v>3654</v>
      </c>
      <c r="BD115" s="37" t="s">
        <v>2496</v>
      </c>
      <c r="BE115" s="37" t="s">
        <v>2440</v>
      </c>
      <c r="BF115" s="37" t="s">
        <v>2</v>
      </c>
      <c r="BG115" s="37">
        <v>20368154</v>
      </c>
      <c r="BH115" s="37" t="s">
        <v>3995</v>
      </c>
      <c r="BI115" s="37" t="s">
        <v>4679</v>
      </c>
      <c r="BJ115" s="37" t="s">
        <v>4004</v>
      </c>
      <c r="BK115" s="37" t="s">
        <v>3898</v>
      </c>
      <c r="BL115" s="81">
        <v>19664</v>
      </c>
      <c r="BM115" s="37" t="s">
        <v>8</v>
      </c>
      <c r="BN115" s="37" t="s">
        <v>26</v>
      </c>
      <c r="BO115" s="37" t="s">
        <v>3404</v>
      </c>
      <c r="BP115" s="37"/>
      <c r="BQ115" s="37"/>
      <c r="BR115" s="37"/>
      <c r="BS115" s="37"/>
      <c r="BT115" s="37"/>
      <c r="BU115" s="37"/>
      <c r="BV115" s="81"/>
      <c r="BW115" s="50" t="str">
        <f t="shared" si="9"/>
        <v/>
      </c>
      <c r="BX115" s="62"/>
      <c r="BY115" s="62"/>
      <c r="BZ115" s="62"/>
      <c r="CA115" s="37" t="s">
        <v>2</v>
      </c>
      <c r="CB115" s="37">
        <v>52543873</v>
      </c>
      <c r="CC115" s="37" t="s">
        <v>3992</v>
      </c>
      <c r="CD115" s="37" t="s">
        <v>3851</v>
      </c>
      <c r="CE115" s="37" t="s">
        <v>3894</v>
      </c>
      <c r="CF115" s="37" t="s">
        <v>4004</v>
      </c>
      <c r="CG115" s="81">
        <v>29649</v>
      </c>
      <c r="CH115" s="50">
        <f t="shared" ca="1" si="8"/>
        <v>42</v>
      </c>
      <c r="CI115" s="62" t="s">
        <v>8</v>
      </c>
      <c r="CJ115" s="62" t="s">
        <v>26</v>
      </c>
      <c r="CK115" s="62" t="s">
        <v>3404</v>
      </c>
      <c r="CL115" s="37" t="s">
        <v>2444</v>
      </c>
      <c r="CM115" s="37" t="s">
        <v>2468</v>
      </c>
      <c r="CN115" s="37" t="s">
        <v>2495</v>
      </c>
      <c r="CO115" s="81">
        <v>44620</v>
      </c>
      <c r="CP115" s="37" t="s">
        <v>2495</v>
      </c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  <c r="DB115" s="37">
        <v>27</v>
      </c>
      <c r="DC1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5" s="37"/>
    </row>
    <row r="116" spans="1:108" ht="45" customHeight="1" x14ac:dyDescent="0.3">
      <c r="A116" s="50">
        <v>1243762682</v>
      </c>
      <c r="B116" s="37" t="s">
        <v>2428</v>
      </c>
      <c r="C116" s="81">
        <v>44691</v>
      </c>
      <c r="D116" s="79">
        <v>44837</v>
      </c>
      <c r="E116" s="50" t="e">
        <f>VLOOKUP(MATRIZ_PRINCIPAL_USUARIOS[[#This Row],[NUMERO DE DOCUMENTO]],#REF!,2,0)</f>
        <v>#REF!</v>
      </c>
      <c r="F116" s="50" t="e">
        <f>VLOOKUP(MATRIZ_PRINCIPAL_USUARIOS[[#This Row],[NOMBRE COMPLETO]],$E$659:$E$682,1,0)</f>
        <v>#N/A</v>
      </c>
      <c r="G116" s="50" t="s">
        <v>3686</v>
      </c>
      <c r="H116" s="37" t="s">
        <v>4102</v>
      </c>
      <c r="I116" s="37" t="s">
        <v>6750</v>
      </c>
      <c r="J116" s="37" t="str">
        <f>VLOOKUP(MATRIZ_PRINCIPAL_USUARIOS[[#This Row],[DUPLA]],DUPLAS[],2,0)</f>
        <v>JOHANA ALVARADO</v>
      </c>
      <c r="K116" s="37" t="s">
        <v>2</v>
      </c>
      <c r="L116" s="37" t="s">
        <v>5790</v>
      </c>
      <c r="M116" s="37" t="s">
        <v>5791</v>
      </c>
      <c r="N116" s="37" t="s">
        <v>3859</v>
      </c>
      <c r="O116" s="37" t="s">
        <v>4311</v>
      </c>
      <c r="P1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MIGUEL ANGEL JOHN MICHAEL AGUDELO CABANZO</v>
      </c>
      <c r="Q116" s="79">
        <v>44579</v>
      </c>
      <c r="R116" s="50">
        <f t="shared" ca="1" si="5"/>
        <v>1</v>
      </c>
      <c r="S116" s="50">
        <f t="shared" ca="1" si="6"/>
        <v>1</v>
      </c>
      <c r="T116" s="50">
        <f t="shared" ca="1" si="7"/>
        <v>25</v>
      </c>
      <c r="U116" s="37" t="str">
        <f ca="1">IF(MATRIZ_PRINCIPAL_USUARIOS[[#This Row],[FECHA DE NACIMIENTO]]&gt;0,CONCATENATE(R116," AÑOS ",S116," MESES ",T116," DIAS "),"")</f>
        <v xml:space="preserve">1 AÑOS 1 MESES 25 DIAS </v>
      </c>
      <c r="V1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16" s="37" t="s">
        <v>129</v>
      </c>
      <c r="X116" s="37" t="s">
        <v>8</v>
      </c>
      <c r="Y116" s="37" t="s">
        <v>116</v>
      </c>
      <c r="Z116" s="37" t="s">
        <v>116</v>
      </c>
      <c r="AA116" s="37" t="s">
        <v>2496</v>
      </c>
      <c r="AB116" s="37" t="s">
        <v>2496</v>
      </c>
      <c r="AC116" s="37"/>
      <c r="AD116" s="37" t="s">
        <v>2518</v>
      </c>
      <c r="AE116" s="37"/>
      <c r="AF116" s="37" t="s">
        <v>2496</v>
      </c>
      <c r="AG116" s="37" t="s">
        <v>2496</v>
      </c>
      <c r="AH116" s="37" t="s">
        <v>2496</v>
      </c>
      <c r="AI116" s="37" t="s">
        <v>2496</v>
      </c>
      <c r="AJ116" s="37" t="s">
        <v>2496</v>
      </c>
      <c r="AK116" s="37" t="s">
        <v>2496</v>
      </c>
      <c r="AL116" s="37" t="s">
        <v>2496</v>
      </c>
      <c r="AM116" s="37" t="s">
        <v>8</v>
      </c>
      <c r="AN116" s="37" t="s">
        <v>116</v>
      </c>
      <c r="AO116" s="37" t="s">
        <v>140</v>
      </c>
      <c r="AP116" s="62" t="s">
        <v>143</v>
      </c>
      <c r="AQ116" s="37" t="s">
        <v>151</v>
      </c>
      <c r="AR116" s="37"/>
      <c r="AS116" s="37"/>
      <c r="AT116" s="37"/>
      <c r="AU116" s="37"/>
      <c r="AV116" s="37"/>
      <c r="AW116" s="37">
        <v>1</v>
      </c>
      <c r="AX116" s="37" t="s">
        <v>135</v>
      </c>
      <c r="AY116" s="37" t="s">
        <v>2496</v>
      </c>
      <c r="AZ116" s="58"/>
      <c r="BA116" s="37" t="s">
        <v>2496</v>
      </c>
      <c r="BB116" s="37" t="s">
        <v>2496</v>
      </c>
      <c r="BC116" s="37" t="s">
        <v>3654</v>
      </c>
      <c r="BD116" s="37" t="s">
        <v>2496</v>
      </c>
      <c r="BE116" s="37" t="s">
        <v>2434</v>
      </c>
      <c r="BF116" s="37" t="s">
        <v>2</v>
      </c>
      <c r="BG116" s="37">
        <v>1010042437</v>
      </c>
      <c r="BH116" s="37" t="s">
        <v>4869</v>
      </c>
      <c r="BI116" s="37" t="s">
        <v>4800</v>
      </c>
      <c r="BJ116" s="37" t="s">
        <v>4311</v>
      </c>
      <c r="BK116" s="37" t="s">
        <v>4287</v>
      </c>
      <c r="BL116" s="79">
        <v>36541</v>
      </c>
      <c r="BM116" s="37" t="s">
        <v>8</v>
      </c>
      <c r="BN116" s="37" t="s">
        <v>116</v>
      </c>
      <c r="BO116" s="37" t="s">
        <v>116</v>
      </c>
      <c r="BP116" s="37" t="s">
        <v>2</v>
      </c>
      <c r="BQ116" s="37">
        <v>79701102</v>
      </c>
      <c r="BR116" s="37" t="s">
        <v>5792</v>
      </c>
      <c r="BS116" s="37" t="s">
        <v>3863</v>
      </c>
      <c r="BT116" s="37" t="s">
        <v>3859</v>
      </c>
      <c r="BU116" s="37" t="s">
        <v>5793</v>
      </c>
      <c r="BV116" s="79">
        <v>25901</v>
      </c>
      <c r="BW116" s="50">
        <f t="shared" ca="1" si="9"/>
        <v>52</v>
      </c>
      <c r="BX116" s="62" t="s">
        <v>8</v>
      </c>
      <c r="BY116" s="62" t="s">
        <v>20</v>
      </c>
      <c r="BZ116" s="62" t="s">
        <v>117</v>
      </c>
      <c r="CA116" s="37" t="s">
        <v>2</v>
      </c>
      <c r="CB116" s="37">
        <v>1010042437</v>
      </c>
      <c r="CC116" s="37" t="s">
        <v>4869</v>
      </c>
      <c r="CD116" s="37" t="s">
        <v>4800</v>
      </c>
      <c r="CE116" s="37" t="s">
        <v>4311</v>
      </c>
      <c r="CF116" s="37" t="s">
        <v>4287</v>
      </c>
      <c r="CG116" s="37"/>
      <c r="CH116" s="50" t="str">
        <f t="shared" si="8"/>
        <v/>
      </c>
      <c r="CI116" s="62" t="s">
        <v>8</v>
      </c>
      <c r="CJ116" s="62" t="s">
        <v>116</v>
      </c>
      <c r="CK116" s="62" t="s">
        <v>116</v>
      </c>
      <c r="CL116" s="37" t="s">
        <v>2444</v>
      </c>
      <c r="CM116" s="37" t="s">
        <v>2462</v>
      </c>
      <c r="CN116" s="37" t="s">
        <v>2495</v>
      </c>
      <c r="CO116" s="81">
        <v>44687</v>
      </c>
      <c r="CP116" s="81"/>
      <c r="CQ116" s="37" t="s">
        <v>2496</v>
      </c>
      <c r="CR116" s="37"/>
      <c r="CS116" s="37"/>
      <c r="CT116" s="37"/>
      <c r="CU116" s="37"/>
      <c r="CV116" s="37"/>
      <c r="CW116" s="37">
        <v>2995</v>
      </c>
      <c r="CX116" s="37">
        <v>50</v>
      </c>
      <c r="CY116" s="37"/>
      <c r="CZ116" s="37"/>
      <c r="DA116" s="37"/>
      <c r="DB116" s="37"/>
      <c r="DC1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16" s="37"/>
    </row>
    <row r="117" spans="1:108" ht="45" customHeight="1" x14ac:dyDescent="0.3">
      <c r="A117" s="50">
        <v>1000362531</v>
      </c>
      <c r="B117" s="37" t="s">
        <v>2428</v>
      </c>
      <c r="C117" s="81">
        <v>44623</v>
      </c>
      <c r="D117" s="81">
        <v>44690</v>
      </c>
      <c r="E117" s="50" t="e">
        <f>VLOOKUP(MATRIZ_PRINCIPAL_USUARIOS[[#This Row],[NUMERO DE DOCUMENTO]],#REF!,2,0)</f>
        <v>#REF!</v>
      </c>
      <c r="F117" s="50" t="e">
        <f>VLOOKUP(MATRIZ_PRINCIPAL_USUARIOS[[#This Row],[NOMBRE COMPLETO]],$E$659:$E$682,1,0)</f>
        <v>#N/A</v>
      </c>
      <c r="G117" s="50"/>
      <c r="H117" s="37" t="s">
        <v>4102</v>
      </c>
      <c r="I117" s="37" t="s">
        <v>5619</v>
      </c>
      <c r="J117" s="37" t="str">
        <f>VLOOKUP(MATRIZ_PRINCIPAL_USUARIOS[[#This Row],[DUPLA]],DUPLAS[],2,0)</f>
        <v>PAOLA</v>
      </c>
      <c r="K117" s="37" t="s">
        <v>2</v>
      </c>
      <c r="L117" s="37" t="s">
        <v>3951</v>
      </c>
      <c r="M117" s="37" t="s">
        <v>3740</v>
      </c>
      <c r="N117" s="37" t="s">
        <v>3754</v>
      </c>
      <c r="O117" s="37" t="s">
        <v>4247</v>
      </c>
      <c r="P1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JENNY CAROLINA GUZMAN TIBAQUIRA</v>
      </c>
      <c r="Q117" s="81">
        <v>36761</v>
      </c>
      <c r="R117" s="50">
        <f t="shared" ca="1" si="5"/>
        <v>22</v>
      </c>
      <c r="S117" s="50">
        <f t="shared" ca="1" si="6"/>
        <v>6</v>
      </c>
      <c r="T117" s="50">
        <f t="shared" ca="1" si="7"/>
        <v>20</v>
      </c>
      <c r="U117" s="37" t="str">
        <f ca="1">IF(MATRIZ_PRINCIPAL_USUARIOS[[#This Row],[FECHA DE NACIMIENTO]]&gt;0,CONCATENATE(R117," AÑOS ",S117," MESES ",T117," DIAS "),"")</f>
        <v xml:space="preserve">22 AÑOS 6 MESES 20 DIAS </v>
      </c>
      <c r="V1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7" s="116" t="s">
        <v>130</v>
      </c>
      <c r="X117" s="37" t="s">
        <v>8</v>
      </c>
      <c r="Y117" s="37" t="s">
        <v>116</v>
      </c>
      <c r="Z117" s="37" t="s">
        <v>116</v>
      </c>
      <c r="AA117" s="37" t="s">
        <v>2496</v>
      </c>
      <c r="AB117" s="37" t="s">
        <v>2496</v>
      </c>
      <c r="AC117" s="37"/>
      <c r="AD117" s="37" t="s">
        <v>2518</v>
      </c>
      <c r="AE117" s="37"/>
      <c r="AF117" s="37" t="s">
        <v>2496</v>
      </c>
      <c r="AG117" s="37" t="s">
        <v>2496</v>
      </c>
      <c r="AH117" s="37" t="s">
        <v>2496</v>
      </c>
      <c r="AI117" s="37" t="s">
        <v>2496</v>
      </c>
      <c r="AJ117" s="37" t="s">
        <v>2496</v>
      </c>
      <c r="AK117" s="37" t="s">
        <v>2496</v>
      </c>
      <c r="AL117" s="37" t="s">
        <v>2496</v>
      </c>
      <c r="AM117" s="37" t="s">
        <v>8</v>
      </c>
      <c r="AN117" s="37" t="s">
        <v>116</v>
      </c>
      <c r="AO117" s="37" t="s">
        <v>140</v>
      </c>
      <c r="AP117" s="62" t="s">
        <v>143</v>
      </c>
      <c r="AQ117" s="37" t="s">
        <v>151</v>
      </c>
      <c r="AR117" s="37" t="s">
        <v>4539</v>
      </c>
      <c r="AS117" s="37"/>
      <c r="AT117" s="37" t="s">
        <v>4749</v>
      </c>
      <c r="AU117" s="37">
        <v>3012911920</v>
      </c>
      <c r="AV117" s="37"/>
      <c r="AW117" s="37">
        <v>1</v>
      </c>
      <c r="AX117" s="37" t="s">
        <v>135</v>
      </c>
      <c r="AY117" s="37" t="s">
        <v>2495</v>
      </c>
      <c r="AZ117" s="58" t="s">
        <v>3590</v>
      </c>
      <c r="BA117" s="37" t="s">
        <v>2496</v>
      </c>
      <c r="BB117" s="37" t="s">
        <v>2496</v>
      </c>
      <c r="BC117" s="37" t="s">
        <v>3607</v>
      </c>
      <c r="BD117" s="37" t="s">
        <v>2496</v>
      </c>
      <c r="BE117" s="37" t="s">
        <v>2437</v>
      </c>
      <c r="BF117" s="37" t="s">
        <v>2</v>
      </c>
      <c r="BG117" s="37">
        <v>1023030438</v>
      </c>
      <c r="BH117" s="37" t="s">
        <v>3910</v>
      </c>
      <c r="BI117" s="37"/>
      <c r="BJ117" s="37" t="s">
        <v>3979</v>
      </c>
      <c r="BK117" s="37" t="s">
        <v>3708</v>
      </c>
      <c r="BL117" s="81">
        <v>36064</v>
      </c>
      <c r="BM117" s="37" t="s">
        <v>8</v>
      </c>
      <c r="BN117" s="37" t="s">
        <v>116</v>
      </c>
      <c r="BO117" s="37" t="s">
        <v>116</v>
      </c>
      <c r="BP117" s="37"/>
      <c r="BQ117" s="37"/>
      <c r="BR117" s="37"/>
      <c r="BS117" s="37"/>
      <c r="BT117" s="37"/>
      <c r="BU117" s="37"/>
      <c r="BV117" s="79"/>
      <c r="BW117" s="50" t="str">
        <f t="shared" si="9"/>
        <v/>
      </c>
      <c r="BX117" s="62"/>
      <c r="BY117" s="62"/>
      <c r="BZ117" s="62"/>
      <c r="CA117" s="37"/>
      <c r="CB117" s="37"/>
      <c r="CC117" s="37"/>
      <c r="CD117" s="37"/>
      <c r="CE117" s="37"/>
      <c r="CF117" s="37"/>
      <c r="CG117" s="79"/>
      <c r="CH117" s="50" t="str">
        <f t="shared" si="8"/>
        <v/>
      </c>
      <c r="CI117" s="62"/>
      <c r="CJ117" s="62"/>
      <c r="CK117" s="62"/>
      <c r="CL117" s="37" t="s">
        <v>2444</v>
      </c>
      <c r="CM117" s="37" t="s">
        <v>2450</v>
      </c>
      <c r="CN117" s="37" t="s">
        <v>2496</v>
      </c>
      <c r="CO117" s="81">
        <v>44619</v>
      </c>
      <c r="CP117" s="37" t="s">
        <v>2496</v>
      </c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>
        <v>24</v>
      </c>
      <c r="DC1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7" s="37"/>
    </row>
    <row r="118" spans="1:108" ht="45" customHeight="1" x14ac:dyDescent="0.3">
      <c r="A118" s="50">
        <v>1022940608</v>
      </c>
      <c r="B118" s="37" t="s">
        <v>2427</v>
      </c>
      <c r="C118" s="81">
        <v>44852</v>
      </c>
      <c r="D118" s="81"/>
      <c r="E118" s="50" t="s">
        <v>6811</v>
      </c>
      <c r="F118" s="50"/>
      <c r="G118" s="50"/>
      <c r="H118" s="50" t="s">
        <v>4102</v>
      </c>
      <c r="I118" s="50" t="s">
        <v>5619</v>
      </c>
      <c r="J118" s="37" t="str">
        <f>VLOOKUP(MATRIZ_PRINCIPAL_USUARIOS[[#This Row],[DUPLA]],DUPLAS[],2,0)</f>
        <v>PAOLA</v>
      </c>
      <c r="K118" s="37" t="s">
        <v>2</v>
      </c>
      <c r="L118" s="37" t="s">
        <v>3926</v>
      </c>
      <c r="M118" s="37" t="s">
        <v>4425</v>
      </c>
      <c r="N118" s="37" t="s">
        <v>6812</v>
      </c>
      <c r="O118" s="37" t="s">
        <v>3822</v>
      </c>
      <c r="P1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LEIDY YINETH ABAUNZA VARGAS</v>
      </c>
      <c r="Q118" s="81">
        <v>32190</v>
      </c>
      <c r="R118" s="50">
        <f t="shared" ca="1" si="5"/>
        <v>35</v>
      </c>
      <c r="S118" s="50">
        <f t="shared" ca="1" si="6"/>
        <v>0</v>
      </c>
      <c r="T118" s="50">
        <f t="shared" ca="1" si="7"/>
        <v>26</v>
      </c>
      <c r="U118" s="37" t="str">
        <f ca="1">IF(MATRIZ_PRINCIPAL_USUARIOS[[#This Row],[FECHA DE NACIMIENTO]]&gt;0,CONCATENATE(R118," AÑOS ",S118," MESES ",T118," DIAS "),"")</f>
        <v xml:space="preserve">35 AÑOS 0 MESES 26 DIAS </v>
      </c>
      <c r="V1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18" s="163" t="s">
        <v>130</v>
      </c>
      <c r="X118" s="37" t="s">
        <v>8</v>
      </c>
      <c r="Y118" s="37" t="s">
        <v>116</v>
      </c>
      <c r="Z118" s="37" t="s">
        <v>116</v>
      </c>
      <c r="AA118" s="37" t="s">
        <v>2496</v>
      </c>
      <c r="AB118" s="37" t="s">
        <v>2496</v>
      </c>
      <c r="AC118" s="37" t="s">
        <v>2496</v>
      </c>
      <c r="AD118" s="37" t="s">
        <v>2496</v>
      </c>
      <c r="AE118" s="37" t="s">
        <v>2496</v>
      </c>
      <c r="AF118" s="37" t="s">
        <v>2496</v>
      </c>
      <c r="AG118" s="37" t="s">
        <v>2496</v>
      </c>
      <c r="AH118" s="37" t="s">
        <v>2496</v>
      </c>
      <c r="AI118" s="37" t="s">
        <v>2496</v>
      </c>
      <c r="AJ118" s="37" t="s">
        <v>2496</v>
      </c>
      <c r="AK118" s="37" t="s">
        <v>2496</v>
      </c>
      <c r="AL118" s="37" t="s">
        <v>2496</v>
      </c>
      <c r="AM118" s="37" t="s">
        <v>8</v>
      </c>
      <c r="AN118" s="37" t="s">
        <v>116</v>
      </c>
      <c r="AO118" s="37" t="s">
        <v>140</v>
      </c>
      <c r="AP118" s="62" t="s">
        <v>143</v>
      </c>
      <c r="AQ118" s="37" t="s">
        <v>151</v>
      </c>
      <c r="AR118" s="37" t="s">
        <v>3686</v>
      </c>
      <c r="AS118" s="37"/>
      <c r="AT118" s="37" t="s">
        <v>6813</v>
      </c>
      <c r="AU118" s="37">
        <v>3204965581</v>
      </c>
      <c r="AV118" s="37">
        <v>3132806528</v>
      </c>
      <c r="AW118" s="37">
        <v>1</v>
      </c>
      <c r="AX118" s="37" t="s">
        <v>135</v>
      </c>
      <c r="AY118" s="37" t="s">
        <v>2495</v>
      </c>
      <c r="AZ118" s="58" t="s">
        <v>3595</v>
      </c>
      <c r="BA118" s="37" t="s">
        <v>2496</v>
      </c>
      <c r="BB118" s="37" t="s">
        <v>2496</v>
      </c>
      <c r="BC118" s="37" t="s">
        <v>3607</v>
      </c>
      <c r="BD118" s="37" t="s">
        <v>2496</v>
      </c>
      <c r="BE118" s="37" t="s">
        <v>2437</v>
      </c>
      <c r="BF118" s="37" t="s">
        <v>2</v>
      </c>
      <c r="BG118" s="37">
        <v>1033684992</v>
      </c>
      <c r="BH118" s="37" t="s">
        <v>6814</v>
      </c>
      <c r="BI118" s="37" t="s">
        <v>3982</v>
      </c>
      <c r="BJ118" s="37" t="s">
        <v>6815</v>
      </c>
      <c r="BK118" s="37" t="s">
        <v>3835</v>
      </c>
      <c r="BL118" s="81">
        <v>31757</v>
      </c>
      <c r="BM118" s="37" t="s">
        <v>8</v>
      </c>
      <c r="BN118" s="37" t="s">
        <v>116</v>
      </c>
      <c r="BO118" s="37" t="s">
        <v>116</v>
      </c>
      <c r="BP118" s="37"/>
      <c r="BQ118" s="37"/>
      <c r="BR118" s="37"/>
      <c r="BS118" s="37"/>
      <c r="BT118" s="37"/>
      <c r="BU118" s="37"/>
      <c r="BV118" s="81"/>
      <c r="BW118" s="50" t="str">
        <f t="shared" si="9"/>
        <v/>
      </c>
      <c r="BX118" s="62"/>
      <c r="BY118" s="62"/>
      <c r="BZ118" s="62"/>
      <c r="CA118" s="37"/>
      <c r="CB118" s="37"/>
      <c r="CC118" s="37"/>
      <c r="CD118" s="37"/>
      <c r="CE118" s="37"/>
      <c r="CF118" s="37"/>
      <c r="CG118" s="81"/>
      <c r="CH118" s="50" t="str">
        <f t="shared" si="8"/>
        <v/>
      </c>
      <c r="CI118" s="62"/>
      <c r="CJ118" s="62"/>
      <c r="CK118" s="62"/>
      <c r="CL118" s="37" t="s">
        <v>2444</v>
      </c>
      <c r="CM118" s="37" t="s">
        <v>2460</v>
      </c>
      <c r="CN118" s="37" t="s">
        <v>2495</v>
      </c>
      <c r="CO118" s="81">
        <v>44848</v>
      </c>
      <c r="CP118" s="37" t="s">
        <v>2495</v>
      </c>
      <c r="CQ118" s="37"/>
      <c r="CR118" s="37"/>
      <c r="CS118" s="37"/>
      <c r="CT118" s="37"/>
      <c r="CU118" s="37"/>
      <c r="CV118" s="37"/>
      <c r="CW118" s="37"/>
      <c r="CX118" s="37"/>
      <c r="CY118" s="37"/>
      <c r="CZ118" s="37"/>
      <c r="DA118" s="37"/>
      <c r="DB118" s="37"/>
      <c r="DC1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18" s="37"/>
    </row>
    <row r="119" spans="1:108" ht="45" customHeight="1" x14ac:dyDescent="0.3">
      <c r="A119" s="50">
        <v>1245079964</v>
      </c>
      <c r="B119" s="37" t="s">
        <v>2428</v>
      </c>
      <c r="C119" s="81">
        <v>44804</v>
      </c>
      <c r="D119" s="81">
        <v>44852</v>
      </c>
      <c r="E119" s="50"/>
      <c r="F119" s="50" t="e">
        <f>VLOOKUP(MATRIZ_PRINCIPAL_USUARIOS[[#This Row],[NOMBRE COMPLETO]],$E$659:$E$682,1,0)</f>
        <v>#N/A</v>
      </c>
      <c r="G119" s="50"/>
      <c r="H119" s="50" t="s">
        <v>4102</v>
      </c>
      <c r="I119" s="50" t="s">
        <v>5619</v>
      </c>
      <c r="J119" s="37" t="str">
        <f>VLOOKUP(MATRIZ_PRINCIPAL_USUARIOS[[#This Row],[DUPLA]],DUPLAS[],2,0)</f>
        <v>PAOLA</v>
      </c>
      <c r="K119" s="37" t="s">
        <v>1</v>
      </c>
      <c r="L119" s="37" t="s">
        <v>6220</v>
      </c>
      <c r="M119" s="37" t="s">
        <v>3782</v>
      </c>
      <c r="N119" s="37" t="s">
        <v>6221</v>
      </c>
      <c r="O119" s="37" t="s">
        <v>2709</v>
      </c>
      <c r="P1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JUNIOR DAVID OLIVERA MORALES</v>
      </c>
      <c r="Q119" s="81">
        <v>44777</v>
      </c>
      <c r="R119" s="50">
        <f t="shared" ca="1" si="5"/>
        <v>0</v>
      </c>
      <c r="S119" s="50">
        <f t="shared" ca="1" si="6"/>
        <v>7</v>
      </c>
      <c r="T119" s="50">
        <f t="shared" ca="1" si="7"/>
        <v>11</v>
      </c>
      <c r="U119" s="37" t="str">
        <f ca="1">IF(MATRIZ_PRINCIPAL_USUARIOS[[#This Row],[FECHA DE NACIMIENTO]]&gt;0,CONCATENATE(R119," AÑOS ",S119," MESES ",T119," DIAS "),"")</f>
        <v xml:space="preserve">0 AÑOS 7 MESES 11 DIAS </v>
      </c>
      <c r="V1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19" s="37" t="s">
        <v>130</v>
      </c>
      <c r="X119" s="37" t="s">
        <v>8</v>
      </c>
      <c r="Y119" s="37" t="s">
        <v>116</v>
      </c>
      <c r="Z119" s="37" t="s">
        <v>116</v>
      </c>
      <c r="AA119" s="37" t="s">
        <v>2496</v>
      </c>
      <c r="AB119" s="37" t="s">
        <v>2496</v>
      </c>
      <c r="AC119" s="37"/>
      <c r="AD119" s="37" t="s">
        <v>2518</v>
      </c>
      <c r="AE119" s="37"/>
      <c r="AF119" s="37" t="s">
        <v>2496</v>
      </c>
      <c r="AG119" s="37" t="s">
        <v>2496</v>
      </c>
      <c r="AH119" s="37" t="s">
        <v>2496</v>
      </c>
      <c r="AI119" s="37" t="s">
        <v>2496</v>
      </c>
      <c r="AJ119" s="37" t="s">
        <v>2496</v>
      </c>
      <c r="AK119" s="37" t="s">
        <v>2496</v>
      </c>
      <c r="AL119" s="37" t="s">
        <v>2496</v>
      </c>
      <c r="AM119" s="37" t="s">
        <v>8</v>
      </c>
      <c r="AN119" s="37" t="s">
        <v>116</v>
      </c>
      <c r="AO119" s="37" t="s">
        <v>140</v>
      </c>
      <c r="AP119" s="62" t="s">
        <v>143</v>
      </c>
      <c r="AQ119" s="37" t="s">
        <v>151</v>
      </c>
      <c r="AR119" s="37" t="s">
        <v>4501</v>
      </c>
      <c r="AS119" s="37"/>
      <c r="AT119" s="37" t="s">
        <v>6222</v>
      </c>
      <c r="AU119" s="37">
        <v>3222348373</v>
      </c>
      <c r="AV119" s="37"/>
      <c r="AW119" s="37">
        <v>1</v>
      </c>
      <c r="AX119" s="37" t="s">
        <v>135</v>
      </c>
      <c r="AY119" s="37" t="s">
        <v>2496</v>
      </c>
      <c r="AZ119" s="58"/>
      <c r="BA119" s="37" t="s">
        <v>2496</v>
      </c>
      <c r="BB119" s="37" t="s">
        <v>2496</v>
      </c>
      <c r="BC119" s="37" t="s">
        <v>3607</v>
      </c>
      <c r="BD119" s="37"/>
      <c r="BE119" s="37" t="s">
        <v>2434</v>
      </c>
      <c r="BF119" s="37" t="s">
        <v>5</v>
      </c>
      <c r="BG119" s="37"/>
      <c r="BH119" s="37" t="s">
        <v>6223</v>
      </c>
      <c r="BI119" s="37"/>
      <c r="BJ119" s="37" t="s">
        <v>6221</v>
      </c>
      <c r="BK119" s="37" t="s">
        <v>2709</v>
      </c>
      <c r="BL119" s="81">
        <v>37537</v>
      </c>
      <c r="BM119" s="37" t="s">
        <v>9</v>
      </c>
      <c r="BN119" s="37" t="s">
        <v>45</v>
      </c>
      <c r="BO119" s="37" t="s">
        <v>45</v>
      </c>
      <c r="BP119" s="37"/>
      <c r="BQ119" s="37"/>
      <c r="BR119" s="37"/>
      <c r="BS119" s="37"/>
      <c r="BT119" s="37"/>
      <c r="BU119" s="37"/>
      <c r="BV119" s="81"/>
      <c r="BW119" s="50" t="str">
        <f t="shared" si="9"/>
        <v/>
      </c>
      <c r="BX119" s="62"/>
      <c r="BY119" s="62"/>
      <c r="BZ119" s="62"/>
      <c r="CA119" s="37" t="s">
        <v>5</v>
      </c>
      <c r="CB119" s="37"/>
      <c r="CC119" s="37" t="s">
        <v>6224</v>
      </c>
      <c r="CD119" s="37"/>
      <c r="CE119" s="37" t="s">
        <v>6221</v>
      </c>
      <c r="CF119" s="37" t="s">
        <v>2709</v>
      </c>
      <c r="CG119" s="81">
        <v>37537</v>
      </c>
      <c r="CH119" s="50">
        <f t="shared" ca="1" si="8"/>
        <v>20</v>
      </c>
      <c r="CI119" s="62" t="s">
        <v>9</v>
      </c>
      <c r="CJ119" s="62" t="s">
        <v>45</v>
      </c>
      <c r="CK119" s="62" t="s">
        <v>45</v>
      </c>
      <c r="CL119" s="37" t="s">
        <v>2490</v>
      </c>
      <c r="CM119" s="37" t="s">
        <v>2490</v>
      </c>
      <c r="CN119" s="37" t="s">
        <v>2495</v>
      </c>
      <c r="CO119" s="81">
        <v>44803</v>
      </c>
      <c r="CP119" s="37" t="s">
        <v>2495</v>
      </c>
      <c r="CQ119" s="37"/>
      <c r="CR119" s="37"/>
      <c r="CS119" s="37"/>
      <c r="CT119" s="37"/>
      <c r="CU119" s="37"/>
      <c r="CV119" s="37" t="s">
        <v>5980</v>
      </c>
      <c r="CW119" s="37" t="s">
        <v>6225</v>
      </c>
      <c r="CX119" s="37" t="s">
        <v>5246</v>
      </c>
      <c r="CY119" s="37" t="s">
        <v>2495</v>
      </c>
      <c r="CZ119" s="37"/>
      <c r="DA119" s="37"/>
      <c r="DB119" s="37"/>
      <c r="DC1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19" s="37"/>
    </row>
    <row r="120" spans="1:108" ht="45" customHeight="1" x14ac:dyDescent="0.3">
      <c r="A120" s="50">
        <v>1023048919</v>
      </c>
      <c r="B120" s="37" t="s">
        <v>2428</v>
      </c>
      <c r="C120" s="81">
        <v>44796</v>
      </c>
      <c r="D120" s="81">
        <v>44803</v>
      </c>
      <c r="E120" s="50" t="e">
        <f>VLOOKUP(MATRIZ_PRINCIPAL_USUARIOS[[#This Row],[NUMERO DE DOCUMENTO]],#REF!,2,0)</f>
        <v>#REF!</v>
      </c>
      <c r="F120" s="50" t="e">
        <f>VLOOKUP(MATRIZ_PRINCIPAL_USUARIOS[[#This Row],[NOMBRE COMPLETO]],$E$659:$E$682,1,0)</f>
        <v>#N/A</v>
      </c>
      <c r="G120" s="50"/>
      <c r="H120" s="50" t="s">
        <v>4102</v>
      </c>
      <c r="I120" s="50" t="s">
        <v>5619</v>
      </c>
      <c r="J120" s="37" t="str">
        <f>VLOOKUP(MATRIZ_PRINCIPAL_USUARIOS[[#This Row],[DUPLA]],DUPLAS[],2,0)</f>
        <v>PAOLA</v>
      </c>
      <c r="K120" s="37" t="s">
        <v>1</v>
      </c>
      <c r="L120" s="37" t="s">
        <v>6205</v>
      </c>
      <c r="M120" s="37" t="s">
        <v>3816</v>
      </c>
      <c r="N120" s="37" t="s">
        <v>5598</v>
      </c>
      <c r="O120" s="37" t="s">
        <v>3837</v>
      </c>
      <c r="P1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LUCY VALERIA PARRA SIERRA</v>
      </c>
      <c r="Q120" s="81">
        <v>44778</v>
      </c>
      <c r="R120" s="50">
        <f t="shared" ca="1" si="5"/>
        <v>0</v>
      </c>
      <c r="S120" s="50">
        <f t="shared" ca="1" si="6"/>
        <v>7</v>
      </c>
      <c r="T120" s="50">
        <f t="shared" ca="1" si="7"/>
        <v>10</v>
      </c>
      <c r="U120" s="37" t="str">
        <f ca="1">IF(MATRIZ_PRINCIPAL_USUARIOS[[#This Row],[FECHA DE NACIMIENTO]]&gt;0,CONCATENATE(R120," AÑOS ",S120," MESES ",T120," DIAS "),"")</f>
        <v xml:space="preserve">0 AÑOS 7 MESES 10 DIAS </v>
      </c>
      <c r="V1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20" s="37" t="s">
        <v>130</v>
      </c>
      <c r="X120" s="37" t="s">
        <v>8</v>
      </c>
      <c r="Y120" s="37" t="s">
        <v>116</v>
      </c>
      <c r="Z120" s="37" t="s">
        <v>116</v>
      </c>
      <c r="AA120" s="37" t="s">
        <v>2496</v>
      </c>
      <c r="AB120" s="37" t="s">
        <v>2496</v>
      </c>
      <c r="AC120" s="37"/>
      <c r="AD120" s="37" t="s">
        <v>2518</v>
      </c>
      <c r="AE120" s="37"/>
      <c r="AF120" s="37" t="s">
        <v>2496</v>
      </c>
      <c r="AG120" s="37" t="s">
        <v>2496</v>
      </c>
      <c r="AH120" s="37" t="s">
        <v>2496</v>
      </c>
      <c r="AI120" s="37" t="s">
        <v>2496</v>
      </c>
      <c r="AJ120" s="37" t="s">
        <v>2496</v>
      </c>
      <c r="AK120" s="37" t="s">
        <v>2496</v>
      </c>
      <c r="AL120" s="37" t="s">
        <v>2496</v>
      </c>
      <c r="AM120" s="37" t="s">
        <v>8</v>
      </c>
      <c r="AN120" s="37" t="s">
        <v>116</v>
      </c>
      <c r="AO120" s="37" t="s">
        <v>140</v>
      </c>
      <c r="AP120" s="62" t="s">
        <v>143</v>
      </c>
      <c r="AQ120" s="37" t="s">
        <v>151</v>
      </c>
      <c r="AR120" s="37" t="s">
        <v>4703</v>
      </c>
      <c r="AS120" s="37"/>
      <c r="AT120" s="37" t="s">
        <v>4750</v>
      </c>
      <c r="AU120" s="37">
        <v>3212699349</v>
      </c>
      <c r="AV120" s="37"/>
      <c r="AW120" s="37">
        <v>1</v>
      </c>
      <c r="AX120" s="37" t="s">
        <v>135</v>
      </c>
      <c r="AY120" s="37" t="s">
        <v>2496</v>
      </c>
      <c r="AZ120" s="58"/>
      <c r="BA120" s="37" t="s">
        <v>2496</v>
      </c>
      <c r="BB120" s="37" t="s">
        <v>2496</v>
      </c>
      <c r="BC120" s="37" t="s">
        <v>3607</v>
      </c>
      <c r="BD120" s="37"/>
      <c r="BE120" s="37" t="s">
        <v>2615</v>
      </c>
      <c r="BF120" s="37" t="s">
        <v>2</v>
      </c>
      <c r="BG120" s="37">
        <v>1001063332</v>
      </c>
      <c r="BH120" s="37" t="s">
        <v>3929</v>
      </c>
      <c r="BI120" s="37" t="s">
        <v>3953</v>
      </c>
      <c r="BJ120" s="37" t="s">
        <v>3958</v>
      </c>
      <c r="BK120" s="37" t="s">
        <v>4751</v>
      </c>
      <c r="BL120" s="81">
        <v>32532</v>
      </c>
      <c r="BM120" s="37" t="s">
        <v>8</v>
      </c>
      <c r="BN120" s="37" t="s">
        <v>116</v>
      </c>
      <c r="BO120" s="37" t="s">
        <v>116</v>
      </c>
      <c r="BP120" s="37" t="s">
        <v>2</v>
      </c>
      <c r="BQ120" s="37">
        <v>1022979058</v>
      </c>
      <c r="BR120" s="37" t="s">
        <v>6206</v>
      </c>
      <c r="BS120" s="37" t="s">
        <v>3982</v>
      </c>
      <c r="BT120" s="37" t="s">
        <v>5598</v>
      </c>
      <c r="BU120" s="37" t="s">
        <v>3731</v>
      </c>
      <c r="BV120" s="81"/>
      <c r="BW120" s="50" t="str">
        <f t="shared" si="9"/>
        <v/>
      </c>
      <c r="BX120" s="62"/>
      <c r="BY120" s="62"/>
      <c r="BZ120" s="62"/>
      <c r="CA120" s="37" t="s">
        <v>2</v>
      </c>
      <c r="CB120" s="37">
        <v>1030695904</v>
      </c>
      <c r="CC120" s="37" t="s">
        <v>4009</v>
      </c>
      <c r="CD120" s="37" t="s">
        <v>4104</v>
      </c>
      <c r="CE120" s="37" t="s">
        <v>4186</v>
      </c>
      <c r="CF120" s="37" t="s">
        <v>3958</v>
      </c>
      <c r="CG120" s="81">
        <v>36272</v>
      </c>
      <c r="CH120" s="50">
        <f t="shared" ca="1" si="8"/>
        <v>23</v>
      </c>
      <c r="CI120" s="62" t="s">
        <v>8</v>
      </c>
      <c r="CJ120" s="62" t="s">
        <v>116</v>
      </c>
      <c r="CK120" s="62" t="s">
        <v>116</v>
      </c>
      <c r="CL120" s="37" t="s">
        <v>2490</v>
      </c>
      <c r="CM120" s="37" t="s">
        <v>2490</v>
      </c>
      <c r="CN120" s="37" t="s">
        <v>2496</v>
      </c>
      <c r="CO120" s="81">
        <v>44795</v>
      </c>
      <c r="CP120" s="37" t="s">
        <v>2495</v>
      </c>
      <c r="CQ120" s="37" t="s">
        <v>2496</v>
      </c>
      <c r="CR120" s="37" t="s">
        <v>2496</v>
      </c>
      <c r="CS120" s="37" t="s">
        <v>2496</v>
      </c>
      <c r="CT120" s="37"/>
      <c r="CU120" s="37"/>
      <c r="CV120" s="37" t="s">
        <v>5762</v>
      </c>
      <c r="CW120" s="37" t="s">
        <v>6207</v>
      </c>
      <c r="CX120" s="37" t="s">
        <v>5246</v>
      </c>
      <c r="CY120" s="37" t="s">
        <v>2495</v>
      </c>
      <c r="CZ120" s="37"/>
      <c r="DA120" s="37"/>
      <c r="DB120" s="37"/>
      <c r="DC1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20" s="37"/>
    </row>
    <row r="121" spans="1:108" ht="45" customHeight="1" x14ac:dyDescent="0.3">
      <c r="A121" s="50">
        <v>1030695904</v>
      </c>
      <c r="B121" s="37" t="s">
        <v>2428</v>
      </c>
      <c r="C121" s="81">
        <v>44623</v>
      </c>
      <c r="D121" s="81">
        <v>44795</v>
      </c>
      <c r="E121" s="50" t="e">
        <f>VLOOKUP(MATRIZ_PRINCIPAL_USUARIOS[[#This Row],[NUMERO DE DOCUMENTO]],#REF!,2,0)</f>
        <v>#REF!</v>
      </c>
      <c r="F121" s="50" t="e">
        <f>VLOOKUP(MATRIZ_PRINCIPAL_USUARIOS[[#This Row],[NOMBRE COMPLETO]],$E$659:$E$682,1,0)</f>
        <v>#N/A</v>
      </c>
      <c r="G121" s="50"/>
      <c r="H121" s="37" t="s">
        <v>4102</v>
      </c>
      <c r="I121" s="37" t="s">
        <v>5619</v>
      </c>
      <c r="J121" s="37" t="str">
        <f>VLOOKUP(MATRIZ_PRINCIPAL_USUARIOS[[#This Row],[DUPLA]],DUPLAS[],2,0)</f>
        <v>PAOLA</v>
      </c>
      <c r="K121" s="37" t="s">
        <v>2</v>
      </c>
      <c r="L121" s="37" t="s">
        <v>4248</v>
      </c>
      <c r="M121" s="37" t="s">
        <v>4104</v>
      </c>
      <c r="N121" s="37" t="s">
        <v>4186</v>
      </c>
      <c r="O121" s="37" t="s">
        <v>3958</v>
      </c>
      <c r="P1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HEIDY  DAYANA SIERRA  BECERRA</v>
      </c>
      <c r="Q121" s="79">
        <v>36272</v>
      </c>
      <c r="R121" s="50">
        <f t="shared" ca="1" si="5"/>
        <v>23</v>
      </c>
      <c r="S121" s="50">
        <f t="shared" ca="1" si="6"/>
        <v>10</v>
      </c>
      <c r="T121" s="50">
        <f t="shared" ca="1" si="7"/>
        <v>21</v>
      </c>
      <c r="U121" s="37" t="str">
        <f ca="1">IF(MATRIZ_PRINCIPAL_USUARIOS[[#This Row],[FECHA DE NACIMIENTO]]&gt;0,CONCATENATE(R121," AÑOS ",S121," MESES ",T121," DIAS "),"")</f>
        <v xml:space="preserve">23 AÑOS 10 MESES 21 DIAS </v>
      </c>
      <c r="V1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1" s="116" t="s">
        <v>130</v>
      </c>
      <c r="X121" s="37" t="s">
        <v>8</v>
      </c>
      <c r="Y121" s="37" t="s">
        <v>116</v>
      </c>
      <c r="Z121" s="37" t="s">
        <v>116</v>
      </c>
      <c r="AA121" s="37" t="s">
        <v>2496</v>
      </c>
      <c r="AB121" s="37" t="s">
        <v>2496</v>
      </c>
      <c r="AC121" s="37"/>
      <c r="AD121" s="37" t="s">
        <v>2518</v>
      </c>
      <c r="AE121" s="37"/>
      <c r="AF121" s="37" t="s">
        <v>2496</v>
      </c>
      <c r="AG121" s="37" t="s">
        <v>2496</v>
      </c>
      <c r="AH121" s="37" t="s">
        <v>2496</v>
      </c>
      <c r="AI121" s="37" t="s">
        <v>2496</v>
      </c>
      <c r="AJ121" s="37" t="s">
        <v>2496</v>
      </c>
      <c r="AK121" s="37" t="s">
        <v>2496</v>
      </c>
      <c r="AL121" s="37" t="s">
        <v>2496</v>
      </c>
      <c r="AM121" s="37" t="s">
        <v>8</v>
      </c>
      <c r="AN121" s="37" t="s">
        <v>116</v>
      </c>
      <c r="AO121" s="37" t="s">
        <v>140</v>
      </c>
      <c r="AP121" s="62" t="s">
        <v>143</v>
      </c>
      <c r="AQ121" s="37" t="s">
        <v>151</v>
      </c>
      <c r="AR121" s="37" t="s">
        <v>4703</v>
      </c>
      <c r="AS121" s="37"/>
      <c r="AT121" s="37" t="s">
        <v>4750</v>
      </c>
      <c r="AU121" s="37">
        <v>3212699349</v>
      </c>
      <c r="AV121" s="37"/>
      <c r="AW121" s="37">
        <v>1</v>
      </c>
      <c r="AX121" s="37" t="s">
        <v>135</v>
      </c>
      <c r="AY121" s="37" t="s">
        <v>2495</v>
      </c>
      <c r="AZ121" s="58" t="s">
        <v>3603</v>
      </c>
      <c r="BA121" s="37" t="s">
        <v>2496</v>
      </c>
      <c r="BB121" s="37" t="s">
        <v>2496</v>
      </c>
      <c r="BC121" s="37" t="s">
        <v>3607</v>
      </c>
      <c r="BD121" s="37" t="s">
        <v>2496</v>
      </c>
      <c r="BE121" s="37" t="s">
        <v>2438</v>
      </c>
      <c r="BF121" s="37" t="s">
        <v>2</v>
      </c>
      <c r="BG121" s="37">
        <v>1001063332</v>
      </c>
      <c r="BH121" s="37" t="s">
        <v>3929</v>
      </c>
      <c r="BI121" s="37" t="s">
        <v>3953</v>
      </c>
      <c r="BJ121" s="37" t="s">
        <v>3958</v>
      </c>
      <c r="BK121" s="37" t="s">
        <v>4751</v>
      </c>
      <c r="BL121" s="79">
        <v>32532</v>
      </c>
      <c r="BM121" s="37" t="s">
        <v>8</v>
      </c>
      <c r="BN121" s="37" t="s">
        <v>116</v>
      </c>
      <c r="BO121" s="37" t="s">
        <v>116</v>
      </c>
      <c r="BP121" s="37" t="s">
        <v>2</v>
      </c>
      <c r="BQ121" s="37">
        <v>80501398</v>
      </c>
      <c r="BR121" s="37" t="s">
        <v>4752</v>
      </c>
      <c r="BS121" s="37" t="s">
        <v>4753</v>
      </c>
      <c r="BT121" s="37" t="s">
        <v>4186</v>
      </c>
      <c r="BU121" s="37" t="s">
        <v>4142</v>
      </c>
      <c r="BV121" s="79">
        <v>28243</v>
      </c>
      <c r="BW121" s="50">
        <f t="shared" ca="1" si="9"/>
        <v>45</v>
      </c>
      <c r="BX121" s="62" t="s">
        <v>8</v>
      </c>
      <c r="BY121" s="62" t="s">
        <v>26</v>
      </c>
      <c r="BZ121" s="62" t="s">
        <v>3456</v>
      </c>
      <c r="CA121" s="37"/>
      <c r="CB121" s="37"/>
      <c r="CC121" s="37"/>
      <c r="CD121" s="37"/>
      <c r="CE121" s="37"/>
      <c r="CF121" s="37"/>
      <c r="CG121" s="79"/>
      <c r="CH121" s="50" t="str">
        <f t="shared" si="8"/>
        <v/>
      </c>
      <c r="CI121" s="62"/>
      <c r="CJ121" s="62"/>
      <c r="CK121" s="62"/>
      <c r="CL121" s="37" t="s">
        <v>2444</v>
      </c>
      <c r="CM121" s="37" t="s">
        <v>2460</v>
      </c>
      <c r="CN121" s="37" t="s">
        <v>2495</v>
      </c>
      <c r="CO121" s="81">
        <v>44621</v>
      </c>
      <c r="CP121" s="37" t="s">
        <v>2496</v>
      </c>
      <c r="CQ121" s="37"/>
      <c r="CR121" s="37"/>
      <c r="CS121" s="37"/>
      <c r="CT121" s="37"/>
      <c r="CU121" s="37"/>
      <c r="CV121" s="37"/>
      <c r="CW121" s="37"/>
      <c r="CX121" s="37"/>
      <c r="CY121" s="37"/>
      <c r="CZ121" s="37"/>
      <c r="DA121" s="37"/>
      <c r="DB121" s="37">
        <v>16</v>
      </c>
      <c r="DC1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1" s="37"/>
    </row>
    <row r="122" spans="1:108" ht="45" customHeight="1" x14ac:dyDescent="0.3">
      <c r="A122" s="50">
        <v>1243861089</v>
      </c>
      <c r="B122" s="37" t="s">
        <v>2427</v>
      </c>
      <c r="C122" s="81">
        <v>44761</v>
      </c>
      <c r="D122" s="81"/>
      <c r="E122" s="50"/>
      <c r="F122" s="50"/>
      <c r="G122" s="50"/>
      <c r="H122" s="37" t="s">
        <v>4102</v>
      </c>
      <c r="I122" s="50" t="s">
        <v>5619</v>
      </c>
      <c r="J122" s="37" t="str">
        <f>VLOOKUP(MATRIZ_PRINCIPAL_USUARIOS[[#This Row],[DUPLA]],DUPLAS[],2,0)</f>
        <v>PAOLA</v>
      </c>
      <c r="K122" s="37" t="s">
        <v>1</v>
      </c>
      <c r="L122" s="37" t="s">
        <v>3831</v>
      </c>
      <c r="M122" s="37" t="s">
        <v>3782</v>
      </c>
      <c r="N122" s="37" t="s">
        <v>3754</v>
      </c>
      <c r="O122" s="37" t="s">
        <v>4212</v>
      </c>
      <c r="P1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DAVID GUZMAN ARDILA</v>
      </c>
      <c r="Q122" s="81">
        <v>44684</v>
      </c>
      <c r="R122" s="50">
        <f t="shared" ca="1" si="5"/>
        <v>0</v>
      </c>
      <c r="S122" s="50">
        <f t="shared" ca="1" si="6"/>
        <v>10</v>
      </c>
      <c r="T122" s="50">
        <f t="shared" ca="1" si="7"/>
        <v>12</v>
      </c>
      <c r="U122" s="37" t="str">
        <f ca="1">IF(MATRIZ_PRINCIPAL_USUARIOS[[#This Row],[FECHA DE NACIMIENTO]]&gt;0,CONCATENATE(R122," AÑOS ",S122," MESES ",T122," DIAS "),"")</f>
        <v xml:space="preserve">0 AÑOS 10 MESES 12 DIAS </v>
      </c>
      <c r="V1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22" s="138" t="s">
        <v>129</v>
      </c>
      <c r="X122" s="37" t="s">
        <v>8</v>
      </c>
      <c r="Y122" s="37" t="s">
        <v>116</v>
      </c>
      <c r="Z122" s="37" t="s">
        <v>116</v>
      </c>
      <c r="AA122" s="37" t="s">
        <v>2496</v>
      </c>
      <c r="AB122" s="37" t="s">
        <v>2496</v>
      </c>
      <c r="AC122" s="37"/>
      <c r="AD122" s="37" t="s">
        <v>2518</v>
      </c>
      <c r="AE122" s="37"/>
      <c r="AF122" s="37" t="s">
        <v>2496</v>
      </c>
      <c r="AG122" s="37" t="s">
        <v>2496</v>
      </c>
      <c r="AH122" s="37" t="s">
        <v>2496</v>
      </c>
      <c r="AI122" s="37" t="s">
        <v>2496</v>
      </c>
      <c r="AJ122" s="37" t="s">
        <v>2496</v>
      </c>
      <c r="AK122" s="37" t="s">
        <v>2496</v>
      </c>
      <c r="AL122" s="37" t="s">
        <v>2496</v>
      </c>
      <c r="AM122" s="37" t="s">
        <v>8</v>
      </c>
      <c r="AN122" s="37" t="s">
        <v>116</v>
      </c>
      <c r="AO122" s="37" t="s">
        <v>140</v>
      </c>
      <c r="AP122" s="62" t="s">
        <v>143</v>
      </c>
      <c r="AQ122" s="37" t="s">
        <v>151</v>
      </c>
      <c r="AR122" s="37" t="s">
        <v>4696</v>
      </c>
      <c r="AS122" s="37"/>
      <c r="AT122" s="37" t="s">
        <v>4754</v>
      </c>
      <c r="AU122" s="37" t="s">
        <v>4755</v>
      </c>
      <c r="AV122" s="37"/>
      <c r="AW122" s="37">
        <v>1</v>
      </c>
      <c r="AX122" s="37" t="s">
        <v>135</v>
      </c>
      <c r="AY122" s="37" t="s">
        <v>2496</v>
      </c>
      <c r="AZ122" s="58"/>
      <c r="BA122" s="37" t="s">
        <v>2496</v>
      </c>
      <c r="BB122" s="37" t="s">
        <v>2496</v>
      </c>
      <c r="BC122" s="37" t="s">
        <v>3654</v>
      </c>
      <c r="BD122" s="37"/>
      <c r="BE122" s="37" t="s">
        <v>2434</v>
      </c>
      <c r="BF122" s="37" t="s">
        <v>2</v>
      </c>
      <c r="BG122" s="37">
        <v>1000937467</v>
      </c>
      <c r="BH122" s="37" t="s">
        <v>3932</v>
      </c>
      <c r="BI122" s="37" t="s">
        <v>4049</v>
      </c>
      <c r="BJ122" s="37" t="s">
        <v>4212</v>
      </c>
      <c r="BK122" s="37" t="s">
        <v>3818</v>
      </c>
      <c r="BL122" s="81">
        <v>37484</v>
      </c>
      <c r="BM122" s="37" t="s">
        <v>8</v>
      </c>
      <c r="BN122" s="37" t="s">
        <v>116</v>
      </c>
      <c r="BO122" s="37" t="s">
        <v>116</v>
      </c>
      <c r="BP122" s="37"/>
      <c r="BQ122" s="37"/>
      <c r="BR122" s="37"/>
      <c r="BS122" s="81"/>
      <c r="BT122" s="37"/>
      <c r="BU122" s="37"/>
      <c r="BV122" s="81"/>
      <c r="BW122" s="50" t="str">
        <f t="shared" si="9"/>
        <v/>
      </c>
      <c r="BX122" s="62"/>
      <c r="BY122" s="62"/>
      <c r="BZ122" s="62"/>
      <c r="CA122" s="37" t="s">
        <v>2</v>
      </c>
      <c r="CB122" s="37">
        <v>1000937467</v>
      </c>
      <c r="CC122" s="37" t="s">
        <v>3932</v>
      </c>
      <c r="CD122" s="37" t="s">
        <v>4049</v>
      </c>
      <c r="CE122" s="37" t="s">
        <v>4212</v>
      </c>
      <c r="CF122" s="37" t="s">
        <v>3818</v>
      </c>
      <c r="CG122" s="81">
        <v>37484</v>
      </c>
      <c r="CH122" s="50">
        <f t="shared" ca="1" si="8"/>
        <v>20</v>
      </c>
      <c r="CI122" s="62" t="s">
        <v>8</v>
      </c>
      <c r="CJ122" s="62" t="s">
        <v>116</v>
      </c>
      <c r="CK122" s="62" t="s">
        <v>116</v>
      </c>
      <c r="CL122" s="37" t="s">
        <v>2443</v>
      </c>
      <c r="CM122" s="37" t="s">
        <v>2457</v>
      </c>
      <c r="CN122" s="37" t="s">
        <v>2496</v>
      </c>
      <c r="CO122" s="81">
        <v>44761</v>
      </c>
      <c r="CP122" s="37" t="s">
        <v>2496</v>
      </c>
      <c r="CQ122" s="37" t="s">
        <v>2496</v>
      </c>
      <c r="CR122" s="37"/>
      <c r="CS122" s="37" t="s">
        <v>2496</v>
      </c>
      <c r="CT122" s="37" t="s">
        <v>4082</v>
      </c>
      <c r="CU122" s="37"/>
      <c r="CV122" s="37" t="s">
        <v>5980</v>
      </c>
      <c r="CW122" s="37"/>
      <c r="CX122" s="37"/>
      <c r="CY122" s="37" t="s">
        <v>2495</v>
      </c>
      <c r="CZ122" s="37">
        <v>1</v>
      </c>
      <c r="DA122" s="37">
        <v>1</v>
      </c>
      <c r="DB122" s="37"/>
      <c r="DC1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22" s="37"/>
    </row>
    <row r="123" spans="1:108" ht="45" customHeight="1" x14ac:dyDescent="0.3">
      <c r="A123" s="50">
        <v>1000937467</v>
      </c>
      <c r="B123" s="37" t="s">
        <v>2428</v>
      </c>
      <c r="C123" s="81">
        <v>44623</v>
      </c>
      <c r="D123" s="81">
        <v>44760</v>
      </c>
      <c r="E123" s="50" t="e">
        <f>VLOOKUP(MATRIZ_PRINCIPAL_USUARIOS[[#This Row],[NUMERO DE DOCUMENTO]],#REF!,2,0)</f>
        <v>#REF!</v>
      </c>
      <c r="F123" s="50" t="e">
        <f>VLOOKUP(MATRIZ_PRINCIPAL_USUARIOS[[#This Row],[NOMBRE COMPLETO]],$E$659:$E$682,1,0)</f>
        <v>#N/A</v>
      </c>
      <c r="G123" s="50"/>
      <c r="H123" s="37" t="s">
        <v>4102</v>
      </c>
      <c r="I123" s="37" t="s">
        <v>5619</v>
      </c>
      <c r="J123" s="37" t="str">
        <f>VLOOKUP(MATRIZ_PRINCIPAL_USUARIOS[[#This Row],[DUPLA]],DUPLAS[],2,0)</f>
        <v>PAOLA</v>
      </c>
      <c r="K123" s="37" t="s">
        <v>2</v>
      </c>
      <c r="L123" s="37" t="s">
        <v>3932</v>
      </c>
      <c r="M123" s="37" t="s">
        <v>4049</v>
      </c>
      <c r="N123" s="37" t="s">
        <v>4212</v>
      </c>
      <c r="O123" s="37" t="s">
        <v>3818</v>
      </c>
      <c r="P1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KAREN MAYERLY ARDILA JIMENEZ</v>
      </c>
      <c r="Q123" s="81">
        <v>37484</v>
      </c>
      <c r="R123" s="50">
        <f t="shared" ca="1" si="5"/>
        <v>20</v>
      </c>
      <c r="S123" s="50">
        <f t="shared" ca="1" si="6"/>
        <v>6</v>
      </c>
      <c r="T123" s="50">
        <f t="shared" ca="1" si="7"/>
        <v>27</v>
      </c>
      <c r="U123" s="37" t="str">
        <f ca="1">IF(MATRIZ_PRINCIPAL_USUARIOS[[#This Row],[FECHA DE NACIMIENTO]]&gt;0,CONCATENATE(R123," AÑOS ",S123," MESES ",T123," DIAS "),"")</f>
        <v xml:space="preserve">20 AÑOS 6 MESES 27 DIAS </v>
      </c>
      <c r="V1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3" s="116" t="s">
        <v>130</v>
      </c>
      <c r="X123" s="37" t="s">
        <v>8</v>
      </c>
      <c r="Y123" s="37" t="s">
        <v>116</v>
      </c>
      <c r="Z123" s="37" t="s">
        <v>116</v>
      </c>
      <c r="AA123" s="37" t="s">
        <v>2496</v>
      </c>
      <c r="AB123" s="37" t="s">
        <v>2496</v>
      </c>
      <c r="AC123" s="37"/>
      <c r="AD123" s="37" t="s">
        <v>2518</v>
      </c>
      <c r="AE123" s="37"/>
      <c r="AF123" s="37" t="s">
        <v>2496</v>
      </c>
      <c r="AG123" s="37" t="s">
        <v>2496</v>
      </c>
      <c r="AH123" s="37" t="s">
        <v>2496</v>
      </c>
      <c r="AI123" s="37" t="s">
        <v>2496</v>
      </c>
      <c r="AJ123" s="37" t="s">
        <v>2496</v>
      </c>
      <c r="AK123" s="37" t="s">
        <v>2496</v>
      </c>
      <c r="AL123" s="37" t="s">
        <v>2496</v>
      </c>
      <c r="AM123" s="37" t="s">
        <v>8</v>
      </c>
      <c r="AN123" s="37" t="s">
        <v>116</v>
      </c>
      <c r="AO123" s="37" t="s">
        <v>140</v>
      </c>
      <c r="AP123" s="62" t="s">
        <v>143</v>
      </c>
      <c r="AQ123" s="37" t="s">
        <v>151</v>
      </c>
      <c r="AR123" s="37" t="s">
        <v>4696</v>
      </c>
      <c r="AS123" s="37"/>
      <c r="AT123" s="37" t="s">
        <v>4754</v>
      </c>
      <c r="AU123" s="37" t="s">
        <v>4755</v>
      </c>
      <c r="AV123" s="37"/>
      <c r="AW123" s="37">
        <v>1</v>
      </c>
      <c r="AX123" s="37" t="s">
        <v>135</v>
      </c>
      <c r="AY123" s="37" t="s">
        <v>2495</v>
      </c>
      <c r="AZ123" s="37" t="s">
        <v>3652</v>
      </c>
      <c r="BA123" s="37" t="s">
        <v>2496</v>
      </c>
      <c r="BB123" s="37" t="s">
        <v>2496</v>
      </c>
      <c r="BC123" s="37" t="s">
        <v>3607</v>
      </c>
      <c r="BD123" s="37" t="s">
        <v>2496</v>
      </c>
      <c r="BE123" s="37" t="s">
        <v>2606</v>
      </c>
      <c r="BF123" s="37" t="s">
        <v>2</v>
      </c>
      <c r="BG123" s="37">
        <v>39802983</v>
      </c>
      <c r="BH123" s="37" t="s">
        <v>4756</v>
      </c>
      <c r="BI123" s="37" t="s">
        <v>3876</v>
      </c>
      <c r="BJ123" s="37" t="s">
        <v>4757</v>
      </c>
      <c r="BK123" s="37"/>
      <c r="BL123" s="81">
        <v>26048</v>
      </c>
      <c r="BM123" s="37" t="s">
        <v>8</v>
      </c>
      <c r="BN123" s="37" t="s">
        <v>116</v>
      </c>
      <c r="BO123" s="37" t="s">
        <v>116</v>
      </c>
      <c r="BP123" s="37"/>
      <c r="BQ123" s="37"/>
      <c r="BR123" s="37"/>
      <c r="BS123" s="37"/>
      <c r="BT123" s="37"/>
      <c r="BU123" s="37"/>
      <c r="BV123" s="81"/>
      <c r="BW123" s="50" t="str">
        <f t="shared" si="9"/>
        <v/>
      </c>
      <c r="BX123" s="62"/>
      <c r="BY123" s="62"/>
      <c r="BZ123" s="62"/>
      <c r="CA123" s="37"/>
      <c r="CB123" s="37"/>
      <c r="CC123" s="37"/>
      <c r="CD123" s="37"/>
      <c r="CE123" s="37"/>
      <c r="CF123" s="37"/>
      <c r="CG123" s="81"/>
      <c r="CH123" s="50" t="str">
        <f t="shared" si="8"/>
        <v/>
      </c>
      <c r="CI123" s="62"/>
      <c r="CJ123" s="62"/>
      <c r="CK123" s="62"/>
      <c r="CL123" s="37" t="s">
        <v>2443</v>
      </c>
      <c r="CM123" s="37" t="s">
        <v>2457</v>
      </c>
      <c r="CN123" s="37" t="s">
        <v>2496</v>
      </c>
      <c r="CO123" s="81">
        <v>44259</v>
      </c>
      <c r="CP123" s="37" t="s">
        <v>2496</v>
      </c>
      <c r="CQ123" s="37"/>
      <c r="CR123" s="81"/>
      <c r="CS123" s="37"/>
      <c r="CT123" s="37"/>
      <c r="CU123" s="37"/>
      <c r="CV123" s="37"/>
      <c r="CW123" s="37"/>
      <c r="CX123" s="37"/>
      <c r="CY123" s="37"/>
      <c r="CZ123" s="37"/>
      <c r="DA123" s="37"/>
      <c r="DB123" s="37"/>
      <c r="DC1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3" s="37"/>
    </row>
    <row r="124" spans="1:108" ht="45" customHeight="1" x14ac:dyDescent="0.3">
      <c r="A124" s="50">
        <v>1033755043</v>
      </c>
      <c r="B124" s="37" t="s">
        <v>2427</v>
      </c>
      <c r="C124" s="81">
        <v>44713</v>
      </c>
      <c r="D124" s="79"/>
      <c r="E124" s="50"/>
      <c r="F124" s="50"/>
      <c r="G124" s="50"/>
      <c r="H124" s="37" t="s">
        <v>4102</v>
      </c>
      <c r="I124" s="37" t="s">
        <v>5619</v>
      </c>
      <c r="J124" s="37" t="str">
        <f>VLOOKUP(MATRIZ_PRINCIPAL_USUARIOS[[#This Row],[DUPLA]],DUPLAS[],2,0)</f>
        <v>PAOLA</v>
      </c>
      <c r="K124" s="37" t="s">
        <v>2</v>
      </c>
      <c r="L124" s="37" t="s">
        <v>4612</v>
      </c>
      <c r="M124" s="37" t="s">
        <v>3902</v>
      </c>
      <c r="N124" s="37" t="s">
        <v>4065</v>
      </c>
      <c r="O124" s="37" t="s">
        <v>5906</v>
      </c>
      <c r="P1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INGRID  KATHERINE OSORIO QUINTERO</v>
      </c>
      <c r="Q124" s="79">
        <v>34050</v>
      </c>
      <c r="R124" s="50">
        <f t="shared" ca="1" si="5"/>
        <v>29</v>
      </c>
      <c r="S124" s="50">
        <f t="shared" ca="1" si="6"/>
        <v>11</v>
      </c>
      <c r="T124" s="50">
        <f t="shared" ca="1" si="7"/>
        <v>21</v>
      </c>
      <c r="U124" s="37" t="str">
        <f ca="1">IF(MATRIZ_PRINCIPAL_USUARIOS[[#This Row],[FECHA DE NACIMIENTO]]&gt;0,CONCATENATE(R124," AÑOS ",S124," MESES ",T124," DIAS "),"")</f>
        <v xml:space="preserve">29 AÑOS 11 MESES 21 DIAS </v>
      </c>
      <c r="V1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4" s="37" t="s">
        <v>130</v>
      </c>
      <c r="X124" s="37" t="s">
        <v>8</v>
      </c>
      <c r="Y124" s="37" t="s">
        <v>116</v>
      </c>
      <c r="Z124" s="37" t="s">
        <v>116</v>
      </c>
      <c r="AA124" s="37" t="s">
        <v>2496</v>
      </c>
      <c r="AB124" s="37" t="s">
        <v>2496</v>
      </c>
      <c r="AC124" s="37"/>
      <c r="AD124" s="37" t="s">
        <v>2518</v>
      </c>
      <c r="AE124" s="37"/>
      <c r="AF124" s="37" t="s">
        <v>2496</v>
      </c>
      <c r="AG124" s="37" t="s">
        <v>2496</v>
      </c>
      <c r="AH124" s="37" t="s">
        <v>2496</v>
      </c>
      <c r="AI124" s="37" t="s">
        <v>2496</v>
      </c>
      <c r="AJ124" s="37" t="s">
        <v>2496</v>
      </c>
      <c r="AK124" s="37" t="s">
        <v>2496</v>
      </c>
      <c r="AL124" s="37" t="s">
        <v>2496</v>
      </c>
      <c r="AM124" s="37" t="s">
        <v>8</v>
      </c>
      <c r="AN124" s="37" t="s">
        <v>116</v>
      </c>
      <c r="AO124" s="37" t="s">
        <v>140</v>
      </c>
      <c r="AP124" s="62" t="s">
        <v>143</v>
      </c>
      <c r="AQ124" s="37" t="s">
        <v>151</v>
      </c>
      <c r="AR124" s="37" t="s">
        <v>4596</v>
      </c>
      <c r="AS124" s="37"/>
      <c r="AT124" s="37" t="s">
        <v>5907</v>
      </c>
      <c r="AU124" s="37">
        <v>3227528230</v>
      </c>
      <c r="AV124" s="37"/>
      <c r="AW124" s="37">
        <v>2</v>
      </c>
      <c r="AX124" s="37" t="s">
        <v>135</v>
      </c>
      <c r="AY124" s="37" t="s">
        <v>2495</v>
      </c>
      <c r="AZ124" s="58" t="s">
        <v>3598</v>
      </c>
      <c r="BA124" s="37" t="s">
        <v>2496</v>
      </c>
      <c r="BB124" s="37" t="s">
        <v>2496</v>
      </c>
      <c r="BC124" s="37" t="s">
        <v>3607</v>
      </c>
      <c r="BD124" s="37" t="s">
        <v>2496</v>
      </c>
      <c r="BE124" s="37" t="s">
        <v>2434</v>
      </c>
      <c r="BF124" s="37" t="s">
        <v>2</v>
      </c>
      <c r="BG124" s="37">
        <v>65811728</v>
      </c>
      <c r="BH124" s="37" t="s">
        <v>5903</v>
      </c>
      <c r="BI124" s="37" t="s">
        <v>3911</v>
      </c>
      <c r="BJ124" s="37" t="s">
        <v>4065</v>
      </c>
      <c r="BK124" s="37" t="s">
        <v>5906</v>
      </c>
      <c r="BL124" s="79"/>
      <c r="BM124" s="37" t="s">
        <v>8</v>
      </c>
      <c r="BN124" s="37" t="s">
        <v>40</v>
      </c>
      <c r="BO124" s="37" t="s">
        <v>2731</v>
      </c>
      <c r="BP124" s="37"/>
      <c r="BQ124" s="37"/>
      <c r="BR124" s="37"/>
      <c r="BS124" s="37"/>
      <c r="BT124" s="37"/>
      <c r="BU124" s="37"/>
      <c r="BV124" s="79"/>
      <c r="BW124" s="50" t="str">
        <f t="shared" si="9"/>
        <v/>
      </c>
      <c r="BX124" s="62"/>
      <c r="BY124" s="62"/>
      <c r="BZ124" s="62"/>
      <c r="CA124" s="37"/>
      <c r="CB124" s="37"/>
      <c r="CC124" s="37"/>
      <c r="CD124" s="37"/>
      <c r="CE124" s="37"/>
      <c r="CF124" s="37"/>
      <c r="CG124" s="37"/>
      <c r="CH124" s="81" t="str">
        <f t="shared" si="8"/>
        <v/>
      </c>
      <c r="CI124" s="62"/>
      <c r="CJ124" s="62"/>
      <c r="CK124" s="62"/>
      <c r="CL124" s="37" t="s">
        <v>2443</v>
      </c>
      <c r="CM124" s="37" t="s">
        <v>2468</v>
      </c>
      <c r="CN124" s="37"/>
      <c r="CO124" s="37" t="s">
        <v>2496</v>
      </c>
      <c r="CP124" s="81"/>
      <c r="CQ124" s="81" t="s">
        <v>2496</v>
      </c>
      <c r="CR124" s="37"/>
      <c r="CS124" s="37"/>
      <c r="CT124" s="37"/>
      <c r="CU124" s="37"/>
      <c r="CV124" s="37"/>
      <c r="CW124" s="37"/>
      <c r="CX124" s="37"/>
      <c r="CY124" s="37"/>
      <c r="CZ124" s="37"/>
      <c r="DA124" s="37"/>
      <c r="DB124" s="37">
        <v>11</v>
      </c>
      <c r="DC1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4" s="37"/>
    </row>
    <row r="125" spans="1:108" ht="45" customHeight="1" x14ac:dyDescent="0.3">
      <c r="A125" s="50">
        <v>1023864363</v>
      </c>
      <c r="B125" s="37" t="s">
        <v>2428</v>
      </c>
      <c r="C125" s="81">
        <v>44683</v>
      </c>
      <c r="D125" s="81">
        <v>44713</v>
      </c>
      <c r="E125" s="50" t="e">
        <f>VLOOKUP(MATRIZ_PRINCIPAL_USUARIOS[[#This Row],[NUMERO DE DOCUMENTO]],#REF!,2,0)</f>
        <v>#REF!</v>
      </c>
      <c r="F125" s="50" t="e">
        <f>VLOOKUP(MATRIZ_PRINCIPAL_USUARIOS[[#This Row],[NOMBRE COMPLETO]],$E$659:$E$682,1,0)</f>
        <v>#N/A</v>
      </c>
      <c r="G125" s="50"/>
      <c r="H125" s="50" t="s">
        <v>4102</v>
      </c>
      <c r="I125" s="50" t="s">
        <v>5619</v>
      </c>
      <c r="J125" s="37" t="str">
        <f>VLOOKUP(MATRIZ_PRINCIPAL_USUARIOS[[#This Row],[DUPLA]],DUPLAS[],2,0)</f>
        <v>PAOLA</v>
      </c>
      <c r="K125" s="37" t="s">
        <v>2</v>
      </c>
      <c r="L125" s="37" t="s">
        <v>5765</v>
      </c>
      <c r="M125" s="37" t="s">
        <v>5766</v>
      </c>
      <c r="N125" s="37" t="s">
        <v>5767</v>
      </c>
      <c r="O125" s="37" t="s">
        <v>5768</v>
      </c>
      <c r="P1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JHENY JULIER ZAMORA  DUARTE</v>
      </c>
      <c r="Q125" s="81">
        <v>31620</v>
      </c>
      <c r="R125" s="50">
        <f t="shared" ca="1" si="5"/>
        <v>36</v>
      </c>
      <c r="S125" s="50">
        <f t="shared" ca="1" si="6"/>
        <v>7</v>
      </c>
      <c r="T125" s="50">
        <f t="shared" ca="1" si="7"/>
        <v>16</v>
      </c>
      <c r="U125" s="37" t="str">
        <f ca="1">IF(MATRIZ_PRINCIPAL_USUARIOS[[#This Row],[FECHA DE NACIMIENTO]]&gt;0,CONCATENATE(R125," AÑOS ",S125," MESES ",T125," DIAS "),"")</f>
        <v xml:space="preserve">36 AÑOS 7 MESES 16 DIAS </v>
      </c>
      <c r="V1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5" s="37" t="s">
        <v>130</v>
      </c>
      <c r="X125" s="37" t="s">
        <v>8</v>
      </c>
      <c r="Y125" s="37" t="s">
        <v>116</v>
      </c>
      <c r="Z125" s="37" t="s">
        <v>116</v>
      </c>
      <c r="AA125" s="37" t="s">
        <v>2496</v>
      </c>
      <c r="AB125" s="37" t="s">
        <v>2496</v>
      </c>
      <c r="AC125" s="37"/>
      <c r="AD125" s="37" t="s">
        <v>2518</v>
      </c>
      <c r="AE125" s="37"/>
      <c r="AF125" s="37" t="s">
        <v>2496</v>
      </c>
      <c r="AG125" s="37" t="s">
        <v>2496</v>
      </c>
      <c r="AH125" s="37" t="s">
        <v>2496</v>
      </c>
      <c r="AI125" s="37" t="s">
        <v>2496</v>
      </c>
      <c r="AJ125" s="37" t="s">
        <v>2496</v>
      </c>
      <c r="AK125" s="37" t="s">
        <v>2496</v>
      </c>
      <c r="AL125" s="37" t="s">
        <v>2496</v>
      </c>
      <c r="AM125" s="37" t="s">
        <v>8</v>
      </c>
      <c r="AN125" s="37" t="s">
        <v>116</v>
      </c>
      <c r="AO125" s="37" t="s">
        <v>140</v>
      </c>
      <c r="AP125" s="62" t="s">
        <v>143</v>
      </c>
      <c r="AQ125" s="37" t="s">
        <v>151</v>
      </c>
      <c r="AR125" s="37" t="s">
        <v>4559</v>
      </c>
      <c r="AS125" s="37"/>
      <c r="AT125" s="37" t="s">
        <v>5769</v>
      </c>
      <c r="AU125" s="37">
        <v>3106809664</v>
      </c>
      <c r="AV125" s="37"/>
      <c r="AW125" s="37">
        <v>1</v>
      </c>
      <c r="AX125" s="37" t="s">
        <v>135</v>
      </c>
      <c r="AY125" s="37" t="s">
        <v>2496</v>
      </c>
      <c r="AZ125" s="58" t="s">
        <v>3591</v>
      </c>
      <c r="BA125" s="37" t="s">
        <v>2496</v>
      </c>
      <c r="BB125" s="37" t="s">
        <v>2496</v>
      </c>
      <c r="BC125" s="37" t="s">
        <v>3607</v>
      </c>
      <c r="BD125" s="37" t="s">
        <v>2496</v>
      </c>
      <c r="BE125" s="37" t="s">
        <v>2437</v>
      </c>
      <c r="BF125" s="37" t="s">
        <v>2</v>
      </c>
      <c r="BG125" s="37">
        <v>1015408006</v>
      </c>
      <c r="BH125" s="37" t="s">
        <v>3694</v>
      </c>
      <c r="BI125" s="37" t="s">
        <v>5770</v>
      </c>
      <c r="BJ125" s="37" t="s">
        <v>2618</v>
      </c>
      <c r="BK125" s="37" t="s">
        <v>3895</v>
      </c>
      <c r="BL125" s="81">
        <v>32327</v>
      </c>
      <c r="BM125" s="37" t="s">
        <v>8</v>
      </c>
      <c r="BN125" s="37" t="s">
        <v>116</v>
      </c>
      <c r="BO125" s="37" t="s">
        <v>116</v>
      </c>
      <c r="BP125" s="37"/>
      <c r="BQ125" s="37"/>
      <c r="BR125" s="37"/>
      <c r="BS125" s="37"/>
      <c r="BT125" s="37"/>
      <c r="BU125" s="37"/>
      <c r="BV125" s="81"/>
      <c r="BW125" s="50" t="str">
        <f t="shared" si="9"/>
        <v/>
      </c>
      <c r="BX125" s="62"/>
      <c r="BY125" s="62"/>
      <c r="BZ125" s="62"/>
      <c r="CA125" s="37"/>
      <c r="CB125" s="37"/>
      <c r="CC125" s="37"/>
      <c r="CD125" s="37"/>
      <c r="CE125" s="37"/>
      <c r="CF125" s="37"/>
      <c r="CG125" s="81"/>
      <c r="CH125" s="50" t="str">
        <f t="shared" si="8"/>
        <v/>
      </c>
      <c r="CI125" s="62"/>
      <c r="CJ125" s="62"/>
      <c r="CK125" s="62"/>
      <c r="CL125" s="37" t="s">
        <v>2444</v>
      </c>
      <c r="CM125" s="37" t="s">
        <v>2450</v>
      </c>
      <c r="CN125" s="37" t="s">
        <v>2496</v>
      </c>
      <c r="CO125" s="81"/>
      <c r="CP125" s="37" t="s">
        <v>2496</v>
      </c>
      <c r="CQ125" s="37"/>
      <c r="CR125" s="81"/>
      <c r="CS125" s="37"/>
      <c r="CT125" s="37"/>
      <c r="CU125" s="37"/>
      <c r="CV125" s="37"/>
      <c r="CW125" s="37"/>
      <c r="CX125" s="37"/>
      <c r="CY125" s="37"/>
      <c r="CZ125" s="37"/>
      <c r="DA125" s="37"/>
      <c r="DB125" s="37"/>
      <c r="DC1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5" s="37"/>
    </row>
    <row r="126" spans="1:108" ht="45" customHeight="1" x14ac:dyDescent="0.3">
      <c r="A126" s="50">
        <v>1023001341</v>
      </c>
      <c r="B126" s="37" t="s">
        <v>2428</v>
      </c>
      <c r="C126" s="81">
        <v>44623</v>
      </c>
      <c r="D126" s="81">
        <v>44683</v>
      </c>
      <c r="E126" s="50" t="e">
        <f>VLOOKUP(MATRIZ_PRINCIPAL_USUARIOS[[#This Row],[NUMERO DE DOCUMENTO]],#REF!,2,0)</f>
        <v>#REF!</v>
      </c>
      <c r="F126" s="50" t="e">
        <f>VLOOKUP(MATRIZ_PRINCIPAL_USUARIOS[[#This Row],[NOMBRE COMPLETO]],$E$659:$E$682,1,0)</f>
        <v>#N/A</v>
      </c>
      <c r="G126" s="50"/>
      <c r="H126" s="37" t="s">
        <v>4102</v>
      </c>
      <c r="I126" s="37" t="s">
        <v>5619</v>
      </c>
      <c r="J126" s="37" t="str">
        <f>VLOOKUP(MATRIZ_PRINCIPAL_USUARIOS[[#This Row],[DUPLA]],DUPLAS[],2,0)</f>
        <v>PAOLA</v>
      </c>
      <c r="K126" s="37" t="s">
        <v>2</v>
      </c>
      <c r="L126" s="37" t="s">
        <v>3961</v>
      </c>
      <c r="M126" s="37" t="s">
        <v>3851</v>
      </c>
      <c r="N126" s="37" t="s">
        <v>3980</v>
      </c>
      <c r="O126" s="37" t="s">
        <v>3806</v>
      </c>
      <c r="P1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LUZ ADRIANA ACOSTA MORENO</v>
      </c>
      <c r="Q126" s="79">
        <v>34650</v>
      </c>
      <c r="R126" s="50">
        <f t="shared" ca="1" si="5"/>
        <v>28</v>
      </c>
      <c r="S126" s="50">
        <f t="shared" ca="1" si="6"/>
        <v>4</v>
      </c>
      <c r="T126" s="50">
        <f t="shared" ca="1" si="7"/>
        <v>3</v>
      </c>
      <c r="U126" s="37" t="str">
        <f ca="1">IF(MATRIZ_PRINCIPAL_USUARIOS[[#This Row],[FECHA DE NACIMIENTO]]&gt;0,CONCATENATE(R126," AÑOS ",S126," MESES ",T126," DIAS "),"")</f>
        <v xml:space="preserve">28 AÑOS 4 MESES 3 DIAS </v>
      </c>
      <c r="V1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6" s="116" t="s">
        <v>130</v>
      </c>
      <c r="X126" s="37" t="s">
        <v>8</v>
      </c>
      <c r="Y126" s="37" t="s">
        <v>116</v>
      </c>
      <c r="Z126" s="37" t="s">
        <v>116</v>
      </c>
      <c r="AA126" s="37" t="s">
        <v>2496</v>
      </c>
      <c r="AB126" s="37" t="s">
        <v>2496</v>
      </c>
      <c r="AC126" s="37"/>
      <c r="AD126" s="37" t="s">
        <v>2518</v>
      </c>
      <c r="AE126" s="37"/>
      <c r="AF126" s="37" t="s">
        <v>2496</v>
      </c>
      <c r="AG126" s="37" t="s">
        <v>2496</v>
      </c>
      <c r="AH126" s="37" t="s">
        <v>2496</v>
      </c>
      <c r="AI126" s="37" t="s">
        <v>2496</v>
      </c>
      <c r="AJ126" s="37" t="s">
        <v>2496</v>
      </c>
      <c r="AK126" s="37" t="s">
        <v>2496</v>
      </c>
      <c r="AL126" s="37" t="s">
        <v>2496</v>
      </c>
      <c r="AM126" s="37" t="s">
        <v>8</v>
      </c>
      <c r="AN126" s="37" t="s">
        <v>116</v>
      </c>
      <c r="AO126" s="37" t="s">
        <v>140</v>
      </c>
      <c r="AP126" s="62" t="s">
        <v>143</v>
      </c>
      <c r="AQ126" s="37" t="s">
        <v>151</v>
      </c>
      <c r="AR126" s="37" t="s">
        <v>4501</v>
      </c>
      <c r="AS126" s="37"/>
      <c r="AT126" s="37" t="s">
        <v>4758</v>
      </c>
      <c r="AU126" s="37">
        <v>3219081745</v>
      </c>
      <c r="AV126" s="37">
        <v>3107760363</v>
      </c>
      <c r="AW126" s="37">
        <v>1</v>
      </c>
      <c r="AX126" s="37" t="s">
        <v>135</v>
      </c>
      <c r="AY126" s="37" t="s">
        <v>2496</v>
      </c>
      <c r="AZ126" s="58"/>
      <c r="BA126" s="37" t="s">
        <v>2496</v>
      </c>
      <c r="BB126" s="37" t="s">
        <v>2496</v>
      </c>
      <c r="BC126" s="37" t="s">
        <v>3654</v>
      </c>
      <c r="BD126" s="37" t="s">
        <v>2496</v>
      </c>
      <c r="BE126" s="37" t="s">
        <v>2439</v>
      </c>
      <c r="BF126" s="37" t="s">
        <v>2</v>
      </c>
      <c r="BG126" s="37">
        <v>1022990436</v>
      </c>
      <c r="BH126" s="37" t="s">
        <v>4759</v>
      </c>
      <c r="BI126" s="37" t="s">
        <v>4112</v>
      </c>
      <c r="BJ126" s="37" t="s">
        <v>4164</v>
      </c>
      <c r="BK126" s="37" t="s">
        <v>3806</v>
      </c>
      <c r="BL126" s="79">
        <v>44474</v>
      </c>
      <c r="BM126" s="37" t="s">
        <v>8</v>
      </c>
      <c r="BN126" s="37" t="s">
        <v>116</v>
      </c>
      <c r="BO126" s="37" t="s">
        <v>116</v>
      </c>
      <c r="BP126" s="37" t="s">
        <v>2</v>
      </c>
      <c r="BQ126" s="37"/>
      <c r="BR126" s="37"/>
      <c r="BS126" s="37"/>
      <c r="BT126" s="37"/>
      <c r="BU126" s="37"/>
      <c r="BV126" s="79"/>
      <c r="BW126" s="50" t="str">
        <f t="shared" si="9"/>
        <v/>
      </c>
      <c r="BX126" s="63"/>
      <c r="BY126" s="62"/>
      <c r="BZ126" s="62"/>
      <c r="CA126" s="37"/>
      <c r="CB126" s="37"/>
      <c r="CC126" s="37"/>
      <c r="CD126" s="37"/>
      <c r="CE126" s="37"/>
      <c r="CF126" s="37"/>
      <c r="CG126" s="37"/>
      <c r="CH126" s="50" t="str">
        <f t="shared" si="8"/>
        <v/>
      </c>
      <c r="CI126" s="62"/>
      <c r="CJ126" s="62"/>
      <c r="CK126" s="62"/>
      <c r="CL126" s="37" t="s">
        <v>2444</v>
      </c>
      <c r="CM126" s="37" t="s">
        <v>2468</v>
      </c>
      <c r="CN126" s="37"/>
      <c r="CO126" s="81">
        <v>44619</v>
      </c>
      <c r="CP126" s="37" t="s">
        <v>2496</v>
      </c>
      <c r="CQ126" s="37"/>
      <c r="CR126" s="37"/>
      <c r="CS126" s="37"/>
      <c r="CT126" s="37"/>
      <c r="CU126" s="37"/>
      <c r="CV126" s="37"/>
      <c r="CW126" s="37"/>
      <c r="CX126" s="37"/>
      <c r="CY126" s="37"/>
      <c r="CZ126" s="37"/>
      <c r="DA126" s="37"/>
      <c r="DB126" s="37"/>
      <c r="DC1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6" s="37"/>
    </row>
    <row r="127" spans="1:108" ht="45" customHeight="1" x14ac:dyDescent="0.3">
      <c r="A127" s="50">
        <v>1023048403</v>
      </c>
      <c r="B127" s="37" t="s">
        <v>2427</v>
      </c>
      <c r="C127" s="81">
        <v>44713</v>
      </c>
      <c r="D127" s="79"/>
      <c r="E127" s="50"/>
      <c r="F127" s="50"/>
      <c r="G127" s="50"/>
      <c r="H127" s="37" t="s">
        <v>4102</v>
      </c>
      <c r="I127" s="37" t="s">
        <v>6750</v>
      </c>
      <c r="J127" s="37" t="str">
        <f>VLOOKUP(MATRIZ_PRINCIPAL_USUARIOS[[#This Row],[DUPLA]],DUPLAS[],2,0)</f>
        <v>JOHANA ALVARADO</v>
      </c>
      <c r="K127" s="37" t="s">
        <v>1</v>
      </c>
      <c r="L127" s="37" t="s">
        <v>4395</v>
      </c>
      <c r="M127" s="37"/>
      <c r="N127" s="37" t="s">
        <v>3703</v>
      </c>
      <c r="O127" s="37" t="s">
        <v>5901</v>
      </c>
      <c r="P1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SAMARA   LOZANO AYUDANTE</v>
      </c>
      <c r="Q127" s="79">
        <v>44674</v>
      </c>
      <c r="R127" s="50">
        <f t="shared" ca="1" si="5"/>
        <v>0</v>
      </c>
      <c r="S127" s="50">
        <f t="shared" ca="1" si="6"/>
        <v>10</v>
      </c>
      <c r="T127" s="50">
        <f t="shared" ca="1" si="7"/>
        <v>20</v>
      </c>
      <c r="U127" s="37" t="str">
        <f ca="1">IF(MATRIZ_PRINCIPAL_USUARIOS[[#This Row],[FECHA DE NACIMIENTO]]&gt;0,CONCATENATE(R127," AÑOS ",S127," MESES ",T127," DIAS "),"")</f>
        <v xml:space="preserve">0 AÑOS 10 MESES 20 DIAS </v>
      </c>
      <c r="V1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27" s="37" t="s">
        <v>130</v>
      </c>
      <c r="X127" s="37" t="s">
        <v>8</v>
      </c>
      <c r="Y127" s="37" t="s">
        <v>116</v>
      </c>
      <c r="Z127" s="37" t="s">
        <v>116</v>
      </c>
      <c r="AA127" s="37" t="s">
        <v>2496</v>
      </c>
      <c r="AB127" s="37" t="s">
        <v>2496</v>
      </c>
      <c r="AC127" s="37"/>
      <c r="AD127" s="37" t="s">
        <v>2518</v>
      </c>
      <c r="AE127" s="37"/>
      <c r="AF127" s="37" t="s">
        <v>2496</v>
      </c>
      <c r="AG127" s="37" t="s">
        <v>2496</v>
      </c>
      <c r="AH127" s="37" t="s">
        <v>2496</v>
      </c>
      <c r="AI127" s="37" t="s">
        <v>2496</v>
      </c>
      <c r="AJ127" s="37" t="s">
        <v>2496</v>
      </c>
      <c r="AK127" s="37" t="s">
        <v>2496</v>
      </c>
      <c r="AL127" s="37" t="s">
        <v>2496</v>
      </c>
      <c r="AM127" s="37" t="s">
        <v>8</v>
      </c>
      <c r="AN127" s="37" t="s">
        <v>116</v>
      </c>
      <c r="AO127" s="37" t="s">
        <v>140</v>
      </c>
      <c r="AP127" s="62" t="s">
        <v>143</v>
      </c>
      <c r="AQ127" s="37" t="s">
        <v>151</v>
      </c>
      <c r="AR127" s="37" t="s">
        <v>4102</v>
      </c>
      <c r="AS127" s="37"/>
      <c r="AT127" s="37" t="s">
        <v>5744</v>
      </c>
      <c r="AU127" s="37">
        <v>3133109169</v>
      </c>
      <c r="AV127" s="37">
        <v>3107272385</v>
      </c>
      <c r="AW127" s="37">
        <v>1</v>
      </c>
      <c r="AX127" s="37" t="s">
        <v>135</v>
      </c>
      <c r="AY127" s="37" t="s">
        <v>2496</v>
      </c>
      <c r="AZ127" s="58"/>
      <c r="BA127" s="37" t="s">
        <v>2496</v>
      </c>
      <c r="BB127" s="37" t="s">
        <v>2496</v>
      </c>
      <c r="BC127" s="37" t="s">
        <v>3654</v>
      </c>
      <c r="BD127" s="37" t="s">
        <v>2495</v>
      </c>
      <c r="BE127" s="37" t="s">
        <v>2434</v>
      </c>
      <c r="BF127" s="37" t="s">
        <v>2</v>
      </c>
      <c r="BG127" s="37">
        <v>1012407907</v>
      </c>
      <c r="BH127" s="37" t="s">
        <v>5228</v>
      </c>
      <c r="BI127" s="37" t="s">
        <v>3810</v>
      </c>
      <c r="BJ127" s="37" t="s">
        <v>5743</v>
      </c>
      <c r="BK127" s="37" t="s">
        <v>3885</v>
      </c>
      <c r="BL127" s="79">
        <v>34381</v>
      </c>
      <c r="BM127" s="37" t="s">
        <v>8</v>
      </c>
      <c r="BN127" s="37" t="s">
        <v>116</v>
      </c>
      <c r="BO127" s="37" t="s">
        <v>116</v>
      </c>
      <c r="BP127" s="37" t="s">
        <v>2</v>
      </c>
      <c r="BQ127" s="37">
        <v>1012404330</v>
      </c>
      <c r="BR127" s="37" t="s">
        <v>5745</v>
      </c>
      <c r="BS127" s="37" t="s">
        <v>4032</v>
      </c>
      <c r="BT127" s="37" t="s">
        <v>3703</v>
      </c>
      <c r="BU127" s="37" t="s">
        <v>4751</v>
      </c>
      <c r="BV127" s="79">
        <v>34261</v>
      </c>
      <c r="BW127" s="50">
        <f t="shared" ca="1" si="9"/>
        <v>29</v>
      </c>
      <c r="BX127" s="62" t="s">
        <v>8</v>
      </c>
      <c r="BY127" s="62" t="s">
        <v>40</v>
      </c>
      <c r="BZ127" s="62" t="s">
        <v>2747</v>
      </c>
      <c r="CA127" s="37" t="s">
        <v>2</v>
      </c>
      <c r="CB127" s="37">
        <v>1012407907</v>
      </c>
      <c r="CC127" s="37" t="s">
        <v>5228</v>
      </c>
      <c r="CD127" s="37" t="s">
        <v>3810</v>
      </c>
      <c r="CE127" s="37" t="s">
        <v>5743</v>
      </c>
      <c r="CF127" s="37" t="s">
        <v>3885</v>
      </c>
      <c r="CG127" s="79">
        <v>32901</v>
      </c>
      <c r="CH127" s="50">
        <f t="shared" ca="1" si="8"/>
        <v>33</v>
      </c>
      <c r="CI127" s="62" t="s">
        <v>8</v>
      </c>
      <c r="CJ127" s="62" t="s">
        <v>116</v>
      </c>
      <c r="CK127" s="62" t="s">
        <v>116</v>
      </c>
      <c r="CL127" s="37" t="s">
        <v>2443</v>
      </c>
      <c r="CM127" s="37" t="s">
        <v>2457</v>
      </c>
      <c r="CN127" s="37"/>
      <c r="CO127" s="37" t="s">
        <v>2495</v>
      </c>
      <c r="CP127" s="81"/>
      <c r="CQ127" s="81" t="s">
        <v>2496</v>
      </c>
      <c r="CR127" s="37"/>
      <c r="CS127" s="37"/>
      <c r="CT127" s="37"/>
      <c r="CU127" s="37"/>
      <c r="CV127" s="37"/>
      <c r="CW127" s="37"/>
      <c r="CX127" s="37"/>
      <c r="CY127" s="37"/>
      <c r="CZ127" s="37"/>
      <c r="DA127" s="37"/>
      <c r="DB127" s="37"/>
      <c r="DC1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27" s="37"/>
    </row>
    <row r="128" spans="1:108" ht="45" customHeight="1" x14ac:dyDescent="0.3">
      <c r="A128" s="128">
        <v>1012407907</v>
      </c>
      <c r="B128" s="37" t="s">
        <v>2428</v>
      </c>
      <c r="C128" s="81">
        <v>44671</v>
      </c>
      <c r="D128" s="79">
        <v>44713</v>
      </c>
      <c r="E128" s="50" t="e">
        <f>VLOOKUP(MATRIZ_PRINCIPAL_USUARIOS[[#This Row],[NUMERO DE DOCUMENTO]],#REF!,2,0)</f>
        <v>#REF!</v>
      </c>
      <c r="F128" s="50" t="e">
        <f>VLOOKUP(MATRIZ_PRINCIPAL_USUARIOS[[#This Row],[NOMBRE COMPLETO]],$E$659:$E$682,1,0)</f>
        <v>#N/A</v>
      </c>
      <c r="G128" s="50"/>
      <c r="H128" s="37" t="s">
        <v>4102</v>
      </c>
      <c r="I128" s="37" t="s">
        <v>5619</v>
      </c>
      <c r="J128" s="37" t="str">
        <f>VLOOKUP(MATRIZ_PRINCIPAL_USUARIOS[[#This Row],[DUPLA]],DUPLAS[],2,0)</f>
        <v>PAOLA</v>
      </c>
      <c r="K128" s="37" t="s">
        <v>2</v>
      </c>
      <c r="L128" s="37" t="s">
        <v>5228</v>
      </c>
      <c r="M128" s="37" t="s">
        <v>3810</v>
      </c>
      <c r="N128" s="37" t="s">
        <v>5743</v>
      </c>
      <c r="O128" s="37" t="s">
        <v>3885</v>
      </c>
      <c r="P1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ANGGIE FERNANDA AYUDANTE  REYES</v>
      </c>
      <c r="Q128" s="79">
        <v>34381</v>
      </c>
      <c r="R128" s="50">
        <f t="shared" ca="1" si="5"/>
        <v>29</v>
      </c>
      <c r="S128" s="50">
        <f t="shared" ca="1" si="6"/>
        <v>0</v>
      </c>
      <c r="T128" s="50">
        <f t="shared" ca="1" si="7"/>
        <v>27</v>
      </c>
      <c r="U128" s="37" t="str">
        <f ca="1">IF(MATRIZ_PRINCIPAL_USUARIOS[[#This Row],[FECHA DE NACIMIENTO]]&gt;0,CONCATENATE(R128," AÑOS ",S128," MESES ",T128," DIAS "),"")</f>
        <v xml:space="preserve">29 AÑOS 0 MESES 27 DIAS </v>
      </c>
      <c r="V1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8" s="127" t="s">
        <v>130</v>
      </c>
      <c r="X128" s="37" t="s">
        <v>8</v>
      </c>
      <c r="Y128" s="37" t="s">
        <v>116</v>
      </c>
      <c r="Z128" s="37" t="s">
        <v>116</v>
      </c>
      <c r="AA128" s="37" t="s">
        <v>2496</v>
      </c>
      <c r="AB128" s="37" t="s">
        <v>2496</v>
      </c>
      <c r="AC128" s="37"/>
      <c r="AD128" s="37" t="s">
        <v>2518</v>
      </c>
      <c r="AE128" s="37"/>
      <c r="AF128" s="37" t="s">
        <v>2496</v>
      </c>
      <c r="AG128" s="37" t="s">
        <v>2496</v>
      </c>
      <c r="AH128" s="37" t="s">
        <v>2496</v>
      </c>
      <c r="AI128" s="37" t="s">
        <v>2496</v>
      </c>
      <c r="AJ128" s="37" t="s">
        <v>2496</v>
      </c>
      <c r="AK128" s="37" t="s">
        <v>2496</v>
      </c>
      <c r="AL128" s="37" t="s">
        <v>2496</v>
      </c>
      <c r="AM128" s="37" t="s">
        <v>8</v>
      </c>
      <c r="AN128" s="37" t="s">
        <v>116</v>
      </c>
      <c r="AO128" s="37" t="s">
        <v>140</v>
      </c>
      <c r="AP128" s="62" t="s">
        <v>143</v>
      </c>
      <c r="AQ128" s="37" t="s">
        <v>151</v>
      </c>
      <c r="AR128" s="37" t="s">
        <v>4102</v>
      </c>
      <c r="AS128" s="37"/>
      <c r="AT128" s="37" t="s">
        <v>5744</v>
      </c>
      <c r="AU128" s="37">
        <v>3133109169</v>
      </c>
      <c r="AV128" s="37">
        <v>3107272385</v>
      </c>
      <c r="AW128" s="37">
        <v>1</v>
      </c>
      <c r="AX128" s="37" t="s">
        <v>135</v>
      </c>
      <c r="AY128" s="37" t="s">
        <v>2495</v>
      </c>
      <c r="AZ128" s="58" t="s">
        <v>3603</v>
      </c>
      <c r="BA128" s="37" t="s">
        <v>2496</v>
      </c>
      <c r="BB128" s="37" t="s">
        <v>2496</v>
      </c>
      <c r="BC128" s="37" t="s">
        <v>3607</v>
      </c>
      <c r="BD128" s="37" t="s">
        <v>2496</v>
      </c>
      <c r="BE128" s="37" t="s">
        <v>2437</v>
      </c>
      <c r="BF128" s="37" t="s">
        <v>2</v>
      </c>
      <c r="BG128" s="37">
        <v>1012404330</v>
      </c>
      <c r="BH128" s="37" t="s">
        <v>5745</v>
      </c>
      <c r="BI128" s="37" t="s">
        <v>4032</v>
      </c>
      <c r="BJ128" s="37" t="s">
        <v>3703</v>
      </c>
      <c r="BK128" s="37" t="s">
        <v>4751</v>
      </c>
      <c r="BL128" s="79">
        <v>34261</v>
      </c>
      <c r="BM128" s="37" t="s">
        <v>8</v>
      </c>
      <c r="BN128" s="37" t="s">
        <v>40</v>
      </c>
      <c r="BO128" s="37" t="s">
        <v>2747</v>
      </c>
      <c r="BP128" s="37"/>
      <c r="BQ128" s="37"/>
      <c r="BR128" s="37"/>
      <c r="BS128" s="81"/>
      <c r="BT128" s="37"/>
      <c r="BU128" s="37"/>
      <c r="BV128" s="79"/>
      <c r="BW128" s="50" t="str">
        <f t="shared" si="9"/>
        <v/>
      </c>
      <c r="BX128" s="62"/>
      <c r="BY128" s="62"/>
      <c r="BZ128" s="62"/>
      <c r="CA128" s="37"/>
      <c r="CB128" s="37"/>
      <c r="CC128" s="37"/>
      <c r="CD128" s="37"/>
      <c r="CE128" s="37"/>
      <c r="CF128" s="37"/>
      <c r="CG128" s="79"/>
      <c r="CH128" s="50" t="str">
        <f t="shared" si="8"/>
        <v/>
      </c>
      <c r="CI128" s="62"/>
      <c r="CJ128" s="62"/>
      <c r="CK128" s="62"/>
      <c r="CL128" s="37" t="s">
        <v>2443</v>
      </c>
      <c r="CM128" s="37" t="s">
        <v>2457</v>
      </c>
      <c r="CN128" s="37" t="s">
        <v>2495</v>
      </c>
      <c r="CO128" s="81">
        <v>44671</v>
      </c>
      <c r="CP128" s="37" t="s">
        <v>2495</v>
      </c>
      <c r="CQ128" s="37" t="s">
        <v>2496</v>
      </c>
      <c r="CR128" s="37"/>
      <c r="CS128" s="37"/>
      <c r="CT128" s="37"/>
      <c r="CU128" s="37"/>
      <c r="CV128" s="37"/>
      <c r="CW128" s="37"/>
      <c r="CX128" s="37"/>
      <c r="CY128" s="37"/>
      <c r="CZ128" s="37"/>
      <c r="DA128" s="37"/>
      <c r="DB128" s="37">
        <v>39</v>
      </c>
      <c r="DC1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8" s="37"/>
    </row>
    <row r="129" spans="1:108" ht="45" customHeight="1" x14ac:dyDescent="0.3">
      <c r="A129" s="50">
        <v>1073234865</v>
      </c>
      <c r="B129" s="37" t="s">
        <v>2428</v>
      </c>
      <c r="C129" s="81">
        <v>44623</v>
      </c>
      <c r="D129" s="81">
        <v>44671</v>
      </c>
      <c r="E129" s="50" t="e">
        <f>VLOOKUP(MATRIZ_PRINCIPAL_USUARIOS[[#This Row],[NUMERO DE DOCUMENTO]],#REF!,2,0)</f>
        <v>#REF!</v>
      </c>
      <c r="F129" s="50" t="e">
        <f>VLOOKUP(MATRIZ_PRINCIPAL_USUARIOS[[#This Row],[NOMBRE COMPLETO]],$E$659:$E$682,1,0)</f>
        <v>#N/A</v>
      </c>
      <c r="G129" s="50"/>
      <c r="H129" s="37" t="s">
        <v>4102</v>
      </c>
      <c r="I129" s="37" t="s">
        <v>5619</v>
      </c>
      <c r="J129" s="37" t="str">
        <f>VLOOKUP(MATRIZ_PRINCIPAL_USUARIOS[[#This Row],[DUPLA]],DUPLAS[],2,0)</f>
        <v>PAOLA</v>
      </c>
      <c r="K129" s="37" t="s">
        <v>3</v>
      </c>
      <c r="L129" s="37" t="s">
        <v>3718</v>
      </c>
      <c r="M129" s="37" t="s">
        <v>4249</v>
      </c>
      <c r="N129" s="37" t="s">
        <v>4250</v>
      </c>
      <c r="O129" s="37" t="s">
        <v>4251</v>
      </c>
      <c r="P1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NICOL DANIELA  RICO  RAMIREZ </v>
      </c>
      <c r="Q129" s="79">
        <v>38902</v>
      </c>
      <c r="R129" s="50">
        <f t="shared" ca="1" si="5"/>
        <v>16</v>
      </c>
      <c r="S129" s="50">
        <f t="shared" ca="1" si="6"/>
        <v>8</v>
      </c>
      <c r="T129" s="50">
        <f t="shared" ca="1" si="7"/>
        <v>11</v>
      </c>
      <c r="U129" s="37" t="str">
        <f ca="1">IF(MATRIZ_PRINCIPAL_USUARIOS[[#This Row],[FECHA DE NACIMIENTO]]&gt;0,CONCATENATE(R129," AÑOS ",S129," MESES ",T129," DIAS "),"")</f>
        <v xml:space="preserve">16 AÑOS 8 MESES 11 DIAS </v>
      </c>
      <c r="V1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29" s="116" t="s">
        <v>130</v>
      </c>
      <c r="X129" s="37" t="s">
        <v>8</v>
      </c>
      <c r="Y129" s="37" t="s">
        <v>26</v>
      </c>
      <c r="Z129" s="37" t="s">
        <v>2722</v>
      </c>
      <c r="AA129" s="37" t="s">
        <v>2496</v>
      </c>
      <c r="AB129" s="37" t="s">
        <v>2496</v>
      </c>
      <c r="AC129" s="37"/>
      <c r="AD129" s="37" t="s">
        <v>2518</v>
      </c>
      <c r="AE129" s="37"/>
      <c r="AF129" s="37" t="s">
        <v>2496</v>
      </c>
      <c r="AG129" s="37" t="s">
        <v>2496</v>
      </c>
      <c r="AH129" s="37" t="s">
        <v>2496</v>
      </c>
      <c r="AI129" s="37" t="s">
        <v>2496</v>
      </c>
      <c r="AJ129" s="37" t="s">
        <v>2496</v>
      </c>
      <c r="AK129" s="37" t="s">
        <v>2496</v>
      </c>
      <c r="AL129" s="37" t="s">
        <v>2496</v>
      </c>
      <c r="AM129" s="37" t="s">
        <v>8</v>
      </c>
      <c r="AN129" s="37" t="s">
        <v>116</v>
      </c>
      <c r="AO129" s="37" t="s">
        <v>140</v>
      </c>
      <c r="AP129" s="62" t="s">
        <v>143</v>
      </c>
      <c r="AQ129" s="37" t="s">
        <v>151</v>
      </c>
      <c r="AR129" s="37" t="s">
        <v>4539</v>
      </c>
      <c r="AS129" s="37"/>
      <c r="AT129" s="37" t="s">
        <v>4760</v>
      </c>
      <c r="AU129" s="37">
        <v>3132301973</v>
      </c>
      <c r="AV129" s="37">
        <v>3003185246</v>
      </c>
      <c r="AW129" s="37">
        <v>1</v>
      </c>
      <c r="AX129" s="37" t="s">
        <v>135</v>
      </c>
      <c r="AY129" s="37" t="s">
        <v>2495</v>
      </c>
      <c r="AZ129" s="58" t="s">
        <v>3593</v>
      </c>
      <c r="BA129" s="37" t="s">
        <v>2496</v>
      </c>
      <c r="BB129" s="37" t="s">
        <v>2496</v>
      </c>
      <c r="BC129" s="37" t="s">
        <v>3607</v>
      </c>
      <c r="BD129" s="37" t="s">
        <v>2496</v>
      </c>
      <c r="BE129" s="37" t="s">
        <v>2437</v>
      </c>
      <c r="BF129" s="37" t="s">
        <v>2</v>
      </c>
      <c r="BG129" s="37">
        <v>1074344027</v>
      </c>
      <c r="BH129" s="37" t="s">
        <v>3733</v>
      </c>
      <c r="BI129" s="37" t="s">
        <v>4761</v>
      </c>
      <c r="BJ129" s="37" t="s">
        <v>4762</v>
      </c>
      <c r="BK129" s="37" t="s">
        <v>4265</v>
      </c>
      <c r="BL129" s="79">
        <v>38014</v>
      </c>
      <c r="BM129" s="37" t="s">
        <v>8</v>
      </c>
      <c r="BN129" s="37" t="s">
        <v>26</v>
      </c>
      <c r="BO129" s="37" t="s">
        <v>3426</v>
      </c>
      <c r="BP129" s="37" t="s">
        <v>2</v>
      </c>
      <c r="BQ129" s="37"/>
      <c r="BR129" s="37"/>
      <c r="BS129" s="37"/>
      <c r="BT129" s="37"/>
      <c r="BU129" s="37"/>
      <c r="BV129" s="79"/>
      <c r="BW129" s="50" t="str">
        <f t="shared" si="9"/>
        <v/>
      </c>
      <c r="BX129" s="62"/>
      <c r="BY129" s="62"/>
      <c r="BZ129" s="62"/>
      <c r="CA129" s="37"/>
      <c r="CB129" s="37"/>
      <c r="CC129" s="37"/>
      <c r="CD129" s="37"/>
      <c r="CE129" s="37"/>
      <c r="CF129" s="37"/>
      <c r="CG129" s="79"/>
      <c r="CH129" s="50" t="str">
        <f t="shared" si="8"/>
        <v/>
      </c>
      <c r="CI129" s="62"/>
      <c r="CJ129" s="62"/>
      <c r="CK129" s="62"/>
      <c r="CL129" s="37" t="s">
        <v>2444</v>
      </c>
      <c r="CM129" s="37" t="s">
        <v>2466</v>
      </c>
      <c r="CN129" s="37" t="s">
        <v>2496</v>
      </c>
      <c r="CO129" s="81">
        <v>44624</v>
      </c>
      <c r="CP129" s="37" t="s">
        <v>2496</v>
      </c>
      <c r="CQ129" s="37"/>
      <c r="CR129" s="37"/>
      <c r="CS129" s="37"/>
      <c r="CT129" s="37"/>
      <c r="CU129" s="37"/>
      <c r="CV129" s="37"/>
      <c r="CW129" s="37"/>
      <c r="CX129" s="37"/>
      <c r="CY129" s="37"/>
      <c r="CZ129" s="37"/>
      <c r="DA129" s="37"/>
      <c r="DB129" s="37">
        <v>20</v>
      </c>
      <c r="DC1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29" s="37"/>
    </row>
    <row r="130" spans="1:108" ht="45" customHeight="1" x14ac:dyDescent="0.3">
      <c r="A130" s="50">
        <v>1016752849</v>
      </c>
      <c r="B130" s="37" t="s">
        <v>2427</v>
      </c>
      <c r="C130" s="81">
        <v>44623</v>
      </c>
      <c r="D130" s="81"/>
      <c r="E130" s="50"/>
      <c r="F130" s="50"/>
      <c r="G130" s="50"/>
      <c r="H130" s="37" t="s">
        <v>4102</v>
      </c>
      <c r="I130" s="37" t="s">
        <v>6748</v>
      </c>
      <c r="J130" s="37" t="str">
        <f>VLOOKUP(MATRIZ_PRINCIPAL_USUARIOS[[#This Row],[DUPLA]],DUPLAS[],2,0)</f>
        <v>GLORIA GUERRA - KAROL</v>
      </c>
      <c r="K130" s="37" t="s">
        <v>1</v>
      </c>
      <c r="L130" s="37" t="s">
        <v>3782</v>
      </c>
      <c r="M130" s="37" t="s">
        <v>4032</v>
      </c>
      <c r="N130" s="37" t="s">
        <v>3704</v>
      </c>
      <c r="O130" s="37" t="s">
        <v>3754</v>
      </c>
      <c r="P1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DAVID ORLANDO LASSO GUZMAN</v>
      </c>
      <c r="Q130" s="79">
        <v>44459</v>
      </c>
      <c r="R130" s="50">
        <f t="shared" ca="1" si="5"/>
        <v>1</v>
      </c>
      <c r="S130" s="50">
        <f t="shared" ca="1" si="6"/>
        <v>5</v>
      </c>
      <c r="T130" s="50">
        <f t="shared" ca="1" si="7"/>
        <v>23</v>
      </c>
      <c r="U130" s="37" t="str">
        <f ca="1">IF(MATRIZ_PRINCIPAL_USUARIOS[[#This Row],[FECHA DE NACIMIENTO]]&gt;0,CONCATENATE(R130," AÑOS ",S130," MESES ",T130," DIAS "),"")</f>
        <v xml:space="preserve">1 AÑOS 5 MESES 23 DIAS </v>
      </c>
      <c r="V1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0" s="116" t="s">
        <v>129</v>
      </c>
      <c r="X130" s="37" t="s">
        <v>8</v>
      </c>
      <c r="Y130" s="37" t="s">
        <v>116</v>
      </c>
      <c r="Z130" s="37" t="s">
        <v>116</v>
      </c>
      <c r="AA130" s="37" t="s">
        <v>2496</v>
      </c>
      <c r="AB130" s="37" t="s">
        <v>2496</v>
      </c>
      <c r="AC130" s="37"/>
      <c r="AD130" s="37" t="s">
        <v>2518</v>
      </c>
      <c r="AE130" s="37"/>
      <c r="AF130" s="37" t="s">
        <v>2496</v>
      </c>
      <c r="AG130" s="37" t="s">
        <v>2496</v>
      </c>
      <c r="AH130" s="37" t="s">
        <v>2496</v>
      </c>
      <c r="AI130" s="37" t="s">
        <v>2496</v>
      </c>
      <c r="AJ130" s="37" t="s">
        <v>2496</v>
      </c>
      <c r="AK130" s="37" t="s">
        <v>2496</v>
      </c>
      <c r="AL130" s="37" t="s">
        <v>2496</v>
      </c>
      <c r="AM130" s="37" t="s">
        <v>8</v>
      </c>
      <c r="AN130" s="37" t="s">
        <v>116</v>
      </c>
      <c r="AO130" s="37" t="s">
        <v>140</v>
      </c>
      <c r="AP130" s="62" t="s">
        <v>143</v>
      </c>
      <c r="AQ130" s="37" t="s">
        <v>151</v>
      </c>
      <c r="AR130" s="37" t="s">
        <v>4763</v>
      </c>
      <c r="AS130" s="37"/>
      <c r="AT130" s="37" t="s">
        <v>4764</v>
      </c>
      <c r="AU130" s="37">
        <v>3142216163</v>
      </c>
      <c r="AV130" s="37"/>
      <c r="AW130" s="37">
        <v>1</v>
      </c>
      <c r="AX130" s="37" t="s">
        <v>135</v>
      </c>
      <c r="AY130" s="37" t="s">
        <v>2496</v>
      </c>
      <c r="AZ130" s="58"/>
      <c r="BA130" s="37" t="s">
        <v>2496</v>
      </c>
      <c r="BB130" s="37" t="s">
        <v>2496</v>
      </c>
      <c r="BC130" s="37" t="s">
        <v>3654</v>
      </c>
      <c r="BD130" s="37" t="s">
        <v>2496</v>
      </c>
      <c r="BE130" s="37" t="s">
        <v>2434</v>
      </c>
      <c r="BF130" s="37" t="s">
        <v>2</v>
      </c>
      <c r="BG130" s="37">
        <v>1005254066</v>
      </c>
      <c r="BH130" s="37" t="s">
        <v>3926</v>
      </c>
      <c r="BI130" s="37" t="s">
        <v>3804</v>
      </c>
      <c r="BJ130" s="37" t="s">
        <v>3754</v>
      </c>
      <c r="BK130" s="37" t="s">
        <v>4757</v>
      </c>
      <c r="BL130" s="79">
        <v>35812</v>
      </c>
      <c r="BM130" s="37" t="s">
        <v>8</v>
      </c>
      <c r="BN130" s="37" t="s">
        <v>36</v>
      </c>
      <c r="BO130" s="37" t="s">
        <v>3246</v>
      </c>
      <c r="BP130" s="37" t="s">
        <v>2</v>
      </c>
      <c r="BQ130" s="37">
        <v>1013591147</v>
      </c>
      <c r="BR130" s="37" t="s">
        <v>4319</v>
      </c>
      <c r="BS130" s="37" t="s">
        <v>4765</v>
      </c>
      <c r="BT130" s="37" t="s">
        <v>3704</v>
      </c>
      <c r="BU130" s="37" t="s">
        <v>3769</v>
      </c>
      <c r="BV130" s="79">
        <v>32056</v>
      </c>
      <c r="BW130" s="50">
        <f t="shared" ca="1" si="9"/>
        <v>35</v>
      </c>
      <c r="BX130" s="62" t="s">
        <v>8</v>
      </c>
      <c r="BY130" s="62" t="s">
        <v>116</v>
      </c>
      <c r="BZ130" s="62" t="s">
        <v>116</v>
      </c>
      <c r="CA130" s="37" t="s">
        <v>2</v>
      </c>
      <c r="CB130" s="37">
        <v>1005254066</v>
      </c>
      <c r="CC130" s="37" t="s">
        <v>3926</v>
      </c>
      <c r="CD130" s="37" t="s">
        <v>3804</v>
      </c>
      <c r="CE130" s="37" t="s">
        <v>3754</v>
      </c>
      <c r="CF130" s="37" t="s">
        <v>4757</v>
      </c>
      <c r="CG130" s="79">
        <v>35812</v>
      </c>
      <c r="CH130" s="50">
        <f t="shared" ca="1" si="8"/>
        <v>25</v>
      </c>
      <c r="CI130" s="62" t="s">
        <v>8</v>
      </c>
      <c r="CJ130" s="62" t="s">
        <v>36</v>
      </c>
      <c r="CK130" s="62" t="s">
        <v>3246</v>
      </c>
      <c r="CL130" s="37" t="s">
        <v>2444</v>
      </c>
      <c r="CM130" s="37" t="s">
        <v>2468</v>
      </c>
      <c r="CN130" s="37" t="s">
        <v>2495</v>
      </c>
      <c r="CO130" s="81">
        <v>44629</v>
      </c>
      <c r="CP130" s="37" t="s">
        <v>2495</v>
      </c>
      <c r="CQ130" s="37" t="s">
        <v>2495</v>
      </c>
      <c r="CR130" s="37">
        <v>3</v>
      </c>
      <c r="CS130" s="37" t="s">
        <v>2495</v>
      </c>
      <c r="CT130" s="37"/>
      <c r="CU130" s="37"/>
      <c r="CV130" s="37">
        <v>24</v>
      </c>
      <c r="CW130" s="37">
        <v>980</v>
      </c>
      <c r="CX130" s="37">
        <v>36</v>
      </c>
      <c r="CY130" s="37" t="s">
        <v>2496</v>
      </c>
      <c r="CZ130" s="37">
        <v>1</v>
      </c>
      <c r="DA130" s="37">
        <v>1</v>
      </c>
      <c r="DB130" s="37" t="s">
        <v>5257</v>
      </c>
      <c r="DC1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0" s="37"/>
    </row>
    <row r="131" spans="1:108" ht="45" customHeight="1" x14ac:dyDescent="0.3">
      <c r="A131" s="50">
        <v>1023047489</v>
      </c>
      <c r="B131" s="37" t="s">
        <v>2427</v>
      </c>
      <c r="C131" s="81">
        <v>44655</v>
      </c>
      <c r="D131" s="81"/>
      <c r="E131" s="50"/>
      <c r="F131" s="50"/>
      <c r="G131" s="50" t="s">
        <v>3686</v>
      </c>
      <c r="H131" s="50" t="s">
        <v>4102</v>
      </c>
      <c r="I131" s="50" t="s">
        <v>6747</v>
      </c>
      <c r="J131" s="37" t="str">
        <f>VLOOKUP(MATRIZ_PRINCIPAL_USUARIOS[[#This Row],[DUPLA]],DUPLAS[],2,0)</f>
        <v>EMILCE SANCHEZ - MARTHA PACASUCA</v>
      </c>
      <c r="K131" s="37" t="s">
        <v>1</v>
      </c>
      <c r="L131" s="37" t="s">
        <v>5705</v>
      </c>
      <c r="M131" s="37" t="s">
        <v>5706</v>
      </c>
      <c r="N131" s="37" t="s">
        <v>3707</v>
      </c>
      <c r="O131" s="37" t="s">
        <v>5707</v>
      </c>
      <c r="P1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BRITTNEY NATALY HERNANDEZ MENDIETA</v>
      </c>
      <c r="Q131" s="81">
        <v>44497</v>
      </c>
      <c r="R131" s="50">
        <f t="shared" ca="1" si="5"/>
        <v>1</v>
      </c>
      <c r="S131" s="50">
        <f t="shared" ca="1" si="6"/>
        <v>4</v>
      </c>
      <c r="T131" s="50">
        <f t="shared" ca="1" si="7"/>
        <v>15</v>
      </c>
      <c r="U131" s="37" t="str">
        <f ca="1">IF(MATRIZ_PRINCIPAL_USUARIOS[[#This Row],[FECHA DE NACIMIENTO]]&gt;0,CONCATENATE(R131," AÑOS ",S131," MESES ",T131," DIAS "),"")</f>
        <v xml:space="preserve">1 AÑOS 4 MESES 15 DIAS </v>
      </c>
      <c r="V1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1" s="37" t="s">
        <v>130</v>
      </c>
      <c r="X131" s="37" t="s">
        <v>8</v>
      </c>
      <c r="Y131" s="37" t="s">
        <v>116</v>
      </c>
      <c r="Z131" s="37" t="s">
        <v>116</v>
      </c>
      <c r="AA131" s="37" t="s">
        <v>2496</v>
      </c>
      <c r="AB131" s="37" t="s">
        <v>2496</v>
      </c>
      <c r="AC131" s="37"/>
      <c r="AD131" s="37" t="s">
        <v>2518</v>
      </c>
      <c r="AE131" s="37"/>
      <c r="AF131" s="37" t="s">
        <v>2496</v>
      </c>
      <c r="AG131" s="37" t="s">
        <v>2496</v>
      </c>
      <c r="AH131" s="37" t="s">
        <v>2496</v>
      </c>
      <c r="AI131" s="37" t="s">
        <v>2496</v>
      </c>
      <c r="AJ131" s="37" t="s">
        <v>2496</v>
      </c>
      <c r="AK131" s="37" t="s">
        <v>2496</v>
      </c>
      <c r="AL131" s="37" t="s">
        <v>2496</v>
      </c>
      <c r="AM131" s="37" t="s">
        <v>8</v>
      </c>
      <c r="AN131" s="37" t="s">
        <v>116</v>
      </c>
      <c r="AO131" s="37" t="s">
        <v>140</v>
      </c>
      <c r="AP131" s="62" t="s">
        <v>143</v>
      </c>
      <c r="AQ131" s="37" t="s">
        <v>151</v>
      </c>
      <c r="AR131" s="37" t="s">
        <v>4539</v>
      </c>
      <c r="AS131" s="37"/>
      <c r="AT131" s="37" t="s">
        <v>5708</v>
      </c>
      <c r="AU131" s="37">
        <v>3203290311</v>
      </c>
      <c r="AV131" s="37">
        <v>7621714</v>
      </c>
      <c r="AW131" s="37">
        <v>1</v>
      </c>
      <c r="AX131" s="37" t="s">
        <v>135</v>
      </c>
      <c r="AY131" s="37" t="s">
        <v>2496</v>
      </c>
      <c r="AZ131" s="58"/>
      <c r="BA131" s="37" t="s">
        <v>2496</v>
      </c>
      <c r="BB131" s="37" t="s">
        <v>2496</v>
      </c>
      <c r="BC131" s="37" t="s">
        <v>3654</v>
      </c>
      <c r="BD131" s="37"/>
      <c r="BE131" s="37" t="s">
        <v>2440</v>
      </c>
      <c r="BF131" s="37" t="s">
        <v>2</v>
      </c>
      <c r="BG131" s="37">
        <v>17083314</v>
      </c>
      <c r="BH131" s="37" t="s">
        <v>5709</v>
      </c>
      <c r="BI131" s="37"/>
      <c r="BJ131" s="37" t="s">
        <v>3707</v>
      </c>
      <c r="BK131" s="37"/>
      <c r="BL131" s="81">
        <v>15573</v>
      </c>
      <c r="BM131" s="37" t="s">
        <v>8</v>
      </c>
      <c r="BN131" s="37" t="s">
        <v>19</v>
      </c>
      <c r="BO131" s="37" t="s">
        <v>3043</v>
      </c>
      <c r="BP131" s="37"/>
      <c r="BQ131" s="37"/>
      <c r="BR131" s="37"/>
      <c r="BS131" s="37"/>
      <c r="BT131" s="37"/>
      <c r="BU131" s="37"/>
      <c r="BV131" s="81"/>
      <c r="BW131" s="50" t="str">
        <f t="shared" si="9"/>
        <v/>
      </c>
      <c r="BX131" s="62"/>
      <c r="BY131" s="62"/>
      <c r="BZ131" s="62"/>
      <c r="CA131" s="37" t="s">
        <v>2</v>
      </c>
      <c r="CB131" s="37">
        <v>52743139</v>
      </c>
      <c r="CC131" s="37" t="s">
        <v>3742</v>
      </c>
      <c r="CD131" s="37" t="s">
        <v>3984</v>
      </c>
      <c r="CE131" s="37" t="s">
        <v>3707</v>
      </c>
      <c r="CF131" s="37" t="s">
        <v>5707</v>
      </c>
      <c r="CG131" s="81">
        <v>29608</v>
      </c>
      <c r="CH131" s="50">
        <f t="shared" ca="1" si="8"/>
        <v>42</v>
      </c>
      <c r="CI131" s="62" t="s">
        <v>8</v>
      </c>
      <c r="CJ131" s="62" t="s">
        <v>19</v>
      </c>
      <c r="CK131" s="62" t="s">
        <v>3058</v>
      </c>
      <c r="CL131" s="37" t="s">
        <v>2443</v>
      </c>
      <c r="CM131" s="37" t="s">
        <v>2457</v>
      </c>
      <c r="CN131" s="37" t="s">
        <v>2495</v>
      </c>
      <c r="CO131" s="81">
        <v>44650</v>
      </c>
      <c r="CP131" s="37" t="s">
        <v>2495</v>
      </c>
      <c r="CQ131" s="37" t="s">
        <v>2495</v>
      </c>
      <c r="CR131" s="37">
        <v>2</v>
      </c>
      <c r="CS131" s="37" t="s">
        <v>2496</v>
      </c>
      <c r="CT131" s="37"/>
      <c r="CU131" s="37"/>
      <c r="CV131" s="37">
        <v>39</v>
      </c>
      <c r="CW131" s="37" t="s">
        <v>5710</v>
      </c>
      <c r="CX131" s="37">
        <v>50</v>
      </c>
      <c r="CY131" s="37" t="s">
        <v>2496</v>
      </c>
      <c r="CZ131" s="37">
        <v>1</v>
      </c>
      <c r="DA131" s="37"/>
      <c r="DB131" s="37"/>
      <c r="DC1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1" s="37"/>
    </row>
    <row r="132" spans="1:108" ht="45" customHeight="1" x14ac:dyDescent="0.3">
      <c r="A132" s="50">
        <v>1023047290</v>
      </c>
      <c r="B132" s="37" t="s">
        <v>2428</v>
      </c>
      <c r="C132" s="81">
        <v>44623</v>
      </c>
      <c r="D132" s="81">
        <v>44655</v>
      </c>
      <c r="E132" s="50" t="e">
        <f>VLOOKUP(MATRIZ_PRINCIPAL_USUARIOS[[#This Row],[NUMERO DE DOCUMENTO]],#REF!,2,0)</f>
        <v>#REF!</v>
      </c>
      <c r="F132" s="50" t="e">
        <f>VLOOKUP(MATRIZ_PRINCIPAL_USUARIOS[[#This Row],[NOMBRE COMPLETO]],$E$659:$E$682,1,0)</f>
        <v>#N/A</v>
      </c>
      <c r="G132" s="50"/>
      <c r="H132" s="37" t="s">
        <v>4102</v>
      </c>
      <c r="I132" s="37" t="s">
        <v>3674</v>
      </c>
      <c r="J132" s="37" t="e">
        <f>VLOOKUP(MATRIZ_PRINCIPAL_USUARIOS[[#This Row],[DUPLA]],DUPLAS[],2,0)</f>
        <v>#N/A</v>
      </c>
      <c r="K132" s="37" t="s">
        <v>1</v>
      </c>
      <c r="L132" s="37" t="s">
        <v>3798</v>
      </c>
      <c r="M132" s="37" t="s">
        <v>3773</v>
      </c>
      <c r="N132" s="37" t="s">
        <v>4252</v>
      </c>
      <c r="O132" s="37" t="s">
        <v>4199</v>
      </c>
      <c r="P1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DOMINIK SAMUEL PRADA MOSQUERA </v>
      </c>
      <c r="Q132" s="79">
        <v>44464</v>
      </c>
      <c r="R132" s="50">
        <f t="shared" ca="1" si="5"/>
        <v>1</v>
      </c>
      <c r="S132" s="50">
        <f t="shared" ca="1" si="6"/>
        <v>5</v>
      </c>
      <c r="T132" s="50">
        <f t="shared" ca="1" si="7"/>
        <v>18</v>
      </c>
      <c r="U132" s="37" t="str">
        <f ca="1">IF(MATRIZ_PRINCIPAL_USUARIOS[[#This Row],[FECHA DE NACIMIENTO]]&gt;0,CONCATENATE(R132," AÑOS ",S132," MESES ",T132," DIAS "),"")</f>
        <v xml:space="preserve">1 AÑOS 5 MESES 18 DIAS </v>
      </c>
      <c r="V1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2" s="116" t="s">
        <v>129</v>
      </c>
      <c r="X132" s="37" t="s">
        <v>8</v>
      </c>
      <c r="Y132" s="37" t="s">
        <v>116</v>
      </c>
      <c r="Z132" s="37" t="s">
        <v>116</v>
      </c>
      <c r="AA132" s="37" t="s">
        <v>2496</v>
      </c>
      <c r="AB132" s="37" t="s">
        <v>2496</v>
      </c>
      <c r="AC132" s="37"/>
      <c r="AD132" s="37" t="s">
        <v>2518</v>
      </c>
      <c r="AE132" s="37"/>
      <c r="AF132" s="37" t="s">
        <v>2496</v>
      </c>
      <c r="AG132" s="37" t="s">
        <v>2496</v>
      </c>
      <c r="AH132" s="37" t="s">
        <v>2496</v>
      </c>
      <c r="AI132" s="37" t="s">
        <v>2496</v>
      </c>
      <c r="AJ132" s="37" t="s">
        <v>2496</v>
      </c>
      <c r="AK132" s="37" t="s">
        <v>2496</v>
      </c>
      <c r="AL132" s="37" t="s">
        <v>2496</v>
      </c>
      <c r="AM132" s="37" t="s">
        <v>8</v>
      </c>
      <c r="AN132" s="37" t="s">
        <v>116</v>
      </c>
      <c r="AO132" s="37" t="s">
        <v>140</v>
      </c>
      <c r="AP132" s="62" t="s">
        <v>143</v>
      </c>
      <c r="AQ132" s="37" t="s">
        <v>151</v>
      </c>
      <c r="AR132" s="37" t="s">
        <v>4596</v>
      </c>
      <c r="AS132" s="37"/>
      <c r="AT132" s="37" t="s">
        <v>4766</v>
      </c>
      <c r="AU132" s="37">
        <v>3174466489</v>
      </c>
      <c r="AV132" s="37"/>
      <c r="AW132" s="37">
        <v>1</v>
      </c>
      <c r="AX132" s="37" t="s">
        <v>135</v>
      </c>
      <c r="AY132" s="37" t="s">
        <v>2495</v>
      </c>
      <c r="AZ132" s="58" t="s">
        <v>3593</v>
      </c>
      <c r="BA132" s="37" t="s">
        <v>2496</v>
      </c>
      <c r="BB132" s="37" t="s">
        <v>2496</v>
      </c>
      <c r="BC132" s="37" t="s">
        <v>3607</v>
      </c>
      <c r="BD132" s="37" t="s">
        <v>2496</v>
      </c>
      <c r="BE132" s="37" t="s">
        <v>2434</v>
      </c>
      <c r="BF132" s="37" t="s">
        <v>2</v>
      </c>
      <c r="BG132" s="37">
        <v>1128440638</v>
      </c>
      <c r="BH132" s="37" t="s">
        <v>4007</v>
      </c>
      <c r="BI132" s="37"/>
      <c r="BJ132" s="37" t="s">
        <v>4199</v>
      </c>
      <c r="BK132" s="37" t="s">
        <v>3788</v>
      </c>
      <c r="BL132" s="79">
        <v>33536</v>
      </c>
      <c r="BM132" s="37" t="s">
        <v>8</v>
      </c>
      <c r="BN132" s="37" t="s">
        <v>38</v>
      </c>
      <c r="BO132" s="37" t="s">
        <v>3217</v>
      </c>
      <c r="BP132" s="37"/>
      <c r="BQ132" s="37"/>
      <c r="BR132" s="37"/>
      <c r="BS132" s="37"/>
      <c r="BT132" s="37"/>
      <c r="BU132" s="37"/>
      <c r="BV132" s="79"/>
      <c r="BW132" s="50" t="str">
        <f t="shared" si="9"/>
        <v/>
      </c>
      <c r="BX132" s="62"/>
      <c r="BY132" s="62"/>
      <c r="BZ132" s="62"/>
      <c r="CA132" s="37" t="s">
        <v>2</v>
      </c>
      <c r="CB132" s="37">
        <v>1128440638</v>
      </c>
      <c r="CC132" s="37" t="s">
        <v>4007</v>
      </c>
      <c r="CD132" s="37"/>
      <c r="CE132" s="37" t="s">
        <v>4199</v>
      </c>
      <c r="CF132" s="37" t="s">
        <v>3788</v>
      </c>
      <c r="CG132" s="79">
        <v>33536</v>
      </c>
      <c r="CH132" s="50">
        <f t="shared" ca="1" si="8"/>
        <v>31</v>
      </c>
      <c r="CI132" s="62" t="s">
        <v>8</v>
      </c>
      <c r="CJ132" s="62" t="s">
        <v>38</v>
      </c>
      <c r="CK132" s="62" t="s">
        <v>3217</v>
      </c>
      <c r="CL132" s="37" t="s">
        <v>2444</v>
      </c>
      <c r="CM132" s="37" t="s">
        <v>2462</v>
      </c>
      <c r="CN132" s="37" t="s">
        <v>2495</v>
      </c>
      <c r="CO132" s="81">
        <v>44630</v>
      </c>
      <c r="CP132" s="37" t="s">
        <v>2495</v>
      </c>
      <c r="CQ132" s="37" t="s">
        <v>2495</v>
      </c>
      <c r="CR132" s="37">
        <v>2</v>
      </c>
      <c r="CS132" s="37" t="s">
        <v>2496</v>
      </c>
      <c r="CT132" s="37"/>
      <c r="CU132" s="37"/>
      <c r="CV132" s="37">
        <v>38</v>
      </c>
      <c r="CW132" s="37">
        <v>3250</v>
      </c>
      <c r="CX132" s="37">
        <v>52</v>
      </c>
      <c r="CY132" s="37" t="s">
        <v>2495</v>
      </c>
      <c r="CZ132" s="37">
        <v>5</v>
      </c>
      <c r="DA132" s="37">
        <v>5</v>
      </c>
      <c r="DB132" s="37" t="s">
        <v>5257</v>
      </c>
      <c r="DC1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2" s="37"/>
    </row>
    <row r="133" spans="1:108" ht="45" customHeight="1" x14ac:dyDescent="0.3">
      <c r="A133" s="50">
        <v>1023047223</v>
      </c>
      <c r="B133" s="37" t="s">
        <v>2428</v>
      </c>
      <c r="C133" s="81">
        <v>44623</v>
      </c>
      <c r="D133" s="81">
        <v>44713</v>
      </c>
      <c r="E133" s="50" t="e">
        <f>VLOOKUP(MATRIZ_PRINCIPAL_USUARIOS[[#This Row],[NUMERO DE DOCUMENTO]],#REF!,2,0)</f>
        <v>#REF!</v>
      </c>
      <c r="F133" s="50" t="e">
        <f>VLOOKUP(MATRIZ_PRINCIPAL_USUARIOS[[#This Row],[NOMBRE COMPLETO]],$E$659:$E$682,1,0)</f>
        <v>#N/A</v>
      </c>
      <c r="G133" s="50"/>
      <c r="H133" s="37" t="s">
        <v>4102</v>
      </c>
      <c r="I133" s="37" t="s">
        <v>3674</v>
      </c>
      <c r="J133" s="37" t="e">
        <f>VLOOKUP(MATRIZ_PRINCIPAL_USUARIOS[[#This Row],[DUPLA]],DUPLAS[],2,0)</f>
        <v>#N/A</v>
      </c>
      <c r="K133" s="37" t="s">
        <v>1</v>
      </c>
      <c r="L133" s="37" t="s">
        <v>4253</v>
      </c>
      <c r="M133" s="37" t="s">
        <v>4254</v>
      </c>
      <c r="N133" s="37" t="s">
        <v>4110</v>
      </c>
      <c r="O133" s="37" t="s">
        <v>4173</v>
      </c>
      <c r="P1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HECTOR  SEBASTIAN  LEON  MARTINEZ </v>
      </c>
      <c r="Q133" s="79">
        <v>44460</v>
      </c>
      <c r="R133" s="50">
        <f t="shared" ca="1" si="5"/>
        <v>1</v>
      </c>
      <c r="S133" s="50">
        <f t="shared" ca="1" si="6"/>
        <v>5</v>
      </c>
      <c r="T133" s="50">
        <f t="shared" ca="1" si="7"/>
        <v>22</v>
      </c>
      <c r="U133" s="37" t="str">
        <f ca="1">IF(MATRIZ_PRINCIPAL_USUARIOS[[#This Row],[FECHA DE NACIMIENTO]]&gt;0,CONCATENATE(R133," AÑOS ",S133," MESES ",T133," DIAS "),"")</f>
        <v xml:space="preserve">1 AÑOS 5 MESES 22 DIAS </v>
      </c>
      <c r="V1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3" s="116" t="s">
        <v>129</v>
      </c>
      <c r="X133" s="37" t="s">
        <v>8</v>
      </c>
      <c r="Y133" s="37" t="s">
        <v>116</v>
      </c>
      <c r="Z133" s="37" t="s">
        <v>116</v>
      </c>
      <c r="AA133" s="37" t="s">
        <v>2496</v>
      </c>
      <c r="AB133" s="37" t="s">
        <v>2496</v>
      </c>
      <c r="AC133" s="37"/>
      <c r="AD133" s="37" t="s">
        <v>2518</v>
      </c>
      <c r="AE133" s="37"/>
      <c r="AF133" s="37" t="s">
        <v>2496</v>
      </c>
      <c r="AG133" s="37" t="s">
        <v>2496</v>
      </c>
      <c r="AH133" s="37" t="s">
        <v>2496</v>
      </c>
      <c r="AI133" s="37" t="s">
        <v>2496</v>
      </c>
      <c r="AJ133" s="37" t="s">
        <v>2496</v>
      </c>
      <c r="AK133" s="37" t="s">
        <v>2496</v>
      </c>
      <c r="AL133" s="37" t="s">
        <v>2496</v>
      </c>
      <c r="AM133" s="37" t="s">
        <v>8</v>
      </c>
      <c r="AN133" s="37" t="s">
        <v>116</v>
      </c>
      <c r="AO133" s="37" t="s">
        <v>140</v>
      </c>
      <c r="AP133" s="62" t="s">
        <v>143</v>
      </c>
      <c r="AQ133" s="37" t="s">
        <v>151</v>
      </c>
      <c r="AR133" s="37" t="s">
        <v>4747</v>
      </c>
      <c r="AS133" s="37"/>
      <c r="AT133" s="37" t="s">
        <v>4767</v>
      </c>
      <c r="AU133" s="37">
        <v>3007783335</v>
      </c>
      <c r="AV133" s="37">
        <v>3194039618</v>
      </c>
      <c r="AW133" s="37">
        <v>1</v>
      </c>
      <c r="AX133" s="37" t="s">
        <v>135</v>
      </c>
      <c r="AY133" s="37" t="s">
        <v>2495</v>
      </c>
      <c r="AZ133" s="58" t="s">
        <v>3591</v>
      </c>
      <c r="BA133" s="37" t="s">
        <v>2496</v>
      </c>
      <c r="BB133" s="37" t="s">
        <v>2496</v>
      </c>
      <c r="BC133" s="37" t="s">
        <v>3607</v>
      </c>
      <c r="BD133" s="37" t="s">
        <v>2496</v>
      </c>
      <c r="BE133" s="37" t="s">
        <v>2434</v>
      </c>
      <c r="BF133" s="37" t="s">
        <v>2</v>
      </c>
      <c r="BG133" s="37">
        <v>53155956</v>
      </c>
      <c r="BH133" s="37" t="s">
        <v>3969</v>
      </c>
      <c r="BI133" s="37" t="s">
        <v>3953</v>
      </c>
      <c r="BJ133" s="37" t="s">
        <v>3751</v>
      </c>
      <c r="BK133" s="37" t="s">
        <v>4768</v>
      </c>
      <c r="BL133" s="79">
        <v>31418</v>
      </c>
      <c r="BM133" s="37" t="s">
        <v>8</v>
      </c>
      <c r="BN133" s="37" t="s">
        <v>116</v>
      </c>
      <c r="BO133" s="37" t="s">
        <v>116</v>
      </c>
      <c r="BP133" s="37"/>
      <c r="BQ133" s="37"/>
      <c r="BR133" s="37"/>
      <c r="BS133" s="37"/>
      <c r="BT133" s="37"/>
      <c r="BU133" s="37"/>
      <c r="BV133" s="79"/>
      <c r="BW133" s="50" t="str">
        <f t="shared" si="9"/>
        <v/>
      </c>
      <c r="BX133" s="62"/>
      <c r="BY133" s="62"/>
      <c r="BZ133" s="62"/>
      <c r="CA133" s="37" t="s">
        <v>2</v>
      </c>
      <c r="CB133" s="37">
        <v>53155956</v>
      </c>
      <c r="CC133" s="37" t="s">
        <v>3969</v>
      </c>
      <c r="CD133" s="37" t="s">
        <v>3953</v>
      </c>
      <c r="CE133" s="37" t="s">
        <v>3751</v>
      </c>
      <c r="CF133" s="37" t="s">
        <v>4768</v>
      </c>
      <c r="CG133" s="79">
        <v>31418</v>
      </c>
      <c r="CH133" s="50">
        <f t="shared" ca="1" si="8"/>
        <v>37</v>
      </c>
      <c r="CI133" s="62" t="s">
        <v>8</v>
      </c>
      <c r="CJ133" s="62" t="s">
        <v>116</v>
      </c>
      <c r="CK133" s="62" t="s">
        <v>116</v>
      </c>
      <c r="CL133" s="37" t="s">
        <v>2444</v>
      </c>
      <c r="CM133" s="37" t="s">
        <v>2468</v>
      </c>
      <c r="CN133" s="37" t="s">
        <v>2495</v>
      </c>
      <c r="CO133" s="81">
        <v>44632</v>
      </c>
      <c r="CP133" s="37" t="s">
        <v>2495</v>
      </c>
      <c r="CQ133" s="37" t="s">
        <v>2495</v>
      </c>
      <c r="CR133" s="37">
        <v>2</v>
      </c>
      <c r="CS133" s="37" t="s">
        <v>2496</v>
      </c>
      <c r="CT133" s="37"/>
      <c r="CU133" s="37"/>
      <c r="CV133" s="37"/>
      <c r="CW133" s="37"/>
      <c r="CX133" s="37"/>
      <c r="CY133" s="37" t="s">
        <v>2495</v>
      </c>
      <c r="CZ133" s="37">
        <v>5</v>
      </c>
      <c r="DA133" s="37">
        <v>5</v>
      </c>
      <c r="DB133" s="37" t="s">
        <v>5257</v>
      </c>
      <c r="DC1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3" s="37"/>
    </row>
    <row r="134" spans="1:108" ht="45" customHeight="1" x14ac:dyDescent="0.3">
      <c r="A134" s="50">
        <v>1023046387</v>
      </c>
      <c r="B134" s="37" t="s">
        <v>2427</v>
      </c>
      <c r="C134" s="81">
        <v>44740</v>
      </c>
      <c r="D134" s="81"/>
      <c r="E134" s="50"/>
      <c r="F134" s="50"/>
      <c r="G134" s="50"/>
      <c r="H134" s="50" t="s">
        <v>4102</v>
      </c>
      <c r="I134" s="50" t="s">
        <v>5619</v>
      </c>
      <c r="J134" s="37" t="str">
        <f>VLOOKUP(MATRIZ_PRINCIPAL_USUARIOS[[#This Row],[DUPLA]],DUPLAS[],2,0)</f>
        <v>PAOLA</v>
      </c>
      <c r="K134" s="37" t="s">
        <v>1</v>
      </c>
      <c r="L134" s="37" t="s">
        <v>4092</v>
      </c>
      <c r="M134" s="37" t="s">
        <v>3799</v>
      </c>
      <c r="N134" s="37" t="s">
        <v>6005</v>
      </c>
      <c r="O134" s="37" t="s">
        <v>6006</v>
      </c>
      <c r="P1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GABRIELA MUÑOZ IJAJI</v>
      </c>
      <c r="Q134" s="79">
        <v>44683</v>
      </c>
      <c r="R134" s="50">
        <f t="shared" ca="1" si="5"/>
        <v>0</v>
      </c>
      <c r="S134" s="50">
        <f t="shared" ca="1" si="6"/>
        <v>10</v>
      </c>
      <c r="T134" s="50">
        <f t="shared" ca="1" si="7"/>
        <v>13</v>
      </c>
      <c r="U134" s="37" t="str">
        <f ca="1">IF(MATRIZ_PRINCIPAL_USUARIOS[[#This Row],[FECHA DE NACIMIENTO]]&gt;0,CONCATENATE(R134," AÑOS ",S134," MESES ",T134," DIAS "),"")</f>
        <v xml:space="preserve">0 AÑOS 10 MESES 13 DIAS </v>
      </c>
      <c r="V1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4" s="37" t="s">
        <v>130</v>
      </c>
      <c r="X134" s="37" t="s">
        <v>8</v>
      </c>
      <c r="Y134" s="37" t="s">
        <v>116</v>
      </c>
      <c r="Z134" s="37" t="s">
        <v>116</v>
      </c>
      <c r="AA134" s="37" t="s">
        <v>2496</v>
      </c>
      <c r="AB134" s="37" t="s">
        <v>2496</v>
      </c>
      <c r="AC134" s="37"/>
      <c r="AD134" s="37" t="s">
        <v>2518</v>
      </c>
      <c r="AE134" s="37"/>
      <c r="AF134" s="37" t="s">
        <v>2496</v>
      </c>
      <c r="AG134" s="37" t="s">
        <v>2496</v>
      </c>
      <c r="AH134" s="37" t="s">
        <v>2496</v>
      </c>
      <c r="AI134" s="37" t="s">
        <v>2496</v>
      </c>
      <c r="AJ134" s="37" t="s">
        <v>2496</v>
      </c>
      <c r="AK134" s="37" t="s">
        <v>2496</v>
      </c>
      <c r="AL134" s="37" t="s">
        <v>2496</v>
      </c>
      <c r="AM134" s="37" t="s">
        <v>8</v>
      </c>
      <c r="AN134" s="37" t="s">
        <v>116</v>
      </c>
      <c r="AO134" s="37" t="s">
        <v>140</v>
      </c>
      <c r="AP134" s="62" t="s">
        <v>143</v>
      </c>
      <c r="AQ134" s="37" t="s">
        <v>151</v>
      </c>
      <c r="AR134" s="37" t="s">
        <v>6007</v>
      </c>
      <c r="AS134" s="37"/>
      <c r="AT134" s="37" t="s">
        <v>6008</v>
      </c>
      <c r="AU134" s="37">
        <v>3143550257</v>
      </c>
      <c r="AV134" s="37"/>
      <c r="AW134" s="37">
        <v>1</v>
      </c>
      <c r="AX134" s="37" t="s">
        <v>135</v>
      </c>
      <c r="AY134" s="37" t="s">
        <v>2496</v>
      </c>
      <c r="AZ134" s="58"/>
      <c r="BA134" s="37" t="s">
        <v>2496</v>
      </c>
      <c r="BB134" s="37" t="s">
        <v>2496</v>
      </c>
      <c r="BC134" s="37" t="s">
        <v>3654</v>
      </c>
      <c r="BD134" s="37"/>
      <c r="BE134" s="37" t="s">
        <v>2440</v>
      </c>
      <c r="BF134" s="37" t="s">
        <v>2</v>
      </c>
      <c r="BG134" s="37">
        <v>53153460</v>
      </c>
      <c r="BH134" s="37" t="s">
        <v>4612</v>
      </c>
      <c r="BI134" s="37" t="s">
        <v>3922</v>
      </c>
      <c r="BJ134" s="37" t="s">
        <v>6006</v>
      </c>
      <c r="BK134" s="37" t="s">
        <v>3305</v>
      </c>
      <c r="BL134" s="79">
        <v>31189</v>
      </c>
      <c r="BM134" s="37" t="s">
        <v>8</v>
      </c>
      <c r="BN134" s="37" t="s">
        <v>116</v>
      </c>
      <c r="BO134" s="37" t="s">
        <v>116</v>
      </c>
      <c r="BP134" s="37"/>
      <c r="BQ134" s="37"/>
      <c r="BR134" s="37"/>
      <c r="BS134" s="81"/>
      <c r="BT134" s="37"/>
      <c r="BU134" s="37"/>
      <c r="BV134" s="79"/>
      <c r="BW134" s="50" t="str">
        <f t="shared" si="9"/>
        <v/>
      </c>
      <c r="BX134" s="62"/>
      <c r="BY134" s="62"/>
      <c r="BZ134" s="62"/>
      <c r="CA134" s="37" t="s">
        <v>2</v>
      </c>
      <c r="CB134" s="37">
        <v>1025522554</v>
      </c>
      <c r="CC134" s="37" t="s">
        <v>6009</v>
      </c>
      <c r="CD134" s="37" t="s">
        <v>3736</v>
      </c>
      <c r="CE134" s="37" t="s">
        <v>6005</v>
      </c>
      <c r="CF134" s="37" t="s">
        <v>6010</v>
      </c>
      <c r="CG134" s="79">
        <v>38098</v>
      </c>
      <c r="CH134" s="50">
        <f t="shared" ca="1" si="8"/>
        <v>18</v>
      </c>
      <c r="CI134" s="62" t="s">
        <v>8</v>
      </c>
      <c r="CJ134" s="62" t="s">
        <v>116</v>
      </c>
      <c r="CK134" s="62" t="s">
        <v>116</v>
      </c>
      <c r="CL134" s="37" t="s">
        <v>2443</v>
      </c>
      <c r="CM134" s="37" t="s">
        <v>2457</v>
      </c>
      <c r="CN134" s="37" t="s">
        <v>2496</v>
      </c>
      <c r="CO134" s="81"/>
      <c r="CP134" s="37" t="s">
        <v>2496</v>
      </c>
      <c r="CQ134" s="37" t="s">
        <v>2496</v>
      </c>
      <c r="CR134" s="37"/>
      <c r="CS134" s="37" t="s">
        <v>2496</v>
      </c>
      <c r="CT134" s="37"/>
      <c r="CU134" s="37"/>
      <c r="CV134" s="37"/>
      <c r="CW134" s="37"/>
      <c r="CX134" s="37"/>
      <c r="CY134" s="37" t="s">
        <v>2495</v>
      </c>
      <c r="CZ134" s="37"/>
      <c r="DA134" s="37"/>
      <c r="DB134" s="37"/>
      <c r="DC1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34" s="37"/>
    </row>
    <row r="135" spans="1:108" ht="45" customHeight="1" x14ac:dyDescent="0.3">
      <c r="A135" s="50">
        <v>1023014503</v>
      </c>
      <c r="B135" s="37" t="s">
        <v>2428</v>
      </c>
      <c r="C135" s="81">
        <v>44623</v>
      </c>
      <c r="D135" s="81">
        <v>44740</v>
      </c>
      <c r="E135" s="50" t="e">
        <f>VLOOKUP(MATRIZ_PRINCIPAL_USUARIOS[[#This Row],[NUMERO DE DOCUMENTO]],#REF!,2,0)</f>
        <v>#REF!</v>
      </c>
      <c r="F135" s="50" t="e">
        <f>VLOOKUP(MATRIZ_PRINCIPAL_USUARIOS[[#This Row],[NOMBRE COMPLETO]],$E$659:$E$682,1,0)</f>
        <v>#N/A</v>
      </c>
      <c r="G135" s="50"/>
      <c r="H135" s="37" t="s">
        <v>4102</v>
      </c>
      <c r="I135" s="135" t="s">
        <v>6750</v>
      </c>
      <c r="J135" s="37" t="str">
        <f>VLOOKUP(MATRIZ_PRINCIPAL_USUARIOS[[#This Row],[DUPLA]],DUPLAS[],2,0)</f>
        <v>JOHANA ALVARADO</v>
      </c>
      <c r="K135" s="37" t="s">
        <v>1</v>
      </c>
      <c r="L135" s="37" t="s">
        <v>4255</v>
      </c>
      <c r="M135" s="37" t="s">
        <v>3966</v>
      </c>
      <c r="N135" s="37" t="s">
        <v>4256</v>
      </c>
      <c r="O135" s="37" t="s">
        <v>83</v>
      </c>
      <c r="P1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JESUS  GIOVANNY BOGOTA ARMERO</v>
      </c>
      <c r="Q135" s="79">
        <v>44601</v>
      </c>
      <c r="R135" s="50">
        <f t="shared" ca="1" si="5"/>
        <v>1</v>
      </c>
      <c r="S135" s="50">
        <f t="shared" ca="1" si="6"/>
        <v>1</v>
      </c>
      <c r="T135" s="50">
        <f t="shared" ca="1" si="7"/>
        <v>6</v>
      </c>
      <c r="U135" s="37" t="str">
        <f ca="1">IF(MATRIZ_PRINCIPAL_USUARIOS[[#This Row],[FECHA DE NACIMIENTO]]&gt;0,CONCATENATE(R135," AÑOS ",S135," MESES ",T135," DIAS "),"")</f>
        <v xml:space="preserve">1 AÑOS 1 MESES 6 DIAS </v>
      </c>
      <c r="V1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5" s="116" t="s">
        <v>129</v>
      </c>
      <c r="X135" s="37" t="s">
        <v>8</v>
      </c>
      <c r="Y135" s="37" t="s">
        <v>116</v>
      </c>
      <c r="Z135" s="37" t="s">
        <v>116</v>
      </c>
      <c r="AA135" s="37" t="s">
        <v>2496</v>
      </c>
      <c r="AB135" s="37" t="s">
        <v>2496</v>
      </c>
      <c r="AC135" s="37"/>
      <c r="AD135" s="37" t="s">
        <v>2518</v>
      </c>
      <c r="AE135" s="37"/>
      <c r="AF135" s="37" t="s">
        <v>2496</v>
      </c>
      <c r="AG135" s="37" t="s">
        <v>2496</v>
      </c>
      <c r="AH135" s="37" t="s">
        <v>2496</v>
      </c>
      <c r="AI135" s="37" t="s">
        <v>2496</v>
      </c>
      <c r="AJ135" s="37" t="s">
        <v>2496</v>
      </c>
      <c r="AK135" s="37" t="s">
        <v>2496</v>
      </c>
      <c r="AL135" s="37" t="s">
        <v>2496</v>
      </c>
      <c r="AM135" s="37" t="s">
        <v>8</v>
      </c>
      <c r="AN135" s="37" t="s">
        <v>116</v>
      </c>
      <c r="AO135" s="37" t="s">
        <v>140</v>
      </c>
      <c r="AP135" s="62" t="s">
        <v>143</v>
      </c>
      <c r="AQ135" s="37" t="s">
        <v>151</v>
      </c>
      <c r="AR135" s="37" t="s">
        <v>4763</v>
      </c>
      <c r="AS135" s="37"/>
      <c r="AT135" s="37" t="s">
        <v>4769</v>
      </c>
      <c r="AU135" s="37">
        <v>3138287279</v>
      </c>
      <c r="AV135" s="37"/>
      <c r="AW135" s="37">
        <v>1</v>
      </c>
      <c r="AX135" s="37" t="s">
        <v>135</v>
      </c>
      <c r="AY135" s="37" t="s">
        <v>2496</v>
      </c>
      <c r="AZ135" s="58"/>
      <c r="BA135" s="37" t="s">
        <v>2496</v>
      </c>
      <c r="BB135" s="37" t="s">
        <v>2496</v>
      </c>
      <c r="BC135" s="37" t="s">
        <v>3654</v>
      </c>
      <c r="BD135" s="37" t="s">
        <v>2496</v>
      </c>
      <c r="BE135" s="37" t="s">
        <v>2434</v>
      </c>
      <c r="BF135" s="37" t="s">
        <v>2</v>
      </c>
      <c r="BG135" s="37">
        <v>11023014503</v>
      </c>
      <c r="BH135" s="37" t="s">
        <v>3855</v>
      </c>
      <c r="BI135" s="37" t="s">
        <v>4055</v>
      </c>
      <c r="BJ135" s="37" t="s">
        <v>83</v>
      </c>
      <c r="BK135" s="37" t="s">
        <v>3774</v>
      </c>
      <c r="BL135" s="79">
        <v>35267</v>
      </c>
      <c r="BM135" s="37" t="s">
        <v>8</v>
      </c>
      <c r="BN135" s="37" t="s">
        <v>116</v>
      </c>
      <c r="BO135" s="37" t="s">
        <v>116</v>
      </c>
      <c r="BP135" s="37"/>
      <c r="BQ135" s="37"/>
      <c r="BR135" s="37"/>
      <c r="BS135" s="37"/>
      <c r="BT135" s="37"/>
      <c r="BU135" s="37"/>
      <c r="BV135" s="79"/>
      <c r="BW135" s="50" t="str">
        <f t="shared" si="9"/>
        <v/>
      </c>
      <c r="BX135" s="62"/>
      <c r="BY135" s="62"/>
      <c r="BZ135" s="62"/>
      <c r="CA135" s="37"/>
      <c r="CB135" s="37"/>
      <c r="CC135" s="37"/>
      <c r="CD135" s="37"/>
      <c r="CE135" s="37"/>
      <c r="CF135" s="37"/>
      <c r="CG135" s="79"/>
      <c r="CH135" s="50" t="str">
        <f t="shared" si="8"/>
        <v/>
      </c>
      <c r="CI135" s="62"/>
      <c r="CJ135" s="62"/>
      <c r="CK135" s="62"/>
      <c r="CL135" s="37" t="s">
        <v>2490</v>
      </c>
      <c r="CM135" s="37" t="s">
        <v>2490</v>
      </c>
      <c r="CN135" s="37" t="s">
        <v>2495</v>
      </c>
      <c r="CO135" s="81">
        <v>44622</v>
      </c>
      <c r="CP135" s="37" t="s">
        <v>2495</v>
      </c>
      <c r="CQ135" s="37" t="s">
        <v>2496</v>
      </c>
      <c r="CR135" s="37">
        <v>0</v>
      </c>
      <c r="CS135" s="37" t="s">
        <v>2496</v>
      </c>
      <c r="CT135" s="37"/>
      <c r="CU135" s="37"/>
      <c r="CV135" s="37">
        <v>37</v>
      </c>
      <c r="CW135" s="37">
        <v>3420</v>
      </c>
      <c r="CX135" s="37">
        <v>50</v>
      </c>
      <c r="CY135" s="37" t="s">
        <v>2495</v>
      </c>
      <c r="CZ135" s="37">
        <v>1</v>
      </c>
      <c r="DA135" s="37">
        <v>1</v>
      </c>
      <c r="DB135" s="37" t="s">
        <v>5257</v>
      </c>
      <c r="DC1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5" s="37"/>
    </row>
    <row r="136" spans="1:108" ht="45" customHeight="1" x14ac:dyDescent="0.3">
      <c r="A136" s="50">
        <v>1013030625</v>
      </c>
      <c r="B136" s="37" t="s">
        <v>2427</v>
      </c>
      <c r="C136" s="81">
        <v>44623</v>
      </c>
      <c r="D136" s="81"/>
      <c r="E136" s="50"/>
      <c r="F136" s="50"/>
      <c r="G136" s="50"/>
      <c r="H136" s="37" t="s">
        <v>4102</v>
      </c>
      <c r="I136" s="37" t="s">
        <v>6750</v>
      </c>
      <c r="J136" s="37" t="str">
        <f>VLOOKUP(MATRIZ_PRINCIPAL_USUARIOS[[#This Row],[DUPLA]],DUPLAS[],2,0)</f>
        <v>JOHANA ALVARADO</v>
      </c>
      <c r="K136" s="37" t="s">
        <v>1</v>
      </c>
      <c r="L136" s="37" t="s">
        <v>4257</v>
      </c>
      <c r="M136" s="37" t="s">
        <v>3882</v>
      </c>
      <c r="N136" s="37" t="s">
        <v>4258</v>
      </c>
      <c r="O136" s="37" t="s">
        <v>4259</v>
      </c>
      <c r="P1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JULIAN  MATEO QUIÑONES  CASANOVA</v>
      </c>
      <c r="Q136" s="79">
        <v>44575</v>
      </c>
      <c r="R136" s="50">
        <f t="shared" ca="1" si="5"/>
        <v>1</v>
      </c>
      <c r="S136" s="50">
        <f t="shared" ca="1" si="6"/>
        <v>2</v>
      </c>
      <c r="T136" s="50">
        <f t="shared" ca="1" si="7"/>
        <v>1</v>
      </c>
      <c r="U136" s="37" t="str">
        <f ca="1">IF(MATRIZ_PRINCIPAL_USUARIOS[[#This Row],[FECHA DE NACIMIENTO]]&gt;0,CONCATENATE(R136," AÑOS ",S136," MESES ",T136," DIAS "),"")</f>
        <v xml:space="preserve">1 AÑOS 2 MESES 1 DIAS </v>
      </c>
      <c r="V1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6" s="116" t="s">
        <v>129</v>
      </c>
      <c r="X136" s="37" t="s">
        <v>8</v>
      </c>
      <c r="Y136" s="37" t="s">
        <v>116</v>
      </c>
      <c r="Z136" s="37" t="s">
        <v>116</v>
      </c>
      <c r="AA136" s="37" t="s">
        <v>2496</v>
      </c>
      <c r="AB136" s="37" t="s">
        <v>2496</v>
      </c>
      <c r="AC136" s="37"/>
      <c r="AD136" s="37" t="s">
        <v>2518</v>
      </c>
      <c r="AE136" s="37"/>
      <c r="AF136" s="37" t="s">
        <v>2496</v>
      </c>
      <c r="AG136" s="37" t="s">
        <v>2496</v>
      </c>
      <c r="AH136" s="37" t="s">
        <v>2496</v>
      </c>
      <c r="AI136" s="37" t="s">
        <v>2496</v>
      </c>
      <c r="AJ136" s="37" t="s">
        <v>2496</v>
      </c>
      <c r="AK136" s="37" t="s">
        <v>2496</v>
      </c>
      <c r="AL136" s="37" t="s">
        <v>2496</v>
      </c>
      <c r="AM136" s="37" t="s">
        <v>8</v>
      </c>
      <c r="AN136" s="37" t="s">
        <v>116</v>
      </c>
      <c r="AO136" s="37" t="s">
        <v>140</v>
      </c>
      <c r="AP136" s="62" t="s">
        <v>143</v>
      </c>
      <c r="AQ136" s="37" t="s">
        <v>151</v>
      </c>
      <c r="AR136" s="37"/>
      <c r="AS136" s="37"/>
      <c r="AT136" s="37"/>
      <c r="AU136" s="37"/>
      <c r="AV136" s="37"/>
      <c r="AW136" s="37">
        <v>1</v>
      </c>
      <c r="AX136" s="37" t="s">
        <v>135</v>
      </c>
      <c r="AY136" s="37" t="s">
        <v>2496</v>
      </c>
      <c r="AZ136" s="58" t="s">
        <v>3594</v>
      </c>
      <c r="BA136" s="37" t="s">
        <v>2496</v>
      </c>
      <c r="BB136" s="37" t="s">
        <v>2496</v>
      </c>
      <c r="BC136" s="37" t="s">
        <v>3654</v>
      </c>
      <c r="BD136" s="37" t="s">
        <v>2496</v>
      </c>
      <c r="BE136" s="37" t="s">
        <v>2615</v>
      </c>
      <c r="BF136" s="37" t="s">
        <v>2</v>
      </c>
      <c r="BG136" s="37">
        <v>53007609</v>
      </c>
      <c r="BH136" s="37" t="s">
        <v>4756</v>
      </c>
      <c r="BI136" s="37" t="s">
        <v>4027</v>
      </c>
      <c r="BJ136" s="37" t="s">
        <v>4770</v>
      </c>
      <c r="BK136" s="37" t="s">
        <v>3785</v>
      </c>
      <c r="BL136" s="79">
        <v>22819</v>
      </c>
      <c r="BM136" s="37" t="s">
        <v>8</v>
      </c>
      <c r="BN136" s="37" t="s">
        <v>116</v>
      </c>
      <c r="BO136" s="37" t="s">
        <v>116</v>
      </c>
      <c r="BP136" s="37" t="s">
        <v>2</v>
      </c>
      <c r="BQ136" s="37">
        <v>87434508</v>
      </c>
      <c r="BR136" s="37" t="s">
        <v>4771</v>
      </c>
      <c r="BS136" s="37" t="s">
        <v>4772</v>
      </c>
      <c r="BT136" s="37" t="s">
        <v>4258</v>
      </c>
      <c r="BU136" s="37" t="s">
        <v>4637</v>
      </c>
      <c r="BV136" s="79">
        <v>30357</v>
      </c>
      <c r="BW136" s="50">
        <f t="shared" ca="1" si="9"/>
        <v>40</v>
      </c>
      <c r="BX136" s="62" t="s">
        <v>8</v>
      </c>
      <c r="BY136" s="62" t="s">
        <v>33</v>
      </c>
      <c r="BZ136" s="62" t="s">
        <v>3266</v>
      </c>
      <c r="CA136" s="37" t="s">
        <v>2</v>
      </c>
      <c r="CB136" s="37">
        <v>1082686362</v>
      </c>
      <c r="CC136" s="37" t="s">
        <v>4027</v>
      </c>
      <c r="CD136" s="37"/>
      <c r="CE136" s="37" t="s">
        <v>5196</v>
      </c>
      <c r="CF136" s="37" t="s">
        <v>4220</v>
      </c>
      <c r="CG136" s="79">
        <v>31440</v>
      </c>
      <c r="CH136" s="50">
        <f t="shared" ca="1" si="8"/>
        <v>37</v>
      </c>
      <c r="CI136" s="62" t="s">
        <v>8</v>
      </c>
      <c r="CJ136" s="62" t="s">
        <v>33</v>
      </c>
      <c r="CK136" s="62" t="s">
        <v>3266</v>
      </c>
      <c r="CL136" s="37" t="s">
        <v>2443</v>
      </c>
      <c r="CM136" s="37" t="s">
        <v>2462</v>
      </c>
      <c r="CN136" s="37" t="s">
        <v>2495</v>
      </c>
      <c r="CO136" s="81">
        <v>44619</v>
      </c>
      <c r="CP136" s="37" t="s">
        <v>2495</v>
      </c>
      <c r="CQ136" s="37" t="s">
        <v>2496</v>
      </c>
      <c r="CR136" s="37">
        <v>0</v>
      </c>
      <c r="CS136" s="37" t="s">
        <v>2496</v>
      </c>
      <c r="CT136" s="37"/>
      <c r="CU136" s="37"/>
      <c r="CV136" s="37"/>
      <c r="CW136" s="37"/>
      <c r="CX136" s="37"/>
      <c r="CY136" s="37"/>
      <c r="CZ136" s="37"/>
      <c r="DA136" s="37"/>
      <c r="DB136" s="37" t="s">
        <v>5257</v>
      </c>
      <c r="DC1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6" s="37"/>
    </row>
    <row r="137" spans="1:108" ht="45" customHeight="1" x14ac:dyDescent="0.3">
      <c r="A137" s="50">
        <v>1243860849</v>
      </c>
      <c r="B137" s="37" t="s">
        <v>2427</v>
      </c>
      <c r="C137" s="81">
        <v>44623</v>
      </c>
      <c r="D137" s="81"/>
      <c r="E137" s="50"/>
      <c r="F137" s="50"/>
      <c r="G137" s="50"/>
      <c r="H137" s="37" t="s">
        <v>4102</v>
      </c>
      <c r="I137" s="37" t="s">
        <v>6750</v>
      </c>
      <c r="J137" s="37" t="str">
        <f>VLOOKUP(MATRIZ_PRINCIPAL_USUARIOS[[#This Row],[DUPLA]],DUPLAS[],2,0)</f>
        <v>JOHANA ALVARADO</v>
      </c>
      <c r="K137" s="37" t="s">
        <v>1</v>
      </c>
      <c r="L137" s="37" t="s">
        <v>3955</v>
      </c>
      <c r="M137" s="37" t="s">
        <v>4260</v>
      </c>
      <c r="N137" s="37" t="s">
        <v>2722</v>
      </c>
      <c r="O137" s="37" t="s">
        <v>4261</v>
      </c>
      <c r="P1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OSCAR YECID MOSQUERA CORDONA</v>
      </c>
      <c r="Q137" s="79">
        <v>44557</v>
      </c>
      <c r="R137" s="50">
        <f t="shared" ref="R137:R200" ca="1" si="10">+IF(Q137&gt;0,DATEDIF(Q137,$B$1,"y"),"")</f>
        <v>1</v>
      </c>
      <c r="S137" s="50">
        <f t="shared" ref="S137:S200" ca="1" si="11">+IF(Q137&gt;0,DATEDIF(Q137,$B$1,"ym"),"")</f>
        <v>2</v>
      </c>
      <c r="T137" s="50">
        <f t="shared" ref="T137:T200" ca="1" si="12">ABS(IF(Q137&gt;0,DATEDIF(Q137,$B$1,"md"),""))</f>
        <v>16</v>
      </c>
      <c r="U137" s="37" t="str">
        <f ca="1">IF(MATRIZ_PRINCIPAL_USUARIOS[[#This Row],[FECHA DE NACIMIENTO]]&gt;0,CONCATENATE(R137," AÑOS ",S137," MESES ",T137," DIAS "),"")</f>
        <v xml:space="preserve">1 AÑOS 2 MESES 16 DIAS </v>
      </c>
      <c r="V1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7" s="116" t="s">
        <v>129</v>
      </c>
      <c r="X137" s="37" t="s">
        <v>8</v>
      </c>
      <c r="Y137" s="37" t="s">
        <v>116</v>
      </c>
      <c r="Z137" s="37" t="s">
        <v>116</v>
      </c>
      <c r="AA137" s="37" t="s">
        <v>2496</v>
      </c>
      <c r="AB137" s="37" t="s">
        <v>2496</v>
      </c>
      <c r="AC137" s="37"/>
      <c r="AD137" s="37" t="s">
        <v>2518</v>
      </c>
      <c r="AE137" s="37"/>
      <c r="AF137" s="37" t="s">
        <v>2496</v>
      </c>
      <c r="AG137" s="37" t="s">
        <v>2496</v>
      </c>
      <c r="AH137" s="37" t="s">
        <v>2496</v>
      </c>
      <c r="AI137" s="37" t="s">
        <v>2496</v>
      </c>
      <c r="AJ137" s="37" t="s">
        <v>2496</v>
      </c>
      <c r="AK137" s="37" t="s">
        <v>2496</v>
      </c>
      <c r="AL137" s="37" t="s">
        <v>2496</v>
      </c>
      <c r="AM137" s="37" t="s">
        <v>8</v>
      </c>
      <c r="AN137" s="37" t="s">
        <v>116</v>
      </c>
      <c r="AO137" s="37" t="s">
        <v>140</v>
      </c>
      <c r="AP137" s="62" t="s">
        <v>143</v>
      </c>
      <c r="AQ137" s="37" t="s">
        <v>151</v>
      </c>
      <c r="AR137" s="37" t="s">
        <v>4569</v>
      </c>
      <c r="AS137" s="37"/>
      <c r="AT137" s="37" t="s">
        <v>4773</v>
      </c>
      <c r="AU137" s="37" t="s">
        <v>4774</v>
      </c>
      <c r="AV137" s="37"/>
      <c r="AW137" s="37">
        <v>1</v>
      </c>
      <c r="AX137" s="37" t="s">
        <v>135</v>
      </c>
      <c r="AY137" s="37" t="s">
        <v>2496</v>
      </c>
      <c r="AZ137" s="58"/>
      <c r="BA137" s="37" t="s">
        <v>2496</v>
      </c>
      <c r="BB137" s="37" t="s">
        <v>2496</v>
      </c>
      <c r="BC137" s="37" t="s">
        <v>3654</v>
      </c>
      <c r="BD137" s="37" t="s">
        <v>2496</v>
      </c>
      <c r="BE137" s="37" t="s">
        <v>2434</v>
      </c>
      <c r="BF137" s="37" t="s">
        <v>2</v>
      </c>
      <c r="BG137" s="37">
        <v>1077464255</v>
      </c>
      <c r="BH137" s="37" t="s">
        <v>4664</v>
      </c>
      <c r="BI137" s="37" t="s">
        <v>3775</v>
      </c>
      <c r="BJ137" s="37" t="s">
        <v>4775</v>
      </c>
      <c r="BK137" s="37" t="s">
        <v>4776</v>
      </c>
      <c r="BL137" s="79">
        <v>34278</v>
      </c>
      <c r="BM137" s="37" t="s">
        <v>8</v>
      </c>
      <c r="BN137" s="37" t="s">
        <v>25</v>
      </c>
      <c r="BO137" s="37" t="s">
        <v>2696</v>
      </c>
      <c r="BP137" s="37"/>
      <c r="BQ137" s="37"/>
      <c r="BR137" s="37"/>
      <c r="BS137" s="37"/>
      <c r="BT137" s="37"/>
      <c r="BU137" s="37"/>
      <c r="BV137" s="79"/>
      <c r="BW137" s="50" t="str">
        <f t="shared" si="9"/>
        <v/>
      </c>
      <c r="BX137" s="62"/>
      <c r="BY137" s="62"/>
      <c r="BZ137" s="62"/>
      <c r="CA137" s="37" t="s">
        <v>2</v>
      </c>
      <c r="CB137" s="37">
        <v>1077464255</v>
      </c>
      <c r="CC137" s="37" t="s">
        <v>4664</v>
      </c>
      <c r="CD137" s="37" t="s">
        <v>3775</v>
      </c>
      <c r="CE137" s="37" t="s">
        <v>4775</v>
      </c>
      <c r="CF137" s="37" t="s">
        <v>4776</v>
      </c>
      <c r="CG137" s="79">
        <v>34278</v>
      </c>
      <c r="CH137" s="50">
        <f t="shared" ref="CH137:CH200" ca="1" si="13">+IF(CG137&gt;0,DATEDIF(CG137,$B$1,"y"),"")</f>
        <v>29</v>
      </c>
      <c r="CI137" s="62" t="s">
        <v>8</v>
      </c>
      <c r="CJ137" s="62" t="s">
        <v>25</v>
      </c>
      <c r="CK137" s="62" t="s">
        <v>2696</v>
      </c>
      <c r="CL137" s="37" t="s">
        <v>2444</v>
      </c>
      <c r="CM137" s="37" t="s">
        <v>2462</v>
      </c>
      <c r="CN137" s="37" t="s">
        <v>2495</v>
      </c>
      <c r="CO137" s="81">
        <v>44625</v>
      </c>
      <c r="CP137" s="37" t="s">
        <v>2495</v>
      </c>
      <c r="CQ137" s="37" t="s">
        <v>2496</v>
      </c>
      <c r="CR137" s="37">
        <v>0</v>
      </c>
      <c r="CS137" s="37" t="s">
        <v>2496</v>
      </c>
      <c r="CT137" s="37"/>
      <c r="CU137" s="37"/>
      <c r="CV137" s="37">
        <v>39</v>
      </c>
      <c r="CW137" s="37">
        <v>2880</v>
      </c>
      <c r="CX137" s="37">
        <v>49</v>
      </c>
      <c r="CY137" s="37" t="s">
        <v>2495</v>
      </c>
      <c r="CZ137" s="37">
        <v>2</v>
      </c>
      <c r="DA137" s="37">
        <v>2</v>
      </c>
      <c r="DB137" s="37" t="s">
        <v>5257</v>
      </c>
      <c r="DC1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7" s="37"/>
    </row>
    <row r="138" spans="1:108" ht="45" customHeight="1" x14ac:dyDescent="0.3">
      <c r="A138" s="50">
        <v>1027544666</v>
      </c>
      <c r="B138" s="37" t="s">
        <v>2427</v>
      </c>
      <c r="C138" s="81">
        <v>44623</v>
      </c>
      <c r="D138" s="81"/>
      <c r="E138" s="50"/>
      <c r="F138" s="50"/>
      <c r="G138" s="50"/>
      <c r="H138" s="37" t="s">
        <v>4102</v>
      </c>
      <c r="I138" s="37" t="s">
        <v>6750</v>
      </c>
      <c r="J138" s="37" t="str">
        <f>VLOOKUP(MATRIZ_PRINCIPAL_USUARIOS[[#This Row],[DUPLA]],DUPLAS[],2,0)</f>
        <v>JOHANA ALVARADO</v>
      </c>
      <c r="K138" s="37" t="s">
        <v>1</v>
      </c>
      <c r="L138" s="37" t="s">
        <v>3700</v>
      </c>
      <c r="M138" s="37" t="s">
        <v>3753</v>
      </c>
      <c r="N138" s="37" t="s">
        <v>3877</v>
      </c>
      <c r="O138" s="37" t="s">
        <v>4070</v>
      </c>
      <c r="P1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JOSEPH MATHIAS PINTO CAMPOS</v>
      </c>
      <c r="Q138" s="79">
        <v>44616</v>
      </c>
      <c r="R138" s="50">
        <f t="shared" ca="1" si="10"/>
        <v>1</v>
      </c>
      <c r="S138" s="50">
        <f t="shared" ca="1" si="11"/>
        <v>0</v>
      </c>
      <c r="T138" s="50">
        <f t="shared" ca="1" si="12"/>
        <v>19</v>
      </c>
      <c r="U138" s="37" t="str">
        <f ca="1">IF(MATRIZ_PRINCIPAL_USUARIOS[[#This Row],[FECHA DE NACIMIENTO]]&gt;0,CONCATENATE(R138," AÑOS ",S138," MESES ",T138," DIAS "),"")</f>
        <v xml:space="preserve">1 AÑOS 0 MESES 19 DIAS </v>
      </c>
      <c r="V1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8" s="116" t="s">
        <v>129</v>
      </c>
      <c r="X138" s="37" t="s">
        <v>8</v>
      </c>
      <c r="Y138" s="37" t="s">
        <v>116</v>
      </c>
      <c r="Z138" s="37" t="s">
        <v>116</v>
      </c>
      <c r="AA138" s="37" t="s">
        <v>2496</v>
      </c>
      <c r="AB138" s="37" t="s">
        <v>2496</v>
      </c>
      <c r="AC138" s="37"/>
      <c r="AD138" s="37" t="s">
        <v>2518</v>
      </c>
      <c r="AE138" s="37"/>
      <c r="AF138" s="37" t="s">
        <v>2496</v>
      </c>
      <c r="AG138" s="37" t="s">
        <v>2496</v>
      </c>
      <c r="AH138" s="37" t="s">
        <v>2496</v>
      </c>
      <c r="AI138" s="37" t="s">
        <v>2496</v>
      </c>
      <c r="AJ138" s="37" t="s">
        <v>2496</v>
      </c>
      <c r="AK138" s="37" t="s">
        <v>2496</v>
      </c>
      <c r="AL138" s="37" t="s">
        <v>2496</v>
      </c>
      <c r="AM138" s="37" t="s">
        <v>8</v>
      </c>
      <c r="AN138" s="37" t="s">
        <v>116</v>
      </c>
      <c r="AO138" s="37" t="s">
        <v>140</v>
      </c>
      <c r="AP138" s="62" t="s">
        <v>143</v>
      </c>
      <c r="AQ138" s="37" t="s">
        <v>151</v>
      </c>
      <c r="AR138" s="37" t="s">
        <v>4569</v>
      </c>
      <c r="AS138" s="37"/>
      <c r="AT138" s="37" t="s">
        <v>4777</v>
      </c>
      <c r="AU138" s="37">
        <v>3125236847</v>
      </c>
      <c r="AV138" s="37"/>
      <c r="AW138" s="37">
        <v>1</v>
      </c>
      <c r="AX138" s="37" t="s">
        <v>135</v>
      </c>
      <c r="AY138" s="37" t="s">
        <v>2496</v>
      </c>
      <c r="AZ138" s="58"/>
      <c r="BA138" s="37" t="s">
        <v>2496</v>
      </c>
      <c r="BB138" s="37" t="s">
        <v>2496</v>
      </c>
      <c r="BC138" s="37" t="s">
        <v>3654</v>
      </c>
      <c r="BD138" s="37" t="s">
        <v>2496</v>
      </c>
      <c r="BE138" s="37" t="s">
        <v>2434</v>
      </c>
      <c r="BF138" s="37" t="s">
        <v>2</v>
      </c>
      <c r="BG138" s="37">
        <v>1022991206</v>
      </c>
      <c r="BH138" s="37" t="s">
        <v>4083</v>
      </c>
      <c r="BI138" s="37" t="s">
        <v>4108</v>
      </c>
      <c r="BJ138" s="37" t="s">
        <v>4591</v>
      </c>
      <c r="BK138" s="37" t="s">
        <v>4251</v>
      </c>
      <c r="BL138" s="79">
        <v>34297</v>
      </c>
      <c r="BM138" s="37" t="s">
        <v>8</v>
      </c>
      <c r="BN138" s="37" t="s">
        <v>116</v>
      </c>
      <c r="BO138" s="37" t="s">
        <v>116</v>
      </c>
      <c r="BP138" s="37" t="s">
        <v>2</v>
      </c>
      <c r="BQ138" s="37">
        <v>1032359281</v>
      </c>
      <c r="BR138" s="37" t="s">
        <v>4778</v>
      </c>
      <c r="BS138" s="37" t="s">
        <v>4752</v>
      </c>
      <c r="BT138" s="37" t="s">
        <v>3877</v>
      </c>
      <c r="BU138" s="37" t="s">
        <v>3979</v>
      </c>
      <c r="BV138" s="79">
        <v>31333</v>
      </c>
      <c r="BW138" s="50">
        <f t="shared" ca="1" si="9"/>
        <v>37</v>
      </c>
      <c r="BX138" s="62" t="s">
        <v>8</v>
      </c>
      <c r="BY138" s="62" t="s">
        <v>26</v>
      </c>
      <c r="BZ138" s="62" t="s">
        <v>3444</v>
      </c>
      <c r="CA138" s="37" t="s">
        <v>2</v>
      </c>
      <c r="CB138" s="37">
        <v>1022991206</v>
      </c>
      <c r="CC138" s="37" t="s">
        <v>4083</v>
      </c>
      <c r="CD138" s="37" t="s">
        <v>4108</v>
      </c>
      <c r="CE138" s="37" t="s">
        <v>4591</v>
      </c>
      <c r="CF138" s="37" t="s">
        <v>4251</v>
      </c>
      <c r="CG138" s="79">
        <v>34297</v>
      </c>
      <c r="CH138" s="50">
        <f t="shared" ca="1" si="13"/>
        <v>29</v>
      </c>
      <c r="CI138" s="62" t="s">
        <v>8</v>
      </c>
      <c r="CJ138" s="62" t="s">
        <v>116</v>
      </c>
      <c r="CK138" s="62" t="s">
        <v>116</v>
      </c>
      <c r="CL138" s="37" t="s">
        <v>2444</v>
      </c>
      <c r="CM138" s="37" t="s">
        <v>2460</v>
      </c>
      <c r="CN138" s="37" t="s">
        <v>2495</v>
      </c>
      <c r="CO138" s="81">
        <v>44626</v>
      </c>
      <c r="CP138" s="37" t="s">
        <v>2495</v>
      </c>
      <c r="CQ138" s="37" t="s">
        <v>2496</v>
      </c>
      <c r="CR138" s="37">
        <v>0</v>
      </c>
      <c r="CS138" s="37" t="s">
        <v>2496</v>
      </c>
      <c r="CT138" s="37"/>
      <c r="CU138" s="37"/>
      <c r="CV138" s="37">
        <v>38</v>
      </c>
      <c r="CW138" s="37">
        <v>3320</v>
      </c>
      <c r="CX138" s="37">
        <v>51</v>
      </c>
      <c r="CY138" s="37" t="s">
        <v>2495</v>
      </c>
      <c r="CZ138" s="37">
        <v>1</v>
      </c>
      <c r="DA138" s="37">
        <v>1</v>
      </c>
      <c r="DB138" s="37" t="s">
        <v>5257</v>
      </c>
      <c r="DC1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8" s="37"/>
    </row>
    <row r="139" spans="1:108" ht="45" customHeight="1" x14ac:dyDescent="0.3">
      <c r="A139" s="50">
        <v>1023046673</v>
      </c>
      <c r="B139" s="37" t="s">
        <v>2427</v>
      </c>
      <c r="C139" s="81">
        <v>44623</v>
      </c>
      <c r="D139" s="81"/>
      <c r="E139" s="50"/>
      <c r="F139" s="50"/>
      <c r="G139" s="50"/>
      <c r="H139" s="37" t="s">
        <v>4102</v>
      </c>
      <c r="I139" s="37" t="s">
        <v>6748</v>
      </c>
      <c r="J139" s="37" t="str">
        <f>VLOOKUP(MATRIZ_PRINCIPAL_USUARIOS[[#This Row],[DUPLA]],DUPLAS[],2,0)</f>
        <v>GLORIA GUERRA - KAROL</v>
      </c>
      <c r="K139" s="37" t="s">
        <v>1</v>
      </c>
      <c r="L139" s="37" t="s">
        <v>3706</v>
      </c>
      <c r="M139" s="37" t="s">
        <v>4262</v>
      </c>
      <c r="N139" s="37" t="s">
        <v>4263</v>
      </c>
      <c r="O139" s="37" t="s">
        <v>3771</v>
      </c>
      <c r="P1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ADRIAN ALEJANDRO  MENESES DIAZ</v>
      </c>
      <c r="Q139" s="79">
        <v>44338</v>
      </c>
      <c r="R139" s="50">
        <f t="shared" ca="1" si="10"/>
        <v>1</v>
      </c>
      <c r="S139" s="50">
        <f t="shared" ca="1" si="11"/>
        <v>9</v>
      </c>
      <c r="T139" s="50">
        <f t="shared" ca="1" si="12"/>
        <v>21</v>
      </c>
      <c r="U139" s="37" t="str">
        <f ca="1">IF(MATRIZ_PRINCIPAL_USUARIOS[[#This Row],[FECHA DE NACIMIENTO]]&gt;0,CONCATENATE(R139," AÑOS ",S139," MESES ",T139," DIAS "),"")</f>
        <v xml:space="preserve">1 AÑOS 9 MESES 21 DIAS </v>
      </c>
      <c r="V1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39" s="116" t="s">
        <v>129</v>
      </c>
      <c r="X139" s="37" t="s">
        <v>8</v>
      </c>
      <c r="Y139" s="37" t="s">
        <v>116</v>
      </c>
      <c r="Z139" s="37" t="s">
        <v>116</v>
      </c>
      <c r="AA139" s="37" t="s">
        <v>2496</v>
      </c>
      <c r="AB139" s="37" t="s">
        <v>2496</v>
      </c>
      <c r="AC139" s="37"/>
      <c r="AD139" s="37" t="s">
        <v>2518</v>
      </c>
      <c r="AE139" s="37"/>
      <c r="AF139" s="37" t="s">
        <v>2496</v>
      </c>
      <c r="AG139" s="37" t="s">
        <v>2496</v>
      </c>
      <c r="AH139" s="37" t="s">
        <v>2496</v>
      </c>
      <c r="AI139" s="37" t="s">
        <v>2496</v>
      </c>
      <c r="AJ139" s="37" t="s">
        <v>2496</v>
      </c>
      <c r="AK139" s="37" t="s">
        <v>2496</v>
      </c>
      <c r="AL139" s="37" t="s">
        <v>2496</v>
      </c>
      <c r="AM139" s="37" t="s">
        <v>8</v>
      </c>
      <c r="AN139" s="37" t="s">
        <v>116</v>
      </c>
      <c r="AO139" s="37" t="s">
        <v>140</v>
      </c>
      <c r="AP139" s="62" t="s">
        <v>143</v>
      </c>
      <c r="AQ139" s="37" t="s">
        <v>151</v>
      </c>
      <c r="AR139" s="37" t="s">
        <v>4539</v>
      </c>
      <c r="AS139" s="37"/>
      <c r="AT139" s="37" t="s">
        <v>4779</v>
      </c>
      <c r="AU139" s="37">
        <v>3204847247</v>
      </c>
      <c r="AV139" s="37"/>
      <c r="AW139" s="37">
        <v>2</v>
      </c>
      <c r="AX139" s="37" t="s">
        <v>135</v>
      </c>
      <c r="AY139" s="37" t="s">
        <v>2496</v>
      </c>
      <c r="AZ139" s="58"/>
      <c r="BA139" s="37" t="s">
        <v>2496</v>
      </c>
      <c r="BB139" s="37" t="s">
        <v>2496</v>
      </c>
      <c r="BC139" s="37" t="s">
        <v>4780</v>
      </c>
      <c r="BD139" s="37" t="s">
        <v>2496</v>
      </c>
      <c r="BE139" s="37" t="s">
        <v>2434</v>
      </c>
      <c r="BF139" s="37" t="s">
        <v>2</v>
      </c>
      <c r="BG139" s="37">
        <v>1110172181</v>
      </c>
      <c r="BH139" s="37" t="s">
        <v>3884</v>
      </c>
      <c r="BI139" s="37" t="s">
        <v>4052</v>
      </c>
      <c r="BJ139" s="37" t="s">
        <v>3771</v>
      </c>
      <c r="BK139" s="37" t="s">
        <v>4781</v>
      </c>
      <c r="BL139" s="79">
        <v>31477</v>
      </c>
      <c r="BM139" s="37" t="s">
        <v>8</v>
      </c>
      <c r="BN139" s="37" t="s">
        <v>40</v>
      </c>
      <c r="BO139" s="37" t="s">
        <v>2719</v>
      </c>
      <c r="BP139" s="37" t="s">
        <v>2</v>
      </c>
      <c r="BQ139" s="37">
        <v>1070960977</v>
      </c>
      <c r="BR139" s="37" t="s">
        <v>4782</v>
      </c>
      <c r="BS139" s="37"/>
      <c r="BT139" s="37" t="s">
        <v>4263</v>
      </c>
      <c r="BU139" s="37" t="s">
        <v>2709</v>
      </c>
      <c r="BV139" s="79">
        <v>33239</v>
      </c>
      <c r="BW139" s="50">
        <f t="shared" ca="1" si="9"/>
        <v>32</v>
      </c>
      <c r="BX139" s="62" t="s">
        <v>8</v>
      </c>
      <c r="BY139" s="62" t="s">
        <v>26</v>
      </c>
      <c r="BZ139" s="62" t="s">
        <v>3448</v>
      </c>
      <c r="CA139" s="37" t="s">
        <v>2</v>
      </c>
      <c r="CB139" s="37">
        <v>1110172181</v>
      </c>
      <c r="CC139" s="37" t="s">
        <v>3884</v>
      </c>
      <c r="CD139" s="37" t="s">
        <v>4052</v>
      </c>
      <c r="CE139" s="37" t="s">
        <v>3771</v>
      </c>
      <c r="CF139" s="37" t="s">
        <v>4781</v>
      </c>
      <c r="CG139" s="79">
        <v>31477</v>
      </c>
      <c r="CH139" s="50">
        <f t="shared" ca="1" si="13"/>
        <v>37</v>
      </c>
      <c r="CI139" s="62" t="s">
        <v>8</v>
      </c>
      <c r="CJ139" s="62" t="s">
        <v>40</v>
      </c>
      <c r="CK139" s="62" t="s">
        <v>2719</v>
      </c>
      <c r="CL139" s="37" t="s">
        <v>2444</v>
      </c>
      <c r="CM139" s="37" t="s">
        <v>2460</v>
      </c>
      <c r="CN139" s="37" t="s">
        <v>2495</v>
      </c>
      <c r="CO139" s="81">
        <v>44618</v>
      </c>
      <c r="CP139" s="37" t="s">
        <v>2495</v>
      </c>
      <c r="CQ139" s="37" t="s">
        <v>2495</v>
      </c>
      <c r="CR139" s="37">
        <v>1</v>
      </c>
      <c r="CS139" s="37" t="s">
        <v>2495</v>
      </c>
      <c r="CT139" s="37"/>
      <c r="CU139" s="37"/>
      <c r="CV139" s="37">
        <v>40</v>
      </c>
      <c r="CW139" s="37">
        <v>4320</v>
      </c>
      <c r="CX139" s="37">
        <v>53</v>
      </c>
      <c r="CY139" s="37" t="s">
        <v>2495</v>
      </c>
      <c r="CZ139" s="37">
        <v>6</v>
      </c>
      <c r="DA139" s="37">
        <v>9</v>
      </c>
      <c r="DB139" s="37" t="s">
        <v>5257</v>
      </c>
      <c r="DC1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39" s="37"/>
    </row>
    <row r="140" spans="1:108" ht="45" customHeight="1" x14ac:dyDescent="0.3">
      <c r="A140" s="50">
        <v>1023047089</v>
      </c>
      <c r="B140" s="37" t="s">
        <v>2428</v>
      </c>
      <c r="C140" s="81">
        <v>44623</v>
      </c>
      <c r="D140" s="81">
        <v>44676</v>
      </c>
      <c r="E140" s="50" t="e">
        <f>VLOOKUP(MATRIZ_PRINCIPAL_USUARIOS[[#This Row],[NUMERO DE DOCUMENTO]],#REF!,2,0)</f>
        <v>#REF!</v>
      </c>
      <c r="F140" s="50" t="e">
        <f>VLOOKUP(MATRIZ_PRINCIPAL_USUARIOS[[#This Row],[NOMBRE COMPLETO]],$E$659:$E$682,1,0)</f>
        <v>#N/A</v>
      </c>
      <c r="G140" s="50"/>
      <c r="H140" s="37" t="s">
        <v>4102</v>
      </c>
      <c r="I140" s="37" t="s">
        <v>6748</v>
      </c>
      <c r="J140" s="37" t="str">
        <f>VLOOKUP(MATRIZ_PRINCIPAL_USUARIOS[[#This Row],[DUPLA]],DUPLAS[],2,0)</f>
        <v>GLORIA GUERRA - KAROL</v>
      </c>
      <c r="K140" s="37" t="s">
        <v>1</v>
      </c>
      <c r="L140" s="37" t="s">
        <v>3890</v>
      </c>
      <c r="M140" s="37" t="s">
        <v>3696</v>
      </c>
      <c r="N140" s="37" t="s">
        <v>4264</v>
      </c>
      <c r="O140" s="37" t="s">
        <v>4265</v>
      </c>
      <c r="P1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DULCE SOFIA PARADA PEDREROS</v>
      </c>
      <c r="Q140" s="79">
        <v>44421</v>
      </c>
      <c r="R140" s="50">
        <f t="shared" ca="1" si="10"/>
        <v>1</v>
      </c>
      <c r="S140" s="50">
        <f t="shared" ca="1" si="11"/>
        <v>7</v>
      </c>
      <c r="T140" s="50">
        <f t="shared" ca="1" si="12"/>
        <v>2</v>
      </c>
      <c r="U140" s="37" t="str">
        <f ca="1">IF(MATRIZ_PRINCIPAL_USUARIOS[[#This Row],[FECHA DE NACIMIENTO]]&gt;0,CONCATENATE(R140," AÑOS ",S140," MESES ",T140," DIAS "),"")</f>
        <v xml:space="preserve">1 AÑOS 7 MESES 2 DIAS </v>
      </c>
      <c r="V1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0" s="116" t="s">
        <v>130</v>
      </c>
      <c r="X140" s="37" t="s">
        <v>8</v>
      </c>
      <c r="Y140" s="37" t="s">
        <v>116</v>
      </c>
      <c r="Z140" s="37" t="s">
        <v>116</v>
      </c>
      <c r="AA140" s="37" t="s">
        <v>2496</v>
      </c>
      <c r="AB140" s="37" t="s">
        <v>2496</v>
      </c>
      <c r="AC140" s="37"/>
      <c r="AD140" s="37" t="s">
        <v>2518</v>
      </c>
      <c r="AE140" s="37"/>
      <c r="AF140" s="37" t="s">
        <v>2496</v>
      </c>
      <c r="AG140" s="37" t="s">
        <v>2496</v>
      </c>
      <c r="AH140" s="37" t="s">
        <v>2496</v>
      </c>
      <c r="AI140" s="37" t="s">
        <v>2496</v>
      </c>
      <c r="AJ140" s="37" t="s">
        <v>2496</v>
      </c>
      <c r="AK140" s="37" t="s">
        <v>2496</v>
      </c>
      <c r="AL140" s="37" t="s">
        <v>2496</v>
      </c>
      <c r="AM140" s="37" t="s">
        <v>8</v>
      </c>
      <c r="AN140" s="37" t="s">
        <v>116</v>
      </c>
      <c r="AO140" s="37" t="s">
        <v>140</v>
      </c>
      <c r="AP140" s="62" t="s">
        <v>143</v>
      </c>
      <c r="AQ140" s="37" t="s">
        <v>151</v>
      </c>
      <c r="AR140" s="37" t="s">
        <v>4501</v>
      </c>
      <c r="AS140" s="37"/>
      <c r="AT140" s="37" t="s">
        <v>4783</v>
      </c>
      <c r="AU140" s="37">
        <v>3222625323</v>
      </c>
      <c r="AV140" s="37">
        <v>3116441140</v>
      </c>
      <c r="AW140" s="37">
        <v>1</v>
      </c>
      <c r="AX140" s="37" t="s">
        <v>135</v>
      </c>
      <c r="AY140" s="37" t="s">
        <v>2496</v>
      </c>
      <c r="AZ140" s="58"/>
      <c r="BA140" s="37" t="s">
        <v>2496</v>
      </c>
      <c r="BB140" s="37" t="s">
        <v>2496</v>
      </c>
      <c r="BC140" s="37" t="s">
        <v>3654</v>
      </c>
      <c r="BD140" s="37" t="s">
        <v>2496</v>
      </c>
      <c r="BE140" s="37" t="s">
        <v>2434</v>
      </c>
      <c r="BF140" s="37" t="s">
        <v>2</v>
      </c>
      <c r="BG140" s="37">
        <v>1010222457</v>
      </c>
      <c r="BH140" s="37" t="s">
        <v>4347</v>
      </c>
      <c r="BI140" s="37" t="s">
        <v>3779</v>
      </c>
      <c r="BJ140" s="37" t="s">
        <v>4265</v>
      </c>
      <c r="BK140" s="37" t="s">
        <v>3746</v>
      </c>
      <c r="BL140" s="79">
        <v>34850</v>
      </c>
      <c r="BM140" s="37" t="s">
        <v>8</v>
      </c>
      <c r="BN140" s="37" t="s">
        <v>116</v>
      </c>
      <c r="BO140" s="37" t="s">
        <v>116</v>
      </c>
      <c r="BP140" s="37" t="s">
        <v>2</v>
      </c>
      <c r="BQ140" s="37">
        <v>1022973256</v>
      </c>
      <c r="BR140" s="37" t="s">
        <v>3918</v>
      </c>
      <c r="BS140" s="37"/>
      <c r="BT140" s="37" t="s">
        <v>4264</v>
      </c>
      <c r="BU140" s="37" t="s">
        <v>4784</v>
      </c>
      <c r="BV140" s="79">
        <v>33477</v>
      </c>
      <c r="BW140" s="50">
        <f t="shared" ca="1" si="9"/>
        <v>31</v>
      </c>
      <c r="BX140" s="62" t="s">
        <v>8</v>
      </c>
      <c r="BY140" s="62" t="s">
        <v>116</v>
      </c>
      <c r="BZ140" s="62" t="s">
        <v>116</v>
      </c>
      <c r="CA140" s="37" t="s">
        <v>2</v>
      </c>
      <c r="CB140" s="37">
        <v>1010222457</v>
      </c>
      <c r="CC140" s="37" t="s">
        <v>4347</v>
      </c>
      <c r="CD140" s="37" t="s">
        <v>3779</v>
      </c>
      <c r="CE140" s="37" t="s">
        <v>4265</v>
      </c>
      <c r="CF140" s="37" t="s">
        <v>3746</v>
      </c>
      <c r="CG140" s="79">
        <v>34850</v>
      </c>
      <c r="CH140" s="50">
        <f t="shared" ca="1" si="13"/>
        <v>27</v>
      </c>
      <c r="CI140" s="62" t="s">
        <v>8</v>
      </c>
      <c r="CJ140" s="62" t="s">
        <v>116</v>
      </c>
      <c r="CK140" s="62" t="s">
        <v>116</v>
      </c>
      <c r="CL140" s="37" t="s">
        <v>2443</v>
      </c>
      <c r="CM140" s="37" t="s">
        <v>2457</v>
      </c>
      <c r="CN140" s="37" t="s">
        <v>2495</v>
      </c>
      <c r="CO140" s="81">
        <v>44618</v>
      </c>
      <c r="CP140" s="37" t="s">
        <v>2495</v>
      </c>
      <c r="CQ140" s="37" t="s">
        <v>2495</v>
      </c>
      <c r="CR140" s="37">
        <v>1</v>
      </c>
      <c r="CS140" s="37" t="s">
        <v>2496</v>
      </c>
      <c r="CT140" s="37"/>
      <c r="CU140" s="37"/>
      <c r="CV140" s="37">
        <v>39</v>
      </c>
      <c r="CW140" s="37">
        <v>2680</v>
      </c>
      <c r="CX140" s="37">
        <v>50</v>
      </c>
      <c r="CY140" s="37" t="s">
        <v>2495</v>
      </c>
      <c r="CZ140" s="37">
        <v>6</v>
      </c>
      <c r="DA140" s="37">
        <v>6</v>
      </c>
      <c r="DB140" s="37" t="s">
        <v>5257</v>
      </c>
      <c r="DC1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0" s="37"/>
    </row>
    <row r="141" spans="1:108" ht="45" customHeight="1" x14ac:dyDescent="0.3">
      <c r="A141" s="50">
        <v>1018519864</v>
      </c>
      <c r="B141" s="37" t="s">
        <v>2427</v>
      </c>
      <c r="C141" s="81">
        <v>44655</v>
      </c>
      <c r="D141" s="81"/>
      <c r="E141" s="50"/>
      <c r="F141" s="50"/>
      <c r="G141" s="50"/>
      <c r="H141" s="50" t="s">
        <v>4102</v>
      </c>
      <c r="I141" s="50" t="s">
        <v>6747</v>
      </c>
      <c r="J141" s="50" t="str">
        <f>VLOOKUP(MATRIZ_PRINCIPAL_USUARIOS[[#This Row],[DUPLA]],DUPLAS[],2,0)</f>
        <v>EMILCE SANCHEZ - MARTHA PACASUCA</v>
      </c>
      <c r="K141" s="37" t="s">
        <v>1</v>
      </c>
      <c r="L141" s="37" t="s">
        <v>5665</v>
      </c>
      <c r="M141" s="37"/>
      <c r="N141" s="37" t="s">
        <v>4808</v>
      </c>
      <c r="O141" s="37" t="s">
        <v>5666</v>
      </c>
      <c r="P1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EVELYN  BERMUDEZ  NOVOA</v>
      </c>
      <c r="Q141" s="79">
        <v>44419</v>
      </c>
      <c r="R141" s="50">
        <f t="shared" ca="1" si="10"/>
        <v>1</v>
      </c>
      <c r="S141" s="50">
        <f t="shared" ca="1" si="11"/>
        <v>7</v>
      </c>
      <c r="T141" s="50">
        <f t="shared" ca="1" si="12"/>
        <v>4</v>
      </c>
      <c r="U141" s="37" t="str">
        <f ca="1">IF(MATRIZ_PRINCIPAL_USUARIOS[[#This Row],[FECHA DE NACIMIENTO]]&gt;0,CONCATENATE(R141," AÑOS ",S141," MESES ",T141," DIAS "),"")</f>
        <v xml:space="preserve">1 AÑOS 7 MESES 4 DIAS </v>
      </c>
      <c r="V1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1" s="37" t="s">
        <v>130</v>
      </c>
      <c r="X141" s="37" t="s">
        <v>8</v>
      </c>
      <c r="Y141" s="37" t="s">
        <v>116</v>
      </c>
      <c r="Z141" s="37" t="s">
        <v>116</v>
      </c>
      <c r="AA141" s="37" t="s">
        <v>2496</v>
      </c>
      <c r="AB141" s="37" t="s">
        <v>2496</v>
      </c>
      <c r="AC141" s="37"/>
      <c r="AD141" s="37" t="s">
        <v>2518</v>
      </c>
      <c r="AE141" s="37"/>
      <c r="AF141" s="37" t="s">
        <v>2496</v>
      </c>
      <c r="AG141" s="37" t="s">
        <v>2496</v>
      </c>
      <c r="AH141" s="37" t="s">
        <v>2496</v>
      </c>
      <c r="AI141" s="37" t="s">
        <v>2496</v>
      </c>
      <c r="AJ141" s="37" t="s">
        <v>2496</v>
      </c>
      <c r="AK141" s="37" t="s">
        <v>2496</v>
      </c>
      <c r="AL141" s="37" t="s">
        <v>2496</v>
      </c>
      <c r="AM141" s="37" t="s">
        <v>8</v>
      </c>
      <c r="AN141" s="37" t="s">
        <v>116</v>
      </c>
      <c r="AO141" s="37" t="s">
        <v>140</v>
      </c>
      <c r="AP141" s="62" t="s">
        <v>143</v>
      </c>
      <c r="AQ141" s="37" t="s">
        <v>151</v>
      </c>
      <c r="AR141" s="37" t="s">
        <v>4501</v>
      </c>
      <c r="AS141" s="37"/>
      <c r="AT141" s="37" t="s">
        <v>5667</v>
      </c>
      <c r="AU141" s="37">
        <v>3125884987</v>
      </c>
      <c r="AV141" s="37"/>
      <c r="AW141" s="37">
        <v>1</v>
      </c>
      <c r="AX141" s="37" t="s">
        <v>135</v>
      </c>
      <c r="AY141" s="37" t="s">
        <v>2495</v>
      </c>
      <c r="AZ141" s="58" t="s">
        <v>3599</v>
      </c>
      <c r="BA141" s="37" t="s">
        <v>2496</v>
      </c>
      <c r="BB141" s="37" t="s">
        <v>2496</v>
      </c>
      <c r="BC141" s="37" t="s">
        <v>3607</v>
      </c>
      <c r="BD141" s="37"/>
      <c r="BE141" s="37" t="s">
        <v>2434</v>
      </c>
      <c r="BF141" s="37" t="s">
        <v>2</v>
      </c>
      <c r="BG141" s="37">
        <v>1032380964</v>
      </c>
      <c r="BH141" s="37" t="s">
        <v>4083</v>
      </c>
      <c r="BI141" s="37" t="s">
        <v>3804</v>
      </c>
      <c r="BJ141" s="37" t="s">
        <v>4808</v>
      </c>
      <c r="BK141" s="37" t="s">
        <v>5666</v>
      </c>
      <c r="BL141" s="79">
        <v>31803</v>
      </c>
      <c r="BM141" s="37" t="s">
        <v>8</v>
      </c>
      <c r="BN141" s="37" t="s">
        <v>116</v>
      </c>
      <c r="BO141" s="37" t="s">
        <v>116</v>
      </c>
      <c r="BP141" s="37" t="s">
        <v>2</v>
      </c>
      <c r="BQ141" s="37"/>
      <c r="BR141" s="37"/>
      <c r="BS141" s="81"/>
      <c r="BT141" s="37"/>
      <c r="BU141" s="37"/>
      <c r="BV141" s="79"/>
      <c r="BW141" s="50" t="str">
        <f t="shared" si="9"/>
        <v/>
      </c>
      <c r="BX141" s="62"/>
      <c r="BY141" s="62"/>
      <c r="BZ141" s="62"/>
      <c r="CA141" s="37" t="s">
        <v>2</v>
      </c>
      <c r="CB141" s="37">
        <v>1032380964</v>
      </c>
      <c r="CC141" s="37" t="s">
        <v>3963</v>
      </c>
      <c r="CD141" s="37" t="s">
        <v>3804</v>
      </c>
      <c r="CE141" s="37" t="s">
        <v>3904</v>
      </c>
      <c r="CF141" s="37" t="s">
        <v>5666</v>
      </c>
      <c r="CG141" s="79">
        <v>31803</v>
      </c>
      <c r="CH141" s="50">
        <f t="shared" ca="1" si="13"/>
        <v>36</v>
      </c>
      <c r="CI141" s="62" t="s">
        <v>8</v>
      </c>
      <c r="CJ141" s="62" t="s">
        <v>116</v>
      </c>
      <c r="CK141" s="62" t="s">
        <v>116</v>
      </c>
      <c r="CL141" s="37" t="s">
        <v>2444</v>
      </c>
      <c r="CM141" s="37" t="s">
        <v>2462</v>
      </c>
      <c r="CN141" s="37" t="s">
        <v>2495</v>
      </c>
      <c r="CO141" s="37">
        <v>44606</v>
      </c>
      <c r="CP141" s="37" t="s">
        <v>2495</v>
      </c>
      <c r="CQ141" s="37" t="s">
        <v>2495</v>
      </c>
      <c r="CR141" s="37">
        <v>2</v>
      </c>
      <c r="CS141" s="37" t="s">
        <v>2496</v>
      </c>
      <c r="CT141" s="37"/>
      <c r="CU141" s="37"/>
      <c r="CV141" s="37"/>
      <c r="CW141" s="37">
        <v>3000</v>
      </c>
      <c r="CX141" s="37">
        <v>53</v>
      </c>
      <c r="CY141" s="37"/>
      <c r="CZ141" s="37"/>
      <c r="DA141" s="37"/>
      <c r="DB141" s="37"/>
      <c r="DC1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1" s="37"/>
    </row>
    <row r="142" spans="1:108" ht="45" customHeight="1" x14ac:dyDescent="0.3">
      <c r="A142" s="50">
        <v>1012927098</v>
      </c>
      <c r="B142" s="37" t="s">
        <v>2428</v>
      </c>
      <c r="C142" s="81">
        <v>44623</v>
      </c>
      <c r="D142" s="81">
        <v>44655</v>
      </c>
      <c r="E142" s="50" t="e">
        <f>VLOOKUP(MATRIZ_PRINCIPAL_USUARIOS[[#This Row],[NUMERO DE DOCUMENTO]],#REF!,2,0)</f>
        <v>#REF!</v>
      </c>
      <c r="F142" s="50" t="e">
        <f>VLOOKUP(MATRIZ_PRINCIPAL_USUARIOS[[#This Row],[NOMBRE COMPLETO]],$E$659:$E$682,1,0)</f>
        <v>#N/A</v>
      </c>
      <c r="G142" s="50"/>
      <c r="H142" s="37" t="s">
        <v>4102</v>
      </c>
      <c r="I142" s="37" t="s">
        <v>6747</v>
      </c>
      <c r="J142" s="37" t="str">
        <f>VLOOKUP(MATRIZ_PRINCIPAL_USUARIOS[[#This Row],[DUPLA]],DUPLAS[],2,0)</f>
        <v>EMILCE SANCHEZ - MARTHA PACASUCA</v>
      </c>
      <c r="K142" s="37" t="s">
        <v>1</v>
      </c>
      <c r="L142" s="37" t="s">
        <v>4266</v>
      </c>
      <c r="M142" s="37" t="s">
        <v>4267</v>
      </c>
      <c r="N142" s="37" t="s">
        <v>4268</v>
      </c>
      <c r="O142" s="37" t="s">
        <v>4269</v>
      </c>
      <c r="P1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EMILI  SAMANTA  YAINA BRASBI</v>
      </c>
      <c r="Q142" s="79">
        <v>44294</v>
      </c>
      <c r="R142" s="50">
        <f t="shared" ca="1" si="10"/>
        <v>1</v>
      </c>
      <c r="S142" s="50">
        <f t="shared" ca="1" si="11"/>
        <v>11</v>
      </c>
      <c r="T142" s="50">
        <f t="shared" ca="1" si="12"/>
        <v>7</v>
      </c>
      <c r="U142" s="37" t="str">
        <f ca="1">IF(MATRIZ_PRINCIPAL_USUARIOS[[#This Row],[FECHA DE NACIMIENTO]]&gt;0,CONCATENATE(R142," AÑOS ",S142," MESES ",T142," DIAS "),"")</f>
        <v xml:space="preserve">1 AÑOS 11 MESES 7 DIAS </v>
      </c>
      <c r="V1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2" s="116" t="s">
        <v>130</v>
      </c>
      <c r="X142" s="37" t="s">
        <v>8</v>
      </c>
      <c r="Y142" s="37" t="s">
        <v>116</v>
      </c>
      <c r="Z142" s="37" t="s">
        <v>116</v>
      </c>
      <c r="AA142" s="37" t="s">
        <v>2496</v>
      </c>
      <c r="AB142" s="37" t="s">
        <v>2496</v>
      </c>
      <c r="AC142" s="37"/>
      <c r="AD142" s="37" t="s">
        <v>2518</v>
      </c>
      <c r="AE142" s="37"/>
      <c r="AF142" s="37" t="s">
        <v>2496</v>
      </c>
      <c r="AG142" s="37" t="s">
        <v>2496</v>
      </c>
      <c r="AH142" s="37" t="s">
        <v>2496</v>
      </c>
      <c r="AI142" s="37" t="s">
        <v>2496</v>
      </c>
      <c r="AJ142" s="37" t="s">
        <v>2496</v>
      </c>
      <c r="AK142" s="37" t="s">
        <v>2496</v>
      </c>
      <c r="AL142" s="37" t="s">
        <v>2496</v>
      </c>
      <c r="AM142" s="37" t="s">
        <v>8</v>
      </c>
      <c r="AN142" s="37" t="s">
        <v>116</v>
      </c>
      <c r="AO142" s="37" t="s">
        <v>140</v>
      </c>
      <c r="AP142" s="62" t="s">
        <v>143</v>
      </c>
      <c r="AQ142" s="37" t="s">
        <v>151</v>
      </c>
      <c r="AR142" s="37" t="s">
        <v>4539</v>
      </c>
      <c r="AS142" s="37"/>
      <c r="AT142" s="37" t="s">
        <v>4785</v>
      </c>
      <c r="AU142" s="37">
        <v>3204159497</v>
      </c>
      <c r="AV142" s="37">
        <v>3227515614</v>
      </c>
      <c r="AW142" s="37">
        <v>1</v>
      </c>
      <c r="AX142" s="37" t="s">
        <v>135</v>
      </c>
      <c r="AY142" s="37" t="s">
        <v>2495</v>
      </c>
      <c r="AZ142" s="58" t="s">
        <v>3591</v>
      </c>
      <c r="BA142" s="37" t="s">
        <v>2496</v>
      </c>
      <c r="BB142" s="37" t="s">
        <v>2496</v>
      </c>
      <c r="BC142" s="37" t="s">
        <v>3607</v>
      </c>
      <c r="BD142" s="37" t="s">
        <v>2496</v>
      </c>
      <c r="BE142" s="37" t="s">
        <v>2434</v>
      </c>
      <c r="BF142" s="37" t="s">
        <v>2</v>
      </c>
      <c r="BG142" s="37">
        <v>1000126785</v>
      </c>
      <c r="BH142" s="37" t="s">
        <v>3991</v>
      </c>
      <c r="BI142" s="37" t="s">
        <v>3814</v>
      </c>
      <c r="BJ142" s="37" t="s">
        <v>4269</v>
      </c>
      <c r="BK142" s="37" t="s">
        <v>3723</v>
      </c>
      <c r="BL142" s="79">
        <v>37440</v>
      </c>
      <c r="BM142" s="37" t="s">
        <v>8</v>
      </c>
      <c r="BN142" s="37" t="s">
        <v>116</v>
      </c>
      <c r="BO142" s="37" t="s">
        <v>116</v>
      </c>
      <c r="BP142" s="37" t="s">
        <v>2</v>
      </c>
      <c r="BQ142" s="37">
        <v>1117236191</v>
      </c>
      <c r="BR142" s="37" t="s">
        <v>3866</v>
      </c>
      <c r="BS142" s="37" t="s">
        <v>4786</v>
      </c>
      <c r="BT142" s="37" t="s">
        <v>4268</v>
      </c>
      <c r="BU142" s="37" t="s">
        <v>4078</v>
      </c>
      <c r="BV142" s="79">
        <v>35618</v>
      </c>
      <c r="BW142" s="50">
        <f t="shared" ref="BW142:BW205" ca="1" si="14">+IF(BV142&gt;0,DATEDIF(BV142,$B$1,"y"),"")</f>
        <v>25</v>
      </c>
      <c r="BX142" s="62" t="s">
        <v>8</v>
      </c>
      <c r="BY142" s="62" t="s">
        <v>116</v>
      </c>
      <c r="BZ142" s="62" t="s">
        <v>116</v>
      </c>
      <c r="CA142" s="37" t="s">
        <v>2</v>
      </c>
      <c r="CB142" s="37">
        <v>1000126785</v>
      </c>
      <c r="CC142" s="37" t="s">
        <v>3991</v>
      </c>
      <c r="CD142" s="37" t="s">
        <v>3814</v>
      </c>
      <c r="CE142" s="37" t="s">
        <v>4269</v>
      </c>
      <c r="CF142" s="37" t="s">
        <v>3723</v>
      </c>
      <c r="CG142" s="79">
        <v>37440</v>
      </c>
      <c r="CH142" s="50">
        <f t="shared" ca="1" si="13"/>
        <v>20</v>
      </c>
      <c r="CI142" s="62" t="s">
        <v>8</v>
      </c>
      <c r="CJ142" s="62" t="s">
        <v>116</v>
      </c>
      <c r="CK142" s="62" t="s">
        <v>116</v>
      </c>
      <c r="CL142" s="37" t="s">
        <v>2444</v>
      </c>
      <c r="CM142" s="37" t="s">
        <v>2457</v>
      </c>
      <c r="CN142" s="37" t="s">
        <v>2495</v>
      </c>
      <c r="CO142" s="81">
        <v>44619</v>
      </c>
      <c r="CP142" s="37" t="s">
        <v>2495</v>
      </c>
      <c r="CQ142" s="37" t="s">
        <v>2495</v>
      </c>
      <c r="CR142" s="37">
        <v>1</v>
      </c>
      <c r="CS142" s="37" t="s">
        <v>2496</v>
      </c>
      <c r="CT142" s="37"/>
      <c r="CU142" s="37"/>
      <c r="CV142" s="37">
        <v>39</v>
      </c>
      <c r="CW142" s="37">
        <v>2850</v>
      </c>
      <c r="CX142" s="37">
        <v>51</v>
      </c>
      <c r="CY142" s="37" t="s">
        <v>2495</v>
      </c>
      <c r="CZ142" s="37">
        <v>3</v>
      </c>
      <c r="DA142" s="37">
        <v>3</v>
      </c>
      <c r="DB142" s="37" t="s">
        <v>5257</v>
      </c>
      <c r="DC1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2" s="37"/>
    </row>
    <row r="143" spans="1:108" ht="45" customHeight="1" x14ac:dyDescent="0.3">
      <c r="A143" s="50">
        <v>1243860566</v>
      </c>
      <c r="B143" s="37" t="s">
        <v>2428</v>
      </c>
      <c r="C143" s="81">
        <v>44623</v>
      </c>
      <c r="D143" s="81">
        <v>44683</v>
      </c>
      <c r="E143" s="50" t="e">
        <f>VLOOKUP(MATRIZ_PRINCIPAL_USUARIOS[[#This Row],[NUMERO DE DOCUMENTO]],#REF!,2,0)</f>
        <v>#REF!</v>
      </c>
      <c r="F143" s="50" t="e">
        <f>VLOOKUP(MATRIZ_PRINCIPAL_USUARIOS[[#This Row],[NOMBRE COMPLETO]],$E$659:$E$682,1,0)</f>
        <v>#N/A</v>
      </c>
      <c r="G143" s="50"/>
      <c r="H143" s="37" t="s">
        <v>4102</v>
      </c>
      <c r="I143" s="37" t="s">
        <v>6747</v>
      </c>
      <c r="J143" s="37" t="str">
        <f>VLOOKUP(MATRIZ_PRINCIPAL_USUARIOS[[#This Row],[DUPLA]],DUPLAS[],2,0)</f>
        <v>EMILCE SANCHEZ - MARTHA PACASUCA</v>
      </c>
      <c r="K143" s="37" t="s">
        <v>1</v>
      </c>
      <c r="L143" s="37" t="s">
        <v>3792</v>
      </c>
      <c r="M143" s="37" t="s">
        <v>3758</v>
      </c>
      <c r="N143" s="37" t="s">
        <v>4270</v>
      </c>
      <c r="O143" s="37" t="s">
        <v>4271</v>
      </c>
      <c r="P1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ESTEBAN FARFAN CAVIEDES</v>
      </c>
      <c r="Q143" s="79">
        <v>44387</v>
      </c>
      <c r="R143" s="50">
        <f t="shared" ca="1" si="10"/>
        <v>1</v>
      </c>
      <c r="S143" s="50">
        <f t="shared" ca="1" si="11"/>
        <v>8</v>
      </c>
      <c r="T143" s="50">
        <f t="shared" ca="1" si="12"/>
        <v>5</v>
      </c>
      <c r="U143" s="37" t="str">
        <f ca="1">IF(MATRIZ_PRINCIPAL_USUARIOS[[#This Row],[FECHA DE NACIMIENTO]]&gt;0,CONCATENATE(R143," AÑOS ",S143," MESES ",T143," DIAS "),"")</f>
        <v xml:space="preserve">1 AÑOS 8 MESES 5 DIAS </v>
      </c>
      <c r="V1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3" s="116" t="s">
        <v>129</v>
      </c>
      <c r="X143" s="37" t="s">
        <v>8</v>
      </c>
      <c r="Y143" s="37" t="s">
        <v>116</v>
      </c>
      <c r="Z143" s="37" t="s">
        <v>116</v>
      </c>
      <c r="AA143" s="37" t="s">
        <v>2496</v>
      </c>
      <c r="AB143" s="37" t="s">
        <v>2496</v>
      </c>
      <c r="AC143" s="37"/>
      <c r="AD143" s="37" t="s">
        <v>2518</v>
      </c>
      <c r="AE143" s="37"/>
      <c r="AF143" s="37" t="s">
        <v>2496</v>
      </c>
      <c r="AG143" s="37" t="s">
        <v>2496</v>
      </c>
      <c r="AH143" s="37" t="s">
        <v>2496</v>
      </c>
      <c r="AI143" s="37" t="s">
        <v>2496</v>
      </c>
      <c r="AJ143" s="37" t="s">
        <v>2496</v>
      </c>
      <c r="AK143" s="37" t="s">
        <v>2496</v>
      </c>
      <c r="AL143" s="37" t="s">
        <v>2496</v>
      </c>
      <c r="AM143" s="37" t="s">
        <v>8</v>
      </c>
      <c r="AN143" s="37" t="s">
        <v>116</v>
      </c>
      <c r="AO143" s="37" t="s">
        <v>140</v>
      </c>
      <c r="AP143" s="62" t="s">
        <v>143</v>
      </c>
      <c r="AQ143" s="37" t="s">
        <v>151</v>
      </c>
      <c r="AR143" s="37" t="s">
        <v>4539</v>
      </c>
      <c r="AS143" s="37"/>
      <c r="AT143" s="37" t="s">
        <v>4787</v>
      </c>
      <c r="AU143" s="37">
        <v>3102917643</v>
      </c>
      <c r="AV143" s="37"/>
      <c r="AW143" s="37">
        <v>1</v>
      </c>
      <c r="AX143" s="37" t="s">
        <v>135</v>
      </c>
      <c r="AY143" s="37" t="s">
        <v>2495</v>
      </c>
      <c r="AZ143" s="58" t="s">
        <v>3606</v>
      </c>
      <c r="BA143" s="37" t="s">
        <v>2496</v>
      </c>
      <c r="BB143" s="37" t="s">
        <v>2496</v>
      </c>
      <c r="BC143" s="37" t="s">
        <v>3607</v>
      </c>
      <c r="BD143" s="37" t="s">
        <v>2496</v>
      </c>
      <c r="BE143" s="37" t="s">
        <v>2434</v>
      </c>
      <c r="BF143" s="37" t="s">
        <v>2</v>
      </c>
      <c r="BG143" s="37">
        <v>1016101539</v>
      </c>
      <c r="BH143" s="37" t="s">
        <v>4788</v>
      </c>
      <c r="BI143" s="37" t="s">
        <v>3903</v>
      </c>
      <c r="BJ143" s="37" t="s">
        <v>4271</v>
      </c>
      <c r="BK143" s="37" t="s">
        <v>4789</v>
      </c>
      <c r="BL143" s="79">
        <v>35852</v>
      </c>
      <c r="BM143" s="37" t="s">
        <v>8</v>
      </c>
      <c r="BN143" s="37" t="s">
        <v>116</v>
      </c>
      <c r="BO143" s="37" t="s">
        <v>116</v>
      </c>
      <c r="BP143" s="37" t="s">
        <v>2</v>
      </c>
      <c r="BQ143" s="37">
        <v>1023023667</v>
      </c>
      <c r="BR143" s="37" t="s">
        <v>4174</v>
      </c>
      <c r="BS143" s="37" t="s">
        <v>4790</v>
      </c>
      <c r="BT143" s="37" t="s">
        <v>4791</v>
      </c>
      <c r="BU143" s="37" t="s">
        <v>4792</v>
      </c>
      <c r="BV143" s="79">
        <v>35471</v>
      </c>
      <c r="BW143" s="50">
        <f t="shared" ca="1" si="14"/>
        <v>26</v>
      </c>
      <c r="BX143" s="62" t="s">
        <v>8</v>
      </c>
      <c r="BY143" s="62" t="s">
        <v>116</v>
      </c>
      <c r="BZ143" s="62" t="s">
        <v>116</v>
      </c>
      <c r="CA143" s="37" t="s">
        <v>2</v>
      </c>
      <c r="CB143" s="37">
        <v>1016101539</v>
      </c>
      <c r="CC143" s="37" t="s">
        <v>4788</v>
      </c>
      <c r="CD143" s="37" t="s">
        <v>3903</v>
      </c>
      <c r="CE143" s="37" t="s">
        <v>4271</v>
      </c>
      <c r="CF143" s="37" t="s">
        <v>4789</v>
      </c>
      <c r="CG143" s="79">
        <v>35852</v>
      </c>
      <c r="CH143" s="50">
        <f t="shared" ca="1" si="13"/>
        <v>25</v>
      </c>
      <c r="CI143" s="62" t="s">
        <v>8</v>
      </c>
      <c r="CJ143" s="62" t="s">
        <v>116</v>
      </c>
      <c r="CK143" s="62" t="s">
        <v>116</v>
      </c>
      <c r="CL143" s="37" t="s">
        <v>2443</v>
      </c>
      <c r="CM143" s="37" t="s">
        <v>2457</v>
      </c>
      <c r="CN143" s="37" t="s">
        <v>2495</v>
      </c>
      <c r="CO143" s="81">
        <v>44631</v>
      </c>
      <c r="CP143" s="37" t="s">
        <v>2495</v>
      </c>
      <c r="CQ143" s="37" t="s">
        <v>2495</v>
      </c>
      <c r="CR143" s="37">
        <v>1</v>
      </c>
      <c r="CS143" s="37" t="s">
        <v>2496</v>
      </c>
      <c r="CT143" s="37"/>
      <c r="CU143" s="37"/>
      <c r="CV143" s="37">
        <v>39</v>
      </c>
      <c r="CW143" s="37">
        <v>3430</v>
      </c>
      <c r="CX143" s="37">
        <v>51</v>
      </c>
      <c r="CY143" s="37" t="s">
        <v>2495</v>
      </c>
      <c r="CZ143" s="37">
        <v>6</v>
      </c>
      <c r="DA143" s="37">
        <v>7</v>
      </c>
      <c r="DB143" s="37" t="s">
        <v>5257</v>
      </c>
      <c r="DC1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3" s="37"/>
    </row>
    <row r="144" spans="1:108" ht="45" customHeight="1" x14ac:dyDescent="0.3">
      <c r="A144" s="50">
        <v>1032946299</v>
      </c>
      <c r="B144" s="37" t="s">
        <v>2427</v>
      </c>
      <c r="C144" s="81">
        <v>44623</v>
      </c>
      <c r="D144" s="81"/>
      <c r="E144" s="50"/>
      <c r="F144" s="50"/>
      <c r="G144" s="50"/>
      <c r="H144" s="37" t="s">
        <v>4102</v>
      </c>
      <c r="I144" s="37" t="s">
        <v>6747</v>
      </c>
      <c r="J144" s="37" t="str">
        <f>VLOOKUP(MATRIZ_PRINCIPAL_USUARIOS[[#This Row],[DUPLA]],DUPLAS[],2,0)</f>
        <v>EMILCE SANCHEZ - MARTHA PACASUCA</v>
      </c>
      <c r="K144" s="37" t="s">
        <v>1</v>
      </c>
      <c r="L144" s="37" t="s">
        <v>4272</v>
      </c>
      <c r="M144" s="37"/>
      <c r="N144" s="37" t="s">
        <v>4273</v>
      </c>
      <c r="O144" s="37" t="s">
        <v>4274</v>
      </c>
      <c r="P1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ELENA     QUIÑONEZ PRECIADO</v>
      </c>
      <c r="Q144" s="79">
        <v>44388</v>
      </c>
      <c r="R144" s="50">
        <f t="shared" ca="1" si="10"/>
        <v>1</v>
      </c>
      <c r="S144" s="50">
        <f t="shared" ca="1" si="11"/>
        <v>8</v>
      </c>
      <c r="T144" s="50">
        <f t="shared" ca="1" si="12"/>
        <v>4</v>
      </c>
      <c r="U144" s="37" t="str">
        <f ca="1">IF(MATRIZ_PRINCIPAL_USUARIOS[[#This Row],[FECHA DE NACIMIENTO]]&gt;0,CONCATENATE(R144," AÑOS ",S144," MESES ",T144," DIAS "),"")</f>
        <v xml:space="preserve">1 AÑOS 8 MESES 4 DIAS </v>
      </c>
      <c r="V1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4" s="116" t="s">
        <v>130</v>
      </c>
      <c r="X144" s="37" t="s">
        <v>8</v>
      </c>
      <c r="Y144" s="37" t="s">
        <v>116</v>
      </c>
      <c r="Z144" s="37" t="s">
        <v>116</v>
      </c>
      <c r="AA144" s="37" t="s">
        <v>2496</v>
      </c>
      <c r="AB144" s="37" t="s">
        <v>2496</v>
      </c>
      <c r="AC144" s="37"/>
      <c r="AD144" s="37" t="s">
        <v>2518</v>
      </c>
      <c r="AE144" s="37"/>
      <c r="AF144" s="37" t="s">
        <v>2496</v>
      </c>
      <c r="AG144" s="37" t="s">
        <v>2496</v>
      </c>
      <c r="AH144" s="37" t="s">
        <v>2496</v>
      </c>
      <c r="AI144" s="37" t="s">
        <v>2496</v>
      </c>
      <c r="AJ144" s="37" t="s">
        <v>2496</v>
      </c>
      <c r="AK144" s="37" t="s">
        <v>2496</v>
      </c>
      <c r="AL144" s="37" t="s">
        <v>2496</v>
      </c>
      <c r="AM144" s="37" t="s">
        <v>8</v>
      </c>
      <c r="AN144" s="37" t="s">
        <v>116</v>
      </c>
      <c r="AO144" s="37" t="s">
        <v>140</v>
      </c>
      <c r="AP144" s="62" t="s">
        <v>143</v>
      </c>
      <c r="AQ144" s="37" t="s">
        <v>151</v>
      </c>
      <c r="AR144" s="37" t="s">
        <v>4539</v>
      </c>
      <c r="AS144" s="37"/>
      <c r="AT144" s="37" t="s">
        <v>4793</v>
      </c>
      <c r="AU144" s="37">
        <v>3227533689</v>
      </c>
      <c r="AV144" s="37"/>
      <c r="AW144" s="37">
        <v>1</v>
      </c>
      <c r="AX144" s="37" t="s">
        <v>135</v>
      </c>
      <c r="AY144" s="37" t="s">
        <v>2495</v>
      </c>
      <c r="AZ144" s="58" t="s">
        <v>3600</v>
      </c>
      <c r="BA144" s="37" t="s">
        <v>2496</v>
      </c>
      <c r="BB144" s="37" t="s">
        <v>2496</v>
      </c>
      <c r="BC144" s="37" t="s">
        <v>3607</v>
      </c>
      <c r="BD144" s="37" t="s">
        <v>2496</v>
      </c>
      <c r="BE144" s="37" t="s">
        <v>2434</v>
      </c>
      <c r="BF144" s="37" t="s">
        <v>2</v>
      </c>
      <c r="BG144" s="37">
        <v>1143940800</v>
      </c>
      <c r="BH144" s="37" t="s">
        <v>4794</v>
      </c>
      <c r="BI144" s="37" t="s">
        <v>4795</v>
      </c>
      <c r="BJ144" s="37" t="s">
        <v>4274</v>
      </c>
      <c r="BK144" s="37" t="s">
        <v>2633</v>
      </c>
      <c r="BL144" s="79">
        <v>33458</v>
      </c>
      <c r="BM144" s="37" t="s">
        <v>8</v>
      </c>
      <c r="BN144" s="37" t="s">
        <v>33</v>
      </c>
      <c r="BO144" s="37" t="s">
        <v>3266</v>
      </c>
      <c r="BP144" s="37" t="s">
        <v>2</v>
      </c>
      <c r="BQ144" s="37">
        <v>1087196481</v>
      </c>
      <c r="BR144" s="37" t="s">
        <v>4796</v>
      </c>
      <c r="BS144" s="37" t="s">
        <v>4797</v>
      </c>
      <c r="BT144" s="37" t="s">
        <v>4063</v>
      </c>
      <c r="BU144" s="37" t="s">
        <v>3778</v>
      </c>
      <c r="BV144" s="79">
        <v>34078</v>
      </c>
      <c r="BW144" s="50">
        <f t="shared" ca="1" si="14"/>
        <v>29</v>
      </c>
      <c r="BX144" s="62" t="s">
        <v>8</v>
      </c>
      <c r="BY144" s="62" t="s">
        <v>33</v>
      </c>
      <c r="BZ144" s="62" t="s">
        <v>3308</v>
      </c>
      <c r="CA144" s="37" t="s">
        <v>2</v>
      </c>
      <c r="CB144" s="37">
        <v>1143940800</v>
      </c>
      <c r="CC144" s="37" t="s">
        <v>4794</v>
      </c>
      <c r="CD144" s="37" t="s">
        <v>4795</v>
      </c>
      <c r="CE144" s="37" t="s">
        <v>4274</v>
      </c>
      <c r="CF144" s="37" t="s">
        <v>2633</v>
      </c>
      <c r="CG144" s="79">
        <v>33458</v>
      </c>
      <c r="CH144" s="50">
        <f t="shared" ca="1" si="13"/>
        <v>31</v>
      </c>
      <c r="CI144" s="62" t="s">
        <v>8</v>
      </c>
      <c r="CJ144" s="62" t="s">
        <v>33</v>
      </c>
      <c r="CK144" s="62" t="s">
        <v>3266</v>
      </c>
      <c r="CL144" s="37" t="s">
        <v>2444</v>
      </c>
      <c r="CM144" s="37" t="s">
        <v>2468</v>
      </c>
      <c r="CN144" s="37" t="s">
        <v>2495</v>
      </c>
      <c r="CO144" s="81">
        <v>44619</v>
      </c>
      <c r="CP144" s="37" t="s">
        <v>2495</v>
      </c>
      <c r="CQ144" s="37" t="s">
        <v>2495</v>
      </c>
      <c r="CR144" s="37">
        <v>2</v>
      </c>
      <c r="CS144" s="37" t="s">
        <v>2496</v>
      </c>
      <c r="CT144" s="37"/>
      <c r="CU144" s="37"/>
      <c r="CV144" s="37">
        <v>40</v>
      </c>
      <c r="CW144" s="37">
        <v>2970</v>
      </c>
      <c r="CX144" s="37">
        <v>50</v>
      </c>
      <c r="CY144" s="37" t="s">
        <v>2495</v>
      </c>
      <c r="CZ144" s="37">
        <v>6</v>
      </c>
      <c r="DA144" s="37">
        <v>7</v>
      </c>
      <c r="DB144" s="37" t="s">
        <v>5257</v>
      </c>
      <c r="DC1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4" s="37"/>
    </row>
    <row r="145" spans="1:108" ht="45" customHeight="1" x14ac:dyDescent="0.3">
      <c r="A145" s="50">
        <v>1031187767</v>
      </c>
      <c r="B145" s="37" t="s">
        <v>2427</v>
      </c>
      <c r="C145" s="81">
        <v>44623</v>
      </c>
      <c r="D145" s="81"/>
      <c r="E145" s="50"/>
      <c r="F145" s="50"/>
      <c r="G145" s="50"/>
      <c r="H145" s="37" t="s">
        <v>4102</v>
      </c>
      <c r="I145" s="37" t="s">
        <v>6747</v>
      </c>
      <c r="J145" s="37" t="str">
        <f>VLOOKUP(MATRIZ_PRINCIPAL_USUARIOS[[#This Row],[DUPLA]],DUPLAS[],2,0)</f>
        <v>EMILCE SANCHEZ - MARTHA PACASUCA</v>
      </c>
      <c r="K145" s="37" t="s">
        <v>1</v>
      </c>
      <c r="L145" s="37" t="s">
        <v>4275</v>
      </c>
      <c r="M145" s="37" t="s">
        <v>4276</v>
      </c>
      <c r="N145" s="37" t="s">
        <v>2716</v>
      </c>
      <c r="O145" s="37" t="s">
        <v>3968</v>
      </c>
      <c r="P1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DAHIAN MURILLO URREGO</v>
      </c>
      <c r="Q145" s="79">
        <v>44397</v>
      </c>
      <c r="R145" s="50">
        <f t="shared" ca="1" si="10"/>
        <v>1</v>
      </c>
      <c r="S145" s="50">
        <f t="shared" ca="1" si="11"/>
        <v>7</v>
      </c>
      <c r="T145" s="50">
        <f t="shared" ca="1" si="12"/>
        <v>23</v>
      </c>
      <c r="U145" s="37" t="str">
        <f ca="1">IF(MATRIZ_PRINCIPAL_USUARIOS[[#This Row],[FECHA DE NACIMIENTO]]&gt;0,CONCATENATE(R145," AÑOS ",S145," MESES ",T145," DIAS "),"")</f>
        <v xml:space="preserve">1 AÑOS 7 MESES 23 DIAS </v>
      </c>
      <c r="V1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5" s="116" t="s">
        <v>130</v>
      </c>
      <c r="X145" s="37" t="s">
        <v>8</v>
      </c>
      <c r="Y145" s="37" t="s">
        <v>116</v>
      </c>
      <c r="Z145" s="37" t="s">
        <v>116</v>
      </c>
      <c r="AA145" s="37" t="s">
        <v>2496</v>
      </c>
      <c r="AB145" s="37" t="s">
        <v>2496</v>
      </c>
      <c r="AC145" s="37"/>
      <c r="AD145" s="37" t="s">
        <v>2518</v>
      </c>
      <c r="AE145" s="37"/>
      <c r="AF145" s="37" t="s">
        <v>2496</v>
      </c>
      <c r="AG145" s="37" t="s">
        <v>2496</v>
      </c>
      <c r="AH145" s="37" t="s">
        <v>2496</v>
      </c>
      <c r="AI145" s="37" t="s">
        <v>2496</v>
      </c>
      <c r="AJ145" s="37" t="s">
        <v>2496</v>
      </c>
      <c r="AK145" s="37" t="s">
        <v>2496</v>
      </c>
      <c r="AL145" s="37" t="s">
        <v>2496</v>
      </c>
      <c r="AM145" s="37" t="s">
        <v>8</v>
      </c>
      <c r="AN145" s="37" t="s">
        <v>116</v>
      </c>
      <c r="AO145" s="37" t="s">
        <v>140</v>
      </c>
      <c r="AP145" s="62" t="s">
        <v>143</v>
      </c>
      <c r="AQ145" s="37" t="s">
        <v>151</v>
      </c>
      <c r="AR145" s="37" t="s">
        <v>4798</v>
      </c>
      <c r="AS145" s="37"/>
      <c r="AT145" s="37" t="s">
        <v>4799</v>
      </c>
      <c r="AU145" s="37">
        <v>3227563211</v>
      </c>
      <c r="AV145" s="37"/>
      <c r="AW145" s="37">
        <v>1</v>
      </c>
      <c r="AX145" s="37" t="s">
        <v>135</v>
      </c>
      <c r="AY145" s="37" t="s">
        <v>2496</v>
      </c>
      <c r="AZ145" s="58"/>
      <c r="BA145" s="37" t="s">
        <v>2496</v>
      </c>
      <c r="BB145" s="37" t="s">
        <v>2496</v>
      </c>
      <c r="BC145" s="37" t="s">
        <v>3654</v>
      </c>
      <c r="BD145" s="37" t="s">
        <v>2496</v>
      </c>
      <c r="BE145" s="37" t="s">
        <v>2434</v>
      </c>
      <c r="BF145" s="37" t="s">
        <v>2</v>
      </c>
      <c r="BG145" s="37">
        <v>1031182304</v>
      </c>
      <c r="BH145" s="37" t="s">
        <v>4040</v>
      </c>
      <c r="BI145" s="37" t="s">
        <v>4800</v>
      </c>
      <c r="BJ145" s="37" t="s">
        <v>3968</v>
      </c>
      <c r="BK145" s="37" t="s">
        <v>2726</v>
      </c>
      <c r="BL145" s="79">
        <v>36385</v>
      </c>
      <c r="BM145" s="37" t="s">
        <v>8</v>
      </c>
      <c r="BN145" s="37" t="s">
        <v>116</v>
      </c>
      <c r="BO145" s="37" t="s">
        <v>116</v>
      </c>
      <c r="BP145" s="37" t="s">
        <v>2</v>
      </c>
      <c r="BQ145" s="37">
        <v>1026306088</v>
      </c>
      <c r="BR145" s="37" t="s">
        <v>4801</v>
      </c>
      <c r="BS145" s="37"/>
      <c r="BT145" s="37" t="s">
        <v>2716</v>
      </c>
      <c r="BU145" s="37" t="s">
        <v>3751</v>
      </c>
      <c r="BV145" s="79">
        <v>36326</v>
      </c>
      <c r="BW145" s="50">
        <f t="shared" ca="1" si="14"/>
        <v>23</v>
      </c>
      <c r="BX145" s="62" t="s">
        <v>8</v>
      </c>
      <c r="BY145" s="62" t="s">
        <v>116</v>
      </c>
      <c r="BZ145" s="62" t="s">
        <v>116</v>
      </c>
      <c r="CA145" s="37" t="s">
        <v>2</v>
      </c>
      <c r="CB145" s="37">
        <v>1031182304</v>
      </c>
      <c r="CC145" s="37" t="s">
        <v>4040</v>
      </c>
      <c r="CD145" s="37" t="s">
        <v>4800</v>
      </c>
      <c r="CE145" s="37" t="s">
        <v>3968</v>
      </c>
      <c r="CF145" s="37" t="s">
        <v>2726</v>
      </c>
      <c r="CG145" s="79">
        <v>36385</v>
      </c>
      <c r="CH145" s="50">
        <f t="shared" ca="1" si="13"/>
        <v>23</v>
      </c>
      <c r="CI145" s="62" t="s">
        <v>8</v>
      </c>
      <c r="CJ145" s="62" t="s">
        <v>116</v>
      </c>
      <c r="CK145" s="62" t="s">
        <v>116</v>
      </c>
      <c r="CL145" s="37" t="s">
        <v>2444</v>
      </c>
      <c r="CM145" s="37" t="s">
        <v>2468</v>
      </c>
      <c r="CN145" s="37" t="s">
        <v>2495</v>
      </c>
      <c r="CO145" s="81">
        <v>44618</v>
      </c>
      <c r="CP145" s="37" t="s">
        <v>2495</v>
      </c>
      <c r="CQ145" s="37" t="s">
        <v>2496</v>
      </c>
      <c r="CR145" s="37">
        <v>0</v>
      </c>
      <c r="CS145" s="37" t="s">
        <v>2496</v>
      </c>
      <c r="CT145" s="37"/>
      <c r="CU145" s="37"/>
      <c r="CV145" s="37">
        <v>36</v>
      </c>
      <c r="CW145" s="37">
        <v>2615</v>
      </c>
      <c r="CX145" s="37">
        <v>47</v>
      </c>
      <c r="CY145" s="37" t="s">
        <v>2495</v>
      </c>
      <c r="CZ145" s="37">
        <v>6</v>
      </c>
      <c r="DA145" s="37">
        <v>7</v>
      </c>
      <c r="DB145" s="37" t="s">
        <v>5257</v>
      </c>
      <c r="DC1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5" s="37"/>
    </row>
    <row r="146" spans="1:108" ht="45" customHeight="1" x14ac:dyDescent="0.3">
      <c r="A146" s="50">
        <v>1023046518</v>
      </c>
      <c r="B146" s="37" t="s">
        <v>2428</v>
      </c>
      <c r="C146" s="81">
        <v>44623</v>
      </c>
      <c r="D146" s="81">
        <v>44718</v>
      </c>
      <c r="E146" s="50" t="e">
        <f>VLOOKUP(MATRIZ_PRINCIPAL_USUARIOS[[#This Row],[NUMERO DE DOCUMENTO]],#REF!,2,0)</f>
        <v>#REF!</v>
      </c>
      <c r="F146" s="50" t="e">
        <f>VLOOKUP(MATRIZ_PRINCIPAL_USUARIOS[[#This Row],[NOMBRE COMPLETO]],$E$659:$E$682,1,0)</f>
        <v>#N/A</v>
      </c>
      <c r="G146" s="50"/>
      <c r="H146" s="37" t="s">
        <v>4102</v>
      </c>
      <c r="I146" s="37" t="s">
        <v>6747</v>
      </c>
      <c r="J146" s="37" t="str">
        <f>VLOOKUP(MATRIZ_PRINCIPAL_USUARIOS[[#This Row],[DUPLA]],DUPLAS[],2,0)</f>
        <v>EMILCE SANCHEZ - MARTHA PACASUCA</v>
      </c>
      <c r="K146" s="37" t="s">
        <v>1</v>
      </c>
      <c r="L146" s="37" t="s">
        <v>4217</v>
      </c>
      <c r="M146" s="37" t="s">
        <v>3847</v>
      </c>
      <c r="N146" s="37" t="s">
        <v>4277</v>
      </c>
      <c r="O146" s="37" t="s">
        <v>4199</v>
      </c>
      <c r="P1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HELLEN  SALOME  GOMEZ  MOSQUERA </v>
      </c>
      <c r="Q146" s="79">
        <v>44277</v>
      </c>
      <c r="R146" s="50">
        <f t="shared" ca="1" si="10"/>
        <v>1</v>
      </c>
      <c r="S146" s="50">
        <f t="shared" ca="1" si="11"/>
        <v>11</v>
      </c>
      <c r="T146" s="50">
        <f t="shared" ca="1" si="12"/>
        <v>21</v>
      </c>
      <c r="U146" s="37" t="str">
        <f ca="1">IF(MATRIZ_PRINCIPAL_USUARIOS[[#This Row],[FECHA DE NACIMIENTO]]&gt;0,CONCATENATE(R146," AÑOS ",S146," MESES ",T146," DIAS "),"")</f>
        <v xml:space="preserve">1 AÑOS 11 MESES 21 DIAS </v>
      </c>
      <c r="V1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6" s="116" t="s">
        <v>130</v>
      </c>
      <c r="X146" s="37" t="s">
        <v>8</v>
      </c>
      <c r="Y146" s="37" t="s">
        <v>116</v>
      </c>
      <c r="Z146" s="37" t="s">
        <v>116</v>
      </c>
      <c r="AA146" s="37" t="s">
        <v>2496</v>
      </c>
      <c r="AB146" s="37" t="s">
        <v>2496</v>
      </c>
      <c r="AC146" s="37"/>
      <c r="AD146" s="37" t="s">
        <v>2518</v>
      </c>
      <c r="AE146" s="37"/>
      <c r="AF146" s="37" t="s">
        <v>2496</v>
      </c>
      <c r="AG146" s="37" t="s">
        <v>2496</v>
      </c>
      <c r="AH146" s="37" t="s">
        <v>2496</v>
      </c>
      <c r="AI146" s="37" t="s">
        <v>2496</v>
      </c>
      <c r="AJ146" s="37" t="s">
        <v>2496</v>
      </c>
      <c r="AK146" s="37" t="s">
        <v>2496</v>
      </c>
      <c r="AL146" s="37" t="s">
        <v>2496</v>
      </c>
      <c r="AM146" s="37" t="s">
        <v>8</v>
      </c>
      <c r="AN146" s="37" t="s">
        <v>116</v>
      </c>
      <c r="AO146" s="37" t="s">
        <v>140</v>
      </c>
      <c r="AP146" s="62" t="s">
        <v>143</v>
      </c>
      <c r="AQ146" s="37" t="s">
        <v>151</v>
      </c>
      <c r="AR146" s="37" t="s">
        <v>4559</v>
      </c>
      <c r="AS146" s="37"/>
      <c r="AT146" s="37" t="s">
        <v>4802</v>
      </c>
      <c r="AU146" s="37">
        <v>3103042488</v>
      </c>
      <c r="AV146" s="37">
        <v>3138319243</v>
      </c>
      <c r="AW146" s="37">
        <v>1</v>
      </c>
      <c r="AX146" s="37" t="s">
        <v>135</v>
      </c>
      <c r="AY146" s="37" t="s">
        <v>2495</v>
      </c>
      <c r="AZ146" s="58" t="s">
        <v>3606</v>
      </c>
      <c r="BA146" s="37" t="s">
        <v>2496</v>
      </c>
      <c r="BB146" s="37" t="s">
        <v>2496</v>
      </c>
      <c r="BC146" s="37" t="s">
        <v>3654</v>
      </c>
      <c r="BD146" s="37" t="s">
        <v>2496</v>
      </c>
      <c r="BE146" s="37" t="s">
        <v>2434</v>
      </c>
      <c r="BF146" s="37" t="s">
        <v>2</v>
      </c>
      <c r="BG146" s="37">
        <v>1003935459</v>
      </c>
      <c r="BH146" s="37" t="s">
        <v>4803</v>
      </c>
      <c r="BI146" s="37"/>
      <c r="BJ146" s="37" t="s">
        <v>2722</v>
      </c>
      <c r="BK146" s="37" t="s">
        <v>4804</v>
      </c>
      <c r="BL146" s="79">
        <v>37488</v>
      </c>
      <c r="BM146" s="37" t="s">
        <v>8</v>
      </c>
      <c r="BN146" s="37" t="s">
        <v>25</v>
      </c>
      <c r="BO146" s="37" t="s">
        <v>2696</v>
      </c>
      <c r="BP146" s="37"/>
      <c r="BQ146" s="37"/>
      <c r="BR146" s="37"/>
      <c r="BS146" s="37"/>
      <c r="BT146" s="37"/>
      <c r="BU146" s="37"/>
      <c r="BV146" s="79"/>
      <c r="BW146" s="50" t="str">
        <f t="shared" si="14"/>
        <v/>
      </c>
      <c r="BX146" s="62"/>
      <c r="BY146" s="62"/>
      <c r="BZ146" s="62"/>
      <c r="CA146" s="37" t="s">
        <v>2</v>
      </c>
      <c r="CB146" s="37">
        <v>1003935459</v>
      </c>
      <c r="CC146" s="37" t="s">
        <v>4803</v>
      </c>
      <c r="CD146" s="37"/>
      <c r="CE146" s="37" t="s">
        <v>2722</v>
      </c>
      <c r="CF146" s="37" t="s">
        <v>4804</v>
      </c>
      <c r="CG146" s="79">
        <v>37488</v>
      </c>
      <c r="CH146" s="50">
        <f t="shared" ca="1" si="13"/>
        <v>20</v>
      </c>
      <c r="CI146" s="62" t="s">
        <v>8</v>
      </c>
      <c r="CJ146" s="62" t="s">
        <v>25</v>
      </c>
      <c r="CK146" s="62" t="s">
        <v>2696</v>
      </c>
      <c r="CL146" s="37" t="s">
        <v>2444</v>
      </c>
      <c r="CM146" s="37" t="s">
        <v>2462</v>
      </c>
      <c r="CN146" s="37" t="s">
        <v>2495</v>
      </c>
      <c r="CO146" s="81">
        <v>44618</v>
      </c>
      <c r="CP146" s="37" t="s">
        <v>2495</v>
      </c>
      <c r="CQ146" s="37" t="s">
        <v>2496</v>
      </c>
      <c r="CR146" s="37">
        <v>0</v>
      </c>
      <c r="CS146" s="37" t="s">
        <v>2496</v>
      </c>
      <c r="CT146" s="37"/>
      <c r="CU146" s="37"/>
      <c r="CV146" s="37">
        <v>39</v>
      </c>
      <c r="CW146" s="37">
        <v>3057</v>
      </c>
      <c r="CX146" s="37">
        <v>51</v>
      </c>
      <c r="CY146" s="37" t="s">
        <v>2495</v>
      </c>
      <c r="CZ146" s="37">
        <v>6</v>
      </c>
      <c r="DA146" s="37">
        <v>11</v>
      </c>
      <c r="DB146" s="37" t="s">
        <v>5257</v>
      </c>
      <c r="DC1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6" s="37"/>
    </row>
    <row r="147" spans="1:108" ht="45" customHeight="1" x14ac:dyDescent="0.3">
      <c r="A147" s="50">
        <v>6032021763</v>
      </c>
      <c r="B147" s="37" t="s">
        <v>2428</v>
      </c>
      <c r="C147" s="81">
        <v>44623</v>
      </c>
      <c r="D147" s="81">
        <v>44837</v>
      </c>
      <c r="E147" s="50" t="e">
        <f>VLOOKUP(MATRIZ_PRINCIPAL_USUARIOS[[#This Row],[NUMERO DE DOCUMENTO]],#REF!,2,0)</f>
        <v>#REF!</v>
      </c>
      <c r="F147" s="154" t="e">
        <f>VLOOKUP(MATRIZ_PRINCIPAL_USUARIOS[[#This Row],[NOMBRE COMPLETO]],$E$659:$E$682,1,0)</f>
        <v>#N/A</v>
      </c>
      <c r="G147" s="50" t="s">
        <v>3686</v>
      </c>
      <c r="H147" s="37" t="s">
        <v>4102</v>
      </c>
      <c r="I147" s="37" t="s">
        <v>6749</v>
      </c>
      <c r="J147" s="37" t="str">
        <f>VLOOKUP(MATRIZ_PRINCIPAL_USUARIOS[[#This Row],[DUPLA]],DUPLAS[],2,0)</f>
        <v>ANGIE YARA - YORMARY MENECES</v>
      </c>
      <c r="K147" s="37" t="s">
        <v>5925</v>
      </c>
      <c r="L147" s="37" t="s">
        <v>4278</v>
      </c>
      <c r="M147" s="37" t="s">
        <v>4279</v>
      </c>
      <c r="N147" s="37" t="s">
        <v>3904</v>
      </c>
      <c r="O147" s="37" t="s">
        <v>4152</v>
      </c>
      <c r="P1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KEYDY ANESSA BERMUDEZ GARCIA </v>
      </c>
      <c r="Q147" s="79">
        <v>44261</v>
      </c>
      <c r="R147" s="50">
        <f t="shared" ca="1" si="10"/>
        <v>2</v>
      </c>
      <c r="S147" s="50">
        <f t="shared" ca="1" si="11"/>
        <v>0</v>
      </c>
      <c r="T147" s="50">
        <f t="shared" ca="1" si="12"/>
        <v>9</v>
      </c>
      <c r="U147" s="37" t="str">
        <f ca="1">IF(MATRIZ_PRINCIPAL_USUARIOS[[#This Row],[FECHA DE NACIMIENTO]]&gt;0,CONCATENATE(R147," AÑOS ",S147," MESES ",T147," DIAS "),"")</f>
        <v xml:space="preserve">2 AÑOS 0 MESES 9 DIAS </v>
      </c>
      <c r="V1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7" s="116" t="s">
        <v>130</v>
      </c>
      <c r="X147" s="37" t="s">
        <v>9</v>
      </c>
      <c r="Y147" s="37" t="s">
        <v>45</v>
      </c>
      <c r="Z147" s="37" t="s">
        <v>45</v>
      </c>
      <c r="AA147" s="37" t="s">
        <v>2496</v>
      </c>
      <c r="AB147" s="37" t="s">
        <v>2496</v>
      </c>
      <c r="AC147" s="37"/>
      <c r="AD147" s="37" t="s">
        <v>2518</v>
      </c>
      <c r="AE147" s="37"/>
      <c r="AF147" s="37" t="s">
        <v>2496</v>
      </c>
      <c r="AG147" s="37" t="s">
        <v>2496</v>
      </c>
      <c r="AH147" s="37" t="s">
        <v>2496</v>
      </c>
      <c r="AI147" s="37" t="s">
        <v>2496</v>
      </c>
      <c r="AJ147" s="37" t="s">
        <v>2496</v>
      </c>
      <c r="AK147" s="37" t="s">
        <v>2496</v>
      </c>
      <c r="AL147" s="37" t="s">
        <v>2496</v>
      </c>
      <c r="AM147" s="37" t="s">
        <v>8</v>
      </c>
      <c r="AN147" s="37" t="s">
        <v>116</v>
      </c>
      <c r="AO147" s="37" t="s">
        <v>140</v>
      </c>
      <c r="AP147" s="62" t="s">
        <v>143</v>
      </c>
      <c r="AQ147" s="37" t="s">
        <v>151</v>
      </c>
      <c r="AR147" s="37" t="s">
        <v>4652</v>
      </c>
      <c r="AS147" s="37"/>
      <c r="AT147" s="37" t="s">
        <v>4805</v>
      </c>
      <c r="AU147" s="37">
        <v>3147815634</v>
      </c>
      <c r="AV147" s="37"/>
      <c r="AW147" s="37">
        <v>1</v>
      </c>
      <c r="AX147" s="37" t="s">
        <v>135</v>
      </c>
      <c r="AY147" s="37" t="s">
        <v>2496</v>
      </c>
      <c r="AZ147" s="58"/>
      <c r="BA147" s="37" t="s">
        <v>2496</v>
      </c>
      <c r="BB147" s="37" t="s">
        <v>2496</v>
      </c>
      <c r="BC147" s="37" t="s">
        <v>3654</v>
      </c>
      <c r="BD147" s="37" t="s">
        <v>2496</v>
      </c>
      <c r="BE147" s="37" t="s">
        <v>2434</v>
      </c>
      <c r="BF147" s="37" t="s">
        <v>5</v>
      </c>
      <c r="BG147" s="37"/>
      <c r="BH147" s="37" t="s">
        <v>4806</v>
      </c>
      <c r="BI147" s="37" t="s">
        <v>4807</v>
      </c>
      <c r="BJ147" s="37" t="s">
        <v>4808</v>
      </c>
      <c r="BK147" s="37"/>
      <c r="BL147" s="79">
        <v>37172</v>
      </c>
      <c r="BM147" s="37" t="s">
        <v>9</v>
      </c>
      <c r="BN147" s="37" t="s">
        <v>45</v>
      </c>
      <c r="BO147" s="37" t="s">
        <v>45</v>
      </c>
      <c r="BP147" s="37"/>
      <c r="BQ147" s="37"/>
      <c r="BR147" s="37"/>
      <c r="BS147" s="37"/>
      <c r="BT147" s="37"/>
      <c r="BU147" s="37"/>
      <c r="BV147" s="79"/>
      <c r="BW147" s="50" t="str">
        <f t="shared" si="14"/>
        <v/>
      </c>
      <c r="BX147" s="62"/>
      <c r="BY147" s="62"/>
      <c r="BZ147" s="62"/>
      <c r="CA147" s="37" t="s">
        <v>5</v>
      </c>
      <c r="CB147" s="37"/>
      <c r="CC147" s="37" t="s">
        <v>4806</v>
      </c>
      <c r="CD147" s="37" t="s">
        <v>4807</v>
      </c>
      <c r="CE147" s="37" t="s">
        <v>4808</v>
      </c>
      <c r="CF147" s="37"/>
      <c r="CG147" s="79">
        <v>37172</v>
      </c>
      <c r="CH147" s="50">
        <f t="shared" ca="1" si="13"/>
        <v>21</v>
      </c>
      <c r="CI147" s="62" t="s">
        <v>9</v>
      </c>
      <c r="CJ147" s="62" t="s">
        <v>45</v>
      </c>
      <c r="CK147" s="62" t="s">
        <v>45</v>
      </c>
      <c r="CL147" s="37" t="s">
        <v>2490</v>
      </c>
      <c r="CM147" s="37" t="s">
        <v>2490</v>
      </c>
      <c r="CN147" s="37" t="s">
        <v>2495</v>
      </c>
      <c r="CO147" s="81">
        <v>44630</v>
      </c>
      <c r="CP147" s="37" t="s">
        <v>2495</v>
      </c>
      <c r="CQ147" s="37" t="s">
        <v>2496</v>
      </c>
      <c r="CR147" s="37">
        <v>0</v>
      </c>
      <c r="CS147" s="37" t="s">
        <v>2496</v>
      </c>
      <c r="CT147" s="37"/>
      <c r="CU147" s="37"/>
      <c r="CV147" s="37">
        <v>3180</v>
      </c>
      <c r="CW147" s="37">
        <v>50</v>
      </c>
      <c r="CX147" s="37">
        <v>39</v>
      </c>
      <c r="CY147" s="37" t="s">
        <v>2495</v>
      </c>
      <c r="CZ147" s="37">
        <v>6</v>
      </c>
      <c r="DA147" s="37">
        <v>11</v>
      </c>
      <c r="DB147" s="37" t="s">
        <v>5257</v>
      </c>
      <c r="DC1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7" s="37"/>
    </row>
    <row r="148" spans="1:108" ht="45" customHeight="1" x14ac:dyDescent="0.3">
      <c r="A148" s="50">
        <v>1010251957</v>
      </c>
      <c r="B148" s="37" t="s">
        <v>2428</v>
      </c>
      <c r="C148" s="81">
        <v>44642</v>
      </c>
      <c r="D148" s="81">
        <v>44733</v>
      </c>
      <c r="E148" s="50" t="e">
        <f>VLOOKUP(MATRIZ_PRINCIPAL_USUARIOS[[#This Row],[NUMERO DE DOCUMENTO]],#REF!,2,0)</f>
        <v>#REF!</v>
      </c>
      <c r="F148" s="50" t="e">
        <f>VLOOKUP(MATRIZ_PRINCIPAL_USUARIOS[[#This Row],[NOMBRE COMPLETO]],$E$659:$E$682,1,0)</f>
        <v>#N/A</v>
      </c>
      <c r="G148" s="50"/>
      <c r="H148" s="50" t="s">
        <v>4102</v>
      </c>
      <c r="I148" s="135" t="s">
        <v>6747</v>
      </c>
      <c r="J148" s="37" t="str">
        <f>VLOOKUP(MATRIZ_PRINCIPAL_USUARIOS[[#This Row],[DUPLA]],DUPLAS[],2,0)</f>
        <v>EMILCE SANCHEZ - MARTHA PACASUCA</v>
      </c>
      <c r="K148" s="37" t="s">
        <v>1</v>
      </c>
      <c r="L148" s="37" t="s">
        <v>3839</v>
      </c>
      <c r="M148" s="37" t="s">
        <v>5584</v>
      </c>
      <c r="N148" s="37" t="s">
        <v>5585</v>
      </c>
      <c r="O148" s="37" t="s">
        <v>5586</v>
      </c>
      <c r="P1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EILEEN NAOMY OCHOA BARAHONA</v>
      </c>
      <c r="Q148" s="81">
        <v>44366</v>
      </c>
      <c r="R148" s="50">
        <f t="shared" ca="1" si="10"/>
        <v>1</v>
      </c>
      <c r="S148" s="50">
        <f t="shared" ca="1" si="11"/>
        <v>8</v>
      </c>
      <c r="T148" s="50">
        <f t="shared" ca="1" si="12"/>
        <v>24</v>
      </c>
      <c r="U148" s="37" t="str">
        <f ca="1">IF(MATRIZ_PRINCIPAL_USUARIOS[[#This Row],[FECHA DE NACIMIENTO]]&gt;0,CONCATENATE(R148," AÑOS ",S148," MESES ",T148," DIAS "),"")</f>
        <v xml:space="preserve">1 AÑOS 8 MESES 24 DIAS </v>
      </c>
      <c r="V1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8" s="37" t="s">
        <v>130</v>
      </c>
      <c r="X148" s="37" t="s">
        <v>8</v>
      </c>
      <c r="Y148" s="37" t="s">
        <v>116</v>
      </c>
      <c r="Z148" s="37" t="s">
        <v>116</v>
      </c>
      <c r="AA148" s="37" t="s">
        <v>2496</v>
      </c>
      <c r="AB148" s="37" t="s">
        <v>2496</v>
      </c>
      <c r="AC148" s="37"/>
      <c r="AD148" s="37" t="s">
        <v>2518</v>
      </c>
      <c r="AE148" s="37"/>
      <c r="AF148" s="37" t="s">
        <v>2496</v>
      </c>
      <c r="AG148" s="37" t="s">
        <v>2496</v>
      </c>
      <c r="AH148" s="37" t="s">
        <v>2496</v>
      </c>
      <c r="AI148" s="37" t="s">
        <v>2496</v>
      </c>
      <c r="AJ148" s="37" t="s">
        <v>2496</v>
      </c>
      <c r="AK148" s="37" t="s">
        <v>2496</v>
      </c>
      <c r="AL148" s="37" t="s">
        <v>2496</v>
      </c>
      <c r="AM148" s="37" t="s">
        <v>8</v>
      </c>
      <c r="AN148" s="37" t="s">
        <v>116</v>
      </c>
      <c r="AO148" s="37" t="s">
        <v>140</v>
      </c>
      <c r="AP148" s="62" t="s">
        <v>143</v>
      </c>
      <c r="AQ148" s="37" t="s">
        <v>151</v>
      </c>
      <c r="AR148" s="37" t="s">
        <v>4539</v>
      </c>
      <c r="AS148" s="37"/>
      <c r="AT148" s="37" t="s">
        <v>5587</v>
      </c>
      <c r="AU148" s="37">
        <v>3118222399</v>
      </c>
      <c r="AV148" s="37">
        <v>3103080012</v>
      </c>
      <c r="AW148" s="37">
        <v>1</v>
      </c>
      <c r="AX148" s="37" t="s">
        <v>135</v>
      </c>
      <c r="AY148" s="37" t="s">
        <v>2496</v>
      </c>
      <c r="AZ148" s="58"/>
      <c r="BA148" s="37" t="s">
        <v>2496</v>
      </c>
      <c r="BB148" s="37" t="s">
        <v>2496</v>
      </c>
      <c r="BC148" s="37" t="s">
        <v>3654</v>
      </c>
      <c r="BD148" s="37"/>
      <c r="BE148" s="37" t="s">
        <v>2434</v>
      </c>
      <c r="BF148" s="37" t="s">
        <v>2</v>
      </c>
      <c r="BG148" s="37">
        <v>1000048141</v>
      </c>
      <c r="BH148" s="37" t="s">
        <v>5588</v>
      </c>
      <c r="BI148" s="37" t="s">
        <v>3775</v>
      </c>
      <c r="BJ148" s="37" t="s">
        <v>5586</v>
      </c>
      <c r="BK148" s="37" t="s">
        <v>3968</v>
      </c>
      <c r="BL148" s="81">
        <v>36082</v>
      </c>
      <c r="BM148" s="37" t="s">
        <v>8</v>
      </c>
      <c r="BN148" s="37" t="s">
        <v>116</v>
      </c>
      <c r="BO148" s="37" t="s">
        <v>116</v>
      </c>
      <c r="BP148" s="37" t="s">
        <v>2</v>
      </c>
      <c r="BQ148" s="37">
        <v>1022977041</v>
      </c>
      <c r="BR148" s="37" t="s">
        <v>3955</v>
      </c>
      <c r="BS148" s="37" t="s">
        <v>4995</v>
      </c>
      <c r="BT148" s="37" t="s">
        <v>5585</v>
      </c>
      <c r="BU148" s="37" t="s">
        <v>5589</v>
      </c>
      <c r="BV148" s="81">
        <v>33704</v>
      </c>
      <c r="BW148" s="50">
        <f t="shared" ca="1" si="14"/>
        <v>30</v>
      </c>
      <c r="BX148" s="62" t="s">
        <v>8</v>
      </c>
      <c r="BY148" s="62" t="s">
        <v>116</v>
      </c>
      <c r="BZ148" s="62" t="s">
        <v>116</v>
      </c>
      <c r="CA148" s="37" t="s">
        <v>2</v>
      </c>
      <c r="CB148" s="37">
        <v>1000048141</v>
      </c>
      <c r="CC148" s="37" t="s">
        <v>5588</v>
      </c>
      <c r="CD148" s="37" t="s">
        <v>3775</v>
      </c>
      <c r="CE148" s="37" t="s">
        <v>5586</v>
      </c>
      <c r="CF148" s="37" t="s">
        <v>3968</v>
      </c>
      <c r="CG148" s="81">
        <v>36082</v>
      </c>
      <c r="CH148" s="50">
        <f t="shared" ca="1" si="13"/>
        <v>24</v>
      </c>
      <c r="CI148" s="62" t="s">
        <v>8</v>
      </c>
      <c r="CJ148" s="62" t="s">
        <v>116</v>
      </c>
      <c r="CK148" s="62" t="s">
        <v>116</v>
      </c>
      <c r="CL148" s="37" t="s">
        <v>2444</v>
      </c>
      <c r="CM148" s="37" t="s">
        <v>2468</v>
      </c>
      <c r="CN148" s="37" t="s">
        <v>2495</v>
      </c>
      <c r="CO148" s="81">
        <v>44642</v>
      </c>
      <c r="CP148" s="37" t="s">
        <v>2495</v>
      </c>
      <c r="CQ148" s="37" t="s">
        <v>2495</v>
      </c>
      <c r="CR148" s="37">
        <v>2</v>
      </c>
      <c r="CS148" s="37" t="s">
        <v>2496</v>
      </c>
      <c r="CT148" s="37"/>
      <c r="CU148" s="37"/>
      <c r="CV148" s="37"/>
      <c r="CW148" s="37">
        <v>3090</v>
      </c>
      <c r="CX148" s="37"/>
      <c r="CY148" s="37"/>
      <c r="CZ148" s="37"/>
      <c r="DA148" s="37"/>
      <c r="DB148" s="37"/>
      <c r="DC1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8" s="37"/>
    </row>
    <row r="149" spans="1:108" ht="45" customHeight="1" x14ac:dyDescent="0.3">
      <c r="A149" s="50">
        <v>1206227284</v>
      </c>
      <c r="B149" s="37" t="s">
        <v>2428</v>
      </c>
      <c r="C149" s="81">
        <v>44623</v>
      </c>
      <c r="D149" s="81">
        <v>44643</v>
      </c>
      <c r="E149" s="50" t="e">
        <f>VLOOKUP(MATRIZ_PRINCIPAL_USUARIOS[[#This Row],[NUMERO DE DOCUMENTO]],#REF!,2,0)</f>
        <v>#REF!</v>
      </c>
      <c r="F149" s="50" t="e">
        <f>VLOOKUP(MATRIZ_PRINCIPAL_USUARIOS[[#This Row],[NOMBRE COMPLETO]],$E$659:$E$682,1,0)</f>
        <v>#N/A</v>
      </c>
      <c r="G149" s="50"/>
      <c r="H149" s="37" t="s">
        <v>4102</v>
      </c>
      <c r="I149" s="37" t="s">
        <v>6747</v>
      </c>
      <c r="J149" s="37" t="str">
        <f>VLOOKUP(MATRIZ_PRINCIPAL_USUARIOS[[#This Row],[DUPLA]],DUPLAS[],2,0)</f>
        <v>EMILCE SANCHEZ - MARTHA PACASUCA</v>
      </c>
      <c r="K149" s="37" t="s">
        <v>1</v>
      </c>
      <c r="L149" s="37" t="s">
        <v>3757</v>
      </c>
      <c r="M149" s="37" t="s">
        <v>4086</v>
      </c>
      <c r="N149" s="37" t="s">
        <v>3805</v>
      </c>
      <c r="O149" s="37" t="s">
        <v>3788</v>
      </c>
      <c r="P1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JULIAN SAID ORTIZ LOPEZ</v>
      </c>
      <c r="Q149" s="79">
        <v>44411</v>
      </c>
      <c r="R149" s="50">
        <f t="shared" ca="1" si="10"/>
        <v>1</v>
      </c>
      <c r="S149" s="50">
        <f t="shared" ca="1" si="11"/>
        <v>7</v>
      </c>
      <c r="T149" s="50">
        <f t="shared" ca="1" si="12"/>
        <v>12</v>
      </c>
      <c r="U149" s="37" t="str">
        <f ca="1">IF(MATRIZ_PRINCIPAL_USUARIOS[[#This Row],[FECHA DE NACIMIENTO]]&gt;0,CONCATENATE(R149," AÑOS ",S149," MESES ",T149," DIAS "),"")</f>
        <v xml:space="preserve">1 AÑOS 7 MESES 12 DIAS </v>
      </c>
      <c r="V1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49" s="116" t="s">
        <v>129</v>
      </c>
      <c r="X149" s="37" t="s">
        <v>8</v>
      </c>
      <c r="Y149" s="37" t="s">
        <v>116</v>
      </c>
      <c r="Z149" s="37" t="s">
        <v>116</v>
      </c>
      <c r="AA149" s="37" t="s">
        <v>2496</v>
      </c>
      <c r="AB149" s="37" t="s">
        <v>2496</v>
      </c>
      <c r="AC149" s="37"/>
      <c r="AD149" s="37" t="s">
        <v>2518</v>
      </c>
      <c r="AE149" s="37"/>
      <c r="AF149" s="37" t="s">
        <v>2496</v>
      </c>
      <c r="AG149" s="37" t="s">
        <v>2496</v>
      </c>
      <c r="AH149" s="37" t="s">
        <v>2496</v>
      </c>
      <c r="AI149" s="37" t="s">
        <v>2496</v>
      </c>
      <c r="AJ149" s="37" t="s">
        <v>2496</v>
      </c>
      <c r="AK149" s="37" t="s">
        <v>2496</v>
      </c>
      <c r="AL149" s="37" t="s">
        <v>2496</v>
      </c>
      <c r="AM149" s="37" t="s">
        <v>8</v>
      </c>
      <c r="AN149" s="37" t="s">
        <v>116</v>
      </c>
      <c r="AO149" s="37" t="s">
        <v>140</v>
      </c>
      <c r="AP149" s="62" t="s">
        <v>143</v>
      </c>
      <c r="AQ149" s="37" t="s">
        <v>151</v>
      </c>
      <c r="AR149" s="37" t="s">
        <v>4547</v>
      </c>
      <c r="AS149" s="37"/>
      <c r="AT149" s="37" t="s">
        <v>4809</v>
      </c>
      <c r="AU149" s="37">
        <v>3013332416</v>
      </c>
      <c r="AV149" s="37"/>
      <c r="AW149" s="37">
        <v>1</v>
      </c>
      <c r="AX149" s="37" t="s">
        <v>135</v>
      </c>
      <c r="AY149" s="37" t="s">
        <v>2495</v>
      </c>
      <c r="AZ149" s="58" t="s">
        <v>3606</v>
      </c>
      <c r="BA149" s="37" t="s">
        <v>2496</v>
      </c>
      <c r="BB149" s="37" t="s">
        <v>2496</v>
      </c>
      <c r="BC149" s="37" t="s">
        <v>3607</v>
      </c>
      <c r="BD149" s="37" t="s">
        <v>2496</v>
      </c>
      <c r="BE149" s="37" t="s">
        <v>2434</v>
      </c>
      <c r="BF149" s="37" t="s">
        <v>2</v>
      </c>
      <c r="BG149" s="37">
        <v>1023035518</v>
      </c>
      <c r="BH149" s="37" t="s">
        <v>3926</v>
      </c>
      <c r="BI149" s="37" t="s">
        <v>4104</v>
      </c>
      <c r="BJ149" s="37" t="s">
        <v>3788</v>
      </c>
      <c r="BK149" s="37" t="s">
        <v>4810</v>
      </c>
      <c r="BL149" s="79">
        <v>36296</v>
      </c>
      <c r="BM149" s="37" t="s">
        <v>8</v>
      </c>
      <c r="BN149" s="37" t="s">
        <v>26</v>
      </c>
      <c r="BO149" s="37" t="s">
        <v>2740</v>
      </c>
      <c r="BP149" s="37" t="s">
        <v>2</v>
      </c>
      <c r="BQ149" s="37">
        <v>1023025077</v>
      </c>
      <c r="BR149" s="37" t="s">
        <v>3955</v>
      </c>
      <c r="BS149" s="37" t="s">
        <v>4229</v>
      </c>
      <c r="BT149" s="37" t="s">
        <v>3805</v>
      </c>
      <c r="BU149" s="37" t="s">
        <v>3808</v>
      </c>
      <c r="BV149" s="79">
        <v>35727</v>
      </c>
      <c r="BW149" s="50">
        <f t="shared" ca="1" si="14"/>
        <v>25</v>
      </c>
      <c r="BX149" s="62" t="s">
        <v>8</v>
      </c>
      <c r="BY149" s="62" t="s">
        <v>116</v>
      </c>
      <c r="BZ149" s="62" t="s">
        <v>116</v>
      </c>
      <c r="CA149" s="37" t="s">
        <v>2</v>
      </c>
      <c r="CB149" s="37">
        <v>1023035518</v>
      </c>
      <c r="CC149" s="37" t="s">
        <v>3926</v>
      </c>
      <c r="CD149" s="37" t="s">
        <v>4104</v>
      </c>
      <c r="CE149" s="37" t="s">
        <v>3788</v>
      </c>
      <c r="CF149" s="37" t="s">
        <v>4810</v>
      </c>
      <c r="CG149" s="79">
        <v>36296</v>
      </c>
      <c r="CH149" s="50">
        <f t="shared" ca="1" si="13"/>
        <v>23</v>
      </c>
      <c r="CI149" s="62" t="s">
        <v>8</v>
      </c>
      <c r="CJ149" s="62" t="s">
        <v>26</v>
      </c>
      <c r="CK149" s="62" t="s">
        <v>2740</v>
      </c>
      <c r="CL149" s="37" t="s">
        <v>2443</v>
      </c>
      <c r="CM149" s="37" t="s">
        <v>2457</v>
      </c>
      <c r="CN149" s="37" t="s">
        <v>2495</v>
      </c>
      <c r="CO149" s="81">
        <v>44619</v>
      </c>
      <c r="CP149" s="37" t="s">
        <v>2495</v>
      </c>
      <c r="CQ149" s="37" t="s">
        <v>2495</v>
      </c>
      <c r="CR149" s="37">
        <v>1</v>
      </c>
      <c r="CS149" s="37" t="s">
        <v>2496</v>
      </c>
      <c r="CT149" s="37"/>
      <c r="CU149" s="37"/>
      <c r="CV149" s="37">
        <v>39</v>
      </c>
      <c r="CW149" s="37">
        <v>3170</v>
      </c>
      <c r="CX149" s="37">
        <v>53</v>
      </c>
      <c r="CY149" s="37" t="s">
        <v>2495</v>
      </c>
      <c r="CZ149" s="37">
        <v>6</v>
      </c>
      <c r="DA149" s="37">
        <v>6</v>
      </c>
      <c r="DB149" s="37" t="s">
        <v>5257</v>
      </c>
      <c r="DC1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49" s="37"/>
    </row>
    <row r="150" spans="1:108" ht="45" customHeight="1" x14ac:dyDescent="0.3">
      <c r="A150" s="50">
        <v>1023047167</v>
      </c>
      <c r="B150" s="37" t="s">
        <v>2428</v>
      </c>
      <c r="C150" s="81">
        <v>44623</v>
      </c>
      <c r="D150" s="81">
        <v>44697</v>
      </c>
      <c r="E150" s="50" t="e">
        <f>VLOOKUP(MATRIZ_PRINCIPAL_USUARIOS[[#This Row],[NUMERO DE DOCUMENTO]],#REF!,2,0)</f>
        <v>#REF!</v>
      </c>
      <c r="F150" s="50" t="e">
        <f>VLOOKUP(MATRIZ_PRINCIPAL_USUARIOS[[#This Row],[NOMBRE COMPLETO]],$E$659:$E$682,1,0)</f>
        <v>#N/A</v>
      </c>
      <c r="G150" s="50"/>
      <c r="H150" s="37" t="s">
        <v>4102</v>
      </c>
      <c r="I150" s="37" t="s">
        <v>6747</v>
      </c>
      <c r="J150" s="37" t="str">
        <f>VLOOKUP(MATRIZ_PRINCIPAL_USUARIOS[[#This Row],[DUPLA]],DUPLAS[],2,0)</f>
        <v>EMILCE SANCHEZ - MARTHA PACASUCA</v>
      </c>
      <c r="K150" s="37" t="s">
        <v>1</v>
      </c>
      <c r="L150" s="37" t="s">
        <v>3847</v>
      </c>
      <c r="M150" s="37"/>
      <c r="N150" s="37" t="s">
        <v>4281</v>
      </c>
      <c r="O150" s="37" t="s">
        <v>4282</v>
      </c>
      <c r="P1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SALOME   MALDONADO BOCANEGRA</v>
      </c>
      <c r="Q150" s="79">
        <v>44433</v>
      </c>
      <c r="R150" s="50">
        <f t="shared" ca="1" si="10"/>
        <v>1</v>
      </c>
      <c r="S150" s="50">
        <f t="shared" ca="1" si="11"/>
        <v>6</v>
      </c>
      <c r="T150" s="50">
        <f t="shared" ca="1" si="12"/>
        <v>18</v>
      </c>
      <c r="U150" s="37" t="str">
        <f ca="1">IF(MATRIZ_PRINCIPAL_USUARIOS[[#This Row],[FECHA DE NACIMIENTO]]&gt;0,CONCATENATE(R150," AÑOS ",S150," MESES ",T150," DIAS "),"")</f>
        <v xml:space="preserve">1 AÑOS 6 MESES 18 DIAS </v>
      </c>
      <c r="V1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0" s="116" t="s">
        <v>130</v>
      </c>
      <c r="X150" s="37" t="s">
        <v>8</v>
      </c>
      <c r="Y150" s="37" t="s">
        <v>116</v>
      </c>
      <c r="Z150" s="37" t="s">
        <v>116</v>
      </c>
      <c r="AA150" s="37" t="s">
        <v>2496</v>
      </c>
      <c r="AB150" s="37" t="s">
        <v>2496</v>
      </c>
      <c r="AC150" s="37"/>
      <c r="AD150" s="37" t="s">
        <v>2518</v>
      </c>
      <c r="AE150" s="37"/>
      <c r="AF150" s="37" t="s">
        <v>2496</v>
      </c>
      <c r="AG150" s="37" t="s">
        <v>2496</v>
      </c>
      <c r="AH150" s="37" t="s">
        <v>2496</v>
      </c>
      <c r="AI150" s="37" t="s">
        <v>2496</v>
      </c>
      <c r="AJ150" s="37" t="s">
        <v>2496</v>
      </c>
      <c r="AK150" s="37" t="s">
        <v>2496</v>
      </c>
      <c r="AL150" s="37" t="s">
        <v>2496</v>
      </c>
      <c r="AM150" s="37" t="s">
        <v>8</v>
      </c>
      <c r="AN150" s="37" t="s">
        <v>116</v>
      </c>
      <c r="AO150" s="37" t="s">
        <v>140</v>
      </c>
      <c r="AP150" s="62" t="s">
        <v>143</v>
      </c>
      <c r="AQ150" s="37" t="s">
        <v>151</v>
      </c>
      <c r="AR150" s="37" t="s">
        <v>4696</v>
      </c>
      <c r="AS150" s="37"/>
      <c r="AT150" s="37" t="s">
        <v>4811</v>
      </c>
      <c r="AU150" s="37">
        <v>3209613265</v>
      </c>
      <c r="AV150" s="37"/>
      <c r="AW150" s="37">
        <v>1</v>
      </c>
      <c r="AX150" s="37" t="s">
        <v>135</v>
      </c>
      <c r="AY150" s="37" t="s">
        <v>2495</v>
      </c>
      <c r="AZ150" s="58" t="s">
        <v>3594</v>
      </c>
      <c r="BA150" s="37" t="s">
        <v>2496</v>
      </c>
      <c r="BB150" s="37" t="s">
        <v>2496</v>
      </c>
      <c r="BC150" s="37" t="s">
        <v>3607</v>
      </c>
      <c r="BD150" s="37" t="s">
        <v>2496</v>
      </c>
      <c r="BE150" s="37" t="s">
        <v>2434</v>
      </c>
      <c r="BF150" s="37" t="s">
        <v>2</v>
      </c>
      <c r="BG150" s="37">
        <v>1000324053</v>
      </c>
      <c r="BH150" s="37" t="s">
        <v>4812</v>
      </c>
      <c r="BI150" s="37" t="s">
        <v>4813</v>
      </c>
      <c r="BJ150" s="37" t="s">
        <v>4282</v>
      </c>
      <c r="BK150" s="37" t="s">
        <v>4814</v>
      </c>
      <c r="BL150" s="79">
        <v>36591</v>
      </c>
      <c r="BM150" s="37" t="s">
        <v>8</v>
      </c>
      <c r="BN150" s="37" t="s">
        <v>116</v>
      </c>
      <c r="BO150" s="37" t="s">
        <v>116</v>
      </c>
      <c r="BP150" s="37" t="s">
        <v>2</v>
      </c>
      <c r="BQ150" s="37">
        <v>101003061</v>
      </c>
      <c r="BR150" s="37" t="s">
        <v>3914</v>
      </c>
      <c r="BS150" s="37" t="s">
        <v>3860</v>
      </c>
      <c r="BT150" s="37" t="s">
        <v>4815</v>
      </c>
      <c r="BU150" s="37" t="s">
        <v>4816</v>
      </c>
      <c r="BV150" s="79">
        <v>36483</v>
      </c>
      <c r="BW150" s="50">
        <f t="shared" ca="1" si="14"/>
        <v>23</v>
      </c>
      <c r="BX150" s="62" t="s">
        <v>8</v>
      </c>
      <c r="BY150" s="62" t="s">
        <v>116</v>
      </c>
      <c r="BZ150" s="62" t="s">
        <v>116</v>
      </c>
      <c r="CA150" s="37" t="s">
        <v>2</v>
      </c>
      <c r="CB150" s="37">
        <v>1000324053</v>
      </c>
      <c r="CC150" s="37" t="s">
        <v>4812</v>
      </c>
      <c r="CD150" s="37" t="s">
        <v>4813</v>
      </c>
      <c r="CE150" s="37" t="s">
        <v>4282</v>
      </c>
      <c r="CF150" s="37" t="s">
        <v>4814</v>
      </c>
      <c r="CG150" s="79">
        <v>36591</v>
      </c>
      <c r="CH150" s="50">
        <f t="shared" ca="1" si="13"/>
        <v>23</v>
      </c>
      <c r="CI150" s="62" t="s">
        <v>8</v>
      </c>
      <c r="CJ150" s="62" t="s">
        <v>116</v>
      </c>
      <c r="CK150" s="62" t="s">
        <v>116</v>
      </c>
      <c r="CL150" s="37" t="s">
        <v>2443</v>
      </c>
      <c r="CM150" s="37" t="s">
        <v>2457</v>
      </c>
      <c r="CN150" s="37" t="s">
        <v>2495</v>
      </c>
      <c r="CO150" s="81">
        <v>44619</v>
      </c>
      <c r="CP150" s="37" t="s">
        <v>2495</v>
      </c>
      <c r="CQ150" s="37" t="s">
        <v>2496</v>
      </c>
      <c r="CR150" s="37">
        <v>0</v>
      </c>
      <c r="CS150" s="37" t="s">
        <v>2496</v>
      </c>
      <c r="CT150" s="37"/>
      <c r="CU150" s="37"/>
      <c r="CV150" s="37"/>
      <c r="CW150" s="37"/>
      <c r="CX150" s="37"/>
      <c r="CY150" s="37"/>
      <c r="CZ150" s="37"/>
      <c r="DA150" s="37"/>
      <c r="DB150" s="37" t="s">
        <v>5257</v>
      </c>
      <c r="DC1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0" s="37"/>
    </row>
    <row r="151" spans="1:108" ht="45" customHeight="1" x14ac:dyDescent="0.3">
      <c r="A151" s="50">
        <v>1015197913</v>
      </c>
      <c r="B151" s="37" t="s">
        <v>2427</v>
      </c>
      <c r="C151" s="81">
        <v>44824</v>
      </c>
      <c r="D151" s="81"/>
      <c r="E151" s="50"/>
      <c r="F151" s="50"/>
      <c r="G151" s="50"/>
      <c r="H151" s="50" t="s">
        <v>4102</v>
      </c>
      <c r="I151" s="50" t="s">
        <v>6748</v>
      </c>
      <c r="J151" s="37" t="str">
        <f>VLOOKUP(MATRIZ_PRINCIPAL_USUARIOS[[#This Row],[DUPLA]],DUPLAS[],2,0)</f>
        <v>GLORIA GUERRA - KAROL</v>
      </c>
      <c r="K151" s="37" t="s">
        <v>1</v>
      </c>
      <c r="L151" s="37" t="s">
        <v>6500</v>
      </c>
      <c r="M151" s="37" t="s">
        <v>5860</v>
      </c>
      <c r="N151" s="37" t="s">
        <v>6475</v>
      </c>
      <c r="O151" s="37" t="s">
        <v>3772</v>
      </c>
      <c r="P1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JHOPSE GAEL VELASQUEZ SALAZAR</v>
      </c>
      <c r="Q151" s="81">
        <v>44213</v>
      </c>
      <c r="R151" s="50">
        <f t="shared" ca="1" si="10"/>
        <v>2</v>
      </c>
      <c r="S151" s="50">
        <f t="shared" ca="1" si="11"/>
        <v>1</v>
      </c>
      <c r="T151" s="50">
        <f t="shared" ca="1" si="12"/>
        <v>26</v>
      </c>
      <c r="U151" s="37" t="str">
        <f ca="1">IF(MATRIZ_PRINCIPAL_USUARIOS[[#This Row],[FECHA DE NACIMIENTO]]&gt;0,CONCATENATE(R151," AÑOS ",S151," MESES ",T151," DIAS "),"")</f>
        <v xml:space="preserve">2 AÑOS 1 MESES 26 DIAS </v>
      </c>
      <c r="V1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1" s="37" t="s">
        <v>129</v>
      </c>
      <c r="X151" s="37" t="s">
        <v>8</v>
      </c>
      <c r="Y151" s="37" t="s">
        <v>116</v>
      </c>
      <c r="Z151" s="37" t="s">
        <v>116</v>
      </c>
      <c r="AA151" s="37" t="s">
        <v>2496</v>
      </c>
      <c r="AB151" s="37" t="s">
        <v>2496</v>
      </c>
      <c r="AC151" s="37" t="s">
        <v>2496</v>
      </c>
      <c r="AD151" s="37" t="s">
        <v>2496</v>
      </c>
      <c r="AE151" s="37" t="s">
        <v>2496</v>
      </c>
      <c r="AF151" s="37" t="s">
        <v>2496</v>
      </c>
      <c r="AG151" s="37" t="s">
        <v>2496</v>
      </c>
      <c r="AH151" s="37" t="s">
        <v>2496</v>
      </c>
      <c r="AI151" s="37" t="s">
        <v>2496</v>
      </c>
      <c r="AJ151" s="37" t="s">
        <v>2496</v>
      </c>
      <c r="AK151" s="37" t="s">
        <v>2496</v>
      </c>
      <c r="AL151" s="37" t="s">
        <v>2496</v>
      </c>
      <c r="AM151" s="37" t="s">
        <v>8</v>
      </c>
      <c r="AN151" s="37" t="s">
        <v>116</v>
      </c>
      <c r="AO151" s="37" t="s">
        <v>140</v>
      </c>
      <c r="AP151" s="62" t="s">
        <v>143</v>
      </c>
      <c r="AQ151" s="37" t="s">
        <v>151</v>
      </c>
      <c r="AR151" s="37" t="s">
        <v>4102</v>
      </c>
      <c r="AS151" s="37"/>
      <c r="AT151" s="37" t="s">
        <v>6501</v>
      </c>
      <c r="AU151" s="37">
        <v>3043822529</v>
      </c>
      <c r="AV151" s="37">
        <v>3155707879</v>
      </c>
      <c r="AW151" s="37">
        <v>1</v>
      </c>
      <c r="AX151" s="37" t="s">
        <v>135</v>
      </c>
      <c r="AY151" s="37" t="s">
        <v>2496</v>
      </c>
      <c r="AZ151" s="58"/>
      <c r="BA151" s="37" t="s">
        <v>2496</v>
      </c>
      <c r="BB151" s="37" t="s">
        <v>2496</v>
      </c>
      <c r="BC151" s="37"/>
      <c r="BD151" s="37"/>
      <c r="BE151" s="37" t="s">
        <v>2434</v>
      </c>
      <c r="BF151" s="37" t="s">
        <v>4</v>
      </c>
      <c r="BG151" s="37">
        <v>6416765</v>
      </c>
      <c r="BH151" s="37" t="s">
        <v>6502</v>
      </c>
      <c r="BI151" s="37" t="s">
        <v>6503</v>
      </c>
      <c r="BJ151" s="37" t="s">
        <v>3772</v>
      </c>
      <c r="BK151" s="37" t="s">
        <v>6504</v>
      </c>
      <c r="BL151" s="81">
        <v>34508</v>
      </c>
      <c r="BM151" s="37" t="s">
        <v>9</v>
      </c>
      <c r="BN151" s="37" t="s">
        <v>45</v>
      </c>
      <c r="BO151" s="37" t="s">
        <v>45</v>
      </c>
      <c r="BP151" s="37" t="s">
        <v>4</v>
      </c>
      <c r="BQ151" s="37">
        <v>5971411</v>
      </c>
      <c r="BR151" s="37" t="s">
        <v>3931</v>
      </c>
      <c r="BS151" s="37" t="s">
        <v>6505</v>
      </c>
      <c r="BT151" s="37" t="s">
        <v>6475</v>
      </c>
      <c r="BU151" s="37" t="s">
        <v>6506</v>
      </c>
      <c r="BV151" s="81">
        <v>32133</v>
      </c>
      <c r="BW151" s="50">
        <f t="shared" ca="1" si="14"/>
        <v>35</v>
      </c>
      <c r="BX151" s="62" t="s">
        <v>9</v>
      </c>
      <c r="BY151" s="62" t="s">
        <v>45</v>
      </c>
      <c r="BZ151" s="62" t="s">
        <v>45</v>
      </c>
      <c r="CA151" s="37" t="s">
        <v>4</v>
      </c>
      <c r="CB151" s="37">
        <v>6416765</v>
      </c>
      <c r="CC151" s="37" t="s">
        <v>6502</v>
      </c>
      <c r="CD151" s="37" t="s">
        <v>6503</v>
      </c>
      <c r="CE151" s="37" t="s">
        <v>3772</v>
      </c>
      <c r="CF151" s="37" t="s">
        <v>6504</v>
      </c>
      <c r="CG151" s="81">
        <v>34508</v>
      </c>
      <c r="CH151" s="50">
        <f t="shared" ca="1" si="13"/>
        <v>28</v>
      </c>
      <c r="CI151" s="62" t="s">
        <v>9</v>
      </c>
      <c r="CJ151" s="62" t="s">
        <v>45</v>
      </c>
      <c r="CK151" s="62" t="s">
        <v>45</v>
      </c>
      <c r="CL151" s="37" t="s">
        <v>2443</v>
      </c>
      <c r="CM151" s="37" t="s">
        <v>6391</v>
      </c>
      <c r="CN151" s="37" t="s">
        <v>2495</v>
      </c>
      <c r="CO151" s="81">
        <v>44825</v>
      </c>
      <c r="CP151" s="37" t="s">
        <v>2495</v>
      </c>
      <c r="CQ151" s="37" t="s">
        <v>2495</v>
      </c>
      <c r="CR151" s="37"/>
      <c r="CS151" s="37" t="s">
        <v>2496</v>
      </c>
      <c r="CT151" s="37"/>
      <c r="CU151" s="37"/>
      <c r="CV151" s="37"/>
      <c r="CW151" s="37">
        <v>3100</v>
      </c>
      <c r="CX151" s="37">
        <v>49</v>
      </c>
      <c r="CY151" s="37" t="s">
        <v>2496</v>
      </c>
      <c r="CZ151" s="37">
        <v>8</v>
      </c>
      <c r="DA151" s="37" t="s">
        <v>6091</v>
      </c>
      <c r="DB151" s="37">
        <v>38</v>
      </c>
      <c r="DC1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1" s="37"/>
    </row>
    <row r="152" spans="1:108" ht="45" customHeight="1" x14ac:dyDescent="0.3">
      <c r="A152" s="50">
        <v>60820211029</v>
      </c>
      <c r="B152" s="37" t="s">
        <v>2428</v>
      </c>
      <c r="C152" s="81">
        <v>44623</v>
      </c>
      <c r="D152" s="81">
        <v>44824</v>
      </c>
      <c r="E152" s="50" t="e">
        <f>VLOOKUP(MATRIZ_PRINCIPAL_USUARIOS[[#This Row],[NUMERO DE DOCUMENTO]],#REF!,2,0)</f>
        <v>#REF!</v>
      </c>
      <c r="F152" s="50" t="e">
        <f>VLOOKUP(MATRIZ_PRINCIPAL_USUARIOS[[#This Row],[NOMBRE COMPLETO]],$E$659:$E$682,1,0)</f>
        <v>#N/A</v>
      </c>
      <c r="G152" s="50"/>
      <c r="H152" s="37" t="s">
        <v>4102</v>
      </c>
      <c r="I152" s="37" t="s">
        <v>6747</v>
      </c>
      <c r="J152" s="37" t="str">
        <f>VLOOKUP(MATRIZ_PRINCIPAL_USUARIOS[[#This Row],[DUPLA]],DUPLAS[],2,0)</f>
        <v>EMILCE SANCHEZ - MARTHA PACASUCA</v>
      </c>
      <c r="K152" s="37" t="s">
        <v>5925</v>
      </c>
      <c r="L152" s="37" t="s">
        <v>4283</v>
      </c>
      <c r="M152" s="37" t="s">
        <v>4284</v>
      </c>
      <c r="N152" s="37" t="s">
        <v>3793</v>
      </c>
      <c r="O152" s="37" t="s">
        <v>3712</v>
      </c>
      <c r="P1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YLIANA  VICTORIA  VILLALOBOS TORRES</v>
      </c>
      <c r="Q152" s="79">
        <v>44414</v>
      </c>
      <c r="R152" s="50">
        <f t="shared" ca="1" si="10"/>
        <v>1</v>
      </c>
      <c r="S152" s="50">
        <f t="shared" ca="1" si="11"/>
        <v>7</v>
      </c>
      <c r="T152" s="50">
        <f t="shared" ca="1" si="12"/>
        <v>9</v>
      </c>
      <c r="U152" s="37" t="str">
        <f ca="1">IF(MATRIZ_PRINCIPAL_USUARIOS[[#This Row],[FECHA DE NACIMIENTO]]&gt;0,CONCATENATE(R152," AÑOS ",S152," MESES ",T152," DIAS "),"")</f>
        <v xml:space="preserve">1 AÑOS 7 MESES 9 DIAS </v>
      </c>
      <c r="V1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2" s="116" t="s">
        <v>130</v>
      </c>
      <c r="X152" s="37" t="s">
        <v>9</v>
      </c>
      <c r="Y152" s="37" t="s">
        <v>45</v>
      </c>
      <c r="Z152" s="37" t="s">
        <v>45</v>
      </c>
      <c r="AA152" s="37" t="s">
        <v>2496</v>
      </c>
      <c r="AB152" s="37" t="s">
        <v>2496</v>
      </c>
      <c r="AC152" s="37"/>
      <c r="AD152" s="37" t="s">
        <v>2518</v>
      </c>
      <c r="AE152" s="37"/>
      <c r="AF152" s="37" t="s">
        <v>2496</v>
      </c>
      <c r="AG152" s="37" t="s">
        <v>2496</v>
      </c>
      <c r="AH152" s="37" t="s">
        <v>2496</v>
      </c>
      <c r="AI152" s="37" t="s">
        <v>2496</v>
      </c>
      <c r="AJ152" s="37" t="s">
        <v>2496</v>
      </c>
      <c r="AK152" s="37" t="s">
        <v>2496</v>
      </c>
      <c r="AL152" s="37" t="s">
        <v>2496</v>
      </c>
      <c r="AM152" s="37" t="s">
        <v>8</v>
      </c>
      <c r="AN152" s="37" t="s">
        <v>116</v>
      </c>
      <c r="AO152" s="37" t="s">
        <v>140</v>
      </c>
      <c r="AP152" s="62" t="s">
        <v>143</v>
      </c>
      <c r="AQ152" s="37" t="s">
        <v>151</v>
      </c>
      <c r="AR152" s="37" t="s">
        <v>4582</v>
      </c>
      <c r="AS152" s="37"/>
      <c r="AT152" s="37" t="s">
        <v>4817</v>
      </c>
      <c r="AU152" s="37">
        <v>3043635513</v>
      </c>
      <c r="AV152" s="37"/>
      <c r="AW152" s="37">
        <v>1</v>
      </c>
      <c r="AX152" s="37" t="s">
        <v>135</v>
      </c>
      <c r="AY152" s="37" t="s">
        <v>2496</v>
      </c>
      <c r="AZ152" s="58"/>
      <c r="BA152" s="37" t="s">
        <v>2496</v>
      </c>
      <c r="BB152" s="37" t="s">
        <v>2496</v>
      </c>
      <c r="BC152" s="37" t="s">
        <v>3654</v>
      </c>
      <c r="BD152" s="37" t="s">
        <v>2496</v>
      </c>
      <c r="BE152" s="37" t="s">
        <v>2434</v>
      </c>
      <c r="BF152" s="37" t="s">
        <v>5</v>
      </c>
      <c r="BG152" s="37"/>
      <c r="BH152" s="37" t="s">
        <v>4818</v>
      </c>
      <c r="BI152" s="37" t="s">
        <v>4819</v>
      </c>
      <c r="BJ152" s="37" t="s">
        <v>3712</v>
      </c>
      <c r="BK152" s="37" t="s">
        <v>4820</v>
      </c>
      <c r="BL152" s="79">
        <v>36668</v>
      </c>
      <c r="BM152" s="37" t="s">
        <v>9</v>
      </c>
      <c r="BN152" s="37" t="s">
        <v>45</v>
      </c>
      <c r="BO152" s="37" t="s">
        <v>45</v>
      </c>
      <c r="BP152" s="37" t="s">
        <v>5</v>
      </c>
      <c r="BQ152" s="37"/>
      <c r="BR152" s="37" t="s">
        <v>3695</v>
      </c>
      <c r="BS152" s="37" t="s">
        <v>4821</v>
      </c>
      <c r="BT152" s="37" t="s">
        <v>3793</v>
      </c>
      <c r="BU152" s="37" t="s">
        <v>4822</v>
      </c>
      <c r="BV152" s="79">
        <v>33933</v>
      </c>
      <c r="BW152" s="50">
        <f t="shared" ca="1" si="14"/>
        <v>30</v>
      </c>
      <c r="BX152" s="62" t="s">
        <v>9</v>
      </c>
      <c r="BY152" s="62" t="s">
        <v>45</v>
      </c>
      <c r="BZ152" s="62" t="s">
        <v>45</v>
      </c>
      <c r="CA152" s="37" t="s">
        <v>5</v>
      </c>
      <c r="CB152" s="37"/>
      <c r="CC152" s="37" t="s">
        <v>4818</v>
      </c>
      <c r="CD152" s="37" t="s">
        <v>4819</v>
      </c>
      <c r="CE152" s="37" t="s">
        <v>3712</v>
      </c>
      <c r="CF152" s="37" t="s">
        <v>4820</v>
      </c>
      <c r="CG152" s="79">
        <v>36668</v>
      </c>
      <c r="CH152" s="50">
        <f t="shared" ca="1" si="13"/>
        <v>22</v>
      </c>
      <c r="CI152" s="62" t="s">
        <v>9</v>
      </c>
      <c r="CJ152" s="62" t="s">
        <v>45</v>
      </c>
      <c r="CK152" s="62" t="s">
        <v>45</v>
      </c>
      <c r="CL152" s="37" t="s">
        <v>2490</v>
      </c>
      <c r="CM152" s="37" t="s">
        <v>2490</v>
      </c>
      <c r="CN152" s="37" t="s">
        <v>2495</v>
      </c>
      <c r="CO152" s="81">
        <v>44619</v>
      </c>
      <c r="CP152" s="37" t="s">
        <v>2495</v>
      </c>
      <c r="CQ152" s="37" t="s">
        <v>2496</v>
      </c>
      <c r="CR152" s="37">
        <v>0</v>
      </c>
      <c r="CS152" s="37" t="s">
        <v>2496</v>
      </c>
      <c r="CT152" s="37"/>
      <c r="CU152" s="37"/>
      <c r="CV152" s="37">
        <v>39</v>
      </c>
      <c r="CW152" s="37">
        <v>3140</v>
      </c>
      <c r="CX152" s="37">
        <v>50</v>
      </c>
      <c r="CY152" s="37" t="s">
        <v>2495</v>
      </c>
      <c r="CZ152" s="37">
        <v>6</v>
      </c>
      <c r="DA152" s="37">
        <v>7</v>
      </c>
      <c r="DB152" s="37" t="s">
        <v>5257</v>
      </c>
      <c r="DC1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2" s="37"/>
    </row>
    <row r="153" spans="1:108" ht="45" customHeight="1" x14ac:dyDescent="0.3">
      <c r="A153" s="50">
        <v>1023046528</v>
      </c>
      <c r="B153" s="37" t="s">
        <v>2428</v>
      </c>
      <c r="C153" s="81">
        <v>44623</v>
      </c>
      <c r="D153" s="81">
        <v>44760</v>
      </c>
      <c r="E153" s="50" t="e">
        <f>VLOOKUP(MATRIZ_PRINCIPAL_USUARIOS[[#This Row],[NUMERO DE DOCUMENTO]],#REF!,2,0)</f>
        <v>#REF!</v>
      </c>
      <c r="F153" s="50" t="e">
        <f>VLOOKUP(MATRIZ_PRINCIPAL_USUARIOS[[#This Row],[NOMBRE COMPLETO]],$E$659:$E$682,1,0)</f>
        <v>#N/A</v>
      </c>
      <c r="G153" s="50"/>
      <c r="H153" s="37" t="s">
        <v>4102</v>
      </c>
      <c r="I153" s="37" t="s">
        <v>6745</v>
      </c>
      <c r="J153" s="37" t="str">
        <f>VLOOKUP(MATRIZ_PRINCIPAL_USUARIOS[[#This Row],[DUPLA]],DUPLAS[],2,0)</f>
        <v>NIKOL MALES - ANDREA ROCIO</v>
      </c>
      <c r="K153" s="37" t="s">
        <v>1</v>
      </c>
      <c r="L153" s="37" t="s">
        <v>4285</v>
      </c>
      <c r="M153" s="37" t="s">
        <v>4286</v>
      </c>
      <c r="N153" s="37" t="s">
        <v>4287</v>
      </c>
      <c r="O153" s="37" t="s">
        <v>3709</v>
      </c>
      <c r="P1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ABBYS LEONOR  VARGAS  CASTILLO</v>
      </c>
      <c r="Q153" s="79">
        <v>44270</v>
      </c>
      <c r="R153" s="50">
        <f t="shared" ca="1" si="10"/>
        <v>2</v>
      </c>
      <c r="S153" s="50">
        <f t="shared" ca="1" si="11"/>
        <v>0</v>
      </c>
      <c r="T153" s="50">
        <f t="shared" ca="1" si="12"/>
        <v>0</v>
      </c>
      <c r="U153" s="37" t="str">
        <f ca="1">IF(MATRIZ_PRINCIPAL_USUARIOS[[#This Row],[FECHA DE NACIMIENTO]]&gt;0,CONCATENATE(R153," AÑOS ",S153," MESES ",T153," DIAS "),"")</f>
        <v xml:space="preserve">2 AÑOS 0 MESES 0 DIAS </v>
      </c>
      <c r="V1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3" s="116" t="s">
        <v>130</v>
      </c>
      <c r="X153" s="37" t="s">
        <v>8</v>
      </c>
      <c r="Y153" s="37" t="s">
        <v>116</v>
      </c>
      <c r="Z153" s="37" t="s">
        <v>116</v>
      </c>
      <c r="AA153" s="37" t="s">
        <v>2496</v>
      </c>
      <c r="AB153" s="37" t="s">
        <v>2496</v>
      </c>
      <c r="AC153" s="37"/>
      <c r="AD153" s="37" t="s">
        <v>2518</v>
      </c>
      <c r="AE153" s="37"/>
      <c r="AF153" s="37" t="s">
        <v>2496</v>
      </c>
      <c r="AG153" s="37" t="s">
        <v>2496</v>
      </c>
      <c r="AH153" s="37" t="s">
        <v>2496</v>
      </c>
      <c r="AI153" s="37" t="s">
        <v>2496</v>
      </c>
      <c r="AJ153" s="37" t="s">
        <v>2496</v>
      </c>
      <c r="AK153" s="37" t="s">
        <v>2496</v>
      </c>
      <c r="AL153" s="37" t="s">
        <v>2496</v>
      </c>
      <c r="AM153" s="37" t="s">
        <v>8</v>
      </c>
      <c r="AN153" s="37" t="s">
        <v>116</v>
      </c>
      <c r="AO153" s="37" t="s">
        <v>140</v>
      </c>
      <c r="AP153" s="62" t="s">
        <v>143</v>
      </c>
      <c r="AQ153" s="37" t="s">
        <v>151</v>
      </c>
      <c r="AR153" s="37" t="s">
        <v>4652</v>
      </c>
      <c r="AS153" s="37"/>
      <c r="AT153" s="37" t="s">
        <v>4823</v>
      </c>
      <c r="AU153" s="37">
        <v>3244482324</v>
      </c>
      <c r="AV153" s="37"/>
      <c r="AW153" s="37">
        <v>1</v>
      </c>
      <c r="AX153" s="37" t="s">
        <v>135</v>
      </c>
      <c r="AY153" s="37" t="s">
        <v>2496</v>
      </c>
      <c r="AZ153" s="58"/>
      <c r="BA153" s="37" t="s">
        <v>2496</v>
      </c>
      <c r="BB153" s="37" t="s">
        <v>2496</v>
      </c>
      <c r="BC153" s="37" t="s">
        <v>3654</v>
      </c>
      <c r="BD153" s="37" t="s">
        <v>2496</v>
      </c>
      <c r="BE153" s="37" t="s">
        <v>2434</v>
      </c>
      <c r="BF153" s="37" t="s">
        <v>5</v>
      </c>
      <c r="BG153" s="37"/>
      <c r="BH153" s="37" t="s">
        <v>4824</v>
      </c>
      <c r="BI153" s="37" t="s">
        <v>4019</v>
      </c>
      <c r="BJ153" s="37" t="s">
        <v>3709</v>
      </c>
      <c r="BK153" s="37" t="s">
        <v>4825</v>
      </c>
      <c r="BL153" s="79">
        <v>32986</v>
      </c>
      <c r="BM153" s="37" t="s">
        <v>9</v>
      </c>
      <c r="BN153" s="37" t="s">
        <v>45</v>
      </c>
      <c r="BO153" s="37" t="s">
        <v>45</v>
      </c>
      <c r="BP153" s="37"/>
      <c r="BQ153" s="37"/>
      <c r="BR153" s="37"/>
      <c r="BS153" s="37"/>
      <c r="BT153" s="37"/>
      <c r="BU153" s="37"/>
      <c r="BV153" s="79"/>
      <c r="BW153" s="50" t="str">
        <f t="shared" si="14"/>
        <v/>
      </c>
      <c r="BX153" s="62"/>
      <c r="BY153" s="62"/>
      <c r="BZ153" s="62"/>
      <c r="CA153" s="37" t="s">
        <v>5</v>
      </c>
      <c r="CB153" s="37"/>
      <c r="CC153" s="37" t="s">
        <v>4824</v>
      </c>
      <c r="CD153" s="37" t="s">
        <v>4019</v>
      </c>
      <c r="CE153" s="37" t="s">
        <v>3709</v>
      </c>
      <c r="CF153" s="37" t="s">
        <v>4825</v>
      </c>
      <c r="CG153" s="79">
        <v>32986</v>
      </c>
      <c r="CH153" s="50">
        <f t="shared" ca="1" si="13"/>
        <v>32</v>
      </c>
      <c r="CI153" s="62" t="s">
        <v>9</v>
      </c>
      <c r="CJ153" s="62" t="s">
        <v>45</v>
      </c>
      <c r="CK153" s="62" t="s">
        <v>45</v>
      </c>
      <c r="CL153" s="37" t="s">
        <v>2443</v>
      </c>
      <c r="CM153" s="37" t="s">
        <v>2457</v>
      </c>
      <c r="CN153" s="37" t="s">
        <v>2495</v>
      </c>
      <c r="CO153" s="81">
        <v>44619</v>
      </c>
      <c r="CP153" s="37" t="s">
        <v>2495</v>
      </c>
      <c r="CQ153" s="37" t="s">
        <v>2496</v>
      </c>
      <c r="CR153" s="37">
        <v>0</v>
      </c>
      <c r="CS153" s="37" t="s">
        <v>2496</v>
      </c>
      <c r="CT153" s="37"/>
      <c r="CU153" s="37"/>
      <c r="CV153" s="37">
        <v>40</v>
      </c>
      <c r="CW153" s="37">
        <v>2840</v>
      </c>
      <c r="CX153" s="37">
        <v>48</v>
      </c>
      <c r="CY153" s="37" t="s">
        <v>2495</v>
      </c>
      <c r="CZ153" s="37">
        <v>6</v>
      </c>
      <c r="DA153" s="37">
        <v>11</v>
      </c>
      <c r="DB153" s="37" t="s">
        <v>5257</v>
      </c>
      <c r="DC1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3" s="37"/>
    </row>
    <row r="154" spans="1:108" ht="45" customHeight="1" x14ac:dyDescent="0.3">
      <c r="A154" s="50">
        <v>1032513713</v>
      </c>
      <c r="B154" s="37" t="s">
        <v>2427</v>
      </c>
      <c r="C154" s="81">
        <v>44756</v>
      </c>
      <c r="D154" s="81"/>
      <c r="E154" s="50"/>
      <c r="F154" s="50"/>
      <c r="G154" s="50"/>
      <c r="H154" s="50" t="s">
        <v>4102</v>
      </c>
      <c r="I154" s="50" t="s">
        <v>6747</v>
      </c>
      <c r="J154" s="37" t="str">
        <f>VLOOKUP(MATRIZ_PRINCIPAL_USUARIOS[[#This Row],[DUPLA]],DUPLAS[],2,0)</f>
        <v>EMILCE SANCHEZ - MARTHA PACASUCA</v>
      </c>
      <c r="K154" s="37" t="s">
        <v>1</v>
      </c>
      <c r="L154" s="37" t="s">
        <v>6046</v>
      </c>
      <c r="M154" s="37" t="s">
        <v>6047</v>
      </c>
      <c r="N154" s="37" t="s">
        <v>6048</v>
      </c>
      <c r="O154" s="37" t="s">
        <v>6048</v>
      </c>
      <c r="P1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YOGER ESTIWAR RIVAS RIVAS</v>
      </c>
      <c r="Q154" s="79">
        <v>44237</v>
      </c>
      <c r="R154" s="50">
        <f t="shared" ca="1" si="10"/>
        <v>2</v>
      </c>
      <c r="S154" s="50">
        <f t="shared" ca="1" si="11"/>
        <v>1</v>
      </c>
      <c r="T154" s="50">
        <f t="shared" ca="1" si="12"/>
        <v>5</v>
      </c>
      <c r="U154" s="37" t="str">
        <f ca="1">IF(MATRIZ_PRINCIPAL_USUARIOS[[#This Row],[FECHA DE NACIMIENTO]]&gt;0,CONCATENATE(R154," AÑOS ",S154," MESES ",T154," DIAS "),"")</f>
        <v xml:space="preserve">2 AÑOS 1 MESES 5 DIAS </v>
      </c>
      <c r="V1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4" s="37" t="s">
        <v>129</v>
      </c>
      <c r="X154" s="37" t="s">
        <v>8</v>
      </c>
      <c r="Y154" s="37" t="s">
        <v>116</v>
      </c>
      <c r="Z154" s="37" t="s">
        <v>116</v>
      </c>
      <c r="AA154" s="37" t="s">
        <v>2496</v>
      </c>
      <c r="AB154" s="37" t="s">
        <v>2496</v>
      </c>
      <c r="AC154" s="37"/>
      <c r="AD154" s="37" t="s">
        <v>2518</v>
      </c>
      <c r="AE154" s="37"/>
      <c r="AF154" s="37" t="s">
        <v>2496</v>
      </c>
      <c r="AG154" s="37" t="s">
        <v>2496</v>
      </c>
      <c r="AH154" s="37" t="s">
        <v>2496</v>
      </c>
      <c r="AI154" s="37" t="s">
        <v>2496</v>
      </c>
      <c r="AJ154" s="37" t="s">
        <v>2496</v>
      </c>
      <c r="AK154" s="37" t="s">
        <v>2496</v>
      </c>
      <c r="AL154" s="37" t="s">
        <v>2496</v>
      </c>
      <c r="AM154" s="37" t="s">
        <v>8</v>
      </c>
      <c r="AN154" s="37" t="s">
        <v>116</v>
      </c>
      <c r="AO154" s="37" t="s">
        <v>140</v>
      </c>
      <c r="AP154" s="62" t="s">
        <v>143</v>
      </c>
      <c r="AQ154" s="37" t="s">
        <v>151</v>
      </c>
      <c r="AR154" s="37"/>
      <c r="AS154" s="37"/>
      <c r="AT154" s="37"/>
      <c r="AU154" s="37">
        <v>3106982269</v>
      </c>
      <c r="AV154" s="37"/>
      <c r="AW154" s="37"/>
      <c r="AX154" s="37" t="s">
        <v>135</v>
      </c>
      <c r="AY154" s="37" t="s">
        <v>2495</v>
      </c>
      <c r="AZ154" s="58" t="s">
        <v>3592</v>
      </c>
      <c r="BA154" s="37" t="s">
        <v>2496</v>
      </c>
      <c r="BB154" s="37" t="s">
        <v>2496</v>
      </c>
      <c r="BC154" s="37"/>
      <c r="BD154" s="37" t="s">
        <v>2496</v>
      </c>
      <c r="BE154" s="37" t="s">
        <v>2434</v>
      </c>
      <c r="BF154" s="37" t="s">
        <v>2</v>
      </c>
      <c r="BG154" s="37">
        <v>1076322441</v>
      </c>
      <c r="BH154" s="37" t="s">
        <v>4984</v>
      </c>
      <c r="BI154" s="37" t="s">
        <v>3775</v>
      </c>
      <c r="BJ154" s="37" t="s">
        <v>6048</v>
      </c>
      <c r="BK154" s="37" t="s">
        <v>4453</v>
      </c>
      <c r="BL154" s="79">
        <v>34440</v>
      </c>
      <c r="BM154" s="37" t="s">
        <v>8</v>
      </c>
      <c r="BN154" s="37" t="s">
        <v>116</v>
      </c>
      <c r="BO154" s="37" t="s">
        <v>116</v>
      </c>
      <c r="BP154" s="37"/>
      <c r="BQ154" s="37"/>
      <c r="BR154" s="37"/>
      <c r="BS154" s="81"/>
      <c r="BT154" s="37"/>
      <c r="BU154" s="37"/>
      <c r="BV154" s="79"/>
      <c r="BW154" s="50" t="str">
        <f t="shared" si="14"/>
        <v/>
      </c>
      <c r="BX154" s="62"/>
      <c r="BY154" s="62"/>
      <c r="BZ154" s="62"/>
      <c r="CA154" s="37" t="s">
        <v>2</v>
      </c>
      <c r="CB154" s="37">
        <v>1076322441</v>
      </c>
      <c r="CC154" s="37" t="s">
        <v>4984</v>
      </c>
      <c r="CD154" s="37" t="s">
        <v>3775</v>
      </c>
      <c r="CE154" s="37" t="s">
        <v>6048</v>
      </c>
      <c r="CF154" s="37" t="s">
        <v>4453</v>
      </c>
      <c r="CG154" s="79">
        <v>34440</v>
      </c>
      <c r="CH154" s="50">
        <f t="shared" ca="1" si="13"/>
        <v>28</v>
      </c>
      <c r="CI154" s="62" t="s">
        <v>8</v>
      </c>
      <c r="CJ154" s="62"/>
      <c r="CK154" s="62"/>
      <c r="CL154" s="37" t="s">
        <v>2444</v>
      </c>
      <c r="CM154" s="37" t="s">
        <v>2462</v>
      </c>
      <c r="CN154" s="37" t="s">
        <v>2495</v>
      </c>
      <c r="CO154" s="81">
        <v>44756</v>
      </c>
      <c r="CP154" s="37" t="s">
        <v>2496</v>
      </c>
      <c r="CQ154" s="37" t="s">
        <v>2495</v>
      </c>
      <c r="CR154" s="37"/>
      <c r="CS154" s="37" t="s">
        <v>2496</v>
      </c>
      <c r="CT154" s="37"/>
      <c r="CU154" s="37"/>
      <c r="CV154" s="37">
        <v>39</v>
      </c>
      <c r="CW154" s="37">
        <v>3415</v>
      </c>
      <c r="CX154" s="37"/>
      <c r="CY154" s="37" t="s">
        <v>2495</v>
      </c>
      <c r="CZ154" s="37">
        <v>6</v>
      </c>
      <c r="DA154" s="37"/>
      <c r="DB154" s="37"/>
      <c r="DC1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4" s="37"/>
    </row>
    <row r="155" spans="1:108" ht="45" customHeight="1" x14ac:dyDescent="0.3">
      <c r="A155" s="50">
        <v>1243858675</v>
      </c>
      <c r="B155" s="37" t="s">
        <v>2428</v>
      </c>
      <c r="C155" s="81">
        <v>44623</v>
      </c>
      <c r="D155" s="81">
        <v>44756</v>
      </c>
      <c r="E155" s="50" t="e">
        <f>VLOOKUP(MATRIZ_PRINCIPAL_USUARIOS[[#This Row],[NUMERO DE DOCUMENTO]],#REF!,2,0)</f>
        <v>#REF!</v>
      </c>
      <c r="F155" s="50" t="e">
        <f>VLOOKUP(MATRIZ_PRINCIPAL_USUARIOS[[#This Row],[NOMBRE COMPLETO]],$E$659:$E$682,1,0)</f>
        <v>#N/A</v>
      </c>
      <c r="G155" s="50"/>
      <c r="H155" s="37" t="s">
        <v>4102</v>
      </c>
      <c r="I155" s="37" t="s">
        <v>6748</v>
      </c>
      <c r="J155" s="37" t="str">
        <f>VLOOKUP(MATRIZ_PRINCIPAL_USUARIOS[[#This Row],[DUPLA]],DUPLAS[],2,0)</f>
        <v>GLORIA GUERRA - KAROL</v>
      </c>
      <c r="K155" s="37" t="s">
        <v>1</v>
      </c>
      <c r="L155" s="37" t="s">
        <v>4210</v>
      </c>
      <c r="M155" s="37" t="s">
        <v>3753</v>
      </c>
      <c r="N155" s="37" t="s">
        <v>3979</v>
      </c>
      <c r="O155" s="37" t="s">
        <v>3754</v>
      </c>
      <c r="P1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 MATHIAS GARZON GUZMAN</v>
      </c>
      <c r="Q155" s="79">
        <v>43972</v>
      </c>
      <c r="R155" s="50">
        <f t="shared" ca="1" si="10"/>
        <v>2</v>
      </c>
      <c r="S155" s="50">
        <f t="shared" ca="1" si="11"/>
        <v>9</v>
      </c>
      <c r="T155" s="50">
        <f t="shared" ca="1" si="12"/>
        <v>22</v>
      </c>
      <c r="U155" s="37" t="str">
        <f ca="1">IF(MATRIZ_PRINCIPAL_USUARIOS[[#This Row],[FECHA DE NACIMIENTO]]&gt;0,CONCATENATE(R155," AÑOS ",S155," MESES ",T155," DIAS "),"")</f>
        <v xml:space="preserve">2 AÑOS 9 MESES 22 DIAS </v>
      </c>
      <c r="V1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5" s="116" t="s">
        <v>129</v>
      </c>
      <c r="X155" s="37" t="s">
        <v>8</v>
      </c>
      <c r="Y155" s="37" t="s">
        <v>116</v>
      </c>
      <c r="Z155" s="37" t="s">
        <v>116</v>
      </c>
      <c r="AA155" s="37" t="s">
        <v>2496</v>
      </c>
      <c r="AB155" s="37" t="s">
        <v>2496</v>
      </c>
      <c r="AC155" s="37"/>
      <c r="AD155" s="37" t="s">
        <v>2518</v>
      </c>
      <c r="AE155" s="37"/>
      <c r="AF155" s="37" t="s">
        <v>2496</v>
      </c>
      <c r="AG155" s="37" t="s">
        <v>2496</v>
      </c>
      <c r="AH155" s="37" t="s">
        <v>2496</v>
      </c>
      <c r="AI155" s="37" t="s">
        <v>2496</v>
      </c>
      <c r="AJ155" s="37" t="s">
        <v>2496</v>
      </c>
      <c r="AK155" s="37" t="s">
        <v>2496</v>
      </c>
      <c r="AL155" s="37" t="s">
        <v>2496</v>
      </c>
      <c r="AM155" s="37" t="s">
        <v>8</v>
      </c>
      <c r="AN155" s="37" t="s">
        <v>116</v>
      </c>
      <c r="AO155" s="37" t="s">
        <v>140</v>
      </c>
      <c r="AP155" s="62" t="s">
        <v>143</v>
      </c>
      <c r="AQ155" s="37" t="s">
        <v>151</v>
      </c>
      <c r="AR155" s="37" t="s">
        <v>4539</v>
      </c>
      <c r="AS155" s="37"/>
      <c r="AT155" s="37" t="s">
        <v>4749</v>
      </c>
      <c r="AU155" s="37">
        <v>3012911920</v>
      </c>
      <c r="AV155" s="37"/>
      <c r="AW155" s="37">
        <v>1</v>
      </c>
      <c r="AX155" s="37" t="s">
        <v>135</v>
      </c>
      <c r="AY155" s="37" t="s">
        <v>2496</v>
      </c>
      <c r="AZ155" s="58"/>
      <c r="BA155" s="37" t="s">
        <v>2496</v>
      </c>
      <c r="BB155" s="37" t="s">
        <v>2496</v>
      </c>
      <c r="BC155" s="37" t="s">
        <v>3654</v>
      </c>
      <c r="BD155" s="37" t="s">
        <v>2496</v>
      </c>
      <c r="BE155" s="37" t="s">
        <v>2434</v>
      </c>
      <c r="BF155" s="37" t="s">
        <v>2</v>
      </c>
      <c r="BG155" s="37">
        <v>1000362531</v>
      </c>
      <c r="BH155" s="37" t="s">
        <v>3951</v>
      </c>
      <c r="BI155" s="37" t="s">
        <v>3740</v>
      </c>
      <c r="BJ155" s="37" t="s">
        <v>3754</v>
      </c>
      <c r="BK155" s="37" t="s">
        <v>4247</v>
      </c>
      <c r="BL155" s="79">
        <v>36761</v>
      </c>
      <c r="BM155" s="37" t="s">
        <v>8</v>
      </c>
      <c r="BN155" s="37" t="s">
        <v>116</v>
      </c>
      <c r="BO155" s="37" t="s">
        <v>116</v>
      </c>
      <c r="BP155" s="37" t="s">
        <v>2</v>
      </c>
      <c r="BQ155" s="37">
        <v>1023030438</v>
      </c>
      <c r="BR155" s="37" t="s">
        <v>3910</v>
      </c>
      <c r="BS155" s="37"/>
      <c r="BT155" s="37" t="s">
        <v>3979</v>
      </c>
      <c r="BU155" s="37" t="s">
        <v>3708</v>
      </c>
      <c r="BV155" s="79">
        <v>36064</v>
      </c>
      <c r="BW155" s="50">
        <f t="shared" ca="1" si="14"/>
        <v>24</v>
      </c>
      <c r="BX155" s="62" t="s">
        <v>8</v>
      </c>
      <c r="BY155" s="62" t="s">
        <v>116</v>
      </c>
      <c r="BZ155" s="62" t="s">
        <v>116</v>
      </c>
      <c r="CA155" s="37" t="s">
        <v>2</v>
      </c>
      <c r="CB155" s="37">
        <v>1000362531</v>
      </c>
      <c r="CC155" s="37" t="s">
        <v>3951</v>
      </c>
      <c r="CD155" s="37" t="s">
        <v>3740</v>
      </c>
      <c r="CE155" s="37" t="s">
        <v>3754</v>
      </c>
      <c r="CF155" s="37" t="s">
        <v>4247</v>
      </c>
      <c r="CG155" s="79">
        <v>36761</v>
      </c>
      <c r="CH155" s="50">
        <f t="shared" ca="1" si="13"/>
        <v>22</v>
      </c>
      <c r="CI155" s="62" t="s">
        <v>8</v>
      </c>
      <c r="CJ155" s="62" t="s">
        <v>116</v>
      </c>
      <c r="CK155" s="62" t="s">
        <v>116</v>
      </c>
      <c r="CL155" s="37" t="s">
        <v>2444</v>
      </c>
      <c r="CM155" s="37" t="s">
        <v>2450</v>
      </c>
      <c r="CN155" s="37" t="s">
        <v>2495</v>
      </c>
      <c r="CO155" s="81">
        <v>44619</v>
      </c>
      <c r="CP155" s="37" t="s">
        <v>2495</v>
      </c>
      <c r="CQ155" s="37" t="s">
        <v>2495</v>
      </c>
      <c r="CR155" s="37">
        <v>2</v>
      </c>
      <c r="CS155" s="37" t="s">
        <v>2496</v>
      </c>
      <c r="CT155" s="37"/>
      <c r="CU155" s="37"/>
      <c r="CV155" s="37">
        <v>38</v>
      </c>
      <c r="CW155" s="37">
        <v>2935</v>
      </c>
      <c r="CX155" s="37">
        <v>49</v>
      </c>
      <c r="CY155" s="37"/>
      <c r="CZ155" s="37">
        <v>6</v>
      </c>
      <c r="DA155" s="37">
        <v>9</v>
      </c>
      <c r="DB155" s="37" t="s">
        <v>5257</v>
      </c>
      <c r="DC1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5" s="37"/>
    </row>
    <row r="156" spans="1:108" ht="45" customHeight="1" x14ac:dyDescent="0.3">
      <c r="A156" s="50">
        <v>1013156586</v>
      </c>
      <c r="B156" s="37" t="s">
        <v>2427</v>
      </c>
      <c r="C156" s="81">
        <v>44623</v>
      </c>
      <c r="D156" s="81"/>
      <c r="E156" s="50"/>
      <c r="F156" s="50"/>
      <c r="G156" s="50"/>
      <c r="H156" s="37" t="s">
        <v>4102</v>
      </c>
      <c r="I156" s="37" t="s">
        <v>6748</v>
      </c>
      <c r="J156" s="37" t="str">
        <f>VLOOKUP(MATRIZ_PRINCIPAL_USUARIOS[[#This Row],[DUPLA]],DUPLAS[],2,0)</f>
        <v>GLORIA GUERRA - KAROL</v>
      </c>
      <c r="K156" s="37" t="s">
        <v>1</v>
      </c>
      <c r="L156" s="37" t="s">
        <v>4288</v>
      </c>
      <c r="M156" s="37" t="s">
        <v>4172</v>
      </c>
      <c r="N156" s="37" t="s">
        <v>4138</v>
      </c>
      <c r="O156" s="37" t="s">
        <v>4035</v>
      </c>
      <c r="P1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 SANTIAGO  GARZON  ALZATE</v>
      </c>
      <c r="Q156" s="79">
        <v>44055</v>
      </c>
      <c r="R156" s="50">
        <f t="shared" ca="1" si="10"/>
        <v>2</v>
      </c>
      <c r="S156" s="50">
        <f t="shared" ca="1" si="11"/>
        <v>7</v>
      </c>
      <c r="T156" s="50">
        <f t="shared" ca="1" si="12"/>
        <v>3</v>
      </c>
      <c r="U156" s="37" t="str">
        <f ca="1">IF(MATRIZ_PRINCIPAL_USUARIOS[[#This Row],[FECHA DE NACIMIENTO]]&gt;0,CONCATENATE(R156," AÑOS ",S156," MESES ",T156," DIAS "),"")</f>
        <v xml:space="preserve">2 AÑOS 7 MESES 3 DIAS </v>
      </c>
      <c r="V1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6" s="116" t="s">
        <v>129</v>
      </c>
      <c r="X156" s="37" t="s">
        <v>8</v>
      </c>
      <c r="Y156" s="37" t="s">
        <v>116</v>
      </c>
      <c r="Z156" s="37" t="s">
        <v>116</v>
      </c>
      <c r="AA156" s="37" t="s">
        <v>2496</v>
      </c>
      <c r="AB156" s="37" t="s">
        <v>2496</v>
      </c>
      <c r="AC156" s="37"/>
      <c r="AD156" s="37" t="s">
        <v>2518</v>
      </c>
      <c r="AE156" s="37"/>
      <c r="AF156" s="37" t="s">
        <v>2496</v>
      </c>
      <c r="AG156" s="37" t="s">
        <v>2496</v>
      </c>
      <c r="AH156" s="37" t="s">
        <v>2496</v>
      </c>
      <c r="AI156" s="37" t="s">
        <v>2496</v>
      </c>
      <c r="AJ156" s="37" t="s">
        <v>2496</v>
      </c>
      <c r="AK156" s="37" t="s">
        <v>2496</v>
      </c>
      <c r="AL156" s="37" t="s">
        <v>2496</v>
      </c>
      <c r="AM156" s="37" t="s">
        <v>8</v>
      </c>
      <c r="AN156" s="37" t="s">
        <v>116</v>
      </c>
      <c r="AO156" s="37" t="s">
        <v>140</v>
      </c>
      <c r="AP156" s="62" t="s">
        <v>143</v>
      </c>
      <c r="AQ156" s="37" t="s">
        <v>151</v>
      </c>
      <c r="AR156" s="37" t="s">
        <v>4501</v>
      </c>
      <c r="AS156" s="37"/>
      <c r="AT156" s="37" t="s">
        <v>4826</v>
      </c>
      <c r="AU156" s="37">
        <v>3143098917</v>
      </c>
      <c r="AV156" s="37"/>
      <c r="AW156" s="37">
        <v>1</v>
      </c>
      <c r="AX156" s="37" t="s">
        <v>135</v>
      </c>
      <c r="AY156" s="37" t="s">
        <v>2496</v>
      </c>
      <c r="AZ156" s="58"/>
      <c r="BA156" s="37" t="s">
        <v>2496</v>
      </c>
      <c r="BB156" s="37" t="s">
        <v>2496</v>
      </c>
      <c r="BC156" s="37" t="s">
        <v>3654</v>
      </c>
      <c r="BD156" s="37" t="s">
        <v>2496</v>
      </c>
      <c r="BE156" s="37" t="s">
        <v>2440</v>
      </c>
      <c r="BF156" s="37" t="s">
        <v>2</v>
      </c>
      <c r="BG156" s="37">
        <v>24757910</v>
      </c>
      <c r="BH156" s="37" t="s">
        <v>3912</v>
      </c>
      <c r="BI156" s="37" t="s">
        <v>4827</v>
      </c>
      <c r="BJ156" s="37" t="s">
        <v>4828</v>
      </c>
      <c r="BK156" s="37" t="s">
        <v>4829</v>
      </c>
      <c r="BL156" s="79">
        <v>23990</v>
      </c>
      <c r="BM156" s="37" t="s">
        <v>8</v>
      </c>
      <c r="BN156" s="37" t="s">
        <v>20</v>
      </c>
      <c r="BO156" s="37" t="s">
        <v>3510</v>
      </c>
      <c r="BP156" s="37" t="s">
        <v>2</v>
      </c>
      <c r="BQ156" s="37">
        <v>1073710884</v>
      </c>
      <c r="BR156" s="37" t="s">
        <v>4306</v>
      </c>
      <c r="BS156" s="37" t="s">
        <v>4073</v>
      </c>
      <c r="BT156" s="37" t="s">
        <v>4138</v>
      </c>
      <c r="BU156" s="37" t="s">
        <v>3771</v>
      </c>
      <c r="BV156" s="79">
        <v>35523</v>
      </c>
      <c r="BW156" s="50">
        <f t="shared" ca="1" si="14"/>
        <v>25</v>
      </c>
      <c r="BX156" s="62" t="s">
        <v>8</v>
      </c>
      <c r="BY156" s="62" t="s">
        <v>116</v>
      </c>
      <c r="BZ156" s="62" t="s">
        <v>116</v>
      </c>
      <c r="CA156" s="37" t="s">
        <v>2</v>
      </c>
      <c r="CB156" s="37">
        <v>1233489236</v>
      </c>
      <c r="CC156" s="37" t="s">
        <v>4249</v>
      </c>
      <c r="CD156" s="37" t="s">
        <v>3775</v>
      </c>
      <c r="CE156" s="37" t="s">
        <v>5197</v>
      </c>
      <c r="CF156" s="37" t="s">
        <v>4828</v>
      </c>
      <c r="CG156" s="79">
        <v>35623</v>
      </c>
      <c r="CH156" s="50">
        <f t="shared" ca="1" si="13"/>
        <v>25</v>
      </c>
      <c r="CI156" s="62" t="s">
        <v>8</v>
      </c>
      <c r="CJ156" s="62" t="s">
        <v>116</v>
      </c>
      <c r="CK156" s="62" t="s">
        <v>116</v>
      </c>
      <c r="CL156" s="37" t="s">
        <v>2444</v>
      </c>
      <c r="CM156" s="37" t="s">
        <v>2450</v>
      </c>
      <c r="CN156" s="37" t="s">
        <v>2495</v>
      </c>
      <c r="CO156" s="81">
        <v>44619</v>
      </c>
      <c r="CP156" s="37" t="s">
        <v>2495</v>
      </c>
      <c r="CQ156" s="37" t="s">
        <v>2496</v>
      </c>
      <c r="CR156" s="37">
        <v>0</v>
      </c>
      <c r="CS156" s="37" t="s">
        <v>2496</v>
      </c>
      <c r="CT156" s="37"/>
      <c r="CU156" s="37"/>
      <c r="CV156" s="37"/>
      <c r="CW156" s="37"/>
      <c r="CX156" s="37"/>
      <c r="CY156" s="37"/>
      <c r="CZ156" s="37"/>
      <c r="DA156" s="37"/>
      <c r="DB156" s="37" t="s">
        <v>5257</v>
      </c>
      <c r="DC1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6" s="37"/>
    </row>
    <row r="157" spans="1:108" ht="45" customHeight="1" x14ac:dyDescent="0.3">
      <c r="A157" s="50">
        <v>1023046291</v>
      </c>
      <c r="B157" s="37" t="s">
        <v>2427</v>
      </c>
      <c r="C157" s="81">
        <v>44623</v>
      </c>
      <c r="D157" s="81"/>
      <c r="E157" s="50"/>
      <c r="F157" s="50"/>
      <c r="G157" s="50"/>
      <c r="H157" s="37" t="s">
        <v>4102</v>
      </c>
      <c r="I157" s="37" t="s">
        <v>6748</v>
      </c>
      <c r="J157" s="37" t="str">
        <f>VLOOKUP(MATRIZ_PRINCIPAL_USUARIOS[[#This Row],[DUPLA]],DUPLAS[],2,0)</f>
        <v>GLORIA GUERRA - KAROL</v>
      </c>
      <c r="K157" s="37" t="s">
        <v>1</v>
      </c>
      <c r="L157" s="37" t="s">
        <v>4289</v>
      </c>
      <c r="M157" s="37" t="s">
        <v>3814</v>
      </c>
      <c r="N157" s="37" t="s">
        <v>4290</v>
      </c>
      <c r="O157" s="37" t="s">
        <v>3980</v>
      </c>
      <c r="P1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BRYANNA  VALENTINA FIGUEREDO ACOSTA</v>
      </c>
      <c r="Q157" s="79">
        <v>44221</v>
      </c>
      <c r="R157" s="50">
        <f t="shared" ca="1" si="10"/>
        <v>2</v>
      </c>
      <c r="S157" s="50">
        <f t="shared" ca="1" si="11"/>
        <v>1</v>
      </c>
      <c r="T157" s="50">
        <f t="shared" ca="1" si="12"/>
        <v>18</v>
      </c>
      <c r="U157" s="37" t="str">
        <f ca="1">IF(MATRIZ_PRINCIPAL_USUARIOS[[#This Row],[FECHA DE NACIMIENTO]]&gt;0,CONCATENATE(R157," AÑOS ",S157," MESES ",T157," DIAS "),"")</f>
        <v xml:space="preserve">2 AÑOS 1 MESES 18 DIAS </v>
      </c>
      <c r="V1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7" s="116" t="s">
        <v>130</v>
      </c>
      <c r="X157" s="37" t="s">
        <v>8</v>
      </c>
      <c r="Y157" s="37" t="s">
        <v>116</v>
      </c>
      <c r="Z157" s="37" t="s">
        <v>116</v>
      </c>
      <c r="AA157" s="37" t="s">
        <v>2496</v>
      </c>
      <c r="AB157" s="37" t="s">
        <v>2496</v>
      </c>
      <c r="AC157" s="37"/>
      <c r="AD157" s="37" t="s">
        <v>2518</v>
      </c>
      <c r="AE157" s="37"/>
      <c r="AF157" s="37" t="s">
        <v>2496</v>
      </c>
      <c r="AG157" s="37" t="s">
        <v>2496</v>
      </c>
      <c r="AH157" s="37" t="s">
        <v>2496</v>
      </c>
      <c r="AI157" s="37" t="s">
        <v>2496</v>
      </c>
      <c r="AJ157" s="37" t="s">
        <v>2496</v>
      </c>
      <c r="AK157" s="37" t="s">
        <v>2496</v>
      </c>
      <c r="AL157" s="37" t="s">
        <v>2496</v>
      </c>
      <c r="AM157" s="37" t="s">
        <v>8</v>
      </c>
      <c r="AN157" s="37" t="s">
        <v>116</v>
      </c>
      <c r="AO157" s="37" t="s">
        <v>140</v>
      </c>
      <c r="AP157" s="62" t="s">
        <v>143</v>
      </c>
      <c r="AQ157" s="37" t="s">
        <v>151</v>
      </c>
      <c r="AR157" s="37" t="s">
        <v>4703</v>
      </c>
      <c r="AS157" s="37"/>
      <c r="AT157" s="37" t="s">
        <v>4830</v>
      </c>
      <c r="AU157" s="37" t="s">
        <v>4831</v>
      </c>
      <c r="AV157" s="37"/>
      <c r="AW157" s="37">
        <v>1</v>
      </c>
      <c r="AX157" s="37" t="s">
        <v>135</v>
      </c>
      <c r="AY157" s="37" t="s">
        <v>2496</v>
      </c>
      <c r="AZ157" s="58"/>
      <c r="BA157" s="37" t="s">
        <v>2496</v>
      </c>
      <c r="BB157" s="37" t="s">
        <v>2496</v>
      </c>
      <c r="BC157" s="37"/>
      <c r="BD157" s="37" t="s">
        <v>2496</v>
      </c>
      <c r="BE157" s="37" t="s">
        <v>2434</v>
      </c>
      <c r="BF157" s="37" t="s">
        <v>5</v>
      </c>
      <c r="BG157" s="37"/>
      <c r="BH157" s="37" t="s">
        <v>4832</v>
      </c>
      <c r="BI157" s="37" t="s">
        <v>4019</v>
      </c>
      <c r="BJ157" s="37" t="s">
        <v>4833</v>
      </c>
      <c r="BK157" s="37" t="s">
        <v>3824</v>
      </c>
      <c r="BL157" s="79">
        <v>34732</v>
      </c>
      <c r="BM157" s="37" t="s">
        <v>9</v>
      </c>
      <c r="BN157" s="37" t="s">
        <v>45</v>
      </c>
      <c r="BO157" s="37" t="s">
        <v>45</v>
      </c>
      <c r="BP157" s="37" t="s">
        <v>2</v>
      </c>
      <c r="BQ157" s="37">
        <v>1023018757</v>
      </c>
      <c r="BR157" s="37" t="s">
        <v>4834</v>
      </c>
      <c r="BS157" s="37" t="s">
        <v>4032</v>
      </c>
      <c r="BT157" s="37" t="s">
        <v>4290</v>
      </c>
      <c r="BU157" s="37" t="s">
        <v>3837</v>
      </c>
      <c r="BV157" s="79">
        <v>35451</v>
      </c>
      <c r="BW157" s="50">
        <f t="shared" ca="1" si="14"/>
        <v>26</v>
      </c>
      <c r="BX157" s="62" t="s">
        <v>8</v>
      </c>
      <c r="BY157" s="62" t="s">
        <v>116</v>
      </c>
      <c r="BZ157" s="62" t="s">
        <v>116</v>
      </c>
      <c r="CA157" s="37" t="s">
        <v>5</v>
      </c>
      <c r="CB157" s="37"/>
      <c r="CC157" s="37" t="s">
        <v>4832</v>
      </c>
      <c r="CD157" s="37" t="s">
        <v>4019</v>
      </c>
      <c r="CE157" s="37" t="s">
        <v>4833</v>
      </c>
      <c r="CF157" s="37" t="s">
        <v>3824</v>
      </c>
      <c r="CG157" s="79">
        <v>34732</v>
      </c>
      <c r="CH157" s="50">
        <f t="shared" ca="1" si="13"/>
        <v>28</v>
      </c>
      <c r="CI157" s="62" t="s">
        <v>9</v>
      </c>
      <c r="CJ157" s="62" t="s">
        <v>45</v>
      </c>
      <c r="CK157" s="62" t="s">
        <v>45</v>
      </c>
      <c r="CL157" s="37" t="s">
        <v>2443</v>
      </c>
      <c r="CM157" s="37" t="s">
        <v>2457</v>
      </c>
      <c r="CN157" s="37" t="s">
        <v>2495</v>
      </c>
      <c r="CO157" s="81">
        <v>44619</v>
      </c>
      <c r="CP157" s="37" t="s">
        <v>2495</v>
      </c>
      <c r="CQ157" s="37" t="s">
        <v>2496</v>
      </c>
      <c r="CR157" s="37">
        <v>0</v>
      </c>
      <c r="CS157" s="37" t="s">
        <v>2496</v>
      </c>
      <c r="CT157" s="37"/>
      <c r="CU157" s="37"/>
      <c r="CV157" s="37">
        <v>39</v>
      </c>
      <c r="CW157" s="37">
        <v>3140</v>
      </c>
      <c r="CX157" s="37">
        <v>51</v>
      </c>
      <c r="CY157" s="37"/>
      <c r="CZ157" s="37">
        <v>6</v>
      </c>
      <c r="DA157" s="37">
        <v>12</v>
      </c>
      <c r="DB157" s="37" t="s">
        <v>5257</v>
      </c>
      <c r="DC1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57" s="37"/>
    </row>
    <row r="158" spans="1:108" ht="45" customHeight="1" x14ac:dyDescent="0.3">
      <c r="A158" s="50">
        <v>1233698686</v>
      </c>
      <c r="B158" s="37" t="s">
        <v>2427</v>
      </c>
      <c r="C158" s="81">
        <v>44623</v>
      </c>
      <c r="D158" s="81"/>
      <c r="E158" s="50"/>
      <c r="F158" s="50"/>
      <c r="G158" s="50"/>
      <c r="H158" s="37" t="s">
        <v>4102</v>
      </c>
      <c r="I158" s="37" t="s">
        <v>6745</v>
      </c>
      <c r="J158" s="37" t="str">
        <f>VLOOKUP(MATRIZ_PRINCIPAL_USUARIOS[[#This Row],[DUPLA]],DUPLAS[],2,0)</f>
        <v>NIKOL MALES - ANDREA ROCIO</v>
      </c>
      <c r="K158" s="37" t="s">
        <v>1</v>
      </c>
      <c r="L158" s="37" t="s">
        <v>4291</v>
      </c>
      <c r="M158" s="37" t="s">
        <v>3944</v>
      </c>
      <c r="N158" s="37" t="s">
        <v>4292</v>
      </c>
      <c r="O158" s="37" t="s">
        <v>4293</v>
      </c>
      <c r="P1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CRISTOPHER   CAMILO GUIO ABRIL</v>
      </c>
      <c r="Q158" s="79">
        <v>43667</v>
      </c>
      <c r="R158" s="50">
        <f t="shared" ca="1" si="10"/>
        <v>3</v>
      </c>
      <c r="S158" s="50">
        <f t="shared" ca="1" si="11"/>
        <v>7</v>
      </c>
      <c r="T158" s="50">
        <f t="shared" ca="1" si="12"/>
        <v>22</v>
      </c>
      <c r="U158" s="37" t="str">
        <f ca="1">IF(MATRIZ_PRINCIPAL_USUARIOS[[#This Row],[FECHA DE NACIMIENTO]]&gt;0,CONCATENATE(R158," AÑOS ",S158," MESES ",T158," DIAS "),"")</f>
        <v xml:space="preserve">3 AÑOS 7 MESES 22 DIAS </v>
      </c>
      <c r="V1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8" s="116" t="s">
        <v>129</v>
      </c>
      <c r="X158" s="37" t="s">
        <v>8</v>
      </c>
      <c r="Y158" s="37" t="s">
        <v>116</v>
      </c>
      <c r="Z158" s="37" t="s">
        <v>116</v>
      </c>
      <c r="AA158" s="37" t="s">
        <v>2496</v>
      </c>
      <c r="AB158" s="37" t="s">
        <v>2496</v>
      </c>
      <c r="AC158" s="37"/>
      <c r="AD158" s="37" t="s">
        <v>2518</v>
      </c>
      <c r="AE158" s="37"/>
      <c r="AF158" s="37" t="s">
        <v>2496</v>
      </c>
      <c r="AG158" s="37" t="s">
        <v>2496</v>
      </c>
      <c r="AH158" s="37" t="s">
        <v>2496</v>
      </c>
      <c r="AI158" s="37" t="s">
        <v>2496</v>
      </c>
      <c r="AJ158" s="37" t="s">
        <v>2496</v>
      </c>
      <c r="AK158" s="37" t="s">
        <v>2496</v>
      </c>
      <c r="AL158" s="37" t="s">
        <v>2496</v>
      </c>
      <c r="AM158" s="37" t="s">
        <v>8</v>
      </c>
      <c r="AN158" s="37" t="s">
        <v>116</v>
      </c>
      <c r="AO158" s="37" t="s">
        <v>140</v>
      </c>
      <c r="AP158" s="62" t="s">
        <v>143</v>
      </c>
      <c r="AQ158" s="37" t="s">
        <v>151</v>
      </c>
      <c r="AR158" s="37" t="s">
        <v>4539</v>
      </c>
      <c r="AS158" s="37"/>
      <c r="AT158" s="37" t="s">
        <v>4835</v>
      </c>
      <c r="AU158" s="37">
        <v>3132842011</v>
      </c>
      <c r="AV158" s="37"/>
      <c r="AW158" s="37">
        <v>1</v>
      </c>
      <c r="AX158" s="37" t="s">
        <v>135</v>
      </c>
      <c r="AY158" s="37" t="s">
        <v>2495</v>
      </c>
      <c r="AZ158" s="58" t="s">
        <v>3594</v>
      </c>
      <c r="BA158" s="37" t="s">
        <v>2496</v>
      </c>
      <c r="BB158" s="37" t="s">
        <v>2496</v>
      </c>
      <c r="BC158" s="37" t="s">
        <v>3607</v>
      </c>
      <c r="BD158" s="37" t="s">
        <v>2496</v>
      </c>
      <c r="BE158" s="37" t="s">
        <v>2434</v>
      </c>
      <c r="BF158" s="37" t="s">
        <v>2</v>
      </c>
      <c r="BG158" s="37">
        <v>52321709</v>
      </c>
      <c r="BH158" s="37" t="s">
        <v>4836</v>
      </c>
      <c r="BI158" s="37" t="s">
        <v>3964</v>
      </c>
      <c r="BJ158" s="37" t="s">
        <v>4293</v>
      </c>
      <c r="BK158" s="37" t="s">
        <v>4837</v>
      </c>
      <c r="BL158" s="79" t="s">
        <v>4838</v>
      </c>
      <c r="BM158" s="37" t="s">
        <v>8</v>
      </c>
      <c r="BN158" s="37" t="s">
        <v>116</v>
      </c>
      <c r="BO158" s="37" t="s">
        <v>116</v>
      </c>
      <c r="BP158" s="37" t="s">
        <v>2</v>
      </c>
      <c r="BQ158" s="37">
        <v>80747046</v>
      </c>
      <c r="BR158" s="37" t="s">
        <v>3944</v>
      </c>
      <c r="BS158" s="37"/>
      <c r="BT158" s="37" t="s">
        <v>4292</v>
      </c>
      <c r="BU158" s="37" t="s">
        <v>4839</v>
      </c>
      <c r="BV158" s="79">
        <v>30258</v>
      </c>
      <c r="BW158" s="50">
        <f t="shared" ca="1" si="14"/>
        <v>40</v>
      </c>
      <c r="BX158" s="62" t="s">
        <v>8</v>
      </c>
      <c r="BY158" s="62" t="s">
        <v>116</v>
      </c>
      <c r="BZ158" s="62" t="s">
        <v>116</v>
      </c>
      <c r="CA158" s="37" t="s">
        <v>2</v>
      </c>
      <c r="CB158" s="37">
        <v>52321709</v>
      </c>
      <c r="CC158" s="37" t="s">
        <v>4836</v>
      </c>
      <c r="CD158" s="37" t="s">
        <v>3964</v>
      </c>
      <c r="CE158" s="37" t="s">
        <v>4293</v>
      </c>
      <c r="CF158" s="37" t="s">
        <v>4837</v>
      </c>
      <c r="CG158" s="79">
        <v>27392</v>
      </c>
      <c r="CH158" s="50">
        <f t="shared" ca="1" si="13"/>
        <v>48</v>
      </c>
      <c r="CI158" s="62" t="s">
        <v>8</v>
      </c>
      <c r="CJ158" s="62" t="s">
        <v>116</v>
      </c>
      <c r="CK158" s="62" t="s">
        <v>116</v>
      </c>
      <c r="CL158" s="37" t="s">
        <v>2443</v>
      </c>
      <c r="CM158" s="37" t="s">
        <v>2468</v>
      </c>
      <c r="CN158" s="37" t="s">
        <v>2495</v>
      </c>
      <c r="CO158" s="81">
        <v>44619</v>
      </c>
      <c r="CP158" s="37" t="s">
        <v>2496</v>
      </c>
      <c r="CQ158" s="37" t="s">
        <v>2496</v>
      </c>
      <c r="CR158" s="37">
        <v>0</v>
      </c>
      <c r="CS158" s="37" t="s">
        <v>2496</v>
      </c>
      <c r="CT158" s="37"/>
      <c r="CU158" s="37"/>
      <c r="CV158" s="37"/>
      <c r="CW158" s="37"/>
      <c r="CX158" s="37"/>
      <c r="CY158" s="37"/>
      <c r="CZ158" s="37">
        <v>6</v>
      </c>
      <c r="DA158" s="37">
        <v>12</v>
      </c>
      <c r="DB158" s="37" t="s">
        <v>5257</v>
      </c>
      <c r="DC1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58" s="37"/>
    </row>
    <row r="159" spans="1:108" ht="45" customHeight="1" x14ac:dyDescent="0.3">
      <c r="A159" s="50">
        <v>1023044822</v>
      </c>
      <c r="B159" s="37" t="s">
        <v>2427</v>
      </c>
      <c r="C159" s="81">
        <v>44623</v>
      </c>
      <c r="D159" s="81"/>
      <c r="E159" s="50"/>
      <c r="F159" s="50"/>
      <c r="G159" s="50"/>
      <c r="H159" s="37" t="s">
        <v>4102</v>
      </c>
      <c r="I159" s="37" t="s">
        <v>6748</v>
      </c>
      <c r="J159" s="37" t="str">
        <f>VLOOKUP(MATRIZ_PRINCIPAL_USUARIOS[[#This Row],[DUPLA]],DUPLAS[],2,0)</f>
        <v>GLORIA GUERRA - KAROL</v>
      </c>
      <c r="K159" s="37" t="s">
        <v>1</v>
      </c>
      <c r="L159" s="37" t="s">
        <v>4294</v>
      </c>
      <c r="M159" s="37" t="s">
        <v>3696</v>
      </c>
      <c r="N159" s="37" t="s">
        <v>3754</v>
      </c>
      <c r="O159" s="37" t="s">
        <v>4212</v>
      </c>
      <c r="P1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DEIILY  SOFIA GUZMAN ARDILA</v>
      </c>
      <c r="Q159" s="79">
        <v>43763</v>
      </c>
      <c r="R159" s="50">
        <f t="shared" ca="1" si="10"/>
        <v>3</v>
      </c>
      <c r="S159" s="50">
        <f t="shared" ca="1" si="11"/>
        <v>4</v>
      </c>
      <c r="T159" s="50">
        <f t="shared" ca="1" si="12"/>
        <v>18</v>
      </c>
      <c r="U159" s="37" t="str">
        <f ca="1">IF(MATRIZ_PRINCIPAL_USUARIOS[[#This Row],[FECHA DE NACIMIENTO]]&gt;0,CONCATENATE(R159," AÑOS ",S159," MESES ",T159," DIAS "),"")</f>
        <v xml:space="preserve">3 AÑOS 4 MESES 18 DIAS </v>
      </c>
      <c r="V1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59" s="116" t="s">
        <v>130</v>
      </c>
      <c r="X159" s="37" t="s">
        <v>8</v>
      </c>
      <c r="Y159" s="37" t="s">
        <v>116</v>
      </c>
      <c r="Z159" s="37" t="s">
        <v>116</v>
      </c>
      <c r="AA159" s="37" t="s">
        <v>2496</v>
      </c>
      <c r="AB159" s="37" t="s">
        <v>2496</v>
      </c>
      <c r="AC159" s="37"/>
      <c r="AD159" s="37" t="s">
        <v>2518</v>
      </c>
      <c r="AE159" s="37"/>
      <c r="AF159" s="37" t="s">
        <v>2496</v>
      </c>
      <c r="AG159" s="37" t="s">
        <v>2496</v>
      </c>
      <c r="AH159" s="37" t="s">
        <v>2496</v>
      </c>
      <c r="AI159" s="37" t="s">
        <v>2496</v>
      </c>
      <c r="AJ159" s="37" t="s">
        <v>2496</v>
      </c>
      <c r="AK159" s="37" t="s">
        <v>2496</v>
      </c>
      <c r="AL159" s="37" t="s">
        <v>2496</v>
      </c>
      <c r="AM159" s="37" t="s">
        <v>8</v>
      </c>
      <c r="AN159" s="37" t="s">
        <v>116</v>
      </c>
      <c r="AO159" s="37" t="s">
        <v>140</v>
      </c>
      <c r="AP159" s="62" t="s">
        <v>143</v>
      </c>
      <c r="AQ159" s="37" t="s">
        <v>151</v>
      </c>
      <c r="AR159" s="37" t="s">
        <v>4696</v>
      </c>
      <c r="AS159" s="37"/>
      <c r="AT159" s="37" t="s">
        <v>4754</v>
      </c>
      <c r="AU159" s="37"/>
      <c r="AV159" s="37"/>
      <c r="AW159" s="37">
        <v>1</v>
      </c>
      <c r="AX159" s="37" t="s">
        <v>135</v>
      </c>
      <c r="AY159" s="37" t="s">
        <v>2495</v>
      </c>
      <c r="AZ159" s="58" t="s">
        <v>3652</v>
      </c>
      <c r="BA159" s="37" t="s">
        <v>2496</v>
      </c>
      <c r="BB159" s="37" t="s">
        <v>2496</v>
      </c>
      <c r="BC159" s="37" t="s">
        <v>3607</v>
      </c>
      <c r="BD159" s="37" t="s">
        <v>2496</v>
      </c>
      <c r="BE159" s="37" t="s">
        <v>2434</v>
      </c>
      <c r="BF159" s="37" t="s">
        <v>2</v>
      </c>
      <c r="BG159" s="37">
        <v>1000937467</v>
      </c>
      <c r="BH159" s="37" t="s">
        <v>3932</v>
      </c>
      <c r="BI159" s="37" t="s">
        <v>3978</v>
      </c>
      <c r="BJ159" s="37" t="s">
        <v>4212</v>
      </c>
      <c r="BK159" s="37" t="s">
        <v>3818</v>
      </c>
      <c r="BL159" s="79">
        <v>37484</v>
      </c>
      <c r="BM159" s="37" t="s">
        <v>8</v>
      </c>
      <c r="BN159" s="37" t="s">
        <v>116</v>
      </c>
      <c r="BO159" s="37" t="s">
        <v>116</v>
      </c>
      <c r="BP159" s="37" t="s">
        <v>2</v>
      </c>
      <c r="BQ159" s="37">
        <v>1005254065</v>
      </c>
      <c r="BR159" s="37" t="s">
        <v>4692</v>
      </c>
      <c r="BS159" s="37" t="s">
        <v>3947</v>
      </c>
      <c r="BT159" s="37" t="s">
        <v>3754</v>
      </c>
      <c r="BU159" s="37" t="s">
        <v>4757</v>
      </c>
      <c r="BV159" s="79">
        <v>35406</v>
      </c>
      <c r="BW159" s="50">
        <f t="shared" ca="1" si="14"/>
        <v>26</v>
      </c>
      <c r="BX159" s="62" t="s">
        <v>8</v>
      </c>
      <c r="BY159" s="62" t="s">
        <v>36</v>
      </c>
      <c r="BZ159" s="62" t="s">
        <v>3246</v>
      </c>
      <c r="CA159" s="37" t="s">
        <v>2</v>
      </c>
      <c r="CB159" s="37">
        <v>1000937467</v>
      </c>
      <c r="CC159" s="37" t="s">
        <v>3932</v>
      </c>
      <c r="CD159" s="37" t="s">
        <v>3978</v>
      </c>
      <c r="CE159" s="37" t="s">
        <v>4212</v>
      </c>
      <c r="CF159" s="37" t="s">
        <v>3818</v>
      </c>
      <c r="CG159" s="79">
        <v>37484</v>
      </c>
      <c r="CH159" s="50">
        <f t="shared" ca="1" si="13"/>
        <v>20</v>
      </c>
      <c r="CI159" s="62" t="s">
        <v>8</v>
      </c>
      <c r="CJ159" s="62" t="s">
        <v>116</v>
      </c>
      <c r="CK159" s="62" t="s">
        <v>116</v>
      </c>
      <c r="CL159" s="37" t="s">
        <v>2443</v>
      </c>
      <c r="CM159" s="37" t="s">
        <v>2457</v>
      </c>
      <c r="CN159" s="37" t="s">
        <v>2495</v>
      </c>
      <c r="CO159" s="81">
        <v>44619</v>
      </c>
      <c r="CP159" s="37" t="s">
        <v>2495</v>
      </c>
      <c r="CQ159" s="37" t="s">
        <v>2495</v>
      </c>
      <c r="CR159" s="37">
        <v>1</v>
      </c>
      <c r="CS159" s="37" t="s">
        <v>2496</v>
      </c>
      <c r="CT159" s="37"/>
      <c r="CU159" s="37"/>
      <c r="CV159" s="37">
        <v>39</v>
      </c>
      <c r="CW159" s="37">
        <v>3000</v>
      </c>
      <c r="CX159" s="37">
        <v>50</v>
      </c>
      <c r="CY159" s="37"/>
      <c r="CZ159" s="37">
        <v>6</v>
      </c>
      <c r="DA159" s="37">
        <v>11</v>
      </c>
      <c r="DB159" s="37" t="s">
        <v>5257</v>
      </c>
      <c r="DC1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59" s="37"/>
    </row>
    <row r="160" spans="1:108" ht="45" customHeight="1" x14ac:dyDescent="0.3">
      <c r="A160" s="50">
        <v>1243858309</v>
      </c>
      <c r="B160" s="37" t="s">
        <v>2428</v>
      </c>
      <c r="C160" s="81">
        <v>44623</v>
      </c>
      <c r="D160" s="81">
        <v>44642</v>
      </c>
      <c r="E160" s="50" t="e">
        <f>VLOOKUP(MATRIZ_PRINCIPAL_USUARIOS[[#This Row],[NUMERO DE DOCUMENTO]],#REF!,2,0)</f>
        <v>#REF!</v>
      </c>
      <c r="F160" s="50" t="e">
        <f>VLOOKUP(MATRIZ_PRINCIPAL_USUARIOS[[#This Row],[NOMBRE COMPLETO]],$E$659:$E$682,1,0)</f>
        <v>#N/A</v>
      </c>
      <c r="G160" s="50"/>
      <c r="H160" s="37" t="s">
        <v>4102</v>
      </c>
      <c r="I160" s="37" t="s">
        <v>6748</v>
      </c>
      <c r="J160" s="37" t="str">
        <f>VLOOKUP(MATRIZ_PRINCIPAL_USUARIOS[[#This Row],[DUPLA]],DUPLAS[],2,0)</f>
        <v>GLORIA GUERRA - KAROL</v>
      </c>
      <c r="K160" s="37" t="s">
        <v>1</v>
      </c>
      <c r="L160" s="37" t="s">
        <v>4295</v>
      </c>
      <c r="M160" s="37" t="s">
        <v>4104</v>
      </c>
      <c r="N160" s="37" t="s">
        <v>3766</v>
      </c>
      <c r="O160" s="37" t="s">
        <v>3973</v>
      </c>
      <c r="P1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KAROL DAYANA MENDEZ TAMARA</v>
      </c>
      <c r="Q160" s="79">
        <v>43877</v>
      </c>
      <c r="R160" s="50">
        <f t="shared" ca="1" si="10"/>
        <v>3</v>
      </c>
      <c r="S160" s="50">
        <f t="shared" ca="1" si="11"/>
        <v>0</v>
      </c>
      <c r="T160" s="50">
        <f t="shared" ca="1" si="12"/>
        <v>27</v>
      </c>
      <c r="U160" s="37" t="str">
        <f ca="1">IF(MATRIZ_PRINCIPAL_USUARIOS[[#This Row],[FECHA DE NACIMIENTO]]&gt;0,CONCATENATE(R160," AÑOS ",S160," MESES ",T160," DIAS "),"")</f>
        <v xml:space="preserve">3 AÑOS 0 MESES 27 DIAS </v>
      </c>
      <c r="V1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0" s="116" t="s">
        <v>130</v>
      </c>
      <c r="X160" s="37" t="s">
        <v>8</v>
      </c>
      <c r="Y160" s="37" t="s">
        <v>116</v>
      </c>
      <c r="Z160" s="37" t="s">
        <v>116</v>
      </c>
      <c r="AA160" s="37" t="s">
        <v>2496</v>
      </c>
      <c r="AB160" s="37" t="s">
        <v>2496</v>
      </c>
      <c r="AC160" s="37"/>
      <c r="AD160" s="37" t="s">
        <v>2518</v>
      </c>
      <c r="AE160" s="37"/>
      <c r="AF160" s="37" t="s">
        <v>2496</v>
      </c>
      <c r="AG160" s="37" t="s">
        <v>2496</v>
      </c>
      <c r="AH160" s="37" t="s">
        <v>2496</v>
      </c>
      <c r="AI160" s="37" t="s">
        <v>2496</v>
      </c>
      <c r="AJ160" s="37" t="s">
        <v>2496</v>
      </c>
      <c r="AK160" s="37" t="s">
        <v>2496</v>
      </c>
      <c r="AL160" s="37" t="s">
        <v>2496</v>
      </c>
      <c r="AM160" s="37" t="s">
        <v>8</v>
      </c>
      <c r="AN160" s="37" t="s">
        <v>116</v>
      </c>
      <c r="AO160" s="37" t="s">
        <v>140</v>
      </c>
      <c r="AP160" s="62" t="s">
        <v>143</v>
      </c>
      <c r="AQ160" s="37" t="s">
        <v>151</v>
      </c>
      <c r="AR160" s="37" t="s">
        <v>4696</v>
      </c>
      <c r="AS160" s="37"/>
      <c r="AT160" s="37" t="s">
        <v>4840</v>
      </c>
      <c r="AU160" s="37">
        <v>3213162140</v>
      </c>
      <c r="AV160" s="37"/>
      <c r="AW160" s="37">
        <v>1</v>
      </c>
      <c r="AX160" s="37" t="s">
        <v>135</v>
      </c>
      <c r="AY160" s="37" t="s">
        <v>2495</v>
      </c>
      <c r="AZ160" s="58" t="s">
        <v>3652</v>
      </c>
      <c r="BA160" s="37" t="s">
        <v>2496</v>
      </c>
      <c r="BB160" s="37" t="s">
        <v>2496</v>
      </c>
      <c r="BC160" s="37" t="s">
        <v>3607</v>
      </c>
      <c r="BD160" s="37" t="s">
        <v>2496</v>
      </c>
      <c r="BE160" s="37" t="s">
        <v>2434</v>
      </c>
      <c r="BF160" s="37" t="s">
        <v>2</v>
      </c>
      <c r="BG160" s="37">
        <v>1115948477</v>
      </c>
      <c r="BH160" s="37" t="s">
        <v>4841</v>
      </c>
      <c r="BI160" s="37"/>
      <c r="BJ160" s="37" t="s">
        <v>3973</v>
      </c>
      <c r="BK160" s="37" t="s">
        <v>4842</v>
      </c>
      <c r="BL160" s="79">
        <v>33582</v>
      </c>
      <c r="BM160" s="37" t="s">
        <v>8</v>
      </c>
      <c r="BN160" s="37" t="s">
        <v>21</v>
      </c>
      <c r="BO160" s="37" t="s">
        <v>3523</v>
      </c>
      <c r="BP160" s="37" t="s">
        <v>2</v>
      </c>
      <c r="BQ160" s="37">
        <v>1104068515</v>
      </c>
      <c r="BR160" s="37" t="s">
        <v>4692</v>
      </c>
      <c r="BS160" s="37"/>
      <c r="BT160" s="37" t="s">
        <v>3766</v>
      </c>
      <c r="BU160" s="37" t="s">
        <v>2716</v>
      </c>
      <c r="BV160" s="79">
        <v>31985</v>
      </c>
      <c r="BW160" s="50">
        <f t="shared" ca="1" si="14"/>
        <v>35</v>
      </c>
      <c r="BX160" s="62" t="s">
        <v>8</v>
      </c>
      <c r="BY160" s="62" t="s">
        <v>38</v>
      </c>
      <c r="BZ160" s="62" t="s">
        <v>3209</v>
      </c>
      <c r="CA160" s="37" t="s">
        <v>2</v>
      </c>
      <c r="CB160" s="37">
        <v>1115948477</v>
      </c>
      <c r="CC160" s="37" t="s">
        <v>4841</v>
      </c>
      <c r="CD160" s="37"/>
      <c r="CE160" s="37" t="s">
        <v>3973</v>
      </c>
      <c r="CF160" s="37" t="s">
        <v>4842</v>
      </c>
      <c r="CG160" s="79">
        <v>33582</v>
      </c>
      <c r="CH160" s="50">
        <f t="shared" ca="1" si="13"/>
        <v>31</v>
      </c>
      <c r="CI160" s="62" t="s">
        <v>8</v>
      </c>
      <c r="CJ160" s="62" t="s">
        <v>21</v>
      </c>
      <c r="CK160" s="62" t="s">
        <v>3523</v>
      </c>
      <c r="CL160" s="37" t="s">
        <v>2444</v>
      </c>
      <c r="CM160" s="37" t="s">
        <v>2462</v>
      </c>
      <c r="CN160" s="37" t="s">
        <v>2495</v>
      </c>
      <c r="CO160" s="81">
        <v>44630</v>
      </c>
      <c r="CP160" s="37" t="s">
        <v>2495</v>
      </c>
      <c r="CQ160" s="37" t="s">
        <v>2495</v>
      </c>
      <c r="CR160" s="37">
        <v>1</v>
      </c>
      <c r="CS160" s="37" t="s">
        <v>2496</v>
      </c>
      <c r="CT160" s="37"/>
      <c r="CU160" s="37"/>
      <c r="CV160" s="37">
        <v>39</v>
      </c>
      <c r="CW160" s="37">
        <v>3580</v>
      </c>
      <c r="CX160" s="37">
        <v>55</v>
      </c>
      <c r="CY160" s="37"/>
      <c r="CZ160" s="37">
        <v>6</v>
      </c>
      <c r="DA160" s="37">
        <v>24</v>
      </c>
      <c r="DB160" s="37" t="s">
        <v>5257</v>
      </c>
      <c r="DC1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60" s="37"/>
    </row>
    <row r="161" spans="1:108" ht="45" customHeight="1" x14ac:dyDescent="0.3">
      <c r="A161" s="50">
        <v>1140938580</v>
      </c>
      <c r="B161" s="37" t="s">
        <v>2428</v>
      </c>
      <c r="C161" s="81">
        <v>44623</v>
      </c>
      <c r="D161" s="81">
        <v>44774</v>
      </c>
      <c r="E161" s="50" t="e">
        <f>VLOOKUP(MATRIZ_PRINCIPAL_USUARIOS[[#This Row],[NUMERO DE DOCUMENTO]],#REF!,2,0)</f>
        <v>#REF!</v>
      </c>
      <c r="F161" s="50" t="e">
        <f>VLOOKUP(MATRIZ_PRINCIPAL_USUARIOS[[#This Row],[NOMBRE COMPLETO]],$E$659:$E$682,1,0)</f>
        <v>#N/A</v>
      </c>
      <c r="G161" s="50"/>
      <c r="H161" s="37" t="s">
        <v>4102</v>
      </c>
      <c r="I161" s="37" t="s">
        <v>6748</v>
      </c>
      <c r="J161" s="37" t="str">
        <f>VLOOKUP(MATRIZ_PRINCIPAL_USUARIOS[[#This Row],[DUPLA]],DUPLAS[],2,0)</f>
        <v>GLORIA GUERRA - KAROL</v>
      </c>
      <c r="K161" s="37" t="s">
        <v>1</v>
      </c>
      <c r="L161" s="37" t="s">
        <v>4297</v>
      </c>
      <c r="M161" s="37" t="s">
        <v>4298</v>
      </c>
      <c r="N161" s="37" t="s">
        <v>4299</v>
      </c>
      <c r="O161" s="37" t="s">
        <v>4300</v>
      </c>
      <c r="P1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GABRIELA  OCAMPO GRACIA</v>
      </c>
      <c r="Q161" s="79">
        <v>44017</v>
      </c>
      <c r="R161" s="50">
        <f t="shared" ca="1" si="10"/>
        <v>2</v>
      </c>
      <c r="S161" s="50">
        <f t="shared" ca="1" si="11"/>
        <v>8</v>
      </c>
      <c r="T161" s="50">
        <f t="shared" ca="1" si="12"/>
        <v>10</v>
      </c>
      <c r="U161" s="37" t="str">
        <f ca="1">IF(MATRIZ_PRINCIPAL_USUARIOS[[#This Row],[FECHA DE NACIMIENTO]]&gt;0,CONCATENATE(R161," AÑOS ",S161," MESES ",T161," DIAS "),"")</f>
        <v xml:space="preserve">2 AÑOS 8 MESES 10 DIAS </v>
      </c>
      <c r="V1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1" s="116" t="s">
        <v>130</v>
      </c>
      <c r="X161" s="37" t="s">
        <v>8</v>
      </c>
      <c r="Y161" s="37" t="s">
        <v>116</v>
      </c>
      <c r="Z161" s="37" t="s">
        <v>116</v>
      </c>
      <c r="AA161" s="37" t="s">
        <v>2496</v>
      </c>
      <c r="AB161" s="37" t="s">
        <v>2496</v>
      </c>
      <c r="AC161" s="37"/>
      <c r="AD161" s="37" t="s">
        <v>2518</v>
      </c>
      <c r="AE161" s="37"/>
      <c r="AF161" s="37" t="s">
        <v>2496</v>
      </c>
      <c r="AG161" s="37" t="s">
        <v>2496</v>
      </c>
      <c r="AH161" s="37" t="s">
        <v>2496</v>
      </c>
      <c r="AI161" s="37" t="s">
        <v>2496</v>
      </c>
      <c r="AJ161" s="37" t="s">
        <v>2496</v>
      </c>
      <c r="AK161" s="37" t="s">
        <v>2496</v>
      </c>
      <c r="AL161" s="37" t="s">
        <v>2496</v>
      </c>
      <c r="AM161" s="37" t="s">
        <v>8</v>
      </c>
      <c r="AN161" s="37" t="s">
        <v>116</v>
      </c>
      <c r="AO161" s="37" t="s">
        <v>140</v>
      </c>
      <c r="AP161" s="62" t="s">
        <v>143</v>
      </c>
      <c r="AQ161" s="37" t="s">
        <v>151</v>
      </c>
      <c r="AR161" s="37" t="s">
        <v>4703</v>
      </c>
      <c r="AS161" s="37"/>
      <c r="AT161" s="37" t="s">
        <v>4843</v>
      </c>
      <c r="AU161" s="37">
        <v>3184922724</v>
      </c>
      <c r="AV161" s="37"/>
      <c r="AW161" s="37">
        <v>1</v>
      </c>
      <c r="AX161" s="37" t="s">
        <v>135</v>
      </c>
      <c r="AY161" s="37" t="s">
        <v>2496</v>
      </c>
      <c r="AZ161" s="58"/>
      <c r="BA161" s="37" t="s">
        <v>2496</v>
      </c>
      <c r="BB161" s="37" t="s">
        <v>2496</v>
      </c>
      <c r="BC161" s="37" t="s">
        <v>3654</v>
      </c>
      <c r="BD161" s="37" t="s">
        <v>2496</v>
      </c>
      <c r="BE161" s="37" t="s">
        <v>2434</v>
      </c>
      <c r="BF161" s="37" t="s">
        <v>2</v>
      </c>
      <c r="BG161" s="37">
        <v>1022995913</v>
      </c>
      <c r="BH161" s="37" t="s">
        <v>4699</v>
      </c>
      <c r="BI161" s="37" t="s">
        <v>3750</v>
      </c>
      <c r="BJ161" s="37" t="s">
        <v>4300</v>
      </c>
      <c r="BK161" s="37" t="s">
        <v>3942</v>
      </c>
      <c r="BL161" s="79">
        <v>34484</v>
      </c>
      <c r="BM161" s="37" t="s">
        <v>8</v>
      </c>
      <c r="BN161" s="37" t="s">
        <v>116</v>
      </c>
      <c r="BO161" s="37" t="s">
        <v>116</v>
      </c>
      <c r="BP161" s="37" t="s">
        <v>2</v>
      </c>
      <c r="BQ161" s="37">
        <v>1022959818</v>
      </c>
      <c r="BR161" s="37" t="s">
        <v>4001</v>
      </c>
      <c r="BS161" s="37" t="s">
        <v>3763</v>
      </c>
      <c r="BT161" s="37" t="s">
        <v>4299</v>
      </c>
      <c r="BU161" s="37" t="s">
        <v>2752</v>
      </c>
      <c r="BV161" s="79">
        <v>33006</v>
      </c>
      <c r="BW161" s="50">
        <f t="shared" ca="1" si="14"/>
        <v>32</v>
      </c>
      <c r="BX161" s="62" t="s">
        <v>8</v>
      </c>
      <c r="BY161" s="62" t="s">
        <v>116</v>
      </c>
      <c r="BZ161" s="62" t="s">
        <v>116</v>
      </c>
      <c r="CA161" s="37" t="s">
        <v>2</v>
      </c>
      <c r="CB161" s="37">
        <v>1022995913</v>
      </c>
      <c r="CC161" s="37" t="s">
        <v>4699</v>
      </c>
      <c r="CD161" s="37" t="s">
        <v>3750</v>
      </c>
      <c r="CE161" s="37" t="s">
        <v>4300</v>
      </c>
      <c r="CF161" s="37" t="s">
        <v>3942</v>
      </c>
      <c r="CG161" s="79">
        <v>34484</v>
      </c>
      <c r="CH161" s="50">
        <f t="shared" ca="1" si="13"/>
        <v>28</v>
      </c>
      <c r="CI161" s="62" t="s">
        <v>8</v>
      </c>
      <c r="CJ161" s="62" t="s">
        <v>116</v>
      </c>
      <c r="CK161" s="62" t="s">
        <v>116</v>
      </c>
      <c r="CL161" s="37" t="s">
        <v>2444</v>
      </c>
      <c r="CM161" s="37" t="s">
        <v>2462</v>
      </c>
      <c r="CN161" s="37" t="s">
        <v>2495</v>
      </c>
      <c r="CO161" s="81">
        <v>44619</v>
      </c>
      <c r="CP161" s="37" t="s">
        <v>2495</v>
      </c>
      <c r="CQ161" s="37" t="s">
        <v>2495</v>
      </c>
      <c r="CR161" s="37">
        <v>1</v>
      </c>
      <c r="CS161" s="37" t="s">
        <v>2496</v>
      </c>
      <c r="CT161" s="37"/>
      <c r="CU161" s="37"/>
      <c r="CV161" s="37">
        <v>36</v>
      </c>
      <c r="CW161" s="37">
        <v>2800</v>
      </c>
      <c r="CX161" s="37">
        <v>48</v>
      </c>
      <c r="CY161" s="37"/>
      <c r="CZ161" s="37">
        <v>6</v>
      </c>
      <c r="DA161" s="37">
        <v>18</v>
      </c>
      <c r="DB161" s="37" t="s">
        <v>5257</v>
      </c>
      <c r="DC1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1" s="37"/>
    </row>
    <row r="162" spans="1:108" ht="45" customHeight="1" x14ac:dyDescent="0.3">
      <c r="A162" s="50">
        <v>1809202082</v>
      </c>
      <c r="B162" s="37" t="s">
        <v>2428</v>
      </c>
      <c r="C162" s="81">
        <v>44623</v>
      </c>
      <c r="D162" s="81">
        <v>44837</v>
      </c>
      <c r="E162" s="50" t="e">
        <f>VLOOKUP(MATRIZ_PRINCIPAL_USUARIOS[[#This Row],[NUMERO DE DOCUMENTO]],#REF!,2,0)</f>
        <v>#REF!</v>
      </c>
      <c r="F162" s="154" t="e">
        <f>VLOOKUP(MATRIZ_PRINCIPAL_USUARIOS[[#This Row],[NOMBRE COMPLETO]],$E$659:$E$682,1,0)</f>
        <v>#N/A</v>
      </c>
      <c r="G162" s="50" t="s">
        <v>3686</v>
      </c>
      <c r="H162" s="37" t="s">
        <v>4102</v>
      </c>
      <c r="I162" s="37" t="s">
        <v>6749</v>
      </c>
      <c r="J162" s="37" t="str">
        <f>VLOOKUP(MATRIZ_PRINCIPAL_USUARIOS[[#This Row],[DUPLA]],DUPLAS[],2,0)</f>
        <v>ANGIE YARA - YORMARY MENECES</v>
      </c>
      <c r="K162" s="37" t="s">
        <v>5925</v>
      </c>
      <c r="L162" s="37" t="s">
        <v>3800</v>
      </c>
      <c r="M162" s="37" t="s">
        <v>4301</v>
      </c>
      <c r="N162" s="37" t="s">
        <v>4041</v>
      </c>
      <c r="O162" s="37" t="s">
        <v>4302</v>
      </c>
      <c r="P1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SALOMON SALAS ANZA</v>
      </c>
      <c r="Q162" s="79">
        <v>44092</v>
      </c>
      <c r="R162" s="50">
        <f t="shared" ca="1" si="10"/>
        <v>2</v>
      </c>
      <c r="S162" s="50">
        <f t="shared" ca="1" si="11"/>
        <v>5</v>
      </c>
      <c r="T162" s="50">
        <f t="shared" ca="1" si="12"/>
        <v>25</v>
      </c>
      <c r="U162" s="37" t="str">
        <f ca="1">IF(MATRIZ_PRINCIPAL_USUARIOS[[#This Row],[FECHA DE NACIMIENTO]]&gt;0,CONCATENATE(R162," AÑOS ",S162," MESES ",T162," DIAS "),"")</f>
        <v xml:space="preserve">2 AÑOS 5 MESES 25 DIAS </v>
      </c>
      <c r="V1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2" s="116" t="s">
        <v>129</v>
      </c>
      <c r="X162" s="37" t="s">
        <v>9</v>
      </c>
      <c r="Y162" s="37" t="s">
        <v>45</v>
      </c>
      <c r="Z162" s="37" t="s">
        <v>45</v>
      </c>
      <c r="AA162" s="37" t="s">
        <v>2496</v>
      </c>
      <c r="AB162" s="37" t="s">
        <v>2496</v>
      </c>
      <c r="AC162" s="37"/>
      <c r="AD162" s="37" t="s">
        <v>2518</v>
      </c>
      <c r="AE162" s="37"/>
      <c r="AF162" s="37" t="s">
        <v>2496</v>
      </c>
      <c r="AG162" s="37" t="s">
        <v>2496</v>
      </c>
      <c r="AH162" s="37" t="s">
        <v>2496</v>
      </c>
      <c r="AI162" s="37" t="s">
        <v>2496</v>
      </c>
      <c r="AJ162" s="37" t="s">
        <v>2496</v>
      </c>
      <c r="AK162" s="37" t="s">
        <v>2496</v>
      </c>
      <c r="AL162" s="37" t="s">
        <v>2496</v>
      </c>
      <c r="AM162" s="37" t="s">
        <v>8</v>
      </c>
      <c r="AN162" s="37" t="s">
        <v>116</v>
      </c>
      <c r="AO162" s="37" t="s">
        <v>140</v>
      </c>
      <c r="AP162" s="62" t="s">
        <v>143</v>
      </c>
      <c r="AQ162" s="37" t="s">
        <v>151</v>
      </c>
      <c r="AR162" s="37" t="s">
        <v>4582</v>
      </c>
      <c r="AS162" s="37"/>
      <c r="AT162" s="37" t="s">
        <v>4844</v>
      </c>
      <c r="AU162" s="37" t="s">
        <v>4845</v>
      </c>
      <c r="AV162" s="37"/>
      <c r="AW162" s="37">
        <v>1</v>
      </c>
      <c r="AX162" s="37" t="s">
        <v>135</v>
      </c>
      <c r="AY162" s="37" t="s">
        <v>2496</v>
      </c>
      <c r="AZ162" s="58"/>
      <c r="BA162" s="37" t="s">
        <v>2496</v>
      </c>
      <c r="BB162" s="37" t="s">
        <v>2496</v>
      </c>
      <c r="BC162" s="37" t="s">
        <v>3654</v>
      </c>
      <c r="BD162" s="37" t="s">
        <v>2496</v>
      </c>
      <c r="BE162" s="37" t="s">
        <v>2434</v>
      </c>
      <c r="BF162" s="37" t="s">
        <v>5</v>
      </c>
      <c r="BG162" s="37"/>
      <c r="BH162" s="37" t="s">
        <v>4846</v>
      </c>
      <c r="BI162" s="37" t="s">
        <v>4068</v>
      </c>
      <c r="BJ162" s="37" t="s">
        <v>4302</v>
      </c>
      <c r="BK162" s="37" t="s">
        <v>3731</v>
      </c>
      <c r="BL162" s="79">
        <v>34834</v>
      </c>
      <c r="BM162" s="37" t="s">
        <v>9</v>
      </c>
      <c r="BN162" s="37" t="s">
        <v>45</v>
      </c>
      <c r="BO162" s="37" t="s">
        <v>45</v>
      </c>
      <c r="BP162" s="37" t="s">
        <v>5</v>
      </c>
      <c r="BQ162" s="37"/>
      <c r="BR162" s="37" t="s">
        <v>4847</v>
      </c>
      <c r="BS162" s="37" t="s">
        <v>4848</v>
      </c>
      <c r="BT162" s="37" t="s">
        <v>4041</v>
      </c>
      <c r="BU162" s="37" t="s">
        <v>4220</v>
      </c>
      <c r="BV162" s="79">
        <v>32332</v>
      </c>
      <c r="BW162" s="50">
        <f t="shared" ca="1" si="14"/>
        <v>34</v>
      </c>
      <c r="BX162" s="62" t="s">
        <v>9</v>
      </c>
      <c r="BY162" s="62" t="s">
        <v>45</v>
      </c>
      <c r="BZ162" s="62" t="s">
        <v>45</v>
      </c>
      <c r="CA162" s="37" t="s">
        <v>5</v>
      </c>
      <c r="CB162" s="37"/>
      <c r="CC162" s="37" t="s">
        <v>4846</v>
      </c>
      <c r="CD162" s="37" t="s">
        <v>4068</v>
      </c>
      <c r="CE162" s="37" t="s">
        <v>4302</v>
      </c>
      <c r="CF162" s="37" t="s">
        <v>3731</v>
      </c>
      <c r="CG162" s="79">
        <v>34834</v>
      </c>
      <c r="CH162" s="50">
        <f t="shared" ca="1" si="13"/>
        <v>27</v>
      </c>
      <c r="CI162" s="62" t="s">
        <v>9</v>
      </c>
      <c r="CJ162" s="62" t="s">
        <v>45</v>
      </c>
      <c r="CK162" s="62" t="s">
        <v>45</v>
      </c>
      <c r="CL162" s="37" t="s">
        <v>2443</v>
      </c>
      <c r="CM162" s="37" t="s">
        <v>2457</v>
      </c>
      <c r="CN162" s="37" t="s">
        <v>2495</v>
      </c>
      <c r="CO162" s="81">
        <v>44625</v>
      </c>
      <c r="CP162" s="37" t="s">
        <v>2495</v>
      </c>
      <c r="CQ162" s="37" t="s">
        <v>2495</v>
      </c>
      <c r="CR162" s="37">
        <v>1</v>
      </c>
      <c r="CS162" s="37" t="s">
        <v>2496</v>
      </c>
      <c r="CT162" s="37"/>
      <c r="CU162" s="37"/>
      <c r="CV162" s="37"/>
      <c r="CW162" s="37"/>
      <c r="CX162" s="37"/>
      <c r="CY162" s="37"/>
      <c r="CZ162" s="37">
        <v>6</v>
      </c>
      <c r="DA162" s="37">
        <v>12</v>
      </c>
      <c r="DB162" s="37" t="s">
        <v>5257</v>
      </c>
      <c r="DC1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2" s="37"/>
    </row>
    <row r="163" spans="1:108" ht="45" customHeight="1" x14ac:dyDescent="0.3">
      <c r="A163" s="50">
        <v>1023046277</v>
      </c>
      <c r="B163" s="37" t="s">
        <v>2427</v>
      </c>
      <c r="C163" s="81">
        <v>44623</v>
      </c>
      <c r="D163" s="81"/>
      <c r="E163" s="50"/>
      <c r="F163" s="50"/>
      <c r="G163" s="50"/>
      <c r="H163" s="37" t="s">
        <v>4102</v>
      </c>
      <c r="I163" s="37" t="s">
        <v>6748</v>
      </c>
      <c r="J163" s="37" t="str">
        <f>VLOOKUP(MATRIZ_PRINCIPAL_USUARIOS[[#This Row],[DUPLA]],DUPLAS[],2,0)</f>
        <v>GLORIA GUERRA - KAROL</v>
      </c>
      <c r="K163" s="37" t="s">
        <v>1</v>
      </c>
      <c r="L163" s="37" t="s">
        <v>4109</v>
      </c>
      <c r="M163" s="37"/>
      <c r="N163" s="37" t="s">
        <v>4021</v>
      </c>
      <c r="O163" s="37" t="s">
        <v>4142</v>
      </c>
      <c r="P1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ISABELLA   NAVARRO RODRIGUEZ </v>
      </c>
      <c r="Q163" s="79">
        <v>44247</v>
      </c>
      <c r="R163" s="50">
        <f t="shared" ca="1" si="10"/>
        <v>2</v>
      </c>
      <c r="S163" s="50">
        <f t="shared" ca="1" si="11"/>
        <v>0</v>
      </c>
      <c r="T163" s="50">
        <f t="shared" ca="1" si="12"/>
        <v>23</v>
      </c>
      <c r="U163" s="37" t="str">
        <f ca="1">IF(MATRIZ_PRINCIPAL_USUARIOS[[#This Row],[FECHA DE NACIMIENTO]]&gt;0,CONCATENATE(R163," AÑOS ",S163," MESES ",T163," DIAS "),"")</f>
        <v xml:space="preserve">2 AÑOS 0 MESES 23 DIAS </v>
      </c>
      <c r="V1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3" s="116" t="s">
        <v>130</v>
      </c>
      <c r="X163" s="37" t="s">
        <v>8</v>
      </c>
      <c r="Y163" s="37" t="s">
        <v>116</v>
      </c>
      <c r="Z163" s="37" t="s">
        <v>116</v>
      </c>
      <c r="AA163" s="37" t="s">
        <v>2496</v>
      </c>
      <c r="AB163" s="37" t="s">
        <v>2496</v>
      </c>
      <c r="AC163" s="37"/>
      <c r="AD163" s="37" t="s">
        <v>2518</v>
      </c>
      <c r="AE163" s="37"/>
      <c r="AF163" s="37" t="s">
        <v>2496</v>
      </c>
      <c r="AG163" s="37" t="s">
        <v>2496</v>
      </c>
      <c r="AH163" s="37" t="s">
        <v>2496</v>
      </c>
      <c r="AI163" s="37" t="s">
        <v>2496</v>
      </c>
      <c r="AJ163" s="37" t="s">
        <v>2496</v>
      </c>
      <c r="AK163" s="37" t="s">
        <v>2496</v>
      </c>
      <c r="AL163" s="37" t="s">
        <v>2496</v>
      </c>
      <c r="AM163" s="37" t="s">
        <v>8</v>
      </c>
      <c r="AN163" s="37" t="s">
        <v>116</v>
      </c>
      <c r="AO163" s="37" t="s">
        <v>140</v>
      </c>
      <c r="AP163" s="62" t="s">
        <v>143</v>
      </c>
      <c r="AQ163" s="37" t="s">
        <v>151</v>
      </c>
      <c r="AR163" s="37" t="s">
        <v>4501</v>
      </c>
      <c r="AS163" s="37"/>
      <c r="AT163" s="37" t="s">
        <v>4849</v>
      </c>
      <c r="AU163" s="37">
        <v>3123163472</v>
      </c>
      <c r="AV163" s="37"/>
      <c r="AW163" s="37">
        <v>1</v>
      </c>
      <c r="AX163" s="37" t="s">
        <v>135</v>
      </c>
      <c r="AY163" s="37" t="s">
        <v>2495</v>
      </c>
      <c r="AZ163" s="58" t="s">
        <v>3605</v>
      </c>
      <c r="BA163" s="37" t="s">
        <v>2496</v>
      </c>
      <c r="BB163" s="37" t="s">
        <v>2496</v>
      </c>
      <c r="BC163" s="37" t="s">
        <v>3607</v>
      </c>
      <c r="BD163" s="37" t="s">
        <v>2496</v>
      </c>
      <c r="BE163" s="37" t="s">
        <v>2434</v>
      </c>
      <c r="BF163" s="37" t="s">
        <v>2</v>
      </c>
      <c r="BG163" s="37">
        <v>1022975901</v>
      </c>
      <c r="BH163" s="37" t="s">
        <v>4850</v>
      </c>
      <c r="BI163" s="37"/>
      <c r="BJ163" s="37" t="s">
        <v>3730</v>
      </c>
      <c r="BK163" s="37"/>
      <c r="BL163" s="79">
        <v>33692</v>
      </c>
      <c r="BM163" s="37" t="s">
        <v>8</v>
      </c>
      <c r="BN163" s="37" t="s">
        <v>40</v>
      </c>
      <c r="BO163" s="37" t="s">
        <v>3109</v>
      </c>
      <c r="BP163" s="37" t="s">
        <v>2</v>
      </c>
      <c r="BQ163" s="37">
        <v>1022972952</v>
      </c>
      <c r="BR163" s="37" t="s">
        <v>4851</v>
      </c>
      <c r="BS163" s="37" t="s">
        <v>4852</v>
      </c>
      <c r="BT163" s="37" t="s">
        <v>4021</v>
      </c>
      <c r="BU163" s="37" t="s">
        <v>4853</v>
      </c>
      <c r="BV163" s="79">
        <v>33583</v>
      </c>
      <c r="BW163" s="50">
        <f t="shared" ca="1" si="14"/>
        <v>31</v>
      </c>
      <c r="BX163" s="62" t="s">
        <v>8</v>
      </c>
      <c r="BY163" s="62" t="s">
        <v>26</v>
      </c>
      <c r="BZ163" s="62" t="s">
        <v>3423</v>
      </c>
      <c r="CA163" s="37" t="s">
        <v>2</v>
      </c>
      <c r="CB163" s="37">
        <v>1022975901</v>
      </c>
      <c r="CC163" s="37" t="s">
        <v>4850</v>
      </c>
      <c r="CD163" s="37"/>
      <c r="CE163" s="37" t="s">
        <v>3730</v>
      </c>
      <c r="CF163" s="37"/>
      <c r="CG163" s="79">
        <v>33692</v>
      </c>
      <c r="CH163" s="50">
        <f t="shared" ca="1" si="13"/>
        <v>30</v>
      </c>
      <c r="CI163" s="62" t="s">
        <v>8</v>
      </c>
      <c r="CJ163" s="62" t="s">
        <v>40</v>
      </c>
      <c r="CK163" s="62" t="s">
        <v>3109</v>
      </c>
      <c r="CL163" s="37" t="s">
        <v>2444</v>
      </c>
      <c r="CM163" s="37" t="s">
        <v>2462</v>
      </c>
      <c r="CN163" s="37" t="s">
        <v>2495</v>
      </c>
      <c r="CO163" s="81">
        <v>44619</v>
      </c>
      <c r="CP163" s="37" t="s">
        <v>2495</v>
      </c>
      <c r="CQ163" s="37" t="s">
        <v>2495</v>
      </c>
      <c r="CR163" s="37">
        <v>2</v>
      </c>
      <c r="CS163" s="37" t="s">
        <v>2496</v>
      </c>
      <c r="CT163" s="37"/>
      <c r="CU163" s="37"/>
      <c r="CV163" s="37">
        <v>40</v>
      </c>
      <c r="CW163" s="37">
        <v>3150</v>
      </c>
      <c r="CX163" s="37">
        <v>40</v>
      </c>
      <c r="CY163" s="37"/>
      <c r="CZ163" s="37">
        <v>6</v>
      </c>
      <c r="DA163" s="37">
        <v>12</v>
      </c>
      <c r="DB163" s="37" t="s">
        <v>5257</v>
      </c>
      <c r="DC1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3" s="37"/>
    </row>
    <row r="164" spans="1:108" ht="45" customHeight="1" x14ac:dyDescent="0.3">
      <c r="A164" s="50">
        <v>1023046401</v>
      </c>
      <c r="B164" s="37" t="s">
        <v>2427</v>
      </c>
      <c r="C164" s="81">
        <v>44623</v>
      </c>
      <c r="D164" s="81"/>
      <c r="E164" s="50"/>
      <c r="F164" s="50"/>
      <c r="G164" s="50"/>
      <c r="H164" s="37" t="s">
        <v>4102</v>
      </c>
      <c r="I164" s="37" t="s">
        <v>6748</v>
      </c>
      <c r="J164" s="37" t="str">
        <f>VLOOKUP(MATRIZ_PRINCIPAL_USUARIOS[[#This Row],[DUPLA]],DUPLAS[],2,0)</f>
        <v>GLORIA GUERRA - KAROL</v>
      </c>
      <c r="K164" s="37" t="s">
        <v>1</v>
      </c>
      <c r="L164" s="37" t="s">
        <v>3695</v>
      </c>
      <c r="M164" s="37" t="s">
        <v>3745</v>
      </c>
      <c r="N164" s="37" t="s">
        <v>4303</v>
      </c>
      <c r="O164" s="37" t="s">
        <v>3730</v>
      </c>
      <c r="P16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JESUS ALEJANDRO BADILLO  RODRIGUEZ</v>
      </c>
      <c r="Q164" s="79">
        <v>44256</v>
      </c>
      <c r="R164" s="50">
        <f t="shared" ca="1" si="10"/>
        <v>2</v>
      </c>
      <c r="S164" s="50">
        <f t="shared" ca="1" si="11"/>
        <v>0</v>
      </c>
      <c r="T164" s="50">
        <f t="shared" ca="1" si="12"/>
        <v>14</v>
      </c>
      <c r="U164" s="37" t="str">
        <f ca="1">IF(MATRIZ_PRINCIPAL_USUARIOS[[#This Row],[FECHA DE NACIMIENTO]]&gt;0,CONCATENATE(R164," AÑOS ",S164," MESES ",T164," DIAS "),"")</f>
        <v xml:space="preserve">2 AÑOS 0 MESES 14 DIAS </v>
      </c>
      <c r="V16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4" s="116" t="s">
        <v>129</v>
      </c>
      <c r="X164" s="37" t="s">
        <v>8</v>
      </c>
      <c r="Y164" s="37" t="s">
        <v>116</v>
      </c>
      <c r="Z164" s="37" t="s">
        <v>116</v>
      </c>
      <c r="AA164" s="37" t="s">
        <v>2496</v>
      </c>
      <c r="AB164" s="37" t="s">
        <v>2496</v>
      </c>
      <c r="AC164" s="37"/>
      <c r="AD164" s="37" t="s">
        <v>2518</v>
      </c>
      <c r="AE164" s="37"/>
      <c r="AF164" s="37" t="s">
        <v>2496</v>
      </c>
      <c r="AG164" s="37" t="s">
        <v>2496</v>
      </c>
      <c r="AH164" s="37" t="s">
        <v>2496</v>
      </c>
      <c r="AI164" s="37" t="s">
        <v>2496</v>
      </c>
      <c r="AJ164" s="37" t="s">
        <v>2496</v>
      </c>
      <c r="AK164" s="37" t="s">
        <v>2496</v>
      </c>
      <c r="AL164" s="37" t="s">
        <v>2496</v>
      </c>
      <c r="AM164" s="37" t="s">
        <v>8</v>
      </c>
      <c r="AN164" s="37" t="s">
        <v>116</v>
      </c>
      <c r="AO164" s="37" t="s">
        <v>140</v>
      </c>
      <c r="AP164" s="62" t="s">
        <v>143</v>
      </c>
      <c r="AQ164" s="37" t="s">
        <v>151</v>
      </c>
      <c r="AR164" s="37" t="s">
        <v>4763</v>
      </c>
      <c r="AS164" s="37"/>
      <c r="AT164" s="37" t="s">
        <v>4854</v>
      </c>
      <c r="AU164" s="37">
        <v>3208551182</v>
      </c>
      <c r="AV164" s="37"/>
      <c r="AW164" s="37">
        <v>1</v>
      </c>
      <c r="AX164" s="37" t="s">
        <v>135</v>
      </c>
      <c r="AY164" s="37" t="s">
        <v>2496</v>
      </c>
      <c r="AZ164" s="58"/>
      <c r="BA164" s="37" t="s">
        <v>2496</v>
      </c>
      <c r="BB164" s="37" t="s">
        <v>2496</v>
      </c>
      <c r="BC164" s="37" t="s">
        <v>3654</v>
      </c>
      <c r="BD164" s="37" t="s">
        <v>2496</v>
      </c>
      <c r="BE164" s="37" t="s">
        <v>2438</v>
      </c>
      <c r="BF164" s="37" t="s">
        <v>2</v>
      </c>
      <c r="BG164" s="37">
        <v>1022944821</v>
      </c>
      <c r="BH164" s="37" t="s">
        <v>4855</v>
      </c>
      <c r="BI164" s="37" t="s">
        <v>4856</v>
      </c>
      <c r="BJ164" s="37" t="s">
        <v>4142</v>
      </c>
      <c r="BK164" s="37" t="s">
        <v>4142</v>
      </c>
      <c r="BL164" s="79">
        <v>31422</v>
      </c>
      <c r="BM164" s="37" t="s">
        <v>8</v>
      </c>
      <c r="BN164" s="37" t="s">
        <v>116</v>
      </c>
      <c r="BO164" s="37" t="s">
        <v>116</v>
      </c>
      <c r="BP164" s="37"/>
      <c r="BQ164" s="37"/>
      <c r="BR164" s="37"/>
      <c r="BS164" s="37"/>
      <c r="BT164" s="37"/>
      <c r="BU164" s="37"/>
      <c r="BV164" s="79"/>
      <c r="BW164" s="50" t="str">
        <f t="shared" si="14"/>
        <v/>
      </c>
      <c r="BX164" s="62"/>
      <c r="BY164" s="62"/>
      <c r="BZ164" s="62"/>
      <c r="CA164" s="37" t="s">
        <v>2</v>
      </c>
      <c r="CB164" s="37">
        <v>1022980995</v>
      </c>
      <c r="CC164" s="37" t="s">
        <v>3821</v>
      </c>
      <c r="CD164" s="37" t="s">
        <v>3742</v>
      </c>
      <c r="CE164" s="37" t="s">
        <v>5198</v>
      </c>
      <c r="CF164" s="37" t="s">
        <v>3730</v>
      </c>
      <c r="CG164" s="79">
        <v>33701</v>
      </c>
      <c r="CH164" s="50">
        <f t="shared" ca="1" si="13"/>
        <v>30</v>
      </c>
      <c r="CI164" s="62" t="s">
        <v>8</v>
      </c>
      <c r="CJ164" s="62" t="s">
        <v>116</v>
      </c>
      <c r="CK164" s="62" t="s">
        <v>116</v>
      </c>
      <c r="CL164" s="37" t="s">
        <v>2443</v>
      </c>
      <c r="CM164" s="37" t="s">
        <v>2457</v>
      </c>
      <c r="CN164" s="37" t="s">
        <v>2495</v>
      </c>
      <c r="CO164" s="81">
        <v>44619</v>
      </c>
      <c r="CP164" s="37" t="s">
        <v>2495</v>
      </c>
      <c r="CQ164" s="37" t="s">
        <v>2495</v>
      </c>
      <c r="CR164" s="37">
        <v>1</v>
      </c>
      <c r="CS164" s="37" t="s">
        <v>2496</v>
      </c>
      <c r="CT164" s="37"/>
      <c r="CU164" s="37"/>
      <c r="CV164" s="37">
        <v>38</v>
      </c>
      <c r="CW164" s="37">
        <v>2990</v>
      </c>
      <c r="CX164" s="37">
        <v>48</v>
      </c>
      <c r="CY164" s="37" t="s">
        <v>2495</v>
      </c>
      <c r="CZ164" s="37">
        <v>6</v>
      </c>
      <c r="DA164" s="37">
        <v>11</v>
      </c>
      <c r="DB164" s="37" t="s">
        <v>5257</v>
      </c>
      <c r="DC16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4" s="37"/>
    </row>
    <row r="165" spans="1:108" ht="45" customHeight="1" x14ac:dyDescent="0.3">
      <c r="A165" s="50">
        <v>1140937833</v>
      </c>
      <c r="B165" s="37" t="s">
        <v>2427</v>
      </c>
      <c r="C165" s="81">
        <v>44623</v>
      </c>
      <c r="D165" s="81"/>
      <c r="E165" s="50"/>
      <c r="F165" s="50"/>
      <c r="G165" s="50"/>
      <c r="H165" s="37" t="s">
        <v>4102</v>
      </c>
      <c r="I165" s="37" t="s">
        <v>6749</v>
      </c>
      <c r="J165" s="37" t="str">
        <f>VLOOKUP(MATRIZ_PRINCIPAL_USUARIOS[[#This Row],[DUPLA]],DUPLAS[],2,0)</f>
        <v>ANGIE YARA - YORMARY MENECES</v>
      </c>
      <c r="K165" s="37" t="s">
        <v>1</v>
      </c>
      <c r="L165" s="37" t="s">
        <v>4304</v>
      </c>
      <c r="M165" s="37" t="s">
        <v>4088</v>
      </c>
      <c r="N165" s="37" t="s">
        <v>4048</v>
      </c>
      <c r="O165" s="37" t="s">
        <v>4305</v>
      </c>
      <c r="P16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JESUAN MANUEL MORA BAZAN</v>
      </c>
      <c r="Q165" s="79">
        <v>43956</v>
      </c>
      <c r="R165" s="50">
        <f t="shared" ca="1" si="10"/>
        <v>2</v>
      </c>
      <c r="S165" s="50">
        <f t="shared" ca="1" si="11"/>
        <v>10</v>
      </c>
      <c r="T165" s="50">
        <f t="shared" ca="1" si="12"/>
        <v>10</v>
      </c>
      <c r="U165" s="37" t="str">
        <f ca="1">IF(MATRIZ_PRINCIPAL_USUARIOS[[#This Row],[FECHA DE NACIMIENTO]]&gt;0,CONCATENATE(R165," AÑOS ",S165," MESES ",T165," DIAS "),"")</f>
        <v xml:space="preserve">2 AÑOS 10 MESES 10 DIAS </v>
      </c>
      <c r="V16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5" s="116" t="s">
        <v>129</v>
      </c>
      <c r="X165" s="37" t="s">
        <v>8</v>
      </c>
      <c r="Y165" s="37" t="s">
        <v>116</v>
      </c>
      <c r="Z165" s="37" t="s">
        <v>116</v>
      </c>
      <c r="AA165" s="37" t="s">
        <v>2496</v>
      </c>
      <c r="AB165" s="37" t="s">
        <v>2496</v>
      </c>
      <c r="AC165" s="37"/>
      <c r="AD165" s="37" t="s">
        <v>2518</v>
      </c>
      <c r="AE165" s="37"/>
      <c r="AF165" s="37" t="s">
        <v>2496</v>
      </c>
      <c r="AG165" s="37" t="s">
        <v>2496</v>
      </c>
      <c r="AH165" s="37" t="s">
        <v>2496</v>
      </c>
      <c r="AI165" s="37" t="s">
        <v>2496</v>
      </c>
      <c r="AJ165" s="37" t="s">
        <v>2496</v>
      </c>
      <c r="AK165" s="37" t="s">
        <v>2496</v>
      </c>
      <c r="AL165" s="37" t="s">
        <v>2496</v>
      </c>
      <c r="AM165" s="37" t="s">
        <v>8</v>
      </c>
      <c r="AN165" s="37" t="s">
        <v>116</v>
      </c>
      <c r="AO165" s="37" t="s">
        <v>140</v>
      </c>
      <c r="AP165" s="62" t="s">
        <v>143</v>
      </c>
      <c r="AQ165" s="37" t="s">
        <v>151</v>
      </c>
      <c r="AR165" s="37" t="s">
        <v>4539</v>
      </c>
      <c r="AS165" s="37"/>
      <c r="AT165" s="37" t="s">
        <v>4857</v>
      </c>
      <c r="AU165" s="37">
        <v>3207872787</v>
      </c>
      <c r="AV165" s="37"/>
      <c r="AW165" s="37">
        <v>1</v>
      </c>
      <c r="AX165" s="37" t="s">
        <v>135</v>
      </c>
      <c r="AY165" s="37" t="s">
        <v>2496</v>
      </c>
      <c r="AZ165" s="58"/>
      <c r="BA165" s="37" t="s">
        <v>2496</v>
      </c>
      <c r="BB165" s="37" t="s">
        <v>2496</v>
      </c>
      <c r="BC165" s="37" t="s">
        <v>4780</v>
      </c>
      <c r="BD165" s="37" t="s">
        <v>2496</v>
      </c>
      <c r="BE165" s="37" t="s">
        <v>2440</v>
      </c>
      <c r="BF165" s="37" t="s">
        <v>5</v>
      </c>
      <c r="BG165" s="37">
        <v>10862022</v>
      </c>
      <c r="BH165" s="37" t="s">
        <v>4858</v>
      </c>
      <c r="BI165" s="37" t="s">
        <v>4007</v>
      </c>
      <c r="BJ165" s="37" t="s">
        <v>3828</v>
      </c>
      <c r="BK165" s="37" t="s">
        <v>3834</v>
      </c>
      <c r="BL165" s="79">
        <v>24507</v>
      </c>
      <c r="BM165" s="37" t="s">
        <v>9</v>
      </c>
      <c r="BN165" s="37" t="s">
        <v>45</v>
      </c>
      <c r="BO165" s="37" t="s">
        <v>45</v>
      </c>
      <c r="BP165" s="37" t="s">
        <v>5</v>
      </c>
      <c r="BQ165" s="37">
        <v>20933562</v>
      </c>
      <c r="BR165" s="37" t="s">
        <v>3796</v>
      </c>
      <c r="BS165" s="37" t="s">
        <v>4859</v>
      </c>
      <c r="BT165" s="37" t="s">
        <v>4321</v>
      </c>
      <c r="BU165" s="37" t="s">
        <v>3834</v>
      </c>
      <c r="BV165" s="79">
        <v>33575</v>
      </c>
      <c r="BW165" s="50">
        <f t="shared" ca="1" si="14"/>
        <v>31</v>
      </c>
      <c r="BX165" s="62" t="s">
        <v>9</v>
      </c>
      <c r="BY165" s="62" t="s">
        <v>45</v>
      </c>
      <c r="BZ165" s="62" t="s">
        <v>45</v>
      </c>
      <c r="CA165" s="37" t="s">
        <v>5</v>
      </c>
      <c r="CB165" s="37">
        <v>26224778</v>
      </c>
      <c r="CC165" s="37" t="s">
        <v>5199</v>
      </c>
      <c r="CD165" s="37" t="s">
        <v>5200</v>
      </c>
      <c r="CE165" s="37" t="s">
        <v>4305</v>
      </c>
      <c r="CF165" s="37" t="s">
        <v>3828</v>
      </c>
      <c r="CG165" s="79">
        <v>35871</v>
      </c>
      <c r="CH165" s="50">
        <f t="shared" ca="1" si="13"/>
        <v>24</v>
      </c>
      <c r="CI165" s="62" t="s">
        <v>9</v>
      </c>
      <c r="CJ165" s="62" t="s">
        <v>45</v>
      </c>
      <c r="CK165" s="62" t="s">
        <v>45</v>
      </c>
      <c r="CL165" s="37" t="s">
        <v>2443</v>
      </c>
      <c r="CM165" s="37" t="s">
        <v>2457</v>
      </c>
      <c r="CN165" s="37" t="s">
        <v>2495</v>
      </c>
      <c r="CO165" s="81">
        <v>44619</v>
      </c>
      <c r="CP165" s="37" t="s">
        <v>2495</v>
      </c>
      <c r="CQ165" s="37" t="s">
        <v>2495</v>
      </c>
      <c r="CR165" s="37">
        <v>1</v>
      </c>
      <c r="CS165" s="37" t="s">
        <v>2495</v>
      </c>
      <c r="CT165" s="37"/>
      <c r="CU165" s="37"/>
      <c r="CV165" s="37">
        <v>35</v>
      </c>
      <c r="CW165" s="37">
        <v>2400</v>
      </c>
      <c r="CX165" s="37">
        <v>46</v>
      </c>
      <c r="CY165" s="37"/>
      <c r="CZ165" s="37">
        <v>6</v>
      </c>
      <c r="DA165" s="37">
        <v>21</v>
      </c>
      <c r="DB165" s="37" t="s">
        <v>5257</v>
      </c>
      <c r="DC1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5" s="37"/>
    </row>
    <row r="166" spans="1:108" ht="45" customHeight="1" x14ac:dyDescent="0.3">
      <c r="A166" s="50">
        <v>1140937152</v>
      </c>
      <c r="B166" s="37" t="s">
        <v>2427</v>
      </c>
      <c r="C166" s="81">
        <v>44623</v>
      </c>
      <c r="D166" s="81"/>
      <c r="E166" s="50"/>
      <c r="F166" s="50"/>
      <c r="G166" s="50"/>
      <c r="H166" s="37" t="s">
        <v>4102</v>
      </c>
      <c r="I166" s="37" t="s">
        <v>6749</v>
      </c>
      <c r="J166" s="37" t="str">
        <f>VLOOKUP(MATRIZ_PRINCIPAL_USUARIOS[[#This Row],[DUPLA]],DUPLAS[],2,0)</f>
        <v>ANGIE YARA - YORMARY MENECES</v>
      </c>
      <c r="K166" s="37" t="s">
        <v>1</v>
      </c>
      <c r="L166" s="37" t="s">
        <v>4306</v>
      </c>
      <c r="M166" s="37" t="s">
        <v>3858</v>
      </c>
      <c r="N166" s="37" t="s">
        <v>4296</v>
      </c>
      <c r="O166" s="37" t="s">
        <v>4307</v>
      </c>
      <c r="P16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 SEBASTIAN SANCHEZ  JAMIOY</v>
      </c>
      <c r="Q166" s="79">
        <v>43916</v>
      </c>
      <c r="R166" s="50">
        <f t="shared" ca="1" si="10"/>
        <v>2</v>
      </c>
      <c r="S166" s="50">
        <f t="shared" ca="1" si="11"/>
        <v>11</v>
      </c>
      <c r="T166" s="50">
        <f t="shared" ca="1" si="12"/>
        <v>17</v>
      </c>
      <c r="U166" s="37" t="str">
        <f ca="1">IF(MATRIZ_PRINCIPAL_USUARIOS[[#This Row],[FECHA DE NACIMIENTO]]&gt;0,CONCATENATE(R166," AÑOS ",S166," MESES ",T166," DIAS "),"")</f>
        <v xml:space="preserve">2 AÑOS 11 MESES 17 DIAS </v>
      </c>
      <c r="V16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6" s="116" t="s">
        <v>129</v>
      </c>
      <c r="X166" s="37" t="s">
        <v>8</v>
      </c>
      <c r="Y166" s="37" t="s">
        <v>116</v>
      </c>
      <c r="Z166" s="37" t="s">
        <v>116</v>
      </c>
      <c r="AA166" s="37" t="s">
        <v>2496</v>
      </c>
      <c r="AB166" s="37" t="s">
        <v>2496</v>
      </c>
      <c r="AC166" s="37"/>
      <c r="AD166" s="37" t="s">
        <v>2518</v>
      </c>
      <c r="AE166" s="37"/>
      <c r="AF166" s="37" t="s">
        <v>2496</v>
      </c>
      <c r="AG166" s="37" t="s">
        <v>2496</v>
      </c>
      <c r="AH166" s="37" t="s">
        <v>2496</v>
      </c>
      <c r="AI166" s="37" t="s">
        <v>2496</v>
      </c>
      <c r="AJ166" s="37" t="s">
        <v>2496</v>
      </c>
      <c r="AK166" s="37" t="s">
        <v>2496</v>
      </c>
      <c r="AL166" s="37" t="s">
        <v>2496</v>
      </c>
      <c r="AM166" s="37" t="s">
        <v>8</v>
      </c>
      <c r="AN166" s="37" t="s">
        <v>116</v>
      </c>
      <c r="AO166" s="37" t="s">
        <v>140</v>
      </c>
      <c r="AP166" s="62" t="s">
        <v>143</v>
      </c>
      <c r="AQ166" s="37" t="s">
        <v>151</v>
      </c>
      <c r="AR166" s="37" t="s">
        <v>4763</v>
      </c>
      <c r="AS166" s="37"/>
      <c r="AT166" s="37" t="s">
        <v>4860</v>
      </c>
      <c r="AU166" s="37">
        <v>3202684443</v>
      </c>
      <c r="AV166" s="37"/>
      <c r="AW166" s="37">
        <v>1</v>
      </c>
      <c r="AX166" s="37" t="s">
        <v>135</v>
      </c>
      <c r="AY166" s="37" t="s">
        <v>2495</v>
      </c>
      <c r="AZ166" s="58" t="s">
        <v>3606</v>
      </c>
      <c r="BA166" s="37" t="s">
        <v>2496</v>
      </c>
      <c r="BB166" s="37" t="s">
        <v>2496</v>
      </c>
      <c r="BC166" s="37" t="s">
        <v>3607</v>
      </c>
      <c r="BD166" s="37" t="s">
        <v>2496</v>
      </c>
      <c r="BE166" s="37" t="s">
        <v>2434</v>
      </c>
      <c r="BF166" s="37" t="s">
        <v>2</v>
      </c>
      <c r="BG166" s="37">
        <v>52774662</v>
      </c>
      <c r="BH166" s="37" t="s">
        <v>4007</v>
      </c>
      <c r="BI166" s="37"/>
      <c r="BJ166" s="37" t="s">
        <v>4307</v>
      </c>
      <c r="BK166" s="37" t="s">
        <v>107</v>
      </c>
      <c r="BL166" s="79">
        <v>28875</v>
      </c>
      <c r="BM166" s="37" t="s">
        <v>8</v>
      </c>
      <c r="BN166" s="37" t="s">
        <v>23</v>
      </c>
      <c r="BO166" s="37" t="s">
        <v>3235</v>
      </c>
      <c r="BP166" s="37" t="s">
        <v>2</v>
      </c>
      <c r="BQ166" s="37">
        <v>80002168</v>
      </c>
      <c r="BR166" s="37" t="s">
        <v>4861</v>
      </c>
      <c r="BS166" s="37"/>
      <c r="BT166" s="37" t="s">
        <v>3835</v>
      </c>
      <c r="BU166" s="37" t="s">
        <v>3731</v>
      </c>
      <c r="BV166" s="79">
        <v>28769</v>
      </c>
      <c r="BW166" s="50">
        <f t="shared" ca="1" si="14"/>
        <v>44</v>
      </c>
      <c r="BX166" s="62" t="s">
        <v>8</v>
      </c>
      <c r="BY166" s="62" t="s">
        <v>32</v>
      </c>
      <c r="BZ166" s="62" t="s">
        <v>3333</v>
      </c>
      <c r="CA166" s="37" t="s">
        <v>2</v>
      </c>
      <c r="CB166" s="37">
        <v>52774662</v>
      </c>
      <c r="CC166" s="37" t="s">
        <v>4007</v>
      </c>
      <c r="CD166" s="37"/>
      <c r="CE166" s="37" t="s">
        <v>4307</v>
      </c>
      <c r="CF166" s="37" t="s">
        <v>107</v>
      </c>
      <c r="CG166" s="79">
        <v>28875</v>
      </c>
      <c r="CH166" s="50">
        <f t="shared" ca="1" si="13"/>
        <v>44</v>
      </c>
      <c r="CI166" s="62" t="s">
        <v>8</v>
      </c>
      <c r="CJ166" s="62" t="s">
        <v>23</v>
      </c>
      <c r="CK166" s="62" t="s">
        <v>3235</v>
      </c>
      <c r="CL166" s="37" t="s">
        <v>2444</v>
      </c>
      <c r="CM166" s="37" t="s">
        <v>2468</v>
      </c>
      <c r="CN166" s="37" t="s">
        <v>2495</v>
      </c>
      <c r="CO166" s="81">
        <v>44619</v>
      </c>
      <c r="CP166" s="37" t="s">
        <v>2495</v>
      </c>
      <c r="CQ166" s="37" t="s">
        <v>2496</v>
      </c>
      <c r="CR166" s="37">
        <v>0</v>
      </c>
      <c r="CS166" s="37" t="s">
        <v>2496</v>
      </c>
      <c r="CT166" s="37"/>
      <c r="CU166" s="37"/>
      <c r="CV166" s="37">
        <v>37</v>
      </c>
      <c r="CW166" s="37">
        <v>2550</v>
      </c>
      <c r="CX166" s="37">
        <v>45</v>
      </c>
      <c r="CY166" s="37"/>
      <c r="CZ166" s="37">
        <v>6</v>
      </c>
      <c r="DA166" s="37">
        <v>10</v>
      </c>
      <c r="DB166" s="37" t="s">
        <v>5257</v>
      </c>
      <c r="DC1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6" s="37"/>
    </row>
    <row r="167" spans="1:108" ht="45" customHeight="1" x14ac:dyDescent="0.3">
      <c r="A167" s="50">
        <v>1243860015</v>
      </c>
      <c r="B167" s="37" t="s">
        <v>2427</v>
      </c>
      <c r="C167" s="81">
        <v>44623</v>
      </c>
      <c r="D167" s="81"/>
      <c r="E167" s="50"/>
      <c r="F167" s="50"/>
      <c r="G167" s="50"/>
      <c r="H167" s="37" t="s">
        <v>4102</v>
      </c>
      <c r="I167" s="37" t="s">
        <v>6748</v>
      </c>
      <c r="J167" s="37" t="str">
        <f>VLOOKUP(MATRIZ_PRINCIPAL_USUARIOS[[#This Row],[DUPLA]],DUPLAS[],2,0)</f>
        <v>GLORIA GUERRA - KAROL</v>
      </c>
      <c r="K167" s="37" t="s">
        <v>1</v>
      </c>
      <c r="L167" s="37" t="s">
        <v>4306</v>
      </c>
      <c r="M167" s="37" t="s">
        <v>4088</v>
      </c>
      <c r="N167" s="37" t="s">
        <v>3838</v>
      </c>
      <c r="O167" s="37" t="s">
        <v>4029</v>
      </c>
      <c r="P1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JUAN  MANUEL ROBLES VALBUENA </v>
      </c>
      <c r="Q167" s="79">
        <v>44246</v>
      </c>
      <c r="R167" s="50">
        <f t="shared" ca="1" si="10"/>
        <v>2</v>
      </c>
      <c r="S167" s="50">
        <f t="shared" ca="1" si="11"/>
        <v>0</v>
      </c>
      <c r="T167" s="50">
        <f t="shared" ca="1" si="12"/>
        <v>24</v>
      </c>
      <c r="U167" s="37" t="str">
        <f ca="1">IF(MATRIZ_PRINCIPAL_USUARIOS[[#This Row],[FECHA DE NACIMIENTO]]&gt;0,CONCATENATE(R167," AÑOS ",S167," MESES ",T167," DIAS "),"")</f>
        <v xml:space="preserve">2 AÑOS 0 MESES 24 DIAS </v>
      </c>
      <c r="V1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7" s="116" t="s">
        <v>130</v>
      </c>
      <c r="X167" s="37" t="s">
        <v>8</v>
      </c>
      <c r="Y167" s="37" t="s">
        <v>116</v>
      </c>
      <c r="Z167" s="37" t="s">
        <v>116</v>
      </c>
      <c r="AA167" s="37" t="s">
        <v>2496</v>
      </c>
      <c r="AB167" s="37" t="s">
        <v>2496</v>
      </c>
      <c r="AC167" s="37"/>
      <c r="AD167" s="37" t="s">
        <v>2518</v>
      </c>
      <c r="AE167" s="37"/>
      <c r="AF167" s="37" t="s">
        <v>2496</v>
      </c>
      <c r="AG167" s="37" t="s">
        <v>2496</v>
      </c>
      <c r="AH167" s="37" t="s">
        <v>2496</v>
      </c>
      <c r="AI167" s="37" t="s">
        <v>2496</v>
      </c>
      <c r="AJ167" s="37" t="s">
        <v>2496</v>
      </c>
      <c r="AK167" s="37" t="s">
        <v>2496</v>
      </c>
      <c r="AL167" s="37" t="s">
        <v>2496</v>
      </c>
      <c r="AM167" s="37" t="s">
        <v>8</v>
      </c>
      <c r="AN167" s="37" t="s">
        <v>116</v>
      </c>
      <c r="AO167" s="37" t="s">
        <v>140</v>
      </c>
      <c r="AP167" s="62" t="s">
        <v>143</v>
      </c>
      <c r="AQ167" s="37" t="s">
        <v>151</v>
      </c>
      <c r="AR167" s="37" t="s">
        <v>4539</v>
      </c>
      <c r="AS167" s="37"/>
      <c r="AT167" s="37" t="s">
        <v>4862</v>
      </c>
      <c r="AU167" s="37">
        <v>3177384651</v>
      </c>
      <c r="AV167" s="37"/>
      <c r="AW167" s="37">
        <v>1</v>
      </c>
      <c r="AX167" s="37" t="s">
        <v>135</v>
      </c>
      <c r="AY167" s="37" t="s">
        <v>2495</v>
      </c>
      <c r="AZ167" s="58" t="s">
        <v>3590</v>
      </c>
      <c r="BA167" s="37" t="s">
        <v>2496</v>
      </c>
      <c r="BB167" s="37" t="s">
        <v>2496</v>
      </c>
      <c r="BC167" s="37" t="s">
        <v>3607</v>
      </c>
      <c r="BD167" s="37" t="s">
        <v>2496</v>
      </c>
      <c r="BE167" s="37" t="s">
        <v>2434</v>
      </c>
      <c r="BF167" s="37" t="s">
        <v>2</v>
      </c>
      <c r="BG167" s="37">
        <v>52818293</v>
      </c>
      <c r="BH167" s="37" t="s">
        <v>3821</v>
      </c>
      <c r="BI167" s="37" t="s">
        <v>4863</v>
      </c>
      <c r="BJ167" s="37" t="s">
        <v>3870</v>
      </c>
      <c r="BK167" s="37" t="s">
        <v>4077</v>
      </c>
      <c r="BL167" s="79">
        <v>30665</v>
      </c>
      <c r="BM167" s="37" t="s">
        <v>8</v>
      </c>
      <c r="BN167" s="37" t="s">
        <v>38</v>
      </c>
      <c r="BO167" s="37" t="s">
        <v>3212</v>
      </c>
      <c r="BP167" s="37" t="s">
        <v>2</v>
      </c>
      <c r="BQ167" s="37">
        <v>79727194</v>
      </c>
      <c r="BR167" s="37" t="s">
        <v>4864</v>
      </c>
      <c r="BS167" s="37" t="s">
        <v>3893</v>
      </c>
      <c r="BT167" s="37" t="s">
        <v>3838</v>
      </c>
      <c r="BU167" s="37" t="s">
        <v>4865</v>
      </c>
      <c r="BV167" s="79">
        <v>29049</v>
      </c>
      <c r="BW167" s="50">
        <f t="shared" ca="1" si="14"/>
        <v>43</v>
      </c>
      <c r="BX167" s="62" t="s">
        <v>8</v>
      </c>
      <c r="BY167" s="62" t="s">
        <v>116</v>
      </c>
      <c r="BZ167" s="62" t="s">
        <v>116</v>
      </c>
      <c r="CA167" s="37" t="s">
        <v>2</v>
      </c>
      <c r="CB167" s="37">
        <v>52818293</v>
      </c>
      <c r="CC167" s="37" t="s">
        <v>3821</v>
      </c>
      <c r="CD167" s="37" t="s">
        <v>4863</v>
      </c>
      <c r="CE167" s="37" t="s">
        <v>3870</v>
      </c>
      <c r="CF167" s="37" t="s">
        <v>4077</v>
      </c>
      <c r="CG167" s="79">
        <v>30665</v>
      </c>
      <c r="CH167" s="50">
        <f t="shared" ca="1" si="13"/>
        <v>39</v>
      </c>
      <c r="CI167" s="62" t="s">
        <v>8</v>
      </c>
      <c r="CJ167" s="62" t="s">
        <v>38</v>
      </c>
      <c r="CK167" s="62" t="s">
        <v>3212</v>
      </c>
      <c r="CL167" s="37" t="s">
        <v>2444</v>
      </c>
      <c r="CM167" s="37" t="s">
        <v>2460</v>
      </c>
      <c r="CN167" s="37" t="s">
        <v>2495</v>
      </c>
      <c r="CO167" s="81">
        <v>44619</v>
      </c>
      <c r="CP167" s="37" t="s">
        <v>2495</v>
      </c>
      <c r="CQ167" s="37" t="s">
        <v>2495</v>
      </c>
      <c r="CR167" s="37">
        <v>1</v>
      </c>
      <c r="CS167" s="37" t="s">
        <v>2496</v>
      </c>
      <c r="CT167" s="37"/>
      <c r="CU167" s="37"/>
      <c r="CV167" s="37">
        <v>40</v>
      </c>
      <c r="CW167" s="37">
        <v>3090</v>
      </c>
      <c r="CX167" s="37">
        <v>51</v>
      </c>
      <c r="CY167" s="37"/>
      <c r="CZ167" s="37">
        <v>6</v>
      </c>
      <c r="DA167" s="37">
        <v>12</v>
      </c>
      <c r="DB167" s="37" t="s">
        <v>5257</v>
      </c>
      <c r="DC1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7" s="37"/>
    </row>
    <row r="168" spans="1:108" ht="45" customHeight="1" x14ac:dyDescent="0.3">
      <c r="A168" s="50">
        <v>1033829949</v>
      </c>
      <c r="B168" s="37" t="s">
        <v>2427</v>
      </c>
      <c r="C168" s="81">
        <v>44623</v>
      </c>
      <c r="D168" s="81"/>
      <c r="E168" s="50"/>
      <c r="F168" s="50"/>
      <c r="G168" s="50"/>
      <c r="H168" s="37" t="s">
        <v>4102</v>
      </c>
      <c r="I168" s="37" t="s">
        <v>6748</v>
      </c>
      <c r="J168" s="37" t="str">
        <f>VLOOKUP(MATRIZ_PRINCIPAL_USUARIOS[[#This Row],[DUPLA]],DUPLAS[],2,0)</f>
        <v>GLORIA GUERRA - KAROL</v>
      </c>
      <c r="K168" s="37" t="s">
        <v>1</v>
      </c>
      <c r="L168" s="37" t="s">
        <v>4308</v>
      </c>
      <c r="M168" s="37" t="s">
        <v>4309</v>
      </c>
      <c r="N168" s="37" t="s">
        <v>4231</v>
      </c>
      <c r="O168" s="37" t="s">
        <v>3828</v>
      </c>
      <c r="P16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JOSHUANNY YEISIMAR GUERRA GRATEROL</v>
      </c>
      <c r="Q168" s="79">
        <v>44163</v>
      </c>
      <c r="R168" s="50">
        <f t="shared" ca="1" si="10"/>
        <v>2</v>
      </c>
      <c r="S168" s="50">
        <f t="shared" ca="1" si="11"/>
        <v>3</v>
      </c>
      <c r="T168" s="50">
        <f t="shared" ca="1" si="12"/>
        <v>15</v>
      </c>
      <c r="U168" s="37" t="str">
        <f ca="1">IF(MATRIZ_PRINCIPAL_USUARIOS[[#This Row],[FECHA DE NACIMIENTO]]&gt;0,CONCATENATE(R168," AÑOS ",S168," MESES ",T168," DIAS "),"")</f>
        <v xml:space="preserve">2 AÑOS 3 MESES 15 DIAS </v>
      </c>
      <c r="V16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8" s="116" t="s">
        <v>130</v>
      </c>
      <c r="X168" s="37" t="s">
        <v>8</v>
      </c>
      <c r="Y168" s="37" t="s">
        <v>116</v>
      </c>
      <c r="Z168" s="37" t="s">
        <v>116</v>
      </c>
      <c r="AA168" s="37" t="s">
        <v>2496</v>
      </c>
      <c r="AB168" s="37" t="s">
        <v>2496</v>
      </c>
      <c r="AC168" s="37"/>
      <c r="AD168" s="37" t="s">
        <v>2518</v>
      </c>
      <c r="AE168" s="37"/>
      <c r="AF168" s="37" t="s">
        <v>2496</v>
      </c>
      <c r="AG168" s="37" t="s">
        <v>2496</v>
      </c>
      <c r="AH168" s="37" t="s">
        <v>2496</v>
      </c>
      <c r="AI168" s="37" t="s">
        <v>2496</v>
      </c>
      <c r="AJ168" s="37" t="s">
        <v>2496</v>
      </c>
      <c r="AK168" s="37" t="s">
        <v>2496</v>
      </c>
      <c r="AL168" s="37" t="s">
        <v>2496</v>
      </c>
      <c r="AM168" s="37" t="s">
        <v>8</v>
      </c>
      <c r="AN168" s="37" t="s">
        <v>116</v>
      </c>
      <c r="AO168" s="37" t="s">
        <v>140</v>
      </c>
      <c r="AP168" s="62" t="s">
        <v>143</v>
      </c>
      <c r="AQ168" s="37" t="s">
        <v>151</v>
      </c>
      <c r="AR168" s="37" t="s">
        <v>4539</v>
      </c>
      <c r="AS168" s="37"/>
      <c r="AT168" s="37" t="s">
        <v>4857</v>
      </c>
      <c r="AU168" s="37">
        <v>3207872787</v>
      </c>
      <c r="AV168" s="37"/>
      <c r="AW168" s="37">
        <v>1</v>
      </c>
      <c r="AX168" s="37" t="s">
        <v>135</v>
      </c>
      <c r="AY168" s="37" t="s">
        <v>2496</v>
      </c>
      <c r="AZ168" s="58"/>
      <c r="BA168" s="37" t="s">
        <v>2496</v>
      </c>
      <c r="BB168" s="37" t="s">
        <v>2496</v>
      </c>
      <c r="BC168" s="37" t="s">
        <v>4780</v>
      </c>
      <c r="BD168" s="37" t="s">
        <v>2496</v>
      </c>
      <c r="BE168" s="37" t="s">
        <v>2434</v>
      </c>
      <c r="BF168" s="37" t="s">
        <v>5</v>
      </c>
      <c r="BG168" s="37"/>
      <c r="BH168" s="37" t="s">
        <v>4866</v>
      </c>
      <c r="BI168" s="37" t="s">
        <v>3742</v>
      </c>
      <c r="BJ168" s="37" t="s">
        <v>4231</v>
      </c>
      <c r="BK168" s="37" t="s">
        <v>3828</v>
      </c>
      <c r="BL168" s="79">
        <v>37814</v>
      </c>
      <c r="BM168" s="37" t="s">
        <v>9</v>
      </c>
      <c r="BN168" s="37" t="s">
        <v>45</v>
      </c>
      <c r="BO168" s="37" t="s">
        <v>45</v>
      </c>
      <c r="BP168" s="37"/>
      <c r="BQ168" s="37"/>
      <c r="BR168" s="37"/>
      <c r="BS168" s="37"/>
      <c r="BT168" s="37"/>
      <c r="BU168" s="37"/>
      <c r="BV168" s="79"/>
      <c r="BW168" s="50" t="str">
        <f t="shared" si="14"/>
        <v/>
      </c>
      <c r="BX168" s="62"/>
      <c r="BY168" s="62"/>
      <c r="BZ168" s="62"/>
      <c r="CA168" s="37" t="s">
        <v>5</v>
      </c>
      <c r="CB168" s="37"/>
      <c r="CC168" s="37" t="s">
        <v>4866</v>
      </c>
      <c r="CD168" s="37" t="s">
        <v>3742</v>
      </c>
      <c r="CE168" s="37" t="s">
        <v>4231</v>
      </c>
      <c r="CF168" s="37" t="s">
        <v>3828</v>
      </c>
      <c r="CG168" s="79">
        <v>37814</v>
      </c>
      <c r="CH168" s="50">
        <f t="shared" ca="1" si="13"/>
        <v>19</v>
      </c>
      <c r="CI168" s="62" t="s">
        <v>9</v>
      </c>
      <c r="CJ168" s="62" t="s">
        <v>45</v>
      </c>
      <c r="CK168" s="62" t="s">
        <v>45</v>
      </c>
      <c r="CL168" s="37" t="s">
        <v>2443</v>
      </c>
      <c r="CM168" s="37" t="s">
        <v>2457</v>
      </c>
      <c r="CN168" s="37" t="s">
        <v>2495</v>
      </c>
      <c r="CO168" s="81">
        <v>44630</v>
      </c>
      <c r="CP168" s="37" t="s">
        <v>2495</v>
      </c>
      <c r="CQ168" s="37" t="s">
        <v>2495</v>
      </c>
      <c r="CR168" s="37">
        <v>1</v>
      </c>
      <c r="CS168" s="37" t="s">
        <v>2496</v>
      </c>
      <c r="CT168" s="37"/>
      <c r="CU168" s="37"/>
      <c r="CV168" s="37">
        <v>38</v>
      </c>
      <c r="CW168" s="37">
        <v>2815</v>
      </c>
      <c r="CX168" s="37">
        <v>49</v>
      </c>
      <c r="CY168" s="37"/>
      <c r="CZ168" s="37">
        <v>6</v>
      </c>
      <c r="DA168" s="37">
        <v>12</v>
      </c>
      <c r="DB168" s="37" t="s">
        <v>5257</v>
      </c>
      <c r="DC1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8" s="37"/>
    </row>
    <row r="169" spans="1:108" ht="45" customHeight="1" x14ac:dyDescent="0.3">
      <c r="A169" s="50">
        <v>1023046418</v>
      </c>
      <c r="B169" s="37" t="s">
        <v>2428</v>
      </c>
      <c r="C169" s="81">
        <v>44623</v>
      </c>
      <c r="D169" s="81">
        <v>44837</v>
      </c>
      <c r="E169" s="50" t="e">
        <f>VLOOKUP(MATRIZ_PRINCIPAL_USUARIOS[[#This Row],[NUMERO DE DOCUMENTO]],#REF!,2,0)</f>
        <v>#REF!</v>
      </c>
      <c r="F169" s="154" t="e">
        <f>VLOOKUP(MATRIZ_PRINCIPAL_USUARIOS[[#This Row],[NOMBRE COMPLETO]],$E$659:$E$682,1,0)</f>
        <v>#N/A</v>
      </c>
      <c r="G169" s="50" t="s">
        <v>3686</v>
      </c>
      <c r="H169" s="37" t="s">
        <v>4102</v>
      </c>
      <c r="I169" s="37" t="s">
        <v>6748</v>
      </c>
      <c r="J169" s="37" t="str">
        <f>VLOOKUP(MATRIZ_PRINCIPAL_USUARIOS[[#This Row],[DUPLA]],DUPLAS[],2,0)</f>
        <v>GLORIA GUERRA - KAROL</v>
      </c>
      <c r="K169" s="37" t="s">
        <v>1</v>
      </c>
      <c r="L169" s="37" t="s">
        <v>4310</v>
      </c>
      <c r="M169" s="37" t="s">
        <v>3742</v>
      </c>
      <c r="N169" s="37" t="s">
        <v>3859</v>
      </c>
      <c r="O169" s="37" t="s">
        <v>4311</v>
      </c>
      <c r="P16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SOL MARIA AGUDELO CABANZO</v>
      </c>
      <c r="Q169" s="79">
        <v>44019</v>
      </c>
      <c r="R169" s="50">
        <f t="shared" ca="1" si="10"/>
        <v>2</v>
      </c>
      <c r="S169" s="50">
        <f t="shared" ca="1" si="11"/>
        <v>8</v>
      </c>
      <c r="T169" s="50">
        <f t="shared" ca="1" si="12"/>
        <v>8</v>
      </c>
      <c r="U169" s="37" t="str">
        <f ca="1">IF(MATRIZ_PRINCIPAL_USUARIOS[[#This Row],[FECHA DE NACIMIENTO]]&gt;0,CONCATENATE(R169," AÑOS ",S169," MESES ",T169," DIAS "),"")</f>
        <v xml:space="preserve">2 AÑOS 8 MESES 8 DIAS </v>
      </c>
      <c r="V16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69" s="116" t="s">
        <v>130</v>
      </c>
      <c r="X169" s="37" t="s">
        <v>8</v>
      </c>
      <c r="Y169" s="37" t="s">
        <v>116</v>
      </c>
      <c r="Z169" s="37" t="s">
        <v>116</v>
      </c>
      <c r="AA169" s="37" t="s">
        <v>2496</v>
      </c>
      <c r="AB169" s="37" t="s">
        <v>2496</v>
      </c>
      <c r="AC169" s="37"/>
      <c r="AD169" s="37" t="s">
        <v>2518</v>
      </c>
      <c r="AE169" s="37"/>
      <c r="AF169" s="37" t="s">
        <v>2496</v>
      </c>
      <c r="AG169" s="37" t="s">
        <v>2496</v>
      </c>
      <c r="AH169" s="37" t="s">
        <v>2496</v>
      </c>
      <c r="AI169" s="37" t="s">
        <v>2496</v>
      </c>
      <c r="AJ169" s="37" t="s">
        <v>2496</v>
      </c>
      <c r="AK169" s="37" t="s">
        <v>2496</v>
      </c>
      <c r="AL169" s="37" t="s">
        <v>2496</v>
      </c>
      <c r="AM169" s="37" t="s">
        <v>8</v>
      </c>
      <c r="AN169" s="37" t="s">
        <v>116</v>
      </c>
      <c r="AO169" s="37" t="s">
        <v>140</v>
      </c>
      <c r="AP169" s="62" t="s">
        <v>143</v>
      </c>
      <c r="AQ169" s="37" t="s">
        <v>151</v>
      </c>
      <c r="AR169" s="37" t="s">
        <v>4867</v>
      </c>
      <c r="AS169" s="37"/>
      <c r="AT169" s="37" t="s">
        <v>4868</v>
      </c>
      <c r="AU169" s="37">
        <v>3209903910</v>
      </c>
      <c r="AV169" s="37">
        <v>3132324223</v>
      </c>
      <c r="AW169" s="37">
        <v>1</v>
      </c>
      <c r="AX169" s="37" t="s">
        <v>135</v>
      </c>
      <c r="AY169" s="37" t="s">
        <v>2496</v>
      </c>
      <c r="AZ169" s="58"/>
      <c r="BA169" s="37" t="s">
        <v>2496</v>
      </c>
      <c r="BB169" s="37" t="s">
        <v>2496</v>
      </c>
      <c r="BC169" s="37" t="s">
        <v>3654</v>
      </c>
      <c r="BD169" s="37" t="s">
        <v>2496</v>
      </c>
      <c r="BE169" s="37" t="s">
        <v>2434</v>
      </c>
      <c r="BF169" s="37" t="s">
        <v>2</v>
      </c>
      <c r="BG169" s="37">
        <v>101042437</v>
      </c>
      <c r="BH169" s="37" t="s">
        <v>4869</v>
      </c>
      <c r="BI169" s="37" t="s">
        <v>4870</v>
      </c>
      <c r="BJ169" s="37" t="s">
        <v>4311</v>
      </c>
      <c r="BK169" s="37" t="s">
        <v>4287</v>
      </c>
      <c r="BL169" s="79">
        <v>36541</v>
      </c>
      <c r="BM169" s="37" t="s">
        <v>8</v>
      </c>
      <c r="BN169" s="37" t="s">
        <v>116</v>
      </c>
      <c r="BO169" s="37" t="s">
        <v>116</v>
      </c>
      <c r="BP169" s="37" t="s">
        <v>2</v>
      </c>
      <c r="BQ169" s="37">
        <v>79701102</v>
      </c>
      <c r="BR169" s="37" t="s">
        <v>3908</v>
      </c>
      <c r="BS169" s="37" t="s">
        <v>3863</v>
      </c>
      <c r="BT169" s="37" t="s">
        <v>3859</v>
      </c>
      <c r="BU169" s="37" t="s">
        <v>4871</v>
      </c>
      <c r="BV169" s="79">
        <v>25901</v>
      </c>
      <c r="BW169" s="50">
        <f t="shared" ca="1" si="14"/>
        <v>52</v>
      </c>
      <c r="BX169" s="62" t="s">
        <v>8</v>
      </c>
      <c r="BY169" s="62" t="s">
        <v>116</v>
      </c>
      <c r="BZ169" s="62" t="s">
        <v>116</v>
      </c>
      <c r="CA169" s="37" t="s">
        <v>2</v>
      </c>
      <c r="CB169" s="37">
        <v>101042437</v>
      </c>
      <c r="CC169" s="37" t="s">
        <v>4869</v>
      </c>
      <c r="CD169" s="37" t="s">
        <v>4870</v>
      </c>
      <c r="CE169" s="37" t="s">
        <v>4311</v>
      </c>
      <c r="CF169" s="37" t="s">
        <v>4287</v>
      </c>
      <c r="CG169" s="79">
        <v>36541</v>
      </c>
      <c r="CH169" s="50">
        <f t="shared" ca="1" si="13"/>
        <v>23</v>
      </c>
      <c r="CI169" s="62" t="s">
        <v>8</v>
      </c>
      <c r="CJ169" s="62" t="s">
        <v>116</v>
      </c>
      <c r="CK169" s="62" t="s">
        <v>116</v>
      </c>
      <c r="CL169" s="37" t="s">
        <v>2443</v>
      </c>
      <c r="CM169" s="37" t="s">
        <v>2462</v>
      </c>
      <c r="CN169" s="37" t="s">
        <v>2495</v>
      </c>
      <c r="CO169" s="81">
        <v>44625</v>
      </c>
      <c r="CP169" s="37" t="s">
        <v>2495</v>
      </c>
      <c r="CQ169" s="37" t="s">
        <v>2495</v>
      </c>
      <c r="CR169" s="37">
        <v>1</v>
      </c>
      <c r="CS169" s="37" t="s">
        <v>2496</v>
      </c>
      <c r="CT169" s="37"/>
      <c r="CU169" s="37"/>
      <c r="CV169" s="37">
        <v>40</v>
      </c>
      <c r="CW169" s="37">
        <v>2880</v>
      </c>
      <c r="CX169" s="37">
        <v>50</v>
      </c>
      <c r="CY169" s="37"/>
      <c r="CZ169" s="37">
        <v>6</v>
      </c>
      <c r="DA169" s="37">
        <v>8</v>
      </c>
      <c r="DB169" s="37" t="s">
        <v>5257</v>
      </c>
      <c r="DC1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69" s="37"/>
    </row>
    <row r="170" spans="1:108" ht="45" customHeight="1" x14ac:dyDescent="0.3">
      <c r="A170" s="50">
        <v>1023044785</v>
      </c>
      <c r="B170" s="37" t="s">
        <v>2427</v>
      </c>
      <c r="C170" s="81">
        <v>44623</v>
      </c>
      <c r="D170" s="81"/>
      <c r="E170" s="50"/>
      <c r="F170" s="50"/>
      <c r="G170" s="50"/>
      <c r="H170" s="37" t="s">
        <v>4102</v>
      </c>
      <c r="I170" s="37" t="s">
        <v>6748</v>
      </c>
      <c r="J170" s="37" t="str">
        <f>VLOOKUP(MATRIZ_PRINCIPAL_USUARIOS[[#This Row],[DUPLA]],DUPLAS[],2,0)</f>
        <v>GLORIA GUERRA - KAROL</v>
      </c>
      <c r="K170" s="37" t="s">
        <v>1</v>
      </c>
      <c r="L170" s="37" t="s">
        <v>4312</v>
      </c>
      <c r="M170" s="37" t="s">
        <v>3696</v>
      </c>
      <c r="N170" s="37" t="s">
        <v>4046</v>
      </c>
      <c r="O170" s="37" t="s">
        <v>3822</v>
      </c>
      <c r="P17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LAUREN SOFIA MARIN VARGAS</v>
      </c>
      <c r="Q170" s="79">
        <v>43817</v>
      </c>
      <c r="R170" s="50">
        <f t="shared" ca="1" si="10"/>
        <v>3</v>
      </c>
      <c r="S170" s="50">
        <f t="shared" ca="1" si="11"/>
        <v>2</v>
      </c>
      <c r="T170" s="50">
        <f t="shared" ca="1" si="12"/>
        <v>25</v>
      </c>
      <c r="U170" s="37" t="str">
        <f ca="1">IF(MATRIZ_PRINCIPAL_USUARIOS[[#This Row],[FECHA DE NACIMIENTO]]&gt;0,CONCATENATE(R170," AÑOS ",S170," MESES ",T170," DIAS "),"")</f>
        <v xml:space="preserve">3 AÑOS 2 MESES 25 DIAS </v>
      </c>
      <c r="V17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0" s="116" t="s">
        <v>130</v>
      </c>
      <c r="X170" s="37" t="s">
        <v>8</v>
      </c>
      <c r="Y170" s="37" t="s">
        <v>116</v>
      </c>
      <c r="Z170" s="37" t="s">
        <v>116</v>
      </c>
      <c r="AA170" s="37" t="s">
        <v>2496</v>
      </c>
      <c r="AB170" s="37" t="s">
        <v>2496</v>
      </c>
      <c r="AC170" s="37"/>
      <c r="AD170" s="37" t="s">
        <v>2518</v>
      </c>
      <c r="AE170" s="37"/>
      <c r="AF170" s="37" t="s">
        <v>2496</v>
      </c>
      <c r="AG170" s="37" t="s">
        <v>2496</v>
      </c>
      <c r="AH170" s="37" t="s">
        <v>2496</v>
      </c>
      <c r="AI170" s="37" t="s">
        <v>2496</v>
      </c>
      <c r="AJ170" s="37" t="s">
        <v>2496</v>
      </c>
      <c r="AK170" s="37" t="s">
        <v>2496</v>
      </c>
      <c r="AL170" s="37" t="s">
        <v>2496</v>
      </c>
      <c r="AM170" s="37" t="s">
        <v>8</v>
      </c>
      <c r="AN170" s="37" t="s">
        <v>116</v>
      </c>
      <c r="AO170" s="37" t="s">
        <v>140</v>
      </c>
      <c r="AP170" s="62" t="s">
        <v>143</v>
      </c>
      <c r="AQ170" s="37" t="s">
        <v>151</v>
      </c>
      <c r="AR170" s="37" t="s">
        <v>4559</v>
      </c>
      <c r="AS170" s="37"/>
      <c r="AT170" s="37" t="s">
        <v>4872</v>
      </c>
      <c r="AU170" s="37">
        <v>3143604810</v>
      </c>
      <c r="AV170" s="37"/>
      <c r="AW170" s="37">
        <v>1</v>
      </c>
      <c r="AX170" s="37" t="s">
        <v>135</v>
      </c>
      <c r="AY170" s="37" t="s">
        <v>2496</v>
      </c>
      <c r="AZ170" s="58"/>
      <c r="BA170" s="37" t="s">
        <v>2496</v>
      </c>
      <c r="BB170" s="37" t="s">
        <v>2496</v>
      </c>
      <c r="BC170" s="37" t="s">
        <v>3607</v>
      </c>
      <c r="BD170" s="37" t="s">
        <v>2496</v>
      </c>
      <c r="BE170" s="37" t="s">
        <v>2434</v>
      </c>
      <c r="BF170" s="37" t="s">
        <v>2</v>
      </c>
      <c r="BG170" s="37">
        <v>52200110</v>
      </c>
      <c r="BH170" s="37" t="s">
        <v>3884</v>
      </c>
      <c r="BI170" s="37" t="s">
        <v>3930</v>
      </c>
      <c r="BJ170" s="37" t="s">
        <v>3822</v>
      </c>
      <c r="BK170" s="37" t="s">
        <v>3728</v>
      </c>
      <c r="BL170" s="79">
        <v>28920</v>
      </c>
      <c r="BM170" s="37" t="s">
        <v>8</v>
      </c>
      <c r="BN170" s="37" t="s">
        <v>116</v>
      </c>
      <c r="BO170" s="37" t="s">
        <v>116</v>
      </c>
      <c r="BP170" s="37"/>
      <c r="BQ170" s="37"/>
      <c r="BR170" s="37"/>
      <c r="BS170" s="37"/>
      <c r="BT170" s="37"/>
      <c r="BU170" s="37"/>
      <c r="BV170" s="79"/>
      <c r="BW170" s="50" t="str">
        <f t="shared" si="14"/>
        <v/>
      </c>
      <c r="BX170" s="62"/>
      <c r="BY170" s="62"/>
      <c r="BZ170" s="62"/>
      <c r="CA170" s="37" t="s">
        <v>2</v>
      </c>
      <c r="CB170" s="37">
        <v>52200110</v>
      </c>
      <c r="CC170" s="37" t="s">
        <v>3884</v>
      </c>
      <c r="CD170" s="37" t="s">
        <v>3930</v>
      </c>
      <c r="CE170" s="37" t="s">
        <v>3822</v>
      </c>
      <c r="CF170" s="37" t="s">
        <v>3728</v>
      </c>
      <c r="CG170" s="79">
        <v>28920</v>
      </c>
      <c r="CH170" s="50">
        <f t="shared" ca="1" si="13"/>
        <v>44</v>
      </c>
      <c r="CI170" s="62" t="s">
        <v>8</v>
      </c>
      <c r="CJ170" s="62" t="s">
        <v>116</v>
      </c>
      <c r="CK170" s="62" t="s">
        <v>116</v>
      </c>
      <c r="CL170" s="37" t="s">
        <v>2444</v>
      </c>
      <c r="CM170" s="37" t="s">
        <v>2460</v>
      </c>
      <c r="CN170" s="37" t="s">
        <v>2495</v>
      </c>
      <c r="CO170" s="81">
        <v>44619</v>
      </c>
      <c r="CP170" s="37" t="s">
        <v>2495</v>
      </c>
      <c r="CQ170" s="37" t="s">
        <v>2496</v>
      </c>
      <c r="CR170" s="37">
        <v>0</v>
      </c>
      <c r="CS170" s="37" t="s">
        <v>2496</v>
      </c>
      <c r="CT170" s="37"/>
      <c r="CU170" s="37"/>
      <c r="CV170" s="37">
        <v>37</v>
      </c>
      <c r="CW170" s="37"/>
      <c r="CX170" s="37"/>
      <c r="CY170" s="37"/>
      <c r="CZ170" s="37">
        <v>6</v>
      </c>
      <c r="DA170" s="37">
        <v>12</v>
      </c>
      <c r="DB170" s="37" t="s">
        <v>5257</v>
      </c>
      <c r="DC1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70" s="37"/>
    </row>
    <row r="171" spans="1:108" ht="45" customHeight="1" x14ac:dyDescent="0.3">
      <c r="A171" s="50">
        <v>1122539379</v>
      </c>
      <c r="B171" s="37" t="s">
        <v>2427</v>
      </c>
      <c r="C171" s="81">
        <v>44623</v>
      </c>
      <c r="D171" s="81"/>
      <c r="E171" s="50"/>
      <c r="F171" s="50"/>
      <c r="G171" s="50"/>
      <c r="H171" s="37" t="s">
        <v>4102</v>
      </c>
      <c r="I171" s="37" t="s">
        <v>6748</v>
      </c>
      <c r="J171" s="37" t="str">
        <f>VLOOKUP(MATRIZ_PRINCIPAL_USUARIOS[[#This Row],[DUPLA]],DUPLAS[],2,0)</f>
        <v>GLORIA GUERRA - KAROL</v>
      </c>
      <c r="K171" s="37" t="s">
        <v>1</v>
      </c>
      <c r="L171" s="37" t="s">
        <v>4313</v>
      </c>
      <c r="M171" s="37" t="s">
        <v>4262</v>
      </c>
      <c r="N171" s="37" t="s">
        <v>4314</v>
      </c>
      <c r="O171" s="37" t="s">
        <v>4315</v>
      </c>
      <c r="P17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MANUEL  ALEJANDRO  CASTILLO  FONSECA </v>
      </c>
      <c r="Q171" s="79">
        <v>43968</v>
      </c>
      <c r="R171" s="50">
        <f t="shared" ca="1" si="10"/>
        <v>2</v>
      </c>
      <c r="S171" s="50">
        <f t="shared" ca="1" si="11"/>
        <v>9</v>
      </c>
      <c r="T171" s="50">
        <f t="shared" ca="1" si="12"/>
        <v>26</v>
      </c>
      <c r="U171" s="37" t="str">
        <f ca="1">IF(MATRIZ_PRINCIPAL_USUARIOS[[#This Row],[FECHA DE NACIMIENTO]]&gt;0,CONCATENATE(R171," AÑOS ",S171," MESES ",T171," DIAS "),"")</f>
        <v xml:space="preserve">2 AÑOS 9 MESES 26 DIAS </v>
      </c>
      <c r="V17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1" s="116" t="s">
        <v>129</v>
      </c>
      <c r="X171" s="37" t="s">
        <v>8</v>
      </c>
      <c r="Y171" s="37" t="s">
        <v>32</v>
      </c>
      <c r="Z171" s="37" t="s">
        <v>108</v>
      </c>
      <c r="AA171" s="37" t="s">
        <v>2496</v>
      </c>
      <c r="AB171" s="37" t="s">
        <v>2496</v>
      </c>
      <c r="AC171" s="37"/>
      <c r="AD171" s="37" t="s">
        <v>2518</v>
      </c>
      <c r="AE171" s="37"/>
      <c r="AF171" s="37" t="s">
        <v>2496</v>
      </c>
      <c r="AG171" s="37" t="s">
        <v>2496</v>
      </c>
      <c r="AH171" s="37" t="s">
        <v>2496</v>
      </c>
      <c r="AI171" s="37" t="s">
        <v>2496</v>
      </c>
      <c r="AJ171" s="37" t="s">
        <v>2496</v>
      </c>
      <c r="AK171" s="37" t="s">
        <v>2496</v>
      </c>
      <c r="AL171" s="37" t="s">
        <v>2496</v>
      </c>
      <c r="AM171" s="37" t="s">
        <v>8</v>
      </c>
      <c r="AN171" s="37" t="s">
        <v>116</v>
      </c>
      <c r="AO171" s="37" t="s">
        <v>140</v>
      </c>
      <c r="AP171" s="62" t="s">
        <v>143</v>
      </c>
      <c r="AQ171" s="37" t="s">
        <v>151</v>
      </c>
      <c r="AR171" s="37" t="s">
        <v>4559</v>
      </c>
      <c r="AS171" s="37"/>
      <c r="AT171" s="37" t="s">
        <v>4873</v>
      </c>
      <c r="AU171" s="37">
        <v>3125257567</v>
      </c>
      <c r="AV171" s="37"/>
      <c r="AW171" s="37">
        <v>1</v>
      </c>
      <c r="AX171" s="37" t="s">
        <v>135</v>
      </c>
      <c r="AY171" s="37" t="s">
        <v>2495</v>
      </c>
      <c r="AZ171" s="58" t="s">
        <v>3602</v>
      </c>
      <c r="BA171" s="37" t="s">
        <v>2496</v>
      </c>
      <c r="BB171" s="37" t="s">
        <v>2496</v>
      </c>
      <c r="BC171" s="37" t="s">
        <v>3607</v>
      </c>
      <c r="BD171" s="37" t="s">
        <v>2496</v>
      </c>
      <c r="BE171" s="37" t="s">
        <v>2434</v>
      </c>
      <c r="BF171" s="37" t="s">
        <v>2</v>
      </c>
      <c r="BG171" s="37">
        <v>1077085212</v>
      </c>
      <c r="BH171" s="37" t="s">
        <v>3884</v>
      </c>
      <c r="BI171" s="37" t="s">
        <v>3740</v>
      </c>
      <c r="BJ171" s="37" t="s">
        <v>3709</v>
      </c>
      <c r="BK171" s="37" t="s">
        <v>4874</v>
      </c>
      <c r="BL171" s="79">
        <v>33404</v>
      </c>
      <c r="BM171" s="37" t="s">
        <v>8</v>
      </c>
      <c r="BN171" s="37" t="s">
        <v>116</v>
      </c>
      <c r="BO171" s="37" t="s">
        <v>116</v>
      </c>
      <c r="BP171" s="37"/>
      <c r="BQ171" s="37"/>
      <c r="BR171" s="37"/>
      <c r="BS171" s="37"/>
      <c r="BT171" s="37"/>
      <c r="BU171" s="37"/>
      <c r="BV171" s="79"/>
      <c r="BW171" s="50" t="str">
        <f t="shared" si="14"/>
        <v/>
      </c>
      <c r="BX171" s="62"/>
      <c r="BY171" s="62"/>
      <c r="BZ171" s="62"/>
      <c r="CA171" s="37" t="s">
        <v>2</v>
      </c>
      <c r="CB171" s="37">
        <v>1077085212</v>
      </c>
      <c r="CC171" s="37" t="s">
        <v>3884</v>
      </c>
      <c r="CD171" s="37" t="s">
        <v>3740</v>
      </c>
      <c r="CE171" s="37" t="s">
        <v>3709</v>
      </c>
      <c r="CF171" s="37" t="s">
        <v>4874</v>
      </c>
      <c r="CG171" s="79">
        <v>33404</v>
      </c>
      <c r="CH171" s="50">
        <f t="shared" ca="1" si="13"/>
        <v>31</v>
      </c>
      <c r="CI171" s="62" t="s">
        <v>8</v>
      </c>
      <c r="CJ171" s="62" t="s">
        <v>116</v>
      </c>
      <c r="CK171" s="62" t="s">
        <v>116</v>
      </c>
      <c r="CL171" s="37" t="s">
        <v>2444</v>
      </c>
      <c r="CM171" s="37" t="s">
        <v>2466</v>
      </c>
      <c r="CN171" s="37" t="s">
        <v>2495</v>
      </c>
      <c r="CO171" s="81">
        <v>44619</v>
      </c>
      <c r="CP171" s="37" t="s">
        <v>2495</v>
      </c>
      <c r="CQ171" s="37" t="s">
        <v>2496</v>
      </c>
      <c r="CR171" s="37">
        <v>0</v>
      </c>
      <c r="CS171" s="37" t="s">
        <v>2496</v>
      </c>
      <c r="CT171" s="37"/>
      <c r="CU171" s="37"/>
      <c r="CV171" s="37">
        <v>40</v>
      </c>
      <c r="CW171" s="37">
        <v>3690</v>
      </c>
      <c r="CX171" s="37">
        <v>55</v>
      </c>
      <c r="CY171" s="37"/>
      <c r="CZ171" s="37">
        <v>6</v>
      </c>
      <c r="DA171" s="37">
        <v>12</v>
      </c>
      <c r="DB171" s="37" t="s">
        <v>5257</v>
      </c>
      <c r="DC1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1" s="37"/>
    </row>
    <row r="172" spans="1:108" ht="45" customHeight="1" x14ac:dyDescent="0.3">
      <c r="A172" s="50">
        <v>1023046103</v>
      </c>
      <c r="B172" s="37" t="s">
        <v>2427</v>
      </c>
      <c r="C172" s="81">
        <v>44719</v>
      </c>
      <c r="D172" s="79"/>
      <c r="E172" s="50"/>
      <c r="F172" s="132"/>
      <c r="G172" s="50"/>
      <c r="H172" s="50" t="s">
        <v>4102</v>
      </c>
      <c r="I172" s="50" t="s">
        <v>6748</v>
      </c>
      <c r="J172" s="50" t="str">
        <f>VLOOKUP(MATRIZ_PRINCIPAL_USUARIOS[[#This Row],[DUPLA]],DUPLAS[],2,0)</f>
        <v>GLORIA GUERRA - KAROL</v>
      </c>
      <c r="K172" s="37" t="s">
        <v>1</v>
      </c>
      <c r="L172" s="37" t="s">
        <v>3705</v>
      </c>
      <c r="M172" s="37" t="s">
        <v>3858</v>
      </c>
      <c r="N172" s="37" t="s">
        <v>4397</v>
      </c>
      <c r="O172" s="37" t="s">
        <v>4329</v>
      </c>
      <c r="P1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JOHAN SEBASTIAN ESQUIVEL TOVAR</v>
      </c>
      <c r="Q172" s="79">
        <v>44193</v>
      </c>
      <c r="R172" s="50">
        <f t="shared" ca="1" si="10"/>
        <v>2</v>
      </c>
      <c r="S172" s="50">
        <f t="shared" ca="1" si="11"/>
        <v>2</v>
      </c>
      <c r="T172" s="50">
        <f t="shared" ca="1" si="12"/>
        <v>15</v>
      </c>
      <c r="U172" s="37" t="str">
        <f ca="1">IF(MATRIZ_PRINCIPAL_USUARIOS[[#This Row],[FECHA DE NACIMIENTO]]&gt;0,CONCATENATE(R172," AÑOS ",S172," MESES ",T172," DIAS "),"")</f>
        <v xml:space="preserve">2 AÑOS 2 MESES 15 DIAS </v>
      </c>
      <c r="V1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2" s="37" t="s">
        <v>129</v>
      </c>
      <c r="X172" s="37" t="s">
        <v>8</v>
      </c>
      <c r="Y172" s="37" t="s">
        <v>116</v>
      </c>
      <c r="Z172" s="37" t="s">
        <v>116</v>
      </c>
      <c r="AA172" s="37" t="s">
        <v>2496</v>
      </c>
      <c r="AB172" s="37" t="s">
        <v>2496</v>
      </c>
      <c r="AC172" s="37"/>
      <c r="AD172" s="37" t="s">
        <v>2518</v>
      </c>
      <c r="AE172" s="37"/>
      <c r="AF172" s="37" t="s">
        <v>2496</v>
      </c>
      <c r="AG172" s="37" t="s">
        <v>2496</v>
      </c>
      <c r="AH172" s="37" t="s">
        <v>2496</v>
      </c>
      <c r="AI172" s="37" t="s">
        <v>2496</v>
      </c>
      <c r="AJ172" s="37" t="s">
        <v>2496</v>
      </c>
      <c r="AK172" s="37" t="s">
        <v>2496</v>
      </c>
      <c r="AL172" s="37" t="s">
        <v>2496</v>
      </c>
      <c r="AM172" s="37" t="s">
        <v>8</v>
      </c>
      <c r="AN172" s="37" t="s">
        <v>116</v>
      </c>
      <c r="AO172" s="37" t="s">
        <v>140</v>
      </c>
      <c r="AP172" s="62" t="s">
        <v>143</v>
      </c>
      <c r="AQ172" s="37" t="s">
        <v>151</v>
      </c>
      <c r="AR172" s="37" t="s">
        <v>4539</v>
      </c>
      <c r="AS172" s="37"/>
      <c r="AT172" s="37" t="s">
        <v>5913</v>
      </c>
      <c r="AU172" s="37">
        <v>3183381112</v>
      </c>
      <c r="AV172" s="37"/>
      <c r="AW172" s="37">
        <v>1</v>
      </c>
      <c r="AX172" s="37" t="s">
        <v>135</v>
      </c>
      <c r="AY172" s="37"/>
      <c r="AZ172" s="58"/>
      <c r="BA172" s="37" t="s">
        <v>2496</v>
      </c>
      <c r="BB172" s="37" t="s">
        <v>2496</v>
      </c>
      <c r="BC172" s="37"/>
      <c r="BD172" s="37"/>
      <c r="BE172" s="37" t="s">
        <v>2434</v>
      </c>
      <c r="BF172" s="37" t="s">
        <v>2</v>
      </c>
      <c r="BG172" s="37">
        <v>1192794172</v>
      </c>
      <c r="BH172" s="37" t="s">
        <v>3742</v>
      </c>
      <c r="BI172" s="37" t="s">
        <v>5914</v>
      </c>
      <c r="BJ172" s="37" t="s">
        <v>4329</v>
      </c>
      <c r="BK172" s="37" t="s">
        <v>5915</v>
      </c>
      <c r="BL172" s="79" t="s">
        <v>5916</v>
      </c>
      <c r="BM172" s="37" t="s">
        <v>8</v>
      </c>
      <c r="BN172" s="37" t="s">
        <v>116</v>
      </c>
      <c r="BO172" s="37" t="s">
        <v>116</v>
      </c>
      <c r="BP172" s="37" t="s">
        <v>2</v>
      </c>
      <c r="BQ172" s="37">
        <v>93020112</v>
      </c>
      <c r="BR172" s="37" t="s">
        <v>3960</v>
      </c>
      <c r="BS172" s="130"/>
      <c r="BT172" s="37" t="s">
        <v>5917</v>
      </c>
      <c r="BU172" s="37" t="s">
        <v>5918</v>
      </c>
      <c r="BV172" s="79">
        <v>29223</v>
      </c>
      <c r="BW172" s="50">
        <f t="shared" ca="1" si="14"/>
        <v>43</v>
      </c>
      <c r="BX172" s="62" t="s">
        <v>8</v>
      </c>
      <c r="BY172" s="62" t="s">
        <v>40</v>
      </c>
      <c r="BZ172" s="62" t="s">
        <v>40</v>
      </c>
      <c r="CA172" s="37" t="s">
        <v>2</v>
      </c>
      <c r="CB172" s="37">
        <v>1192794172</v>
      </c>
      <c r="CC172" s="37" t="s">
        <v>5914</v>
      </c>
      <c r="CD172" s="37" t="s">
        <v>3742</v>
      </c>
      <c r="CE172" s="37" t="s">
        <v>4329</v>
      </c>
      <c r="CF172" s="37" t="s">
        <v>5915</v>
      </c>
      <c r="CG172" s="130"/>
      <c r="CH172" s="50" t="str">
        <f t="shared" si="13"/>
        <v/>
      </c>
      <c r="CI172" s="62" t="s">
        <v>8</v>
      </c>
      <c r="CJ172" s="62" t="s">
        <v>116</v>
      </c>
      <c r="CK172" s="62" t="s">
        <v>116</v>
      </c>
      <c r="CL172" s="37" t="s">
        <v>2444</v>
      </c>
      <c r="CM172" s="37" t="s">
        <v>2460</v>
      </c>
      <c r="CN172" s="37" t="s">
        <v>2495</v>
      </c>
      <c r="CO172" s="37"/>
      <c r="CP172" s="37" t="s">
        <v>2495</v>
      </c>
      <c r="CQ172" s="37" t="s">
        <v>2495</v>
      </c>
      <c r="CR172" s="37"/>
      <c r="CS172" s="37"/>
      <c r="CT172" s="37"/>
      <c r="CU172" s="37"/>
      <c r="CV172" s="37"/>
      <c r="CW172" s="37">
        <v>1800</v>
      </c>
      <c r="CX172" s="37"/>
      <c r="CY172" s="37"/>
      <c r="CZ172" s="37"/>
      <c r="DA172" s="37"/>
      <c r="DB172" s="37"/>
      <c r="DC1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2" s="77"/>
    </row>
    <row r="173" spans="1:108" ht="45" customHeight="1" x14ac:dyDescent="0.3">
      <c r="A173" s="50">
        <v>1088361716</v>
      </c>
      <c r="B173" s="37" t="s">
        <v>2428</v>
      </c>
      <c r="C173" s="81">
        <v>44683</v>
      </c>
      <c r="D173" s="81">
        <v>44718</v>
      </c>
      <c r="E173" s="50" t="e">
        <f>VLOOKUP(MATRIZ_PRINCIPAL_USUARIOS[[#This Row],[NUMERO DE DOCUMENTO]],#REF!,2,0)</f>
        <v>#REF!</v>
      </c>
      <c r="F173" s="50" t="e">
        <f>VLOOKUP(MATRIZ_PRINCIPAL_USUARIOS[[#This Row],[NOMBRE COMPLETO]],$E$659:$E$682,1,0)</f>
        <v>#N/A</v>
      </c>
      <c r="G173" s="50"/>
      <c r="H173" s="50" t="s">
        <v>4102</v>
      </c>
      <c r="I173" s="50" t="s">
        <v>6748</v>
      </c>
      <c r="J173" s="37" t="str">
        <f>VLOOKUP(MATRIZ_PRINCIPAL_USUARIOS[[#This Row],[DUPLA]],DUPLAS[],2,0)</f>
        <v>GLORIA GUERRA - KAROL</v>
      </c>
      <c r="K173" s="37" t="s">
        <v>1</v>
      </c>
      <c r="L173" s="37" t="s">
        <v>3717</v>
      </c>
      <c r="M173" s="37"/>
      <c r="N173" s="37" t="s">
        <v>4215</v>
      </c>
      <c r="O173" s="37" t="s">
        <v>5771</v>
      </c>
      <c r="P17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JERONIMO  CANO HENAO</v>
      </c>
      <c r="Q173" s="81">
        <v>44032</v>
      </c>
      <c r="R173" s="50">
        <f t="shared" ca="1" si="10"/>
        <v>2</v>
      </c>
      <c r="S173" s="50">
        <f t="shared" ca="1" si="11"/>
        <v>7</v>
      </c>
      <c r="T173" s="50">
        <f t="shared" ca="1" si="12"/>
        <v>23</v>
      </c>
      <c r="U173" s="37" t="str">
        <f ca="1">IF(MATRIZ_PRINCIPAL_USUARIOS[[#This Row],[FECHA DE NACIMIENTO]]&gt;0,CONCATENATE(R173," AÑOS ",S173," MESES ",T173," DIAS "),"")</f>
        <v xml:space="preserve">2 AÑOS 7 MESES 23 DIAS </v>
      </c>
      <c r="V17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3" s="37" t="s">
        <v>129</v>
      </c>
      <c r="X173" s="37" t="s">
        <v>8</v>
      </c>
      <c r="Y173" s="37" t="s">
        <v>116</v>
      </c>
      <c r="Z173" s="37" t="s">
        <v>116</v>
      </c>
      <c r="AA173" s="37" t="s">
        <v>2496</v>
      </c>
      <c r="AB173" s="37" t="s">
        <v>2496</v>
      </c>
      <c r="AC173" s="37"/>
      <c r="AD173" s="37" t="s">
        <v>2518</v>
      </c>
      <c r="AE173" s="37"/>
      <c r="AF173" s="37" t="s">
        <v>2496</v>
      </c>
      <c r="AG173" s="37" t="s">
        <v>2496</v>
      </c>
      <c r="AH173" s="37" t="s">
        <v>2496</v>
      </c>
      <c r="AI173" s="37" t="s">
        <v>2496</v>
      </c>
      <c r="AJ173" s="37" t="s">
        <v>2496</v>
      </c>
      <c r="AK173" s="37" t="s">
        <v>2496</v>
      </c>
      <c r="AL173" s="37" t="s">
        <v>2496</v>
      </c>
      <c r="AM173" s="37" t="s">
        <v>8</v>
      </c>
      <c r="AN173" s="37" t="s">
        <v>116</v>
      </c>
      <c r="AO173" s="37" t="s">
        <v>140</v>
      </c>
      <c r="AP173" s="62" t="s">
        <v>143</v>
      </c>
      <c r="AQ173" s="37" t="s">
        <v>151</v>
      </c>
      <c r="AR173" s="37" t="s">
        <v>4539</v>
      </c>
      <c r="AS173" s="37"/>
      <c r="AT173" s="37" t="s">
        <v>5772</v>
      </c>
      <c r="AU173" s="37">
        <v>3008172268</v>
      </c>
      <c r="AV173" s="37"/>
      <c r="AW173" s="37">
        <v>1</v>
      </c>
      <c r="AX173" s="37" t="s">
        <v>135</v>
      </c>
      <c r="AY173" s="37" t="s">
        <v>2496</v>
      </c>
      <c r="AZ173" s="58"/>
      <c r="BA173" s="37" t="s">
        <v>2496</v>
      </c>
      <c r="BB173" s="37" t="s">
        <v>2495</v>
      </c>
      <c r="BC173" s="37"/>
      <c r="BD173" s="37"/>
      <c r="BE173" s="37" t="s">
        <v>2434</v>
      </c>
      <c r="BF173" s="37" t="s">
        <v>2</v>
      </c>
      <c r="BG173" s="37">
        <v>1122143776</v>
      </c>
      <c r="BH173" s="37" t="s">
        <v>5773</v>
      </c>
      <c r="BI173" s="37" t="s">
        <v>5774</v>
      </c>
      <c r="BJ173" s="37" t="s">
        <v>5771</v>
      </c>
      <c r="BK173" s="37" t="s">
        <v>3809</v>
      </c>
      <c r="BL173" s="81">
        <v>32344</v>
      </c>
      <c r="BM173" s="37" t="s">
        <v>8</v>
      </c>
      <c r="BN173" s="37" t="s">
        <v>116</v>
      </c>
      <c r="BO173" s="37" t="s">
        <v>116</v>
      </c>
      <c r="BP173" s="37"/>
      <c r="BQ173" s="37"/>
      <c r="BR173" s="37"/>
      <c r="BS173" s="37"/>
      <c r="BT173" s="37"/>
      <c r="BU173" s="37"/>
      <c r="BV173" s="81"/>
      <c r="BW173" s="50" t="str">
        <f t="shared" si="14"/>
        <v/>
      </c>
      <c r="BX173" s="62"/>
      <c r="BY173" s="62"/>
      <c r="BZ173" s="62"/>
      <c r="CA173" s="37" t="s">
        <v>2</v>
      </c>
      <c r="CB173" s="37">
        <v>1122143776</v>
      </c>
      <c r="CC173" s="37" t="s">
        <v>5773</v>
      </c>
      <c r="CD173" s="37" t="s">
        <v>5774</v>
      </c>
      <c r="CE173" s="37" t="s">
        <v>5771</v>
      </c>
      <c r="CF173" s="37" t="s">
        <v>3809</v>
      </c>
      <c r="CG173" s="81"/>
      <c r="CH173" s="50" t="str">
        <f t="shared" si="13"/>
        <v/>
      </c>
      <c r="CI173" s="62" t="s">
        <v>8</v>
      </c>
      <c r="CJ173" s="62" t="s">
        <v>116</v>
      </c>
      <c r="CK173" s="62" t="s">
        <v>116</v>
      </c>
      <c r="CL173" s="37" t="s">
        <v>2444</v>
      </c>
      <c r="CM173" s="37" t="s">
        <v>2462</v>
      </c>
      <c r="CN173" s="81" t="s">
        <v>2495</v>
      </c>
      <c r="CO173" s="37"/>
      <c r="CP173" s="37" t="s">
        <v>2496</v>
      </c>
      <c r="CQ173" s="37">
        <v>0</v>
      </c>
      <c r="CR173" s="37" t="s">
        <v>2496</v>
      </c>
      <c r="CS173" s="37"/>
      <c r="CT173" s="37"/>
      <c r="CU173" s="37"/>
      <c r="CV173" s="37">
        <v>40</v>
      </c>
      <c r="CW173" s="37">
        <v>3150</v>
      </c>
      <c r="CX173" s="37">
        <v>50</v>
      </c>
      <c r="CY173" s="37"/>
      <c r="CZ173" s="37">
        <v>6</v>
      </c>
      <c r="DA173" s="37">
        <v>12</v>
      </c>
      <c r="DB173" s="37">
        <v>12</v>
      </c>
      <c r="DC1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3" s="37"/>
    </row>
    <row r="174" spans="1:108" ht="45" customHeight="1" x14ac:dyDescent="0.3">
      <c r="A174" s="50">
        <v>1243860097</v>
      </c>
      <c r="B174" s="37" t="s">
        <v>2428</v>
      </c>
      <c r="C174" s="81">
        <v>44623</v>
      </c>
      <c r="D174" s="81">
        <v>44683</v>
      </c>
      <c r="E174" s="50" t="e">
        <f>VLOOKUP(MATRIZ_PRINCIPAL_USUARIOS[[#This Row],[NUMERO DE DOCUMENTO]],#REF!,2,0)</f>
        <v>#REF!</v>
      </c>
      <c r="F174" s="50" t="e">
        <f>VLOOKUP(MATRIZ_PRINCIPAL_USUARIOS[[#This Row],[NOMBRE COMPLETO]],$E$659:$E$682,1,0)</f>
        <v>#N/A</v>
      </c>
      <c r="G174" s="50"/>
      <c r="H174" s="37" t="s">
        <v>4102</v>
      </c>
      <c r="I174" s="37" t="s">
        <v>6748</v>
      </c>
      <c r="J174" s="37" t="str">
        <f>VLOOKUP(MATRIZ_PRINCIPAL_USUARIOS[[#This Row],[DUPLA]],DUPLAS[],2,0)</f>
        <v>GLORIA GUERRA - KAROL</v>
      </c>
      <c r="K174" s="37" t="s">
        <v>1</v>
      </c>
      <c r="L174" s="37" t="s">
        <v>4316</v>
      </c>
      <c r="M174" s="37" t="s">
        <v>4317</v>
      </c>
      <c r="N174" s="37" t="s">
        <v>4318</v>
      </c>
      <c r="O174" s="37" t="s">
        <v>3898</v>
      </c>
      <c r="P1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 MICHELLE  AMAYA  PRIETO</v>
      </c>
      <c r="Q174" s="79">
        <v>44251</v>
      </c>
      <c r="R174" s="50">
        <f t="shared" ca="1" si="10"/>
        <v>2</v>
      </c>
      <c r="S174" s="50">
        <f t="shared" ca="1" si="11"/>
        <v>0</v>
      </c>
      <c r="T174" s="50">
        <f t="shared" ca="1" si="12"/>
        <v>19</v>
      </c>
      <c r="U174" s="37" t="str">
        <f ca="1">IF(MATRIZ_PRINCIPAL_USUARIOS[[#This Row],[FECHA DE NACIMIENTO]]&gt;0,CONCATENATE(R174," AÑOS ",S174," MESES ",T174," DIAS "),"")</f>
        <v xml:space="preserve">2 AÑOS 0 MESES 19 DIAS </v>
      </c>
      <c r="V1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4" s="116" t="s">
        <v>130</v>
      </c>
      <c r="X174" s="37" t="s">
        <v>8</v>
      </c>
      <c r="Y174" s="37" t="s">
        <v>116</v>
      </c>
      <c r="Z174" s="37" t="s">
        <v>116</v>
      </c>
      <c r="AA174" s="37" t="s">
        <v>2496</v>
      </c>
      <c r="AB174" s="37" t="s">
        <v>2496</v>
      </c>
      <c r="AC174" s="37"/>
      <c r="AD174" s="37" t="s">
        <v>2518</v>
      </c>
      <c r="AE174" s="37"/>
      <c r="AF174" s="37" t="s">
        <v>2496</v>
      </c>
      <c r="AG174" s="37" t="s">
        <v>2496</v>
      </c>
      <c r="AH174" s="37" t="s">
        <v>2496</v>
      </c>
      <c r="AI174" s="37" t="s">
        <v>2496</v>
      </c>
      <c r="AJ174" s="37" t="s">
        <v>2496</v>
      </c>
      <c r="AK174" s="37" t="s">
        <v>2496</v>
      </c>
      <c r="AL174" s="37" t="s">
        <v>2496</v>
      </c>
      <c r="AM174" s="37" t="s">
        <v>8</v>
      </c>
      <c r="AN174" s="37" t="s">
        <v>116</v>
      </c>
      <c r="AO174" s="37" t="s">
        <v>140</v>
      </c>
      <c r="AP174" s="62" t="s">
        <v>143</v>
      </c>
      <c r="AQ174" s="37" t="s">
        <v>151</v>
      </c>
      <c r="AR174" s="37" t="s">
        <v>4763</v>
      </c>
      <c r="AS174" s="37"/>
      <c r="AT174" s="37" t="s">
        <v>4875</v>
      </c>
      <c r="AU174" s="37">
        <v>3112538834</v>
      </c>
      <c r="AV174" s="37"/>
      <c r="AW174" s="37">
        <v>1</v>
      </c>
      <c r="AX174" s="37" t="s">
        <v>135</v>
      </c>
      <c r="AY174" s="37" t="s">
        <v>2495</v>
      </c>
      <c r="AZ174" s="58" t="s">
        <v>3652</v>
      </c>
      <c r="BA174" s="37" t="s">
        <v>2496</v>
      </c>
      <c r="BB174" s="37" t="s">
        <v>2496</v>
      </c>
      <c r="BC174" s="37" t="s">
        <v>3607</v>
      </c>
      <c r="BD174" s="37" t="s">
        <v>2496</v>
      </c>
      <c r="BE174" s="37" t="s">
        <v>2434</v>
      </c>
      <c r="BF174" s="37" t="s">
        <v>2</v>
      </c>
      <c r="BG174" s="37">
        <v>1070332822</v>
      </c>
      <c r="BH174" s="37" t="s">
        <v>4876</v>
      </c>
      <c r="BI174" s="37" t="s">
        <v>4877</v>
      </c>
      <c r="BJ174" s="37" t="s">
        <v>3898</v>
      </c>
      <c r="BK174" s="37" t="s">
        <v>4065</v>
      </c>
      <c r="BL174" s="79">
        <v>36184</v>
      </c>
      <c r="BM174" s="37" t="s">
        <v>8</v>
      </c>
      <c r="BN174" s="37" t="s">
        <v>116</v>
      </c>
      <c r="BO174" s="37" t="s">
        <v>116</v>
      </c>
      <c r="BP174" s="37"/>
      <c r="BQ174" s="37"/>
      <c r="BR174" s="37"/>
      <c r="BS174" s="37"/>
      <c r="BT174" s="37"/>
      <c r="BU174" s="37"/>
      <c r="BV174" s="79"/>
      <c r="BW174" s="50" t="str">
        <f t="shared" si="14"/>
        <v/>
      </c>
      <c r="BX174" s="62"/>
      <c r="BY174" s="62"/>
      <c r="BZ174" s="62"/>
      <c r="CA174" s="37" t="s">
        <v>2</v>
      </c>
      <c r="CB174" s="37">
        <v>1070332822</v>
      </c>
      <c r="CC174" s="37" t="s">
        <v>4876</v>
      </c>
      <c r="CD174" s="37" t="s">
        <v>4877</v>
      </c>
      <c r="CE174" s="37" t="s">
        <v>3898</v>
      </c>
      <c r="CF174" s="37" t="s">
        <v>4065</v>
      </c>
      <c r="CG174" s="79">
        <v>36184</v>
      </c>
      <c r="CH174" s="50">
        <f t="shared" ca="1" si="13"/>
        <v>24</v>
      </c>
      <c r="CI174" s="62" t="s">
        <v>8</v>
      </c>
      <c r="CJ174" s="62" t="s">
        <v>116</v>
      </c>
      <c r="CK174" s="62" t="s">
        <v>116</v>
      </c>
      <c r="CL174" s="37" t="s">
        <v>2443</v>
      </c>
      <c r="CM174" s="37" t="s">
        <v>2468</v>
      </c>
      <c r="CN174" s="37" t="s">
        <v>2495</v>
      </c>
      <c r="CO174" s="81">
        <v>44619</v>
      </c>
      <c r="CP174" s="37" t="s">
        <v>2495</v>
      </c>
      <c r="CQ174" s="37" t="s">
        <v>2496</v>
      </c>
      <c r="CR174" s="37">
        <v>0</v>
      </c>
      <c r="CS174" s="37" t="s">
        <v>2496</v>
      </c>
      <c r="CT174" s="37"/>
      <c r="CU174" s="37"/>
      <c r="CV174" s="37">
        <v>40</v>
      </c>
      <c r="CW174" s="37">
        <v>2768</v>
      </c>
      <c r="CX174" s="37">
        <v>53</v>
      </c>
      <c r="CY174" s="37"/>
      <c r="CZ174" s="37">
        <v>6</v>
      </c>
      <c r="DA174" s="37">
        <v>12</v>
      </c>
      <c r="DB174" s="37" t="s">
        <v>5257</v>
      </c>
      <c r="DC1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4" s="37"/>
    </row>
    <row r="175" spans="1:108" ht="45" customHeight="1" x14ac:dyDescent="0.3">
      <c r="A175" s="50">
        <v>1016747900</v>
      </c>
      <c r="B175" s="37" t="s">
        <v>2427</v>
      </c>
      <c r="C175" s="81">
        <v>44623</v>
      </c>
      <c r="D175" s="81"/>
      <c r="E175" s="50"/>
      <c r="F175" s="50"/>
      <c r="G175" s="50"/>
      <c r="H175" s="37" t="s">
        <v>4102</v>
      </c>
      <c r="I175" s="37" t="s">
        <v>6748</v>
      </c>
      <c r="J175" s="37" t="str">
        <f>VLOOKUP(MATRIZ_PRINCIPAL_USUARIOS[[#This Row],[DUPLA]],DUPLAS[],2,0)</f>
        <v>GLORIA GUERRA - KAROL</v>
      </c>
      <c r="K175" s="37" t="s">
        <v>1</v>
      </c>
      <c r="L175" s="37" t="s">
        <v>4319</v>
      </c>
      <c r="M175" s="37" t="s">
        <v>4288</v>
      </c>
      <c r="N175" s="37" t="s">
        <v>3704</v>
      </c>
      <c r="O175" s="37" t="s">
        <v>3754</v>
      </c>
      <c r="P17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MIGUEL  ANGEL  LASSO GUZMAN</v>
      </c>
      <c r="Q175" s="79">
        <v>43713</v>
      </c>
      <c r="R175" s="50">
        <f t="shared" ca="1" si="10"/>
        <v>3</v>
      </c>
      <c r="S175" s="50">
        <f t="shared" ca="1" si="11"/>
        <v>6</v>
      </c>
      <c r="T175" s="50">
        <f t="shared" ca="1" si="12"/>
        <v>10</v>
      </c>
      <c r="U175" s="37" t="str">
        <f ca="1">IF(MATRIZ_PRINCIPAL_USUARIOS[[#This Row],[FECHA DE NACIMIENTO]]&gt;0,CONCATENATE(R175," AÑOS ",S175," MESES ",T175," DIAS "),"")</f>
        <v xml:space="preserve">3 AÑOS 6 MESES 10 DIAS </v>
      </c>
      <c r="V17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5" s="116" t="s">
        <v>129</v>
      </c>
      <c r="X175" s="37" t="s">
        <v>8</v>
      </c>
      <c r="Y175" s="37" t="s">
        <v>116</v>
      </c>
      <c r="Z175" s="37" t="s">
        <v>116</v>
      </c>
      <c r="AA175" s="37" t="s">
        <v>2496</v>
      </c>
      <c r="AB175" s="37" t="s">
        <v>2496</v>
      </c>
      <c r="AC175" s="37"/>
      <c r="AD175" s="37" t="s">
        <v>2518</v>
      </c>
      <c r="AE175" s="37"/>
      <c r="AF175" s="37" t="s">
        <v>2496</v>
      </c>
      <c r="AG175" s="37" t="s">
        <v>2496</v>
      </c>
      <c r="AH175" s="37" t="s">
        <v>2496</v>
      </c>
      <c r="AI175" s="37" t="s">
        <v>2496</v>
      </c>
      <c r="AJ175" s="37" t="s">
        <v>2496</v>
      </c>
      <c r="AK175" s="37" t="s">
        <v>2496</v>
      </c>
      <c r="AL175" s="37" t="s">
        <v>2496</v>
      </c>
      <c r="AM175" s="37" t="s">
        <v>8</v>
      </c>
      <c r="AN175" s="37" t="s">
        <v>116</v>
      </c>
      <c r="AO175" s="37" t="s">
        <v>140</v>
      </c>
      <c r="AP175" s="62" t="s">
        <v>143</v>
      </c>
      <c r="AQ175" s="37" t="s">
        <v>151</v>
      </c>
      <c r="AR175" s="37" t="s">
        <v>4763</v>
      </c>
      <c r="AS175" s="37"/>
      <c r="AT175" s="37" t="s">
        <v>4764</v>
      </c>
      <c r="AU175" s="37">
        <v>3142216163</v>
      </c>
      <c r="AV175" s="37"/>
      <c r="AW175" s="37">
        <v>1</v>
      </c>
      <c r="AX175" s="37" t="s">
        <v>135</v>
      </c>
      <c r="AY175" s="37" t="s">
        <v>2495</v>
      </c>
      <c r="AZ175" s="58" t="s">
        <v>3600</v>
      </c>
      <c r="BA175" s="37" t="s">
        <v>2496</v>
      </c>
      <c r="BB175" s="37" t="s">
        <v>2496</v>
      </c>
      <c r="BC175" s="37" t="s">
        <v>3654</v>
      </c>
      <c r="BD175" s="37" t="s">
        <v>2496</v>
      </c>
      <c r="BE175" s="37" t="s">
        <v>2434</v>
      </c>
      <c r="BF175" s="37" t="s">
        <v>2</v>
      </c>
      <c r="BG175" s="37">
        <v>1005254066</v>
      </c>
      <c r="BH175" s="37" t="s">
        <v>3926</v>
      </c>
      <c r="BI175" s="37" t="s">
        <v>3804</v>
      </c>
      <c r="BJ175" s="37" t="s">
        <v>3754</v>
      </c>
      <c r="BK175" s="37" t="s">
        <v>4757</v>
      </c>
      <c r="BL175" s="79">
        <v>35812</v>
      </c>
      <c r="BM175" s="37" t="s">
        <v>8</v>
      </c>
      <c r="BN175" s="37" t="s">
        <v>36</v>
      </c>
      <c r="BO175" s="37" t="s">
        <v>3246</v>
      </c>
      <c r="BP175" s="37" t="s">
        <v>2</v>
      </c>
      <c r="BQ175" s="37">
        <v>1013591147</v>
      </c>
      <c r="BR175" s="37" t="s">
        <v>4319</v>
      </c>
      <c r="BS175" s="37" t="s">
        <v>4765</v>
      </c>
      <c r="BT175" s="37" t="s">
        <v>3704</v>
      </c>
      <c r="BU175" s="37" t="s">
        <v>3769</v>
      </c>
      <c r="BV175" s="79">
        <v>32056</v>
      </c>
      <c r="BW175" s="50">
        <f t="shared" ca="1" si="14"/>
        <v>35</v>
      </c>
      <c r="BX175" s="62" t="s">
        <v>8</v>
      </c>
      <c r="BY175" s="62" t="s">
        <v>116</v>
      </c>
      <c r="BZ175" s="62" t="s">
        <v>116</v>
      </c>
      <c r="CA175" s="37" t="s">
        <v>2</v>
      </c>
      <c r="CB175" s="37">
        <v>1005254066</v>
      </c>
      <c r="CC175" s="37" t="s">
        <v>3926</v>
      </c>
      <c r="CD175" s="37" t="s">
        <v>3804</v>
      </c>
      <c r="CE175" s="37" t="s">
        <v>3754</v>
      </c>
      <c r="CF175" s="37" t="s">
        <v>4757</v>
      </c>
      <c r="CG175" s="79">
        <v>35812</v>
      </c>
      <c r="CH175" s="50">
        <f t="shared" ca="1" si="13"/>
        <v>25</v>
      </c>
      <c r="CI175" s="62" t="s">
        <v>8</v>
      </c>
      <c r="CJ175" s="62" t="s">
        <v>36</v>
      </c>
      <c r="CK175" s="62" t="s">
        <v>3246</v>
      </c>
      <c r="CL175" s="37" t="s">
        <v>2444</v>
      </c>
      <c r="CM175" s="37" t="s">
        <v>2468</v>
      </c>
      <c r="CN175" s="37" t="s">
        <v>2495</v>
      </c>
      <c r="CO175" s="81">
        <v>44619</v>
      </c>
      <c r="CP175" s="37" t="s">
        <v>2495</v>
      </c>
      <c r="CQ175" s="37" t="s">
        <v>2495</v>
      </c>
      <c r="CR175" s="37">
        <v>1</v>
      </c>
      <c r="CS175" s="37" t="s">
        <v>2496</v>
      </c>
      <c r="CT175" s="37"/>
      <c r="CU175" s="37"/>
      <c r="CV175" s="37">
        <v>39</v>
      </c>
      <c r="CW175" s="37">
        <v>3280</v>
      </c>
      <c r="CX175" s="37">
        <v>51</v>
      </c>
      <c r="CY175" s="37"/>
      <c r="CZ175" s="37">
        <v>6</v>
      </c>
      <c r="DA175" s="37">
        <v>1</v>
      </c>
      <c r="DB175" s="37" t="s">
        <v>5257</v>
      </c>
      <c r="DC1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75" s="37"/>
    </row>
    <row r="176" spans="1:108" ht="45" customHeight="1" x14ac:dyDescent="0.3">
      <c r="A176" s="50">
        <v>1300000542</v>
      </c>
      <c r="B176" s="37" t="s">
        <v>2427</v>
      </c>
      <c r="C176" s="81">
        <v>44691</v>
      </c>
      <c r="D176" s="81"/>
      <c r="E176" s="50"/>
      <c r="F176" s="50"/>
      <c r="G176" s="50"/>
      <c r="H176" s="50" t="s">
        <v>4102</v>
      </c>
      <c r="I176" s="50" t="s">
        <v>6745</v>
      </c>
      <c r="J176" s="37" t="str">
        <f>VLOOKUP(MATRIZ_PRINCIPAL_USUARIOS[[#This Row],[DUPLA]],DUPLAS[],2,0)</f>
        <v>NIKOL MALES - ANDREA ROCIO</v>
      </c>
      <c r="K176" s="37" t="s">
        <v>1</v>
      </c>
      <c r="L176" s="37" t="s">
        <v>3831</v>
      </c>
      <c r="M176" s="37" t="s">
        <v>3782</v>
      </c>
      <c r="N176" s="37" t="s">
        <v>3714</v>
      </c>
      <c r="O176" s="37" t="s">
        <v>2632</v>
      </c>
      <c r="P1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DAVID ROJAS ACEVEDO</v>
      </c>
      <c r="Q176" s="81">
        <v>43846</v>
      </c>
      <c r="R176" s="50">
        <f t="shared" ca="1" si="10"/>
        <v>3</v>
      </c>
      <c r="S176" s="50">
        <f t="shared" ca="1" si="11"/>
        <v>1</v>
      </c>
      <c r="T176" s="50">
        <f t="shared" ca="1" si="12"/>
        <v>27</v>
      </c>
      <c r="U176" s="37" t="str">
        <f ca="1">IF(MATRIZ_PRINCIPAL_USUARIOS[[#This Row],[FECHA DE NACIMIENTO]]&gt;0,CONCATENATE(R176," AÑOS ",S176," MESES ",T176," DIAS "),"")</f>
        <v xml:space="preserve">3 AÑOS 1 MESES 27 DIAS </v>
      </c>
      <c r="V1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6" s="37" t="s">
        <v>129</v>
      </c>
      <c r="X176" s="37" t="s">
        <v>8</v>
      </c>
      <c r="Y176" s="37" t="s">
        <v>116</v>
      </c>
      <c r="Z176" s="37" t="s">
        <v>116</v>
      </c>
      <c r="AA176" s="37" t="s">
        <v>2496</v>
      </c>
      <c r="AB176" s="37" t="s">
        <v>2496</v>
      </c>
      <c r="AC176" s="37"/>
      <c r="AD176" s="37" t="s">
        <v>2518</v>
      </c>
      <c r="AE176" s="37"/>
      <c r="AF176" s="37" t="s">
        <v>2496</v>
      </c>
      <c r="AG176" s="37" t="s">
        <v>2496</v>
      </c>
      <c r="AH176" s="37" t="s">
        <v>2496</v>
      </c>
      <c r="AI176" s="37" t="s">
        <v>2496</v>
      </c>
      <c r="AJ176" s="37" t="s">
        <v>2496</v>
      </c>
      <c r="AK176" s="37" t="s">
        <v>2496</v>
      </c>
      <c r="AL176" s="37" t="s">
        <v>2496</v>
      </c>
      <c r="AM176" s="37" t="s">
        <v>8</v>
      </c>
      <c r="AN176" s="37" t="s">
        <v>116</v>
      </c>
      <c r="AO176" s="37" t="s">
        <v>140</v>
      </c>
      <c r="AP176" s="62" t="s">
        <v>143</v>
      </c>
      <c r="AQ176" s="37" t="s">
        <v>151</v>
      </c>
      <c r="AR176" s="37" t="s">
        <v>4596</v>
      </c>
      <c r="AS176" s="37"/>
      <c r="AT176" s="37"/>
      <c r="AU176" s="37">
        <v>3245037997</v>
      </c>
      <c r="AV176" s="37"/>
      <c r="AW176" s="37">
        <v>1</v>
      </c>
      <c r="AX176" s="37" t="s">
        <v>135</v>
      </c>
      <c r="AY176" s="37" t="s">
        <v>2496</v>
      </c>
      <c r="AZ176" s="58"/>
      <c r="BA176" s="37" t="s">
        <v>2496</v>
      </c>
      <c r="BB176" s="37" t="s">
        <v>2496</v>
      </c>
      <c r="BC176" s="37"/>
      <c r="BD176" s="37"/>
      <c r="BE176" s="37" t="s">
        <v>2434</v>
      </c>
      <c r="BF176" s="37" t="s">
        <v>5</v>
      </c>
      <c r="BG176" s="37"/>
      <c r="BH176" s="37" t="s">
        <v>5813</v>
      </c>
      <c r="BI176" s="37" t="s">
        <v>3736</v>
      </c>
      <c r="BJ176" s="37" t="s">
        <v>2632</v>
      </c>
      <c r="BK176" s="37" t="s">
        <v>3980</v>
      </c>
      <c r="BL176" s="81">
        <v>35078</v>
      </c>
      <c r="BM176" s="37" t="s">
        <v>9</v>
      </c>
      <c r="BN176" s="37" t="s">
        <v>45</v>
      </c>
      <c r="BO176" s="37" t="s">
        <v>45</v>
      </c>
      <c r="BP176" s="37" t="s">
        <v>5</v>
      </c>
      <c r="BQ176" s="37"/>
      <c r="BR176" s="37" t="s">
        <v>5814</v>
      </c>
      <c r="BS176" s="37" t="s">
        <v>3782</v>
      </c>
      <c r="BT176" s="37" t="s">
        <v>3714</v>
      </c>
      <c r="BU176" s="37" t="s">
        <v>5815</v>
      </c>
      <c r="BV176" s="81">
        <v>32336</v>
      </c>
      <c r="BW176" s="50">
        <f t="shared" ca="1" si="14"/>
        <v>34</v>
      </c>
      <c r="BX176" s="62" t="s">
        <v>9</v>
      </c>
      <c r="BY176" s="62" t="s">
        <v>45</v>
      </c>
      <c r="BZ176" s="62" t="s">
        <v>45</v>
      </c>
      <c r="CA176" s="37" t="s">
        <v>5</v>
      </c>
      <c r="CB176" s="37"/>
      <c r="CC176" s="37" t="s">
        <v>5813</v>
      </c>
      <c r="CD176" s="37" t="s">
        <v>3736</v>
      </c>
      <c r="CE176" s="37" t="s">
        <v>2632</v>
      </c>
      <c r="CF176" s="37" t="s">
        <v>3980</v>
      </c>
      <c r="CG176" s="81">
        <v>32156</v>
      </c>
      <c r="CH176" s="50">
        <f t="shared" ca="1" si="13"/>
        <v>35</v>
      </c>
      <c r="CI176" s="62" t="s">
        <v>9</v>
      </c>
      <c r="CJ176" s="62" t="s">
        <v>45</v>
      </c>
      <c r="CK176" s="62" t="s">
        <v>45</v>
      </c>
      <c r="CL176" s="37" t="s">
        <v>2443</v>
      </c>
      <c r="CM176" s="37" t="s">
        <v>2457</v>
      </c>
      <c r="CN176" s="37" t="s">
        <v>2495</v>
      </c>
      <c r="CO176" s="81"/>
      <c r="CP176" s="37" t="s">
        <v>2495</v>
      </c>
      <c r="CQ176" s="37" t="s">
        <v>2496</v>
      </c>
      <c r="CR176" s="37"/>
      <c r="CS176" s="37" t="s">
        <v>2496</v>
      </c>
      <c r="CT176" s="37"/>
      <c r="CU176" s="37"/>
      <c r="CV176" s="37">
        <v>37</v>
      </c>
      <c r="CW176" s="37">
        <v>27780</v>
      </c>
      <c r="CX176" s="37"/>
      <c r="CY176" s="37"/>
      <c r="CZ176" s="37">
        <v>8</v>
      </c>
      <c r="DA176" s="37"/>
      <c r="DB176" s="37"/>
      <c r="DC1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76" s="37"/>
    </row>
    <row r="177" spans="1:108" ht="45" customHeight="1" x14ac:dyDescent="0.3">
      <c r="A177" s="50">
        <v>1022450134</v>
      </c>
      <c r="B177" s="37" t="s">
        <v>2428</v>
      </c>
      <c r="C177" s="81">
        <v>44623</v>
      </c>
      <c r="D177" s="81">
        <v>44690</v>
      </c>
      <c r="E177" s="50" t="e">
        <f>VLOOKUP(MATRIZ_PRINCIPAL_USUARIOS[[#This Row],[NUMERO DE DOCUMENTO]],#REF!,2,0)</f>
        <v>#REF!</v>
      </c>
      <c r="F177" s="50" t="e">
        <f>VLOOKUP(MATRIZ_PRINCIPAL_USUARIOS[[#This Row],[NOMBRE COMPLETO]],$E$659:$E$682,1,0)</f>
        <v>#N/A</v>
      </c>
      <c r="G177" s="50"/>
      <c r="H177" s="37" t="s">
        <v>4102</v>
      </c>
      <c r="I177" s="37" t="s">
        <v>6748</v>
      </c>
      <c r="J177" s="37" t="str">
        <f>VLOOKUP(MATRIZ_PRINCIPAL_USUARIOS[[#This Row],[DUPLA]],DUPLAS[],2,0)</f>
        <v>GLORIA GUERRA - KAROL</v>
      </c>
      <c r="K177" s="37" t="s">
        <v>1</v>
      </c>
      <c r="L177" s="37" t="s">
        <v>4319</v>
      </c>
      <c r="M177" s="37" t="s">
        <v>4320</v>
      </c>
      <c r="N177" s="37" t="s">
        <v>3708</v>
      </c>
      <c r="O177" s="37" t="s">
        <v>4321</v>
      </c>
      <c r="P17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MIGUEL  STICK  PATIÑO MORA </v>
      </c>
      <c r="Q177" s="79">
        <v>44132</v>
      </c>
      <c r="R177" s="50">
        <f t="shared" ca="1" si="10"/>
        <v>2</v>
      </c>
      <c r="S177" s="50">
        <f t="shared" ca="1" si="11"/>
        <v>4</v>
      </c>
      <c r="T177" s="50">
        <f t="shared" ca="1" si="12"/>
        <v>15</v>
      </c>
      <c r="U177" s="37" t="str">
        <f ca="1">IF(MATRIZ_PRINCIPAL_USUARIOS[[#This Row],[FECHA DE NACIMIENTO]]&gt;0,CONCATENATE(R177," AÑOS ",S177," MESES ",T177," DIAS "),"")</f>
        <v xml:space="preserve">2 AÑOS 4 MESES 15 DIAS </v>
      </c>
      <c r="V17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7" s="116" t="s">
        <v>129</v>
      </c>
      <c r="X177" s="37" t="s">
        <v>8</v>
      </c>
      <c r="Y177" s="37" t="s">
        <v>116</v>
      </c>
      <c r="Z177" s="37" t="s">
        <v>116</v>
      </c>
      <c r="AA177" s="37" t="s">
        <v>2496</v>
      </c>
      <c r="AB177" s="37" t="s">
        <v>2496</v>
      </c>
      <c r="AC177" s="37"/>
      <c r="AD177" s="37" t="s">
        <v>2518</v>
      </c>
      <c r="AE177" s="37"/>
      <c r="AF177" s="37" t="s">
        <v>2496</v>
      </c>
      <c r="AG177" s="37" t="s">
        <v>2496</v>
      </c>
      <c r="AH177" s="37" t="s">
        <v>2496</v>
      </c>
      <c r="AI177" s="37" t="s">
        <v>2496</v>
      </c>
      <c r="AJ177" s="37" t="s">
        <v>2496</v>
      </c>
      <c r="AK177" s="37" t="s">
        <v>2496</v>
      </c>
      <c r="AL177" s="37" t="s">
        <v>2496</v>
      </c>
      <c r="AM177" s="37" t="s">
        <v>8</v>
      </c>
      <c r="AN177" s="37" t="s">
        <v>116</v>
      </c>
      <c r="AO177" s="37" t="s">
        <v>140</v>
      </c>
      <c r="AP177" s="62" t="s">
        <v>143</v>
      </c>
      <c r="AQ177" s="37" t="s">
        <v>151</v>
      </c>
      <c r="AR177" s="37" t="s">
        <v>4696</v>
      </c>
      <c r="AS177" s="37"/>
      <c r="AT177" s="37" t="s">
        <v>4878</v>
      </c>
      <c r="AU177" s="37">
        <v>3105295939</v>
      </c>
      <c r="AV177" s="37"/>
      <c r="AW177" s="37">
        <v>1</v>
      </c>
      <c r="AX177" s="37" t="s">
        <v>135</v>
      </c>
      <c r="AY177" s="37" t="s">
        <v>2496</v>
      </c>
      <c r="AZ177" s="58"/>
      <c r="BA177" s="37" t="s">
        <v>2496</v>
      </c>
      <c r="BB177" s="37" t="s">
        <v>2496</v>
      </c>
      <c r="BC177" s="37" t="s">
        <v>3654</v>
      </c>
      <c r="BD177" s="37" t="s">
        <v>2496</v>
      </c>
      <c r="BE177" s="37" t="s">
        <v>2434</v>
      </c>
      <c r="BF177" s="37" t="s">
        <v>2</v>
      </c>
      <c r="BG177" s="37">
        <v>1002736840</v>
      </c>
      <c r="BH177" s="37" t="s">
        <v>4879</v>
      </c>
      <c r="BI177" s="37" t="s">
        <v>4510</v>
      </c>
      <c r="BJ177" s="37" t="s">
        <v>4321</v>
      </c>
      <c r="BK177" s="37" t="s">
        <v>4880</v>
      </c>
      <c r="BL177" s="79">
        <v>37480</v>
      </c>
      <c r="BM177" s="37" t="s">
        <v>8</v>
      </c>
      <c r="BN177" s="37" t="s">
        <v>19</v>
      </c>
      <c r="BO177" s="37" t="s">
        <v>3033</v>
      </c>
      <c r="BP177" s="37" t="s">
        <v>2</v>
      </c>
      <c r="BQ177" s="37">
        <v>1033781091</v>
      </c>
      <c r="BR177" s="37" t="s">
        <v>3925</v>
      </c>
      <c r="BS177" s="37" t="s">
        <v>3940</v>
      </c>
      <c r="BT177" s="37" t="s">
        <v>3708</v>
      </c>
      <c r="BU177" s="37" t="s">
        <v>4013</v>
      </c>
      <c r="BV177" s="79">
        <v>34982</v>
      </c>
      <c r="BW177" s="50">
        <f t="shared" ca="1" si="14"/>
        <v>27</v>
      </c>
      <c r="BX177" s="62" t="s">
        <v>8</v>
      </c>
      <c r="BY177" s="62" t="s">
        <v>116</v>
      </c>
      <c r="BZ177" s="62" t="s">
        <v>116</v>
      </c>
      <c r="CA177" s="37" t="s">
        <v>2</v>
      </c>
      <c r="CB177" s="37">
        <v>1002736840</v>
      </c>
      <c r="CC177" s="37" t="s">
        <v>4879</v>
      </c>
      <c r="CD177" s="37" t="s">
        <v>4510</v>
      </c>
      <c r="CE177" s="37" t="s">
        <v>4321</v>
      </c>
      <c r="CF177" s="37" t="s">
        <v>4880</v>
      </c>
      <c r="CG177" s="79">
        <v>37480</v>
      </c>
      <c r="CH177" s="50">
        <f t="shared" ca="1" si="13"/>
        <v>20</v>
      </c>
      <c r="CI177" s="62" t="s">
        <v>8</v>
      </c>
      <c r="CJ177" s="62" t="s">
        <v>19</v>
      </c>
      <c r="CK177" s="62" t="s">
        <v>3033</v>
      </c>
      <c r="CL177" s="37" t="s">
        <v>2443</v>
      </c>
      <c r="CM177" s="37" t="s">
        <v>2476</v>
      </c>
      <c r="CN177" s="37" t="s">
        <v>2495</v>
      </c>
      <c r="CO177" s="81">
        <v>44619</v>
      </c>
      <c r="CP177" s="37" t="s">
        <v>2495</v>
      </c>
      <c r="CQ177" s="37" t="s">
        <v>2496</v>
      </c>
      <c r="CR177" s="37">
        <v>0</v>
      </c>
      <c r="CS177" s="37" t="s">
        <v>2496</v>
      </c>
      <c r="CT177" s="37"/>
      <c r="CU177" s="37"/>
      <c r="CV177" s="37"/>
      <c r="CW177" s="37"/>
      <c r="CX177" s="37"/>
      <c r="CY177" s="37"/>
      <c r="CZ177" s="37"/>
      <c r="DA177" s="37"/>
      <c r="DB177" s="37" t="s">
        <v>5257</v>
      </c>
      <c r="DC1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77" s="37"/>
    </row>
    <row r="178" spans="1:108" ht="45" customHeight="1" x14ac:dyDescent="0.3">
      <c r="A178" s="50">
        <v>1023043960</v>
      </c>
      <c r="B178" s="37" t="s">
        <v>2427</v>
      </c>
      <c r="C178" s="81">
        <v>44671</v>
      </c>
      <c r="D178" s="79"/>
      <c r="E178" s="37"/>
      <c r="F178" s="50"/>
      <c r="G178" s="50" t="s">
        <v>3686</v>
      </c>
      <c r="H178" s="50" t="s">
        <v>4102</v>
      </c>
      <c r="I178" s="50" t="s">
        <v>6745</v>
      </c>
      <c r="J178" s="37" t="str">
        <f>VLOOKUP(MATRIZ_PRINCIPAL_USUARIOS[[#This Row],[DUPLA]],DUPLAS[],2,0)</f>
        <v>NIKOL MALES - ANDREA ROCIO</v>
      </c>
      <c r="K178" s="37" t="s">
        <v>1</v>
      </c>
      <c r="L178" s="37" t="s">
        <v>3738</v>
      </c>
      <c r="M178" s="37" t="s">
        <v>3696</v>
      </c>
      <c r="N178" s="37" t="s">
        <v>3844</v>
      </c>
      <c r="O178" s="37" t="s">
        <v>3714</v>
      </c>
      <c r="P1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SOFIA ARIAS ROJAS</v>
      </c>
      <c r="Q178" s="79">
        <v>43684</v>
      </c>
      <c r="R178" s="50">
        <f t="shared" ca="1" si="10"/>
        <v>3</v>
      </c>
      <c r="S178" s="50">
        <f t="shared" ca="1" si="11"/>
        <v>7</v>
      </c>
      <c r="T178" s="50">
        <f t="shared" ca="1" si="12"/>
        <v>8</v>
      </c>
      <c r="U178" s="37" t="str">
        <f ca="1">IF(MATRIZ_PRINCIPAL_USUARIOS[[#This Row],[FECHA DE NACIMIENTO]]&gt;0,CONCATENATE(R178," AÑOS ",S178," MESES ",T178," DIAS "),"")</f>
        <v xml:space="preserve">3 AÑOS 7 MESES 8 DIAS </v>
      </c>
      <c r="V1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8" s="127" t="s">
        <v>130</v>
      </c>
      <c r="X178" s="37" t="s">
        <v>8</v>
      </c>
      <c r="Y178" s="37" t="s">
        <v>116</v>
      </c>
      <c r="Z178" s="37" t="s">
        <v>116</v>
      </c>
      <c r="AA178" s="37" t="s">
        <v>2496</v>
      </c>
      <c r="AB178" s="37" t="s">
        <v>2496</v>
      </c>
      <c r="AC178" s="37"/>
      <c r="AD178" s="37" t="s">
        <v>2518</v>
      </c>
      <c r="AE178" s="37"/>
      <c r="AF178" s="37" t="s">
        <v>2496</v>
      </c>
      <c r="AG178" s="37" t="s">
        <v>2496</v>
      </c>
      <c r="AH178" s="37" t="s">
        <v>2496</v>
      </c>
      <c r="AI178" s="37" t="s">
        <v>2496</v>
      </c>
      <c r="AJ178" s="37" t="s">
        <v>2496</v>
      </c>
      <c r="AK178" s="37" t="s">
        <v>2496</v>
      </c>
      <c r="AL178" s="37" t="s">
        <v>2496</v>
      </c>
      <c r="AM178" s="37" t="s">
        <v>8</v>
      </c>
      <c r="AN178" s="37" t="s">
        <v>116</v>
      </c>
      <c r="AO178" s="37" t="s">
        <v>140</v>
      </c>
      <c r="AP178" s="62" t="s">
        <v>143</v>
      </c>
      <c r="AQ178" s="37" t="s">
        <v>151</v>
      </c>
      <c r="AR178" s="37" t="s">
        <v>4652</v>
      </c>
      <c r="AS178" s="37"/>
      <c r="AT178" s="37" t="s">
        <v>5740</v>
      </c>
      <c r="AU178" s="37">
        <v>3124217164</v>
      </c>
      <c r="AV178" s="37">
        <v>3206352066</v>
      </c>
      <c r="AW178" s="37">
        <v>1</v>
      </c>
      <c r="AX178" s="37" t="s">
        <v>135</v>
      </c>
      <c r="AY178" s="37" t="s">
        <v>2496</v>
      </c>
      <c r="AZ178" s="58"/>
      <c r="BA178" s="37" t="s">
        <v>2496</v>
      </c>
      <c r="BB178" s="37" t="s">
        <v>2496</v>
      </c>
      <c r="BC178" s="37" t="s">
        <v>3654</v>
      </c>
      <c r="BD178" s="37"/>
      <c r="BE178" s="37" t="s">
        <v>2434</v>
      </c>
      <c r="BF178" s="37" t="s">
        <v>2</v>
      </c>
      <c r="BG178" s="37">
        <v>45622996</v>
      </c>
      <c r="BH178" s="37" t="s">
        <v>5741</v>
      </c>
      <c r="BI178" s="37" t="s">
        <v>3851</v>
      </c>
      <c r="BJ178" s="37" t="s">
        <v>3714</v>
      </c>
      <c r="BK178" s="37" t="s">
        <v>3714</v>
      </c>
      <c r="BL178" s="79">
        <v>30589</v>
      </c>
      <c r="BM178" s="37" t="s">
        <v>8</v>
      </c>
      <c r="BN178" s="37" t="s">
        <v>116</v>
      </c>
      <c r="BO178" s="37" t="s">
        <v>116</v>
      </c>
      <c r="BP178" s="37" t="s">
        <v>2</v>
      </c>
      <c r="BQ178" s="37">
        <v>1022955449</v>
      </c>
      <c r="BR178" s="37" t="s">
        <v>5742</v>
      </c>
      <c r="BS178" s="81"/>
      <c r="BT178" s="37" t="s">
        <v>3844</v>
      </c>
      <c r="BU178" s="37" t="s">
        <v>2716</v>
      </c>
      <c r="BV178" s="79">
        <v>32835</v>
      </c>
      <c r="BW178" s="50">
        <f t="shared" ca="1" si="14"/>
        <v>33</v>
      </c>
      <c r="BX178" s="62" t="s">
        <v>8</v>
      </c>
      <c r="BY178" s="62" t="s">
        <v>40</v>
      </c>
      <c r="BZ178" s="62" t="s">
        <v>85</v>
      </c>
      <c r="CA178" s="37" t="s">
        <v>2</v>
      </c>
      <c r="CB178" s="37">
        <v>45622996</v>
      </c>
      <c r="CC178" s="37" t="s">
        <v>5741</v>
      </c>
      <c r="CD178" s="37" t="s">
        <v>3851</v>
      </c>
      <c r="CE178" s="37" t="s">
        <v>3714</v>
      </c>
      <c r="CF178" s="37" t="s">
        <v>3714</v>
      </c>
      <c r="CG178" s="79">
        <v>30589</v>
      </c>
      <c r="CH178" s="50">
        <f t="shared" ca="1" si="13"/>
        <v>39</v>
      </c>
      <c r="CI178" s="62" t="s">
        <v>8</v>
      </c>
      <c r="CJ178" s="62" t="s">
        <v>116</v>
      </c>
      <c r="CK178" s="62" t="s">
        <v>116</v>
      </c>
      <c r="CL178" s="37" t="s">
        <v>2443</v>
      </c>
      <c r="CM178" s="37" t="s">
        <v>2450</v>
      </c>
      <c r="CN178" s="37" t="s">
        <v>2495</v>
      </c>
      <c r="CO178" s="81">
        <v>44669</v>
      </c>
      <c r="CP178" s="37" t="s">
        <v>2495</v>
      </c>
      <c r="CQ178" s="37" t="s">
        <v>2496</v>
      </c>
      <c r="CR178" s="37"/>
      <c r="CS178" s="37" t="s">
        <v>2496</v>
      </c>
      <c r="CT178" s="37"/>
      <c r="CU178" s="37"/>
      <c r="CV178" s="37">
        <v>36</v>
      </c>
      <c r="CW178" s="37">
        <v>1980</v>
      </c>
      <c r="CX178" s="37">
        <v>43</v>
      </c>
      <c r="CY178" s="37"/>
      <c r="CZ178" s="37">
        <v>6</v>
      </c>
      <c r="DA178" s="37">
        <v>6</v>
      </c>
      <c r="DB178" s="37"/>
      <c r="DC1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78" s="37"/>
    </row>
    <row r="179" spans="1:108" ht="45" customHeight="1" x14ac:dyDescent="0.3">
      <c r="A179" s="50">
        <v>1140936306</v>
      </c>
      <c r="B179" s="37" t="s">
        <v>2428</v>
      </c>
      <c r="C179" s="81">
        <v>44623</v>
      </c>
      <c r="D179" s="81">
        <v>44671</v>
      </c>
      <c r="E179" s="50" t="e">
        <f>VLOOKUP(MATRIZ_PRINCIPAL_USUARIOS[[#This Row],[NUMERO DE DOCUMENTO]],#REF!,2,0)</f>
        <v>#REF!</v>
      </c>
      <c r="F179" s="50" t="e">
        <f>VLOOKUP(MATRIZ_PRINCIPAL_USUARIOS[[#This Row],[NOMBRE COMPLETO]],$E$659:$E$682,1,0)</f>
        <v>#N/A</v>
      </c>
      <c r="G179" s="50"/>
      <c r="H179" s="37" t="s">
        <v>4102</v>
      </c>
      <c r="I179" s="37" t="s">
        <v>6745</v>
      </c>
      <c r="J179" s="37" t="str">
        <f>VLOOKUP(MATRIZ_PRINCIPAL_USUARIOS[[#This Row],[DUPLA]],DUPLAS[],2,0)</f>
        <v>NIKOL MALES - ANDREA ROCIO</v>
      </c>
      <c r="K179" s="37" t="s">
        <v>1</v>
      </c>
      <c r="L179" s="37" t="s">
        <v>4089</v>
      </c>
      <c r="M179" s="37"/>
      <c r="N179" s="37" t="s">
        <v>4322</v>
      </c>
      <c r="O179" s="37" t="s">
        <v>4323</v>
      </c>
      <c r="P17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NAHOMI  ÁVILA DÍAZ</v>
      </c>
      <c r="Q179" s="79">
        <v>43750</v>
      </c>
      <c r="R179" s="50">
        <f t="shared" ca="1" si="10"/>
        <v>3</v>
      </c>
      <c r="S179" s="50">
        <f t="shared" ca="1" si="11"/>
        <v>5</v>
      </c>
      <c r="T179" s="50">
        <f t="shared" ca="1" si="12"/>
        <v>3</v>
      </c>
      <c r="U179" s="37" t="str">
        <f ca="1">IF(MATRIZ_PRINCIPAL_USUARIOS[[#This Row],[FECHA DE NACIMIENTO]]&gt;0,CONCATENATE(R179," AÑOS ",S179," MESES ",T179," DIAS "),"")</f>
        <v xml:space="preserve">3 AÑOS 5 MESES 3 DIAS </v>
      </c>
      <c r="V17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79" s="116" t="s">
        <v>130</v>
      </c>
      <c r="X179" s="37" t="s">
        <v>8</v>
      </c>
      <c r="Y179" s="37" t="s">
        <v>116</v>
      </c>
      <c r="Z179" s="37" t="s">
        <v>116</v>
      </c>
      <c r="AA179" s="37" t="s">
        <v>2496</v>
      </c>
      <c r="AB179" s="37" t="s">
        <v>2496</v>
      </c>
      <c r="AC179" s="37"/>
      <c r="AD179" s="37" t="s">
        <v>2518</v>
      </c>
      <c r="AE179" s="37"/>
      <c r="AF179" s="37" t="s">
        <v>2496</v>
      </c>
      <c r="AG179" s="37" t="s">
        <v>2496</v>
      </c>
      <c r="AH179" s="37" t="s">
        <v>2496</v>
      </c>
      <c r="AI179" s="37" t="s">
        <v>2496</v>
      </c>
      <c r="AJ179" s="37" t="s">
        <v>2496</v>
      </c>
      <c r="AK179" s="37" t="s">
        <v>2496</v>
      </c>
      <c r="AL179" s="37" t="s">
        <v>2496</v>
      </c>
      <c r="AM179" s="37" t="s">
        <v>8</v>
      </c>
      <c r="AN179" s="37" t="s">
        <v>116</v>
      </c>
      <c r="AO179" s="37" t="s">
        <v>140</v>
      </c>
      <c r="AP179" s="62" t="s">
        <v>143</v>
      </c>
      <c r="AQ179" s="37" t="s">
        <v>151</v>
      </c>
      <c r="AR179" s="37" t="s">
        <v>4539</v>
      </c>
      <c r="AS179" s="37"/>
      <c r="AT179" s="37" t="s">
        <v>4881</v>
      </c>
      <c r="AU179" s="37">
        <v>3214955691</v>
      </c>
      <c r="AV179" s="37"/>
      <c r="AW179" s="37">
        <v>1</v>
      </c>
      <c r="AX179" s="37" t="s">
        <v>135</v>
      </c>
      <c r="AY179" s="37" t="s">
        <v>2495</v>
      </c>
      <c r="AZ179" s="58" t="s">
        <v>3593</v>
      </c>
      <c r="BA179" s="37" t="s">
        <v>2496</v>
      </c>
      <c r="BB179" s="37" t="s">
        <v>2496</v>
      </c>
      <c r="BC179" s="37" t="s">
        <v>3607</v>
      </c>
      <c r="BD179" s="37" t="s">
        <v>2496</v>
      </c>
      <c r="BE179" s="37" t="s">
        <v>2434</v>
      </c>
      <c r="BF179" s="37" t="s">
        <v>2</v>
      </c>
      <c r="BG179" s="37">
        <v>1023002339</v>
      </c>
      <c r="BH179" s="37" t="s">
        <v>4882</v>
      </c>
      <c r="BI179" s="37" t="s">
        <v>4069</v>
      </c>
      <c r="BJ179" s="37" t="s">
        <v>3771</v>
      </c>
      <c r="BK179" s="37" t="s">
        <v>4781</v>
      </c>
      <c r="BL179" s="79">
        <v>34759</v>
      </c>
      <c r="BM179" s="37" t="s">
        <v>8</v>
      </c>
      <c r="BN179" s="37" t="s">
        <v>40</v>
      </c>
      <c r="BO179" s="37" t="s">
        <v>2719</v>
      </c>
      <c r="BP179" s="37"/>
      <c r="BQ179" s="37"/>
      <c r="BR179" s="37"/>
      <c r="BS179" s="37"/>
      <c r="BT179" s="37"/>
      <c r="BU179" s="37"/>
      <c r="BV179" s="79"/>
      <c r="BW179" s="50" t="str">
        <f t="shared" si="14"/>
        <v/>
      </c>
      <c r="BX179" s="62"/>
      <c r="BY179" s="62"/>
      <c r="BZ179" s="62"/>
      <c r="CA179" s="37" t="s">
        <v>2</v>
      </c>
      <c r="CB179" s="37">
        <v>1023002339</v>
      </c>
      <c r="CC179" s="37" t="s">
        <v>4882</v>
      </c>
      <c r="CD179" s="37" t="s">
        <v>4069</v>
      </c>
      <c r="CE179" s="37" t="s">
        <v>3771</v>
      </c>
      <c r="CF179" s="37" t="s">
        <v>4781</v>
      </c>
      <c r="CG179" s="79">
        <v>34759</v>
      </c>
      <c r="CH179" s="50">
        <f t="shared" ca="1" si="13"/>
        <v>28</v>
      </c>
      <c r="CI179" s="62" t="s">
        <v>8</v>
      </c>
      <c r="CJ179" s="62" t="s">
        <v>40</v>
      </c>
      <c r="CK179" s="62" t="s">
        <v>2719</v>
      </c>
      <c r="CL179" s="37" t="s">
        <v>2443</v>
      </c>
      <c r="CM179" s="37" t="s">
        <v>2448</v>
      </c>
      <c r="CN179" s="37" t="s">
        <v>2495</v>
      </c>
      <c r="CO179" s="81">
        <v>44619</v>
      </c>
      <c r="CP179" s="37" t="s">
        <v>2495</v>
      </c>
      <c r="CQ179" s="37" t="s">
        <v>2496</v>
      </c>
      <c r="CR179" s="37">
        <v>0</v>
      </c>
      <c r="CS179" s="37" t="s">
        <v>2496</v>
      </c>
      <c r="CT179" s="37"/>
      <c r="CU179" s="37"/>
      <c r="CV179" s="37">
        <v>40</v>
      </c>
      <c r="CW179" s="37"/>
      <c r="CX179" s="37"/>
      <c r="CY179" s="37"/>
      <c r="CZ179" s="37">
        <v>6</v>
      </c>
      <c r="DA179" s="37">
        <v>6</v>
      </c>
      <c r="DB179" s="37" t="s">
        <v>5257</v>
      </c>
      <c r="DC17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79" s="37"/>
    </row>
    <row r="180" spans="1:108" ht="45" customHeight="1" x14ac:dyDescent="0.3">
      <c r="A180" s="50">
        <v>1243860023</v>
      </c>
      <c r="B180" s="37" t="s">
        <v>2428</v>
      </c>
      <c r="C180" s="81">
        <v>44623</v>
      </c>
      <c r="D180" s="81">
        <v>44837</v>
      </c>
      <c r="E180" s="50" t="e">
        <f>VLOOKUP(MATRIZ_PRINCIPAL_USUARIOS[[#This Row],[NUMERO DE DOCUMENTO]],#REF!,2,0)</f>
        <v>#REF!</v>
      </c>
      <c r="F180" s="154" t="e">
        <f>VLOOKUP(MATRIZ_PRINCIPAL_USUARIOS[[#This Row],[NOMBRE COMPLETO]],$E$659:$E$682,1,0)</f>
        <v>#N/A</v>
      </c>
      <c r="G180" s="50" t="s">
        <v>3686</v>
      </c>
      <c r="H180" s="37" t="s">
        <v>4102</v>
      </c>
      <c r="I180" s="37" t="s">
        <v>6745</v>
      </c>
      <c r="J180" s="37" t="str">
        <f>VLOOKUP(MATRIZ_PRINCIPAL_USUARIOS[[#This Row],[DUPLA]],DUPLAS[],2,0)</f>
        <v>NIKOL MALES - ANDREA ROCIO</v>
      </c>
      <c r="K180" s="37" t="s">
        <v>1</v>
      </c>
      <c r="L180" s="37" t="s">
        <v>4324</v>
      </c>
      <c r="M180" s="37" t="s">
        <v>4154</v>
      </c>
      <c r="N180" s="37" t="s">
        <v>3857</v>
      </c>
      <c r="O180" s="37" t="s">
        <v>4212</v>
      </c>
      <c r="P1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SHARICK LUCIANA  POVEDA ARDILA</v>
      </c>
      <c r="Q180" s="79">
        <v>44246</v>
      </c>
      <c r="R180" s="50">
        <f t="shared" ca="1" si="10"/>
        <v>2</v>
      </c>
      <c r="S180" s="50">
        <f t="shared" ca="1" si="11"/>
        <v>0</v>
      </c>
      <c r="T180" s="50">
        <f t="shared" ca="1" si="12"/>
        <v>24</v>
      </c>
      <c r="U180" s="37" t="str">
        <f ca="1">IF(MATRIZ_PRINCIPAL_USUARIOS[[#This Row],[FECHA DE NACIMIENTO]]&gt;0,CONCATENATE(R180," AÑOS ",S180," MESES ",T180," DIAS "),"")</f>
        <v xml:space="preserve">2 AÑOS 0 MESES 24 DIAS </v>
      </c>
      <c r="V1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0" s="116" t="s">
        <v>130</v>
      </c>
      <c r="X180" s="37" t="s">
        <v>8</v>
      </c>
      <c r="Y180" s="37" t="s">
        <v>116</v>
      </c>
      <c r="Z180" s="37" t="s">
        <v>116</v>
      </c>
      <c r="AA180" s="37" t="s">
        <v>2496</v>
      </c>
      <c r="AB180" s="37" t="s">
        <v>2496</v>
      </c>
      <c r="AC180" s="37"/>
      <c r="AD180" s="37" t="s">
        <v>2518</v>
      </c>
      <c r="AE180" s="37"/>
      <c r="AF180" s="37" t="s">
        <v>2496</v>
      </c>
      <c r="AG180" s="37" t="s">
        <v>2496</v>
      </c>
      <c r="AH180" s="37" t="s">
        <v>2496</v>
      </c>
      <c r="AI180" s="37" t="s">
        <v>2496</v>
      </c>
      <c r="AJ180" s="37" t="s">
        <v>2496</v>
      </c>
      <c r="AK180" s="37" t="s">
        <v>2496</v>
      </c>
      <c r="AL180" s="37" t="s">
        <v>2496</v>
      </c>
      <c r="AM180" s="37" t="s">
        <v>8</v>
      </c>
      <c r="AN180" s="37" t="s">
        <v>116</v>
      </c>
      <c r="AO180" s="37" t="s">
        <v>140</v>
      </c>
      <c r="AP180" s="62" t="s">
        <v>143</v>
      </c>
      <c r="AQ180" s="37" t="s">
        <v>151</v>
      </c>
      <c r="AR180" s="37" t="s">
        <v>4747</v>
      </c>
      <c r="AS180" s="37"/>
      <c r="AT180" s="37" t="s">
        <v>4883</v>
      </c>
      <c r="AU180" s="37">
        <v>3118452842</v>
      </c>
      <c r="AV180" s="37"/>
      <c r="AW180" s="37">
        <v>1</v>
      </c>
      <c r="AX180" s="37" t="s">
        <v>135</v>
      </c>
      <c r="AY180" s="37" t="s">
        <v>2496</v>
      </c>
      <c r="AZ180" s="58"/>
      <c r="BA180" s="37" t="s">
        <v>2496</v>
      </c>
      <c r="BB180" s="37" t="s">
        <v>2496</v>
      </c>
      <c r="BC180" s="37" t="s">
        <v>3654</v>
      </c>
      <c r="BD180" s="37" t="s">
        <v>2496</v>
      </c>
      <c r="BE180" s="37" t="s">
        <v>2434</v>
      </c>
      <c r="BF180" s="37" t="s">
        <v>2</v>
      </c>
      <c r="BG180" s="37">
        <v>1023002677</v>
      </c>
      <c r="BH180" s="37" t="s">
        <v>4884</v>
      </c>
      <c r="BI180" s="37" t="s">
        <v>4885</v>
      </c>
      <c r="BJ180" s="37" t="s">
        <v>4212</v>
      </c>
      <c r="BK180" s="37" t="s">
        <v>3827</v>
      </c>
      <c r="BL180" s="79">
        <v>34758</v>
      </c>
      <c r="BM180" s="37" t="s">
        <v>8</v>
      </c>
      <c r="BN180" s="37" t="s">
        <v>116</v>
      </c>
      <c r="BO180" s="37" t="s">
        <v>116</v>
      </c>
      <c r="BP180" s="37" t="s">
        <v>2</v>
      </c>
      <c r="BQ180" s="37">
        <v>1022994914</v>
      </c>
      <c r="BR180" s="37" t="s">
        <v>4022</v>
      </c>
      <c r="BS180" s="37" t="s">
        <v>3726</v>
      </c>
      <c r="BT180" s="37" t="s">
        <v>3857</v>
      </c>
      <c r="BU180" s="37" t="s">
        <v>3712</v>
      </c>
      <c r="BV180" s="79">
        <v>34446</v>
      </c>
      <c r="BW180" s="50">
        <f t="shared" ca="1" si="14"/>
        <v>28</v>
      </c>
      <c r="BX180" s="62" t="s">
        <v>8</v>
      </c>
      <c r="BY180" s="62" t="s">
        <v>116</v>
      </c>
      <c r="BZ180" s="62" t="s">
        <v>116</v>
      </c>
      <c r="CA180" s="37" t="s">
        <v>2</v>
      </c>
      <c r="CB180" s="37">
        <v>1023002677</v>
      </c>
      <c r="CC180" s="37" t="s">
        <v>4884</v>
      </c>
      <c r="CD180" s="37" t="s">
        <v>4885</v>
      </c>
      <c r="CE180" s="37" t="s">
        <v>4212</v>
      </c>
      <c r="CF180" s="37" t="s">
        <v>3827</v>
      </c>
      <c r="CG180" s="79">
        <v>34758</v>
      </c>
      <c r="CH180" s="50">
        <f t="shared" ca="1" si="13"/>
        <v>28</v>
      </c>
      <c r="CI180" s="62" t="s">
        <v>8</v>
      </c>
      <c r="CJ180" s="62" t="s">
        <v>116</v>
      </c>
      <c r="CK180" s="62" t="s">
        <v>116</v>
      </c>
      <c r="CL180" s="37" t="s">
        <v>2444</v>
      </c>
      <c r="CM180" s="37" t="s">
        <v>2460</v>
      </c>
      <c r="CN180" s="37" t="s">
        <v>2495</v>
      </c>
      <c r="CO180" s="81">
        <v>44619</v>
      </c>
      <c r="CP180" s="37" t="s">
        <v>2495</v>
      </c>
      <c r="CQ180" s="37" t="s">
        <v>2495</v>
      </c>
      <c r="CR180" s="37">
        <v>1</v>
      </c>
      <c r="CS180" s="37" t="s">
        <v>2496</v>
      </c>
      <c r="CT180" s="37"/>
      <c r="CU180" s="37"/>
      <c r="CV180" s="37">
        <v>37</v>
      </c>
      <c r="CW180" s="37"/>
      <c r="CX180" s="37"/>
      <c r="CY180" s="37"/>
      <c r="CZ180" s="37">
        <v>6</v>
      </c>
      <c r="DA180" s="37">
        <v>12</v>
      </c>
      <c r="DB180" s="37" t="s">
        <v>5257</v>
      </c>
      <c r="DC1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0" s="37"/>
    </row>
    <row r="181" spans="1:108" ht="45" customHeight="1" x14ac:dyDescent="0.3">
      <c r="A181" s="50">
        <v>1023043602</v>
      </c>
      <c r="B181" s="37" t="s">
        <v>2428</v>
      </c>
      <c r="C181" s="81">
        <v>44623</v>
      </c>
      <c r="D181" s="81">
        <v>44676</v>
      </c>
      <c r="E181" s="50" t="e">
        <f>VLOOKUP(MATRIZ_PRINCIPAL_USUARIOS[[#This Row],[NUMERO DE DOCUMENTO]],#REF!,2,0)</f>
        <v>#REF!</v>
      </c>
      <c r="F181" s="50" t="e">
        <f>VLOOKUP(MATRIZ_PRINCIPAL_USUARIOS[[#This Row],[NOMBRE COMPLETO]],$E$659:$E$682,1,0)</f>
        <v>#N/A</v>
      </c>
      <c r="G181" s="50"/>
      <c r="H181" s="37" t="s">
        <v>4102</v>
      </c>
      <c r="I181" s="37" t="s">
        <v>6748</v>
      </c>
      <c r="J181" s="37" t="str">
        <f>VLOOKUP(MATRIZ_PRINCIPAL_USUARIOS[[#This Row],[DUPLA]],DUPLAS[],2,0)</f>
        <v>GLORIA GUERRA - KAROL</v>
      </c>
      <c r="K181" s="37" t="s">
        <v>1</v>
      </c>
      <c r="L181" s="37" t="s">
        <v>4325</v>
      </c>
      <c r="M181" s="37" t="s">
        <v>3787</v>
      </c>
      <c r="N181" s="37" t="s">
        <v>4264</v>
      </c>
      <c r="O181" s="37" t="s">
        <v>4265</v>
      </c>
      <c r="P1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VALERHY CELESTE PARADA PEDREROS</v>
      </c>
      <c r="Q181" s="79">
        <v>43628</v>
      </c>
      <c r="R181" s="50">
        <f t="shared" ca="1" si="10"/>
        <v>3</v>
      </c>
      <c r="S181" s="50">
        <f t="shared" ca="1" si="11"/>
        <v>9</v>
      </c>
      <c r="T181" s="50">
        <f t="shared" ca="1" si="12"/>
        <v>3</v>
      </c>
      <c r="U181" s="37" t="str">
        <f ca="1">IF(MATRIZ_PRINCIPAL_USUARIOS[[#This Row],[FECHA DE NACIMIENTO]]&gt;0,CONCATENATE(R181," AÑOS ",S181," MESES ",T181," DIAS "),"")</f>
        <v xml:space="preserve">3 AÑOS 9 MESES 3 DIAS </v>
      </c>
      <c r="V1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1" s="116" t="s">
        <v>130</v>
      </c>
      <c r="X181" s="37" t="s">
        <v>8</v>
      </c>
      <c r="Y181" s="37" t="s">
        <v>116</v>
      </c>
      <c r="Z181" s="37" t="s">
        <v>116</v>
      </c>
      <c r="AA181" s="37" t="s">
        <v>2496</v>
      </c>
      <c r="AB181" s="37" t="s">
        <v>2496</v>
      </c>
      <c r="AC181" s="37"/>
      <c r="AD181" s="37" t="s">
        <v>2518</v>
      </c>
      <c r="AE181" s="37"/>
      <c r="AF181" s="37" t="s">
        <v>2496</v>
      </c>
      <c r="AG181" s="37" t="s">
        <v>2496</v>
      </c>
      <c r="AH181" s="37" t="s">
        <v>2496</v>
      </c>
      <c r="AI181" s="37" t="s">
        <v>2496</v>
      </c>
      <c r="AJ181" s="37" t="s">
        <v>2496</v>
      </c>
      <c r="AK181" s="37" t="s">
        <v>2496</v>
      </c>
      <c r="AL181" s="37" t="s">
        <v>2496</v>
      </c>
      <c r="AM181" s="37" t="s">
        <v>8</v>
      </c>
      <c r="AN181" s="37" t="s">
        <v>116</v>
      </c>
      <c r="AO181" s="37" t="s">
        <v>140</v>
      </c>
      <c r="AP181" s="62" t="s">
        <v>143</v>
      </c>
      <c r="AQ181" s="37" t="s">
        <v>151</v>
      </c>
      <c r="AR181" s="37" t="s">
        <v>4501</v>
      </c>
      <c r="AS181" s="37"/>
      <c r="AT181" s="37" t="s">
        <v>4783</v>
      </c>
      <c r="AU181" s="37">
        <v>3222625323</v>
      </c>
      <c r="AV181" s="37">
        <v>3116441140</v>
      </c>
      <c r="AW181" s="37">
        <v>1</v>
      </c>
      <c r="AX181" s="37" t="s">
        <v>135</v>
      </c>
      <c r="AY181" s="37" t="s">
        <v>2496</v>
      </c>
      <c r="AZ181" s="58" t="s">
        <v>3600</v>
      </c>
      <c r="BA181" s="37" t="s">
        <v>2496</v>
      </c>
      <c r="BB181" s="37" t="s">
        <v>2496</v>
      </c>
      <c r="BC181" s="37" t="s">
        <v>3654</v>
      </c>
      <c r="BD181" s="37" t="s">
        <v>2496</v>
      </c>
      <c r="BE181" s="37" t="s">
        <v>2434</v>
      </c>
      <c r="BF181" s="37" t="s">
        <v>2</v>
      </c>
      <c r="BG181" s="37">
        <v>1010222457</v>
      </c>
      <c r="BH181" s="37" t="s">
        <v>4347</v>
      </c>
      <c r="BI181" s="37" t="s">
        <v>3779</v>
      </c>
      <c r="BJ181" s="37" t="s">
        <v>4265</v>
      </c>
      <c r="BK181" s="37" t="s">
        <v>3746</v>
      </c>
      <c r="BL181" s="79">
        <v>34850</v>
      </c>
      <c r="BM181" s="37" t="s">
        <v>8</v>
      </c>
      <c r="BN181" s="37" t="s">
        <v>116</v>
      </c>
      <c r="BO181" s="37" t="s">
        <v>116</v>
      </c>
      <c r="BP181" s="37" t="s">
        <v>2</v>
      </c>
      <c r="BQ181" s="37">
        <v>1022973256</v>
      </c>
      <c r="BR181" s="37" t="s">
        <v>3918</v>
      </c>
      <c r="BS181" s="37"/>
      <c r="BT181" s="37" t="s">
        <v>4264</v>
      </c>
      <c r="BU181" s="37" t="s">
        <v>4784</v>
      </c>
      <c r="BV181" s="79">
        <v>33477</v>
      </c>
      <c r="BW181" s="50">
        <f t="shared" ca="1" si="14"/>
        <v>31</v>
      </c>
      <c r="BX181" s="62" t="s">
        <v>8</v>
      </c>
      <c r="BY181" s="62" t="s">
        <v>116</v>
      </c>
      <c r="BZ181" s="62" t="s">
        <v>116</v>
      </c>
      <c r="CA181" s="37" t="s">
        <v>2</v>
      </c>
      <c r="CB181" s="37">
        <v>1010222457</v>
      </c>
      <c r="CC181" s="37" t="s">
        <v>4347</v>
      </c>
      <c r="CD181" s="37" t="s">
        <v>3779</v>
      </c>
      <c r="CE181" s="37" t="s">
        <v>4265</v>
      </c>
      <c r="CF181" s="37" t="s">
        <v>3746</v>
      </c>
      <c r="CG181" s="79">
        <v>34850</v>
      </c>
      <c r="CH181" s="50">
        <f t="shared" ca="1" si="13"/>
        <v>27</v>
      </c>
      <c r="CI181" s="62" t="s">
        <v>8</v>
      </c>
      <c r="CJ181" s="62" t="s">
        <v>116</v>
      </c>
      <c r="CK181" s="62" t="s">
        <v>116</v>
      </c>
      <c r="CL181" s="37" t="s">
        <v>2443</v>
      </c>
      <c r="CM181" s="37" t="s">
        <v>2457</v>
      </c>
      <c r="CN181" s="37" t="s">
        <v>2495</v>
      </c>
      <c r="CO181" s="81">
        <v>44619</v>
      </c>
      <c r="CP181" s="37" t="s">
        <v>2495</v>
      </c>
      <c r="CQ181" s="37" t="s">
        <v>2495</v>
      </c>
      <c r="CR181" s="37">
        <v>1</v>
      </c>
      <c r="CS181" s="37" t="s">
        <v>2496</v>
      </c>
      <c r="CT181" s="37"/>
      <c r="CU181" s="37"/>
      <c r="CV181" s="37">
        <v>37</v>
      </c>
      <c r="CW181" s="37">
        <v>2670</v>
      </c>
      <c r="CX181" s="37">
        <v>50</v>
      </c>
      <c r="CY181" s="37"/>
      <c r="CZ181" s="37">
        <v>6</v>
      </c>
      <c r="DA181" s="37">
        <v>11</v>
      </c>
      <c r="DB181" s="37" t="s">
        <v>5257</v>
      </c>
      <c r="DC1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81" s="37"/>
    </row>
    <row r="182" spans="1:108" ht="45" customHeight="1" x14ac:dyDescent="0.3">
      <c r="A182" s="50">
        <v>1023047595</v>
      </c>
      <c r="B182" s="37" t="s">
        <v>2428</v>
      </c>
      <c r="C182" s="81">
        <v>44642</v>
      </c>
      <c r="D182" s="81">
        <v>44756</v>
      </c>
      <c r="E182" s="50" t="e">
        <f>VLOOKUP(MATRIZ_PRINCIPAL_USUARIOS[[#This Row],[NUMERO DE DOCUMENTO]],#REF!,2,0)</f>
        <v>#REF!</v>
      </c>
      <c r="F182" s="50" t="e">
        <f>VLOOKUP(MATRIZ_PRINCIPAL_USUARIOS[[#This Row],[NOMBRE COMPLETO]],$E$659:$E$682,1,0)</f>
        <v>#N/A</v>
      </c>
      <c r="G182" s="50"/>
      <c r="H182" s="50" t="s">
        <v>4102</v>
      </c>
      <c r="I182" s="37" t="s">
        <v>6747</v>
      </c>
      <c r="J182" s="37" t="str">
        <f>VLOOKUP(MATRIZ_PRINCIPAL_USUARIOS[[#This Row],[DUPLA]],DUPLAS[],2,0)</f>
        <v>EMILCE SANCHEZ - MARTHA PACASUCA</v>
      </c>
      <c r="K182" s="37" t="s">
        <v>1</v>
      </c>
      <c r="L182" s="37" t="s">
        <v>5576</v>
      </c>
      <c r="M182" s="37"/>
      <c r="N182" s="37" t="s">
        <v>3867</v>
      </c>
      <c r="O182" s="37" t="s">
        <v>4013</v>
      </c>
      <c r="P1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EMMANUEL  TRIANA ZAPATA</v>
      </c>
      <c r="Q182" s="81">
        <v>44539</v>
      </c>
      <c r="R182" s="50">
        <f t="shared" ca="1" si="10"/>
        <v>1</v>
      </c>
      <c r="S182" s="50">
        <f t="shared" ca="1" si="11"/>
        <v>3</v>
      </c>
      <c r="T182" s="50">
        <f t="shared" ca="1" si="12"/>
        <v>6</v>
      </c>
      <c r="U182" s="37" t="str">
        <f ca="1">IF(MATRIZ_PRINCIPAL_USUARIOS[[#This Row],[FECHA DE NACIMIENTO]]&gt;0,CONCATENATE(R182," AÑOS ",S182," MESES ",T182," DIAS "),"")</f>
        <v xml:space="preserve">1 AÑOS 3 MESES 6 DIAS </v>
      </c>
      <c r="V1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2" s="37" t="s">
        <v>129</v>
      </c>
      <c r="X182" s="37" t="s">
        <v>8</v>
      </c>
      <c r="Y182" s="37" t="s">
        <v>116</v>
      </c>
      <c r="Z182" s="37" t="s">
        <v>116</v>
      </c>
      <c r="AA182" s="37" t="s">
        <v>2496</v>
      </c>
      <c r="AB182" s="37" t="s">
        <v>2496</v>
      </c>
      <c r="AC182" s="37"/>
      <c r="AD182" s="37" t="s">
        <v>2518</v>
      </c>
      <c r="AE182" s="37"/>
      <c r="AF182" s="37" t="s">
        <v>2496</v>
      </c>
      <c r="AG182" s="37" t="s">
        <v>2496</v>
      </c>
      <c r="AH182" s="37" t="s">
        <v>2496</v>
      </c>
      <c r="AI182" s="37" t="s">
        <v>2496</v>
      </c>
      <c r="AJ182" s="37" t="s">
        <v>2496</v>
      </c>
      <c r="AK182" s="37" t="s">
        <v>2496</v>
      </c>
      <c r="AL182" s="37" t="s">
        <v>2496</v>
      </c>
      <c r="AM182" s="37" t="s">
        <v>8</v>
      </c>
      <c r="AN182" s="37" t="s">
        <v>116</v>
      </c>
      <c r="AO182" s="37" t="s">
        <v>140</v>
      </c>
      <c r="AP182" s="62" t="s">
        <v>143</v>
      </c>
      <c r="AQ182" s="37" t="s">
        <v>151</v>
      </c>
      <c r="AR182" s="37" t="s">
        <v>4501</v>
      </c>
      <c r="AS182" s="37"/>
      <c r="AT182" s="37" t="s">
        <v>5577</v>
      </c>
      <c r="AU182" s="37">
        <v>3053710761</v>
      </c>
      <c r="AV182" s="37"/>
      <c r="AW182" s="37">
        <v>1</v>
      </c>
      <c r="AX182" s="37" t="s">
        <v>135</v>
      </c>
      <c r="AY182" s="37" t="s">
        <v>2496</v>
      </c>
      <c r="AZ182" s="58"/>
      <c r="BA182" s="37" t="s">
        <v>2496</v>
      </c>
      <c r="BB182" s="37" t="s">
        <v>2496</v>
      </c>
      <c r="BC182" s="37" t="s">
        <v>3654</v>
      </c>
      <c r="BD182" s="37"/>
      <c r="BE182" s="37" t="s">
        <v>2440</v>
      </c>
      <c r="BF182" s="37" t="s">
        <v>2</v>
      </c>
      <c r="BG182" s="37">
        <v>35500792</v>
      </c>
      <c r="BH182" s="37" t="s">
        <v>3912</v>
      </c>
      <c r="BI182" s="37" t="s">
        <v>5578</v>
      </c>
      <c r="BJ182" s="37" t="s">
        <v>4568</v>
      </c>
      <c r="BK182" s="37" t="s">
        <v>5579</v>
      </c>
      <c r="BL182" s="81">
        <v>22539</v>
      </c>
      <c r="BM182" s="37" t="s">
        <v>8</v>
      </c>
      <c r="BN182" s="37" t="s">
        <v>116</v>
      </c>
      <c r="BO182" s="37" t="s">
        <v>116</v>
      </c>
      <c r="BP182" s="37" t="s">
        <v>2</v>
      </c>
      <c r="BQ182" s="37">
        <v>1000696343</v>
      </c>
      <c r="BR182" s="37" t="s">
        <v>4736</v>
      </c>
      <c r="BS182" s="37" t="s">
        <v>3745</v>
      </c>
      <c r="BT182" s="37" t="s">
        <v>3867</v>
      </c>
      <c r="BU182" s="37" t="s">
        <v>3900</v>
      </c>
      <c r="BV182" s="81">
        <v>32503</v>
      </c>
      <c r="BW182" s="50">
        <f t="shared" ca="1" si="14"/>
        <v>34</v>
      </c>
      <c r="BX182" s="62" t="s">
        <v>8</v>
      </c>
      <c r="BY182" s="62" t="s">
        <v>116</v>
      </c>
      <c r="BZ182" s="62" t="s">
        <v>116</v>
      </c>
      <c r="CA182" s="37" t="s">
        <v>2</v>
      </c>
      <c r="CB182" s="37">
        <v>1022958098</v>
      </c>
      <c r="CC182" s="37" t="s">
        <v>4053</v>
      </c>
      <c r="CD182" s="37" t="s">
        <v>5580</v>
      </c>
      <c r="CE182" s="37" t="s">
        <v>4013</v>
      </c>
      <c r="CF182" s="37" t="s">
        <v>4568</v>
      </c>
      <c r="CG182" s="81">
        <v>32914</v>
      </c>
      <c r="CH182" s="50">
        <f t="shared" ca="1" si="13"/>
        <v>33</v>
      </c>
      <c r="CI182" s="62" t="s">
        <v>8</v>
      </c>
      <c r="CJ182" s="62" t="s">
        <v>116</v>
      </c>
      <c r="CK182" s="62" t="s">
        <v>116</v>
      </c>
      <c r="CL182" s="37" t="s">
        <v>2444</v>
      </c>
      <c r="CM182" s="37" t="s">
        <v>2468</v>
      </c>
      <c r="CN182" s="37" t="s">
        <v>2495</v>
      </c>
      <c r="CO182" s="81">
        <v>44642</v>
      </c>
      <c r="CP182" s="37" t="s">
        <v>2495</v>
      </c>
      <c r="CQ182" s="37" t="s">
        <v>2496</v>
      </c>
      <c r="CR182" s="37"/>
      <c r="CS182" s="37" t="s">
        <v>2496</v>
      </c>
      <c r="CT182" s="37"/>
      <c r="CU182" s="37"/>
      <c r="CV182" s="37">
        <v>37</v>
      </c>
      <c r="CW182" s="37">
        <v>3470</v>
      </c>
      <c r="CX182" s="37">
        <v>55</v>
      </c>
      <c r="CY182" s="37" t="s">
        <v>2496</v>
      </c>
      <c r="CZ182" s="37" t="s">
        <v>5581</v>
      </c>
      <c r="DA182" s="37">
        <v>3</v>
      </c>
      <c r="DB182" s="37"/>
      <c r="DC1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2" s="37"/>
    </row>
    <row r="183" spans="1:108" ht="45" customHeight="1" x14ac:dyDescent="0.3">
      <c r="A183" s="50">
        <v>1023047925</v>
      </c>
      <c r="B183" s="37" t="s">
        <v>2428</v>
      </c>
      <c r="C183" s="81">
        <v>44623</v>
      </c>
      <c r="D183" s="81">
        <v>44638</v>
      </c>
      <c r="E183" s="50" t="e">
        <f>VLOOKUP(MATRIZ_PRINCIPAL_USUARIOS[[#This Row],[NUMERO DE DOCUMENTO]],#REF!,2,0)</f>
        <v>#REF!</v>
      </c>
      <c r="F183" s="50" t="e">
        <f>VLOOKUP(MATRIZ_PRINCIPAL_USUARIOS[[#This Row],[NOMBRE COMPLETO]],$E$659:$E$682,1,0)</f>
        <v>#N/A</v>
      </c>
      <c r="G183" s="50"/>
      <c r="H183" s="37" t="s">
        <v>4102</v>
      </c>
      <c r="I183" s="37" t="s">
        <v>3674</v>
      </c>
      <c r="J183" s="37" t="e">
        <f>VLOOKUP(MATRIZ_PRINCIPAL_USUARIOS[[#This Row],[DUPLA]],DUPLAS[],2,0)</f>
        <v>#N/A</v>
      </c>
      <c r="K183" s="37" t="s">
        <v>1</v>
      </c>
      <c r="L183" s="37" t="s">
        <v>3749</v>
      </c>
      <c r="M183" s="37"/>
      <c r="N183" s="37" t="s">
        <v>3888</v>
      </c>
      <c r="O183" s="37" t="s">
        <v>3766</v>
      </c>
      <c r="P1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GODOY MENDEZ</v>
      </c>
      <c r="Q183" s="81">
        <v>44603</v>
      </c>
      <c r="R183" s="50">
        <f t="shared" ca="1" si="10"/>
        <v>1</v>
      </c>
      <c r="S183" s="50">
        <f t="shared" ca="1" si="11"/>
        <v>1</v>
      </c>
      <c r="T183" s="50">
        <f t="shared" ca="1" si="12"/>
        <v>4</v>
      </c>
      <c r="U183" s="37" t="str">
        <f ca="1">IF(MATRIZ_PRINCIPAL_USUARIOS[[#This Row],[FECHA DE NACIMIENTO]]&gt;0,CONCATENATE(R183," AÑOS ",S183," MESES ",T183," DIAS "),"")</f>
        <v xml:space="preserve">1 AÑOS 1 MESES 4 DIAS </v>
      </c>
      <c r="V1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3" s="116" t="s">
        <v>130</v>
      </c>
      <c r="X183" s="37" t="s">
        <v>8</v>
      </c>
      <c r="Y183" s="37" t="s">
        <v>116</v>
      </c>
      <c r="Z183" s="37" t="s">
        <v>116</v>
      </c>
      <c r="AA183" s="37" t="s">
        <v>2496</v>
      </c>
      <c r="AB183" s="37" t="s">
        <v>2496</v>
      </c>
      <c r="AC183" s="37"/>
      <c r="AD183" s="37" t="s">
        <v>2518</v>
      </c>
      <c r="AE183" s="37"/>
      <c r="AF183" s="37" t="s">
        <v>2496</v>
      </c>
      <c r="AG183" s="37" t="s">
        <v>2496</v>
      </c>
      <c r="AH183" s="37" t="s">
        <v>2496</v>
      </c>
      <c r="AI183" s="37" t="s">
        <v>2496</v>
      </c>
      <c r="AJ183" s="37" t="s">
        <v>2496</v>
      </c>
      <c r="AK183" s="37" t="s">
        <v>2496</v>
      </c>
      <c r="AL183" s="37" t="s">
        <v>2496</v>
      </c>
      <c r="AM183" s="37" t="s">
        <v>8</v>
      </c>
      <c r="AN183" s="37" t="s">
        <v>116</v>
      </c>
      <c r="AO183" s="37" t="s">
        <v>140</v>
      </c>
      <c r="AP183" s="62" t="s">
        <v>143</v>
      </c>
      <c r="AQ183" s="37" t="s">
        <v>151</v>
      </c>
      <c r="AR183" s="37" t="s">
        <v>4652</v>
      </c>
      <c r="AS183" s="37"/>
      <c r="AT183" s="37" t="s">
        <v>4886</v>
      </c>
      <c r="AU183" s="37">
        <v>3115296860</v>
      </c>
      <c r="AV183" s="37"/>
      <c r="AW183" s="37"/>
      <c r="AX183" s="37" t="s">
        <v>135</v>
      </c>
      <c r="AY183" s="37" t="s">
        <v>2496</v>
      </c>
      <c r="AZ183" s="37"/>
      <c r="BA183" s="37"/>
      <c r="BB183" s="37"/>
      <c r="BC183" s="37"/>
      <c r="BD183" s="37"/>
      <c r="BE183" s="37" t="s">
        <v>2434</v>
      </c>
      <c r="BF183" s="37" t="s">
        <v>2</v>
      </c>
      <c r="BG183" s="37">
        <v>1000336260</v>
      </c>
      <c r="BH183" s="37" t="s">
        <v>3977</v>
      </c>
      <c r="BI183" s="37" t="s">
        <v>3779</v>
      </c>
      <c r="BJ183" s="37" t="s">
        <v>3766</v>
      </c>
      <c r="BK183" s="37" t="s">
        <v>2635</v>
      </c>
      <c r="BL183" s="81">
        <v>37381</v>
      </c>
      <c r="BM183" s="37" t="s">
        <v>8</v>
      </c>
      <c r="BN183" s="37" t="s">
        <v>116</v>
      </c>
      <c r="BO183" s="37" t="s">
        <v>116</v>
      </c>
      <c r="BP183" s="37" t="s">
        <v>2</v>
      </c>
      <c r="BQ183" s="37">
        <v>1001286598</v>
      </c>
      <c r="BR183" s="37" t="s">
        <v>4887</v>
      </c>
      <c r="BS183" s="37" t="s">
        <v>4888</v>
      </c>
      <c r="BT183" s="37" t="s">
        <v>3888</v>
      </c>
      <c r="BU183" s="37" t="s">
        <v>3808</v>
      </c>
      <c r="BV183" s="81">
        <v>37659</v>
      </c>
      <c r="BW183" s="50">
        <f t="shared" ca="1" si="14"/>
        <v>20</v>
      </c>
      <c r="BX183" s="62" t="s">
        <v>8</v>
      </c>
      <c r="BY183" s="62" t="s">
        <v>116</v>
      </c>
      <c r="BZ183" s="62" t="s">
        <v>116</v>
      </c>
      <c r="CA183" s="37" t="s">
        <v>2</v>
      </c>
      <c r="CB183" s="37">
        <v>1000336260</v>
      </c>
      <c r="CC183" s="37" t="s">
        <v>3977</v>
      </c>
      <c r="CD183" s="37" t="s">
        <v>3779</v>
      </c>
      <c r="CE183" s="37" t="s">
        <v>3766</v>
      </c>
      <c r="CF183" s="37" t="s">
        <v>2635</v>
      </c>
      <c r="CG183" s="81">
        <v>37381</v>
      </c>
      <c r="CH183" s="50">
        <f t="shared" ca="1" si="13"/>
        <v>20</v>
      </c>
      <c r="CI183" s="62" t="s">
        <v>8</v>
      </c>
      <c r="CJ183" s="62" t="s">
        <v>116</v>
      </c>
      <c r="CK183" s="62" t="s">
        <v>116</v>
      </c>
      <c r="CL183" s="37" t="s">
        <v>2443</v>
      </c>
      <c r="CM183" s="37" t="s">
        <v>2450</v>
      </c>
      <c r="CN183" s="37" t="s">
        <v>2495</v>
      </c>
      <c r="CO183" s="81"/>
      <c r="CP183" s="37" t="s">
        <v>2495</v>
      </c>
      <c r="CQ183" s="37" t="s">
        <v>2495</v>
      </c>
      <c r="CR183" s="81" t="s">
        <v>4082</v>
      </c>
      <c r="CS183" s="37" t="s">
        <v>2496</v>
      </c>
      <c r="CT183" s="37"/>
      <c r="CU183" s="37"/>
      <c r="CV183" s="37">
        <v>39</v>
      </c>
      <c r="CW183" s="37">
        <v>2760</v>
      </c>
      <c r="CX183" s="37">
        <v>48</v>
      </c>
      <c r="CY183" s="37" t="s">
        <v>2495</v>
      </c>
      <c r="CZ183" s="37"/>
      <c r="DA183" s="37"/>
      <c r="DB183" s="37"/>
      <c r="DC1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3" s="37"/>
    </row>
    <row r="184" spans="1:108" ht="45" customHeight="1" x14ac:dyDescent="0.3">
      <c r="A184" s="50">
        <v>1023988413</v>
      </c>
      <c r="B184" s="37" t="s">
        <v>2427</v>
      </c>
      <c r="C184" s="81">
        <v>44623</v>
      </c>
      <c r="D184" s="81"/>
      <c r="E184" s="50"/>
      <c r="F184" s="50"/>
      <c r="G184" s="50"/>
      <c r="H184" s="37" t="s">
        <v>4102</v>
      </c>
      <c r="I184" s="37" t="s">
        <v>6745</v>
      </c>
      <c r="J184" s="37" t="str">
        <f>VLOOKUP(MATRIZ_PRINCIPAL_USUARIOS[[#This Row],[DUPLA]],DUPLAS[],2,0)</f>
        <v>NIKOL MALES - ANDREA ROCIO</v>
      </c>
      <c r="K184" s="37" t="s">
        <v>1</v>
      </c>
      <c r="L184" s="37" t="s">
        <v>3721</v>
      </c>
      <c r="M184" s="37" t="s">
        <v>3903</v>
      </c>
      <c r="N184" s="37" t="s">
        <v>4326</v>
      </c>
      <c r="O184" s="37" t="s">
        <v>4042</v>
      </c>
      <c r="P1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 DANIELA SOLIPA BETANCOURTH</v>
      </c>
      <c r="Q184" s="81">
        <v>44330</v>
      </c>
      <c r="R184" s="50">
        <f t="shared" ca="1" si="10"/>
        <v>1</v>
      </c>
      <c r="S184" s="50">
        <f t="shared" ca="1" si="11"/>
        <v>10</v>
      </c>
      <c r="T184" s="50">
        <f t="shared" ca="1" si="12"/>
        <v>1</v>
      </c>
      <c r="U184" s="37" t="str">
        <f ca="1">IF(MATRIZ_PRINCIPAL_USUARIOS[[#This Row],[FECHA DE NACIMIENTO]]&gt;0,CONCATENATE(R184," AÑOS ",S184," MESES ",T184," DIAS "),"")</f>
        <v xml:space="preserve">1 AÑOS 10 MESES 1 DIAS </v>
      </c>
      <c r="V1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4" s="116" t="s">
        <v>130</v>
      </c>
      <c r="X184" s="37" t="s">
        <v>8</v>
      </c>
      <c r="Y184" s="37" t="s">
        <v>116</v>
      </c>
      <c r="Z184" s="37" t="s">
        <v>116</v>
      </c>
      <c r="AA184" s="37" t="s">
        <v>2496</v>
      </c>
      <c r="AB184" s="37" t="s">
        <v>2496</v>
      </c>
      <c r="AC184" s="37"/>
      <c r="AD184" s="37" t="s">
        <v>2518</v>
      </c>
      <c r="AE184" s="37"/>
      <c r="AF184" s="37" t="s">
        <v>2496</v>
      </c>
      <c r="AG184" s="37" t="s">
        <v>2496</v>
      </c>
      <c r="AH184" s="37" t="s">
        <v>2496</v>
      </c>
      <c r="AI184" s="37" t="s">
        <v>2496</v>
      </c>
      <c r="AJ184" s="37" t="s">
        <v>2496</v>
      </c>
      <c r="AK184" s="37" t="s">
        <v>2496</v>
      </c>
      <c r="AL184" s="37" t="s">
        <v>2496</v>
      </c>
      <c r="AM184" s="37" t="s">
        <v>8</v>
      </c>
      <c r="AN184" s="37" t="s">
        <v>116</v>
      </c>
      <c r="AO184" s="37" t="s">
        <v>140</v>
      </c>
      <c r="AP184" s="62" t="s">
        <v>143</v>
      </c>
      <c r="AQ184" s="37" t="s">
        <v>151</v>
      </c>
      <c r="AR184" s="37" t="s">
        <v>4889</v>
      </c>
      <c r="AS184" s="37"/>
      <c r="AT184" s="37" t="s">
        <v>4890</v>
      </c>
      <c r="AU184" s="37">
        <v>3227606196</v>
      </c>
      <c r="AV184" s="37">
        <v>3124960138</v>
      </c>
      <c r="AW184" s="37">
        <v>1</v>
      </c>
      <c r="AX184" s="37" t="s">
        <v>135</v>
      </c>
      <c r="AY184" s="37" t="s">
        <v>2496</v>
      </c>
      <c r="AZ184" s="58"/>
      <c r="BA184" s="37"/>
      <c r="BB184" s="37"/>
      <c r="BC184" s="37"/>
      <c r="BD184" s="37"/>
      <c r="BE184" s="37" t="s">
        <v>2434</v>
      </c>
      <c r="BF184" s="37" t="s">
        <v>2</v>
      </c>
      <c r="BG184" s="37">
        <v>1023027220</v>
      </c>
      <c r="BH184" s="37" t="s">
        <v>4636</v>
      </c>
      <c r="BI184" s="37" t="s">
        <v>3804</v>
      </c>
      <c r="BJ184" s="37" t="s">
        <v>4042</v>
      </c>
      <c r="BK184" s="37" t="s">
        <v>3751</v>
      </c>
      <c r="BL184" s="81">
        <v>35900</v>
      </c>
      <c r="BM184" s="37" t="s">
        <v>8</v>
      </c>
      <c r="BN184" s="37" t="s">
        <v>116</v>
      </c>
      <c r="BO184" s="37" t="s">
        <v>116</v>
      </c>
      <c r="BP184" s="37"/>
      <c r="BQ184" s="37"/>
      <c r="BR184" s="37"/>
      <c r="BS184" s="37"/>
      <c r="BT184" s="37"/>
      <c r="BU184" s="37"/>
      <c r="BV184" s="81"/>
      <c r="BW184" s="50" t="str">
        <f t="shared" si="14"/>
        <v/>
      </c>
      <c r="BX184" s="62"/>
      <c r="BY184" s="62"/>
      <c r="BZ184" s="62"/>
      <c r="CA184" s="37" t="s">
        <v>2</v>
      </c>
      <c r="CB184" s="37">
        <v>1023027220</v>
      </c>
      <c r="CC184" s="37" t="s">
        <v>4636</v>
      </c>
      <c r="CD184" s="37" t="s">
        <v>3804</v>
      </c>
      <c r="CE184" s="37" t="s">
        <v>4042</v>
      </c>
      <c r="CF184" s="37" t="s">
        <v>3751</v>
      </c>
      <c r="CG184" s="81">
        <v>35900</v>
      </c>
      <c r="CH184" s="50">
        <f t="shared" ca="1" si="13"/>
        <v>24</v>
      </c>
      <c r="CI184" s="62" t="s">
        <v>8</v>
      </c>
      <c r="CJ184" s="62" t="s">
        <v>116</v>
      </c>
      <c r="CK184" s="62" t="s">
        <v>116</v>
      </c>
      <c r="CL184" s="37" t="s">
        <v>2443</v>
      </c>
      <c r="CM184" s="37" t="s">
        <v>2450</v>
      </c>
      <c r="CN184" s="37" t="s">
        <v>2495</v>
      </c>
      <c r="CO184" s="81"/>
      <c r="CP184" s="37" t="s">
        <v>2495</v>
      </c>
      <c r="CQ184" s="37" t="s">
        <v>2495</v>
      </c>
      <c r="CR184" s="37">
        <v>4</v>
      </c>
      <c r="CS184" s="37" t="s">
        <v>2496</v>
      </c>
      <c r="CT184" s="37"/>
      <c r="CU184" s="37"/>
      <c r="CV184" s="37">
        <v>40</v>
      </c>
      <c r="CW184" s="37">
        <v>3290</v>
      </c>
      <c r="CX184" s="37">
        <v>57</v>
      </c>
      <c r="CY184" s="37"/>
      <c r="CZ184" s="37"/>
      <c r="DA184" s="37">
        <v>8</v>
      </c>
      <c r="DB184" s="37"/>
      <c r="DC1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4" s="37"/>
    </row>
    <row r="185" spans="1:108" ht="45" customHeight="1" x14ac:dyDescent="0.3">
      <c r="A185" s="50">
        <v>1023047293</v>
      </c>
      <c r="B185" s="37" t="s">
        <v>2427</v>
      </c>
      <c r="C185" s="81">
        <v>44623</v>
      </c>
      <c r="D185" s="81"/>
      <c r="E185" s="50"/>
      <c r="F185" s="50"/>
      <c r="G185" s="50"/>
      <c r="H185" s="37" t="s">
        <v>4102</v>
      </c>
      <c r="I185" s="37" t="s">
        <v>6747</v>
      </c>
      <c r="J185" s="37" t="str">
        <f>VLOOKUP(MATRIZ_PRINCIPAL_USUARIOS[[#This Row],[DUPLA]],DUPLAS[],2,0)</f>
        <v>EMILCE SANCHEZ - MARTHA PACASUCA</v>
      </c>
      <c r="K185" s="37" t="s">
        <v>1</v>
      </c>
      <c r="L185" s="37" t="s">
        <v>4327</v>
      </c>
      <c r="M185" s="37"/>
      <c r="N185" s="37" t="s">
        <v>4328</v>
      </c>
      <c r="O185" s="37" t="s">
        <v>4329</v>
      </c>
      <c r="P1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GABRIELLA  FIGUEROA TOVAR</v>
      </c>
      <c r="Q185" s="81">
        <v>44474</v>
      </c>
      <c r="R185" s="50">
        <f t="shared" ca="1" si="10"/>
        <v>1</v>
      </c>
      <c r="S185" s="50">
        <f t="shared" ca="1" si="11"/>
        <v>5</v>
      </c>
      <c r="T185" s="50">
        <f t="shared" ca="1" si="12"/>
        <v>10</v>
      </c>
      <c r="U185" s="37" t="str">
        <f ca="1">IF(MATRIZ_PRINCIPAL_USUARIOS[[#This Row],[FECHA DE NACIMIENTO]]&gt;0,CONCATENATE(R185," AÑOS ",S185," MESES ",T185," DIAS "),"")</f>
        <v xml:space="preserve">1 AÑOS 5 MESES 10 DIAS </v>
      </c>
      <c r="V1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5" s="116" t="s">
        <v>130</v>
      </c>
      <c r="X185" s="37" t="s">
        <v>8</v>
      </c>
      <c r="Y185" s="37" t="s">
        <v>116</v>
      </c>
      <c r="Z185" s="37" t="s">
        <v>116</v>
      </c>
      <c r="AA185" s="37" t="s">
        <v>2496</v>
      </c>
      <c r="AB185" s="37" t="s">
        <v>2496</v>
      </c>
      <c r="AC185" s="37"/>
      <c r="AD185" s="37" t="s">
        <v>2518</v>
      </c>
      <c r="AE185" s="37"/>
      <c r="AF185" s="37" t="s">
        <v>2496</v>
      </c>
      <c r="AG185" s="37" t="s">
        <v>2496</v>
      </c>
      <c r="AH185" s="37" t="s">
        <v>2496</v>
      </c>
      <c r="AI185" s="37" t="s">
        <v>2496</v>
      </c>
      <c r="AJ185" s="37" t="s">
        <v>2496</v>
      </c>
      <c r="AK185" s="37" t="s">
        <v>2496</v>
      </c>
      <c r="AL185" s="37" t="s">
        <v>2496</v>
      </c>
      <c r="AM185" s="37" t="s">
        <v>8</v>
      </c>
      <c r="AN185" s="37" t="s">
        <v>116</v>
      </c>
      <c r="AO185" s="37" t="s">
        <v>140</v>
      </c>
      <c r="AP185" s="62" t="s">
        <v>143</v>
      </c>
      <c r="AQ185" s="37" t="s">
        <v>151</v>
      </c>
      <c r="AR185" s="37" t="s">
        <v>4501</v>
      </c>
      <c r="AS185" s="37"/>
      <c r="AT185" s="37" t="s">
        <v>4891</v>
      </c>
      <c r="AU185" s="37">
        <v>3213522927</v>
      </c>
      <c r="AV185" s="37"/>
      <c r="AW185" s="37">
        <v>1</v>
      </c>
      <c r="AX185" s="37" t="s">
        <v>135</v>
      </c>
      <c r="AY185" s="37" t="s">
        <v>2495</v>
      </c>
      <c r="AZ185" s="58" t="s">
        <v>3606</v>
      </c>
      <c r="BA185" s="37" t="s">
        <v>2496</v>
      </c>
      <c r="BB185" s="37" t="s">
        <v>2496</v>
      </c>
      <c r="BC185" s="37" t="s">
        <v>3607</v>
      </c>
      <c r="BD185" s="37" t="s">
        <v>2496</v>
      </c>
      <c r="BE185" s="37" t="s">
        <v>2434</v>
      </c>
      <c r="BF185" s="37" t="s">
        <v>2</v>
      </c>
      <c r="BG185" s="37">
        <v>1109496358</v>
      </c>
      <c r="BH185" s="37" t="s">
        <v>4892</v>
      </c>
      <c r="BI185" s="37" t="s">
        <v>4893</v>
      </c>
      <c r="BJ185" s="37" t="s">
        <v>4329</v>
      </c>
      <c r="BK185" s="37" t="s">
        <v>3730</v>
      </c>
      <c r="BL185" s="81">
        <v>36211</v>
      </c>
      <c r="BM185" s="37" t="s">
        <v>8</v>
      </c>
      <c r="BN185" s="37" t="s">
        <v>21</v>
      </c>
      <c r="BO185" s="37" t="s">
        <v>3516</v>
      </c>
      <c r="BP185" s="37" t="s">
        <v>2</v>
      </c>
      <c r="BQ185" s="37">
        <v>12247226</v>
      </c>
      <c r="BR185" s="37" t="s">
        <v>3866</v>
      </c>
      <c r="BS185" s="37" t="s">
        <v>3725</v>
      </c>
      <c r="BT185" s="37" t="s">
        <v>4328</v>
      </c>
      <c r="BU185" s="37" t="s">
        <v>4894</v>
      </c>
      <c r="BV185" s="81">
        <v>31145</v>
      </c>
      <c r="BW185" s="50">
        <f t="shared" ca="1" si="14"/>
        <v>37</v>
      </c>
      <c r="BX185" s="62" t="s">
        <v>8</v>
      </c>
      <c r="BY185" s="62" t="s">
        <v>40</v>
      </c>
      <c r="BZ185" s="62" t="s">
        <v>3127</v>
      </c>
      <c r="CA185" s="37" t="s">
        <v>2</v>
      </c>
      <c r="CB185" s="37">
        <v>1109496358</v>
      </c>
      <c r="CC185" s="37" t="s">
        <v>4892</v>
      </c>
      <c r="CD185" s="37" t="s">
        <v>4893</v>
      </c>
      <c r="CE185" s="37" t="s">
        <v>4329</v>
      </c>
      <c r="CF185" s="37" t="s">
        <v>3730</v>
      </c>
      <c r="CG185" s="81">
        <v>36211</v>
      </c>
      <c r="CH185" s="50">
        <f t="shared" ca="1" si="13"/>
        <v>24</v>
      </c>
      <c r="CI185" s="62" t="s">
        <v>8</v>
      </c>
      <c r="CJ185" s="62" t="s">
        <v>21</v>
      </c>
      <c r="CK185" s="62" t="s">
        <v>3516</v>
      </c>
      <c r="CL185" s="37" t="s">
        <v>2444</v>
      </c>
      <c r="CM185" s="37" t="s">
        <v>2468</v>
      </c>
      <c r="CN185" s="37" t="s">
        <v>2495</v>
      </c>
      <c r="CO185" s="81"/>
      <c r="CP185" s="37" t="s">
        <v>2495</v>
      </c>
      <c r="CQ185" s="37" t="s">
        <v>2495</v>
      </c>
      <c r="CR185" s="37">
        <v>1</v>
      </c>
      <c r="CS185" s="37" t="s">
        <v>2496</v>
      </c>
      <c r="CT185" s="37"/>
      <c r="CU185" s="37"/>
      <c r="CV185" s="37">
        <v>38</v>
      </c>
      <c r="CW185" s="37">
        <v>2965</v>
      </c>
      <c r="CX185" s="37">
        <v>49</v>
      </c>
      <c r="CY185" s="37" t="s">
        <v>2495</v>
      </c>
      <c r="CZ185" s="37">
        <v>4</v>
      </c>
      <c r="DA185" s="37"/>
      <c r="DB185" s="37"/>
      <c r="DC1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5" s="37"/>
    </row>
    <row r="186" spans="1:108" ht="45" customHeight="1" x14ac:dyDescent="0.3">
      <c r="A186" s="50">
        <v>1243860558</v>
      </c>
      <c r="B186" s="37" t="s">
        <v>2428</v>
      </c>
      <c r="C186" s="81">
        <v>44623</v>
      </c>
      <c r="D186" s="81">
        <v>44658</v>
      </c>
      <c r="E186" s="50" t="e">
        <f>VLOOKUP(MATRIZ_PRINCIPAL_USUARIOS[[#This Row],[NUMERO DE DOCUMENTO]],#REF!,2,0)</f>
        <v>#REF!</v>
      </c>
      <c r="F186" s="50" t="e">
        <f>VLOOKUP(MATRIZ_PRINCIPAL_USUARIOS[[#This Row],[NOMBRE COMPLETO]],$E$659:$E$682,1,0)</f>
        <v>#N/A</v>
      </c>
      <c r="G186" s="50"/>
      <c r="H186" s="37" t="s">
        <v>4102</v>
      </c>
      <c r="I186" s="37" t="s">
        <v>6747</v>
      </c>
      <c r="J186" s="37" t="str">
        <f>VLOOKUP(MATRIZ_PRINCIPAL_USUARIOS[[#This Row],[DUPLA]],DUPLAS[],2,0)</f>
        <v>EMILCE SANCHEZ - MARTHA PACASUCA</v>
      </c>
      <c r="K186" s="37" t="s">
        <v>1</v>
      </c>
      <c r="L186" s="37" t="s">
        <v>4092</v>
      </c>
      <c r="M186" s="37" t="s">
        <v>3814</v>
      </c>
      <c r="N186" s="37" t="s">
        <v>4030</v>
      </c>
      <c r="O186" s="37" t="s">
        <v>4330</v>
      </c>
      <c r="P1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VALENTINA BERNAL GAONA</v>
      </c>
      <c r="Q186" s="79">
        <v>44359</v>
      </c>
      <c r="R186" s="50">
        <f t="shared" ca="1" si="10"/>
        <v>1</v>
      </c>
      <c r="S186" s="50">
        <f t="shared" ca="1" si="11"/>
        <v>9</v>
      </c>
      <c r="T186" s="50">
        <f t="shared" ca="1" si="12"/>
        <v>3</v>
      </c>
      <c r="U186" s="37" t="str">
        <f ca="1">IF(MATRIZ_PRINCIPAL_USUARIOS[[#This Row],[FECHA DE NACIMIENTO]]&gt;0,CONCATENATE(R186," AÑOS ",S186," MESES ",T186," DIAS "),"")</f>
        <v xml:space="preserve">1 AÑOS 9 MESES 3 DIAS </v>
      </c>
      <c r="V1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6" s="116" t="s">
        <v>130</v>
      </c>
      <c r="X186" s="37" t="s">
        <v>8</v>
      </c>
      <c r="Y186" s="37" t="s">
        <v>116</v>
      </c>
      <c r="Z186" s="37" t="s">
        <v>116</v>
      </c>
      <c r="AA186" s="37" t="s">
        <v>2496</v>
      </c>
      <c r="AB186" s="37" t="s">
        <v>2496</v>
      </c>
      <c r="AC186" s="37"/>
      <c r="AD186" s="37" t="s">
        <v>2518</v>
      </c>
      <c r="AE186" s="37"/>
      <c r="AF186" s="37" t="s">
        <v>2496</v>
      </c>
      <c r="AG186" s="37" t="s">
        <v>2496</v>
      </c>
      <c r="AH186" s="37" t="s">
        <v>2496</v>
      </c>
      <c r="AI186" s="37" t="s">
        <v>2496</v>
      </c>
      <c r="AJ186" s="37" t="s">
        <v>2496</v>
      </c>
      <c r="AK186" s="37" t="s">
        <v>2496</v>
      </c>
      <c r="AL186" s="37" t="s">
        <v>2496</v>
      </c>
      <c r="AM186" s="37" t="s">
        <v>8</v>
      </c>
      <c r="AN186" s="37" t="s">
        <v>116</v>
      </c>
      <c r="AO186" s="37" t="s">
        <v>140</v>
      </c>
      <c r="AP186" s="62" t="s">
        <v>143</v>
      </c>
      <c r="AQ186" s="37" t="s">
        <v>151</v>
      </c>
      <c r="AR186" s="37" t="s">
        <v>4501</v>
      </c>
      <c r="AS186" s="37"/>
      <c r="AT186" s="37" t="s">
        <v>4895</v>
      </c>
      <c r="AU186" s="37">
        <v>3174467275</v>
      </c>
      <c r="AV186" s="37">
        <v>3175679781</v>
      </c>
      <c r="AW186" s="37">
        <v>1</v>
      </c>
      <c r="AX186" s="37" t="s">
        <v>135</v>
      </c>
      <c r="AY186" s="37" t="s">
        <v>2495</v>
      </c>
      <c r="AZ186" s="58" t="s">
        <v>3604</v>
      </c>
      <c r="BA186" s="37" t="s">
        <v>2496</v>
      </c>
      <c r="BB186" s="37" t="s">
        <v>2495</v>
      </c>
      <c r="BC186" s="37" t="s">
        <v>3607</v>
      </c>
      <c r="BD186" s="37" t="s">
        <v>2496</v>
      </c>
      <c r="BE186" s="37" t="s">
        <v>2434</v>
      </c>
      <c r="BF186" s="37" t="s">
        <v>2</v>
      </c>
      <c r="BG186" s="37">
        <v>1050170463</v>
      </c>
      <c r="BH186" s="37" t="s">
        <v>3742</v>
      </c>
      <c r="BI186" s="37" t="s">
        <v>3992</v>
      </c>
      <c r="BJ186" s="37" t="s">
        <v>4330</v>
      </c>
      <c r="BK186" s="37" t="s">
        <v>3788</v>
      </c>
      <c r="BL186" s="79">
        <v>33733</v>
      </c>
      <c r="BM186" s="37" t="s">
        <v>8</v>
      </c>
      <c r="BN186" s="37" t="s">
        <v>19</v>
      </c>
      <c r="BO186" s="37" t="s">
        <v>3901</v>
      </c>
      <c r="BP186" s="37"/>
      <c r="BQ186" s="37"/>
      <c r="BR186" s="37"/>
      <c r="BS186" s="37"/>
      <c r="BT186" s="37"/>
      <c r="BU186" s="37"/>
      <c r="BV186" s="79"/>
      <c r="BW186" s="50" t="str">
        <f t="shared" si="14"/>
        <v/>
      </c>
      <c r="BX186" s="62"/>
      <c r="BY186" s="62"/>
      <c r="BZ186" s="62"/>
      <c r="CA186" s="37" t="s">
        <v>2</v>
      </c>
      <c r="CB186" s="37">
        <v>1050170463</v>
      </c>
      <c r="CC186" s="37" t="s">
        <v>3742</v>
      </c>
      <c r="CD186" s="37" t="s">
        <v>3992</v>
      </c>
      <c r="CE186" s="37" t="s">
        <v>4330</v>
      </c>
      <c r="CF186" s="37" t="s">
        <v>3788</v>
      </c>
      <c r="CG186" s="79">
        <v>33733</v>
      </c>
      <c r="CH186" s="50">
        <f t="shared" ca="1" si="13"/>
        <v>30</v>
      </c>
      <c r="CI186" s="62" t="s">
        <v>8</v>
      </c>
      <c r="CJ186" s="62" t="s">
        <v>19</v>
      </c>
      <c r="CK186" s="62" t="s">
        <v>3901</v>
      </c>
      <c r="CL186" s="37" t="s">
        <v>2444</v>
      </c>
      <c r="CM186" s="37" t="s">
        <v>2468</v>
      </c>
      <c r="CN186" s="37" t="s">
        <v>2495</v>
      </c>
      <c r="CO186" s="37"/>
      <c r="CP186" s="37" t="s">
        <v>2495</v>
      </c>
      <c r="CQ186" s="37" t="s">
        <v>2495</v>
      </c>
      <c r="CR186" s="37">
        <v>1</v>
      </c>
      <c r="CS186" s="37" t="s">
        <v>2496</v>
      </c>
      <c r="CT186" s="37"/>
      <c r="CU186" s="37"/>
      <c r="CV186" s="37">
        <v>40</v>
      </c>
      <c r="CW186" s="37">
        <v>2935</v>
      </c>
      <c r="CX186" s="37">
        <v>50</v>
      </c>
      <c r="CY186" s="37" t="s">
        <v>2496</v>
      </c>
      <c r="CZ186" s="37">
        <v>6</v>
      </c>
      <c r="DA186" s="37">
        <v>6</v>
      </c>
      <c r="DB186" s="37"/>
      <c r="DC1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6" s="37"/>
    </row>
    <row r="187" spans="1:108" ht="45" customHeight="1" x14ac:dyDescent="0.3">
      <c r="A187" s="50">
        <v>1023047266</v>
      </c>
      <c r="B187" s="37" t="s">
        <v>2428</v>
      </c>
      <c r="C187" s="81">
        <v>44623</v>
      </c>
      <c r="D187" s="81">
        <v>44655</v>
      </c>
      <c r="E187" s="50" t="e">
        <f>VLOOKUP(MATRIZ_PRINCIPAL_USUARIOS[[#This Row],[NUMERO DE DOCUMENTO]],#REF!,2,0)</f>
        <v>#REF!</v>
      </c>
      <c r="F187" s="50" t="e">
        <f>VLOOKUP(MATRIZ_PRINCIPAL_USUARIOS[[#This Row],[NOMBRE COMPLETO]],$E$659:$E$682,1,0)</f>
        <v>#N/A</v>
      </c>
      <c r="G187" s="50"/>
      <c r="H187" s="37" t="s">
        <v>4102</v>
      </c>
      <c r="I187" s="37" t="s">
        <v>3674</v>
      </c>
      <c r="J187" s="37" t="e">
        <f>VLOOKUP(MATRIZ_PRINCIPAL_USUARIOS[[#This Row],[DUPLA]],DUPLAS[],2,0)</f>
        <v>#N/A</v>
      </c>
      <c r="K187" s="37" t="s">
        <v>1</v>
      </c>
      <c r="L187" s="37" t="s">
        <v>4331</v>
      </c>
      <c r="M187" s="37" t="s">
        <v>3814</v>
      </c>
      <c r="N187" s="37" t="s">
        <v>4332</v>
      </c>
      <c r="O187" s="37" t="s">
        <v>3751</v>
      </c>
      <c r="P18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JUANA VALENTINA SACRISTAN MARTINEZ</v>
      </c>
      <c r="Q187" s="79">
        <v>44456</v>
      </c>
      <c r="R187" s="50">
        <f t="shared" ca="1" si="10"/>
        <v>1</v>
      </c>
      <c r="S187" s="50">
        <f t="shared" ca="1" si="11"/>
        <v>5</v>
      </c>
      <c r="T187" s="50">
        <f t="shared" ca="1" si="12"/>
        <v>26</v>
      </c>
      <c r="U187" s="37" t="str">
        <f ca="1">IF(MATRIZ_PRINCIPAL_USUARIOS[[#This Row],[FECHA DE NACIMIENTO]]&gt;0,CONCATENATE(R187," AÑOS ",S187," MESES ",T187," DIAS "),"")</f>
        <v xml:space="preserve">1 AÑOS 5 MESES 26 DIAS </v>
      </c>
      <c r="V18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7" s="116" t="s">
        <v>130</v>
      </c>
      <c r="X187" s="37" t="s">
        <v>8</v>
      </c>
      <c r="Y187" s="37" t="s">
        <v>116</v>
      </c>
      <c r="Z187" s="37" t="s">
        <v>116</v>
      </c>
      <c r="AA187" s="37" t="s">
        <v>2496</v>
      </c>
      <c r="AB187" s="37" t="s">
        <v>2496</v>
      </c>
      <c r="AC187" s="37"/>
      <c r="AD187" s="37" t="s">
        <v>2518</v>
      </c>
      <c r="AE187" s="37"/>
      <c r="AF187" s="37" t="s">
        <v>2496</v>
      </c>
      <c r="AG187" s="37" t="s">
        <v>2496</v>
      </c>
      <c r="AH187" s="37" t="s">
        <v>2496</v>
      </c>
      <c r="AI187" s="37" t="s">
        <v>2496</v>
      </c>
      <c r="AJ187" s="37" t="s">
        <v>2496</v>
      </c>
      <c r="AK187" s="37" t="s">
        <v>2496</v>
      </c>
      <c r="AL187" s="37" t="s">
        <v>2496</v>
      </c>
      <c r="AM187" s="37" t="s">
        <v>8</v>
      </c>
      <c r="AN187" s="37" t="s">
        <v>116</v>
      </c>
      <c r="AO187" s="37" t="s">
        <v>140</v>
      </c>
      <c r="AP187" s="62" t="s">
        <v>143</v>
      </c>
      <c r="AQ187" s="37" t="s">
        <v>151</v>
      </c>
      <c r="AR187" s="37" t="s">
        <v>4896</v>
      </c>
      <c r="AS187" s="37"/>
      <c r="AT187" s="37" t="s">
        <v>4897</v>
      </c>
      <c r="AU187" s="37">
        <v>3174202422</v>
      </c>
      <c r="AV187" s="37">
        <v>3212076791</v>
      </c>
      <c r="AW187" s="37">
        <v>1</v>
      </c>
      <c r="AX187" s="37" t="s">
        <v>135</v>
      </c>
      <c r="AY187" s="37" t="s">
        <v>2495</v>
      </c>
      <c r="AZ187" s="58" t="s">
        <v>3601</v>
      </c>
      <c r="BA187" s="37" t="s">
        <v>2496</v>
      </c>
      <c r="BB187" s="37" t="s">
        <v>2496</v>
      </c>
      <c r="BC187" s="37" t="s">
        <v>3607</v>
      </c>
      <c r="BD187" s="37" t="s">
        <v>2496</v>
      </c>
      <c r="BE187" s="37" t="s">
        <v>2434</v>
      </c>
      <c r="BF187" s="37" t="s">
        <v>2</v>
      </c>
      <c r="BG187" s="37">
        <v>1022990074</v>
      </c>
      <c r="BH187" s="37" t="s">
        <v>3961</v>
      </c>
      <c r="BI187" s="37" t="s">
        <v>4103</v>
      </c>
      <c r="BJ187" s="37" t="s">
        <v>4332</v>
      </c>
      <c r="BK187" s="37" t="s">
        <v>3751</v>
      </c>
      <c r="BL187" s="79">
        <v>34247</v>
      </c>
      <c r="BM187" s="37" t="s">
        <v>8</v>
      </c>
      <c r="BN187" s="37" t="s">
        <v>116</v>
      </c>
      <c r="BO187" s="37" t="s">
        <v>116</v>
      </c>
      <c r="BP187" s="37"/>
      <c r="BQ187" s="37"/>
      <c r="BR187" s="37"/>
      <c r="BS187" s="37"/>
      <c r="BT187" s="37"/>
      <c r="BU187" s="37"/>
      <c r="BV187" s="79"/>
      <c r="BW187" s="50" t="str">
        <f t="shared" si="14"/>
        <v/>
      </c>
      <c r="BX187" s="62"/>
      <c r="BY187" s="62"/>
      <c r="BZ187" s="62"/>
      <c r="CA187" s="37" t="s">
        <v>2</v>
      </c>
      <c r="CB187" s="37">
        <v>1022990074</v>
      </c>
      <c r="CC187" s="37" t="s">
        <v>3961</v>
      </c>
      <c r="CD187" s="37" t="s">
        <v>4103</v>
      </c>
      <c r="CE187" s="37" t="s">
        <v>4332</v>
      </c>
      <c r="CF187" s="37" t="s">
        <v>3751</v>
      </c>
      <c r="CG187" s="79">
        <v>34247</v>
      </c>
      <c r="CH187" s="50">
        <f t="shared" ca="1" si="13"/>
        <v>29</v>
      </c>
      <c r="CI187" s="62" t="s">
        <v>8</v>
      </c>
      <c r="CJ187" s="62" t="s">
        <v>116</v>
      </c>
      <c r="CK187" s="62" t="s">
        <v>116</v>
      </c>
      <c r="CL187" s="37" t="s">
        <v>2444</v>
      </c>
      <c r="CM187" s="37" t="s">
        <v>2466</v>
      </c>
      <c r="CN187" s="37" t="s">
        <v>2495</v>
      </c>
      <c r="CO187" s="37"/>
      <c r="CP187" s="37" t="s">
        <v>2495</v>
      </c>
      <c r="CQ187" s="37" t="s">
        <v>2495</v>
      </c>
      <c r="CR187" s="37">
        <v>1</v>
      </c>
      <c r="CS187" s="37" t="s">
        <v>2496</v>
      </c>
      <c r="CT187" s="37"/>
      <c r="CU187" s="37"/>
      <c r="CV187" s="37">
        <v>39</v>
      </c>
      <c r="CW187" s="37">
        <v>2950</v>
      </c>
      <c r="CX187" s="37">
        <v>52</v>
      </c>
      <c r="CY187" s="37" t="s">
        <v>2495</v>
      </c>
      <c r="CZ187" s="37">
        <v>6</v>
      </c>
      <c r="DA187" s="37">
        <v>12</v>
      </c>
      <c r="DB187" s="37"/>
      <c r="DC18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7" s="37"/>
    </row>
    <row r="188" spans="1:108" ht="45" customHeight="1" x14ac:dyDescent="0.3">
      <c r="A188" s="50">
        <v>1026309481</v>
      </c>
      <c r="B188" s="37" t="s">
        <v>2427</v>
      </c>
      <c r="C188" s="81">
        <v>44623</v>
      </c>
      <c r="D188" s="81"/>
      <c r="E188" s="50"/>
      <c r="F188" s="50"/>
      <c r="G188" s="50"/>
      <c r="H188" s="37" t="s">
        <v>4102</v>
      </c>
      <c r="I188" s="37" t="s">
        <v>6745</v>
      </c>
      <c r="J188" s="37" t="str">
        <f>VLOOKUP(MATRIZ_PRINCIPAL_USUARIOS[[#This Row],[DUPLA]],DUPLAS[],2,0)</f>
        <v>NIKOL MALES - ANDREA ROCIO</v>
      </c>
      <c r="K188" s="37" t="s">
        <v>1</v>
      </c>
      <c r="L188" s="37" t="s">
        <v>3792</v>
      </c>
      <c r="M188" s="37" t="s">
        <v>3856</v>
      </c>
      <c r="N188" s="37" t="s">
        <v>3707</v>
      </c>
      <c r="O188" s="37" t="s">
        <v>3822</v>
      </c>
      <c r="P1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EDUARDO HERNANDEZ VARGAS</v>
      </c>
      <c r="Q188" s="79">
        <v>44196</v>
      </c>
      <c r="R188" s="50">
        <f t="shared" ca="1" si="10"/>
        <v>2</v>
      </c>
      <c r="S188" s="50">
        <f t="shared" ca="1" si="11"/>
        <v>2</v>
      </c>
      <c r="T188" s="50">
        <f t="shared" ca="1" si="12"/>
        <v>12</v>
      </c>
      <c r="U188" s="37" t="str">
        <f ca="1">IF(MATRIZ_PRINCIPAL_USUARIOS[[#This Row],[FECHA DE NACIMIENTO]]&gt;0,CONCATENATE(R188," AÑOS ",S188," MESES ",T188," DIAS "),"")</f>
        <v xml:space="preserve">2 AÑOS 2 MESES 12 DIAS </v>
      </c>
      <c r="V1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8" s="116" t="s">
        <v>129</v>
      </c>
      <c r="X188" s="37" t="s">
        <v>8</v>
      </c>
      <c r="Y188" s="37" t="s">
        <v>116</v>
      </c>
      <c r="Z188" s="37" t="s">
        <v>116</v>
      </c>
      <c r="AA188" s="37" t="s">
        <v>2496</v>
      </c>
      <c r="AB188" s="37" t="s">
        <v>2496</v>
      </c>
      <c r="AC188" s="37"/>
      <c r="AD188" s="37" t="s">
        <v>2518</v>
      </c>
      <c r="AE188" s="37"/>
      <c r="AF188" s="37" t="s">
        <v>2496</v>
      </c>
      <c r="AG188" s="37" t="s">
        <v>2496</v>
      </c>
      <c r="AH188" s="37" t="s">
        <v>2496</v>
      </c>
      <c r="AI188" s="37" t="s">
        <v>2496</v>
      </c>
      <c r="AJ188" s="37" t="s">
        <v>2496</v>
      </c>
      <c r="AK188" s="37" t="s">
        <v>2496</v>
      </c>
      <c r="AL188" s="37" t="s">
        <v>2496</v>
      </c>
      <c r="AM188" s="37" t="s">
        <v>8</v>
      </c>
      <c r="AN188" s="37" t="s">
        <v>116</v>
      </c>
      <c r="AO188" s="37" t="s">
        <v>140</v>
      </c>
      <c r="AP188" s="62" t="s">
        <v>143</v>
      </c>
      <c r="AQ188" s="37" t="s">
        <v>151</v>
      </c>
      <c r="AR188" s="37" t="s">
        <v>4596</v>
      </c>
      <c r="AS188" s="37"/>
      <c r="AT188" s="37" t="s">
        <v>4898</v>
      </c>
      <c r="AU188" s="37">
        <v>3218082304</v>
      </c>
      <c r="AV188" s="37"/>
      <c r="AW188" s="37">
        <v>1</v>
      </c>
      <c r="AX188" s="37" t="s">
        <v>135</v>
      </c>
      <c r="AY188" s="37" t="s">
        <v>2495</v>
      </c>
      <c r="AZ188" s="58" t="s">
        <v>3591</v>
      </c>
      <c r="BA188" s="37" t="s">
        <v>2496</v>
      </c>
      <c r="BB188" s="37" t="s">
        <v>2496</v>
      </c>
      <c r="BC188" s="37" t="s">
        <v>3607</v>
      </c>
      <c r="BD188" s="37" t="s">
        <v>2496</v>
      </c>
      <c r="BE188" s="37" t="s">
        <v>2434</v>
      </c>
      <c r="BF188" s="37" t="s">
        <v>2</v>
      </c>
      <c r="BG188" s="37">
        <v>1124019418</v>
      </c>
      <c r="BH188" s="37" t="s">
        <v>4899</v>
      </c>
      <c r="BI188" s="37" t="s">
        <v>4900</v>
      </c>
      <c r="BJ188" s="37" t="s">
        <v>3707</v>
      </c>
      <c r="BK188" s="37" t="s">
        <v>3822</v>
      </c>
      <c r="BL188" s="79">
        <v>32723</v>
      </c>
      <c r="BM188" s="37" t="s">
        <v>8</v>
      </c>
      <c r="BN188" s="37" t="s">
        <v>131</v>
      </c>
      <c r="BO188" s="37" t="s">
        <v>3365</v>
      </c>
      <c r="BP188" s="37" t="s">
        <v>2</v>
      </c>
      <c r="BQ188" s="37">
        <v>17903938</v>
      </c>
      <c r="BR188" s="37" t="s">
        <v>4901</v>
      </c>
      <c r="BS188" s="37" t="s">
        <v>3747</v>
      </c>
      <c r="BT188" s="37" t="s">
        <v>3771</v>
      </c>
      <c r="BU188" s="37" t="s">
        <v>4441</v>
      </c>
      <c r="BV188" s="79">
        <v>29968</v>
      </c>
      <c r="BW188" s="50">
        <f t="shared" ca="1" si="14"/>
        <v>41</v>
      </c>
      <c r="BX188" s="62" t="s">
        <v>8</v>
      </c>
      <c r="BY188" s="62" t="s">
        <v>131</v>
      </c>
      <c r="BZ188" s="62" t="s">
        <v>3365</v>
      </c>
      <c r="CA188" s="37" t="s">
        <v>2</v>
      </c>
      <c r="CB188" s="37">
        <v>1124019418</v>
      </c>
      <c r="CC188" s="37" t="s">
        <v>4899</v>
      </c>
      <c r="CD188" s="37" t="s">
        <v>4900</v>
      </c>
      <c r="CE188" s="37" t="s">
        <v>3707</v>
      </c>
      <c r="CF188" s="37" t="s">
        <v>3822</v>
      </c>
      <c r="CG188" s="79">
        <v>32723</v>
      </c>
      <c r="CH188" s="50">
        <f t="shared" ca="1" si="13"/>
        <v>33</v>
      </c>
      <c r="CI188" s="62" t="s">
        <v>8</v>
      </c>
      <c r="CJ188" s="62" t="s">
        <v>131</v>
      </c>
      <c r="CK188" s="62" t="s">
        <v>3365</v>
      </c>
      <c r="CL188" s="37" t="s">
        <v>2443</v>
      </c>
      <c r="CM188" s="37" t="s">
        <v>2476</v>
      </c>
      <c r="CN188" s="37" t="s">
        <v>2495</v>
      </c>
      <c r="CO188" s="37"/>
      <c r="CP188" s="37" t="s">
        <v>2495</v>
      </c>
      <c r="CQ188" s="37" t="s">
        <v>2495</v>
      </c>
      <c r="CR188" s="37">
        <v>1</v>
      </c>
      <c r="CS188" s="37" t="s">
        <v>2496</v>
      </c>
      <c r="CT188" s="37"/>
      <c r="CU188" s="37"/>
      <c r="CV188" s="37">
        <v>36</v>
      </c>
      <c r="CW188" s="37">
        <v>2200</v>
      </c>
      <c r="CX188" s="37">
        <v>48</v>
      </c>
      <c r="CY188" s="37"/>
      <c r="CZ188" s="37">
        <v>6</v>
      </c>
      <c r="DA188" s="37">
        <v>12</v>
      </c>
      <c r="DB188" s="37"/>
      <c r="DC1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8" s="37"/>
    </row>
    <row r="189" spans="1:108" ht="45" customHeight="1" x14ac:dyDescent="0.3">
      <c r="A189" s="50">
        <v>1026309480</v>
      </c>
      <c r="B189" s="37" t="s">
        <v>2427</v>
      </c>
      <c r="C189" s="81">
        <v>44623</v>
      </c>
      <c r="D189" s="81"/>
      <c r="E189" s="50"/>
      <c r="F189" s="50"/>
      <c r="G189" s="50"/>
      <c r="H189" s="37" t="s">
        <v>4102</v>
      </c>
      <c r="I189" s="37" t="s">
        <v>6745</v>
      </c>
      <c r="J189" s="37" t="str">
        <f>VLOOKUP(MATRIZ_PRINCIPAL_USUARIOS[[#This Row],[DUPLA]],DUPLAS[],2,0)</f>
        <v>NIKOL MALES - ANDREA ROCIO</v>
      </c>
      <c r="K189" s="37" t="s">
        <v>1</v>
      </c>
      <c r="L189" s="37" t="s">
        <v>4333</v>
      </c>
      <c r="M189" s="37" t="s">
        <v>3782</v>
      </c>
      <c r="N189" s="37" t="s">
        <v>3707</v>
      </c>
      <c r="O189" s="37" t="s">
        <v>3822</v>
      </c>
      <c r="P18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EUMAR DAVID HERNANDEZ VARGAS</v>
      </c>
      <c r="Q189" s="79">
        <v>44196</v>
      </c>
      <c r="R189" s="50">
        <f t="shared" ca="1" si="10"/>
        <v>2</v>
      </c>
      <c r="S189" s="50">
        <f t="shared" ca="1" si="11"/>
        <v>2</v>
      </c>
      <c r="T189" s="50">
        <f t="shared" ca="1" si="12"/>
        <v>12</v>
      </c>
      <c r="U189" s="37" t="str">
        <f ca="1">IF(MATRIZ_PRINCIPAL_USUARIOS[[#This Row],[FECHA DE NACIMIENTO]]&gt;0,CONCATENATE(R189," AÑOS ",S189," MESES ",T189," DIAS "),"")</f>
        <v xml:space="preserve">2 AÑOS 2 MESES 12 DIAS </v>
      </c>
      <c r="V18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89" s="116" t="s">
        <v>129</v>
      </c>
      <c r="X189" s="37" t="s">
        <v>8</v>
      </c>
      <c r="Y189" s="37" t="s">
        <v>116</v>
      </c>
      <c r="Z189" s="37" t="s">
        <v>116</v>
      </c>
      <c r="AA189" s="37" t="s">
        <v>2496</v>
      </c>
      <c r="AB189" s="37" t="s">
        <v>2496</v>
      </c>
      <c r="AC189" s="37"/>
      <c r="AD189" s="37" t="s">
        <v>2518</v>
      </c>
      <c r="AE189" s="37"/>
      <c r="AF189" s="37" t="s">
        <v>2496</v>
      </c>
      <c r="AG189" s="37" t="s">
        <v>2496</v>
      </c>
      <c r="AH189" s="37" t="s">
        <v>2496</v>
      </c>
      <c r="AI189" s="37" t="s">
        <v>2496</v>
      </c>
      <c r="AJ189" s="37" t="s">
        <v>2496</v>
      </c>
      <c r="AK189" s="37" t="s">
        <v>2496</v>
      </c>
      <c r="AL189" s="37" t="s">
        <v>2496</v>
      </c>
      <c r="AM189" s="37" t="s">
        <v>8</v>
      </c>
      <c r="AN189" s="37" t="s">
        <v>116</v>
      </c>
      <c r="AO189" s="37" t="s">
        <v>140</v>
      </c>
      <c r="AP189" s="62" t="s">
        <v>143</v>
      </c>
      <c r="AQ189" s="37" t="s">
        <v>151</v>
      </c>
      <c r="AR189" s="37" t="s">
        <v>4596</v>
      </c>
      <c r="AS189" s="37"/>
      <c r="AT189" s="37" t="s">
        <v>4898</v>
      </c>
      <c r="AU189" s="37">
        <v>3218082304</v>
      </c>
      <c r="AV189" s="37"/>
      <c r="AW189" s="37">
        <v>1</v>
      </c>
      <c r="AX189" s="37" t="s">
        <v>135</v>
      </c>
      <c r="AY189" s="37" t="s">
        <v>2495</v>
      </c>
      <c r="AZ189" s="58" t="s">
        <v>3591</v>
      </c>
      <c r="BA189" s="37" t="s">
        <v>2496</v>
      </c>
      <c r="BB189" s="37" t="s">
        <v>2496</v>
      </c>
      <c r="BC189" s="37" t="s">
        <v>3607</v>
      </c>
      <c r="BD189" s="37" t="s">
        <v>2496</v>
      </c>
      <c r="BE189" s="37" t="s">
        <v>2434</v>
      </c>
      <c r="BF189" s="37" t="s">
        <v>2</v>
      </c>
      <c r="BG189" s="37">
        <v>1124019418</v>
      </c>
      <c r="BH189" s="37" t="s">
        <v>4899</v>
      </c>
      <c r="BI189" s="37" t="s">
        <v>4900</v>
      </c>
      <c r="BJ189" s="37" t="s">
        <v>3707</v>
      </c>
      <c r="BK189" s="37" t="s">
        <v>3822</v>
      </c>
      <c r="BL189" s="79">
        <v>32723</v>
      </c>
      <c r="BM189" s="37" t="s">
        <v>8</v>
      </c>
      <c r="BN189" s="37" t="s">
        <v>131</v>
      </c>
      <c r="BO189" s="37" t="s">
        <v>3365</v>
      </c>
      <c r="BP189" s="37" t="s">
        <v>2</v>
      </c>
      <c r="BQ189" s="37">
        <v>17903938</v>
      </c>
      <c r="BR189" s="37" t="s">
        <v>4901</v>
      </c>
      <c r="BS189" s="37" t="s">
        <v>3747</v>
      </c>
      <c r="BT189" s="37" t="s">
        <v>3771</v>
      </c>
      <c r="BU189" s="37" t="s">
        <v>4441</v>
      </c>
      <c r="BV189" s="79">
        <v>29968</v>
      </c>
      <c r="BW189" s="50">
        <f t="shared" ca="1" si="14"/>
        <v>41</v>
      </c>
      <c r="BX189" s="62" t="s">
        <v>8</v>
      </c>
      <c r="BY189" s="62" t="s">
        <v>131</v>
      </c>
      <c r="BZ189" s="62" t="s">
        <v>3365</v>
      </c>
      <c r="CA189" s="37" t="s">
        <v>2</v>
      </c>
      <c r="CB189" s="37">
        <v>1124019418</v>
      </c>
      <c r="CC189" s="37" t="s">
        <v>4899</v>
      </c>
      <c r="CD189" s="37" t="s">
        <v>4900</v>
      </c>
      <c r="CE189" s="37" t="s">
        <v>3707</v>
      </c>
      <c r="CF189" s="37" t="s">
        <v>3822</v>
      </c>
      <c r="CG189" s="79">
        <v>32723</v>
      </c>
      <c r="CH189" s="50">
        <f t="shared" ca="1" si="13"/>
        <v>33</v>
      </c>
      <c r="CI189" s="62" t="s">
        <v>8</v>
      </c>
      <c r="CJ189" s="62" t="s">
        <v>131</v>
      </c>
      <c r="CK189" s="62" t="s">
        <v>3365</v>
      </c>
      <c r="CL189" s="37" t="s">
        <v>2443</v>
      </c>
      <c r="CM189" s="37" t="s">
        <v>2476</v>
      </c>
      <c r="CN189" s="37" t="s">
        <v>2495</v>
      </c>
      <c r="CO189" s="37"/>
      <c r="CP189" s="37" t="s">
        <v>2495</v>
      </c>
      <c r="CQ189" s="37" t="s">
        <v>2495</v>
      </c>
      <c r="CR189" s="37">
        <v>1</v>
      </c>
      <c r="CS189" s="37" t="s">
        <v>2496</v>
      </c>
      <c r="CT189" s="37"/>
      <c r="CU189" s="37"/>
      <c r="CV189" s="37">
        <v>36</v>
      </c>
      <c r="CW189" s="37">
        <v>2600</v>
      </c>
      <c r="CX189" s="37">
        <v>47</v>
      </c>
      <c r="CY189" s="37"/>
      <c r="CZ189" s="37">
        <v>6</v>
      </c>
      <c r="DA189" s="37">
        <v>12</v>
      </c>
      <c r="DB189" s="37"/>
      <c r="DC18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89" s="37"/>
    </row>
    <row r="190" spans="1:108" ht="45" customHeight="1" x14ac:dyDescent="0.3">
      <c r="A190" s="50">
        <v>1204713577</v>
      </c>
      <c r="B190" s="37" t="s">
        <v>2428</v>
      </c>
      <c r="C190" s="81">
        <v>44655</v>
      </c>
      <c r="D190" s="81">
        <v>44824</v>
      </c>
      <c r="E190" s="50" t="e">
        <f>VLOOKUP(MATRIZ_PRINCIPAL_USUARIOS[[#This Row],[NUMERO DE DOCUMENTO]],#REF!,2,0)</f>
        <v>#REF!</v>
      </c>
      <c r="F190" s="50" t="e">
        <f>VLOOKUP(MATRIZ_PRINCIPAL_USUARIOS[[#This Row],[NOMBRE COMPLETO]],$E$659:$E$682,1,0)</f>
        <v>#N/A</v>
      </c>
      <c r="G190" s="50"/>
      <c r="H190" s="37" t="s">
        <v>4102</v>
      </c>
      <c r="I190" s="37" t="s">
        <v>6747</v>
      </c>
      <c r="J190" s="37" t="str">
        <f>VLOOKUP(MATRIZ_PRINCIPAL_USUARIOS[[#This Row],[DUPLA]],DUPLAS[],2,0)</f>
        <v>EMILCE SANCHEZ - MARTHA PACASUCA</v>
      </c>
      <c r="K190" s="37" t="s">
        <v>1</v>
      </c>
      <c r="L190" s="37" t="s">
        <v>4480</v>
      </c>
      <c r="M190" s="37" t="s">
        <v>3819</v>
      </c>
      <c r="N190" s="37" t="s">
        <v>5172</v>
      </c>
      <c r="O190" s="37" t="s">
        <v>4078</v>
      </c>
      <c r="P19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MARIAN SALOME CASTRO  TIQUE</v>
      </c>
      <c r="Q190" s="79">
        <v>44536</v>
      </c>
      <c r="R190" s="50">
        <f t="shared" ca="1" si="10"/>
        <v>1</v>
      </c>
      <c r="S190" s="50">
        <f t="shared" ca="1" si="11"/>
        <v>3</v>
      </c>
      <c r="T190" s="50">
        <f t="shared" ca="1" si="12"/>
        <v>9</v>
      </c>
      <c r="U190" s="37" t="str">
        <f ca="1">IF(MATRIZ_PRINCIPAL_USUARIOS[[#This Row],[FECHA DE NACIMIENTO]]&gt;0,CONCATENATE(R190," AÑOS ",S190," MESES ",T190," DIAS "),"")</f>
        <v xml:space="preserve">1 AÑOS 3 MESES 9 DIAS </v>
      </c>
      <c r="V19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0" s="37" t="s">
        <v>130</v>
      </c>
      <c r="X190" s="37" t="s">
        <v>8</v>
      </c>
      <c r="Y190" s="37" t="s">
        <v>116</v>
      </c>
      <c r="Z190" s="37" t="s">
        <v>116</v>
      </c>
      <c r="AA190" s="37" t="s">
        <v>2496</v>
      </c>
      <c r="AB190" s="37" t="s">
        <v>2496</v>
      </c>
      <c r="AC190" s="37"/>
      <c r="AD190" s="37" t="s">
        <v>2518</v>
      </c>
      <c r="AE190" s="37"/>
      <c r="AF190" s="37" t="s">
        <v>2496</v>
      </c>
      <c r="AG190" s="37" t="s">
        <v>2496</v>
      </c>
      <c r="AH190" s="37" t="s">
        <v>2496</v>
      </c>
      <c r="AI190" s="37" t="s">
        <v>2496</v>
      </c>
      <c r="AJ190" s="37" t="s">
        <v>2496</v>
      </c>
      <c r="AK190" s="37" t="s">
        <v>2496</v>
      </c>
      <c r="AL190" s="37" t="s">
        <v>2496</v>
      </c>
      <c r="AM190" s="37" t="s">
        <v>8</v>
      </c>
      <c r="AN190" s="37" t="s">
        <v>116</v>
      </c>
      <c r="AO190" s="37" t="s">
        <v>140</v>
      </c>
      <c r="AP190" s="62" t="s">
        <v>143</v>
      </c>
      <c r="AQ190" s="37" t="s">
        <v>151</v>
      </c>
      <c r="AR190" s="37"/>
      <c r="AS190" s="37"/>
      <c r="AT190" s="37"/>
      <c r="AU190" s="37">
        <v>3175444599</v>
      </c>
      <c r="AV190" s="37">
        <v>3157302635</v>
      </c>
      <c r="AW190" s="37">
        <v>1</v>
      </c>
      <c r="AX190" s="37" t="s">
        <v>134</v>
      </c>
      <c r="AY190" s="37" t="s">
        <v>2496</v>
      </c>
      <c r="AZ190" s="58"/>
      <c r="BA190" s="37" t="s">
        <v>2496</v>
      </c>
      <c r="BB190" s="37" t="s">
        <v>2496</v>
      </c>
      <c r="BC190" s="37" t="s">
        <v>3613</v>
      </c>
      <c r="BD190" s="37"/>
      <c r="BE190" s="37" t="s">
        <v>2434</v>
      </c>
      <c r="BF190" s="37" t="s">
        <v>2</v>
      </c>
      <c r="BG190" s="37">
        <v>1007789082</v>
      </c>
      <c r="BH190" s="37" t="s">
        <v>5681</v>
      </c>
      <c r="BI190" s="37" t="s">
        <v>5682</v>
      </c>
      <c r="BJ190" s="37" t="s">
        <v>4078</v>
      </c>
      <c r="BK190" s="37" t="s">
        <v>4397</v>
      </c>
      <c r="BL190" s="79">
        <v>36972</v>
      </c>
      <c r="BM190" s="37" t="s">
        <v>8</v>
      </c>
      <c r="BN190" s="37" t="s">
        <v>40</v>
      </c>
      <c r="BO190" s="37" t="s">
        <v>2719</v>
      </c>
      <c r="BP190" s="37" t="s">
        <v>2</v>
      </c>
      <c r="BQ190" s="37">
        <v>1045227693</v>
      </c>
      <c r="BR190" s="37" t="s">
        <v>3831</v>
      </c>
      <c r="BS190" s="37" t="s">
        <v>3782</v>
      </c>
      <c r="BT190" s="37" t="s">
        <v>3761</v>
      </c>
      <c r="BU190" s="37" t="s">
        <v>5683</v>
      </c>
      <c r="BV190" s="79">
        <v>36718</v>
      </c>
      <c r="BW190" s="50">
        <f t="shared" ca="1" si="14"/>
        <v>22</v>
      </c>
      <c r="BX190" s="62" t="s">
        <v>8</v>
      </c>
      <c r="BY190" s="62" t="s">
        <v>17</v>
      </c>
      <c r="BZ190" s="62" t="s">
        <v>2916</v>
      </c>
      <c r="CA190" s="37" t="s">
        <v>2</v>
      </c>
      <c r="CB190" s="37">
        <v>1007789082</v>
      </c>
      <c r="CC190" s="37" t="s">
        <v>5681</v>
      </c>
      <c r="CD190" s="37" t="s">
        <v>5682</v>
      </c>
      <c r="CE190" s="37" t="s">
        <v>4078</v>
      </c>
      <c r="CF190" s="37" t="s">
        <v>4397</v>
      </c>
      <c r="CG190" s="79">
        <v>36972</v>
      </c>
      <c r="CH190" s="50">
        <f t="shared" ca="1" si="13"/>
        <v>21</v>
      </c>
      <c r="CI190" s="62" t="s">
        <v>8</v>
      </c>
      <c r="CJ190" s="62" t="s">
        <v>40</v>
      </c>
      <c r="CK190" s="62" t="s">
        <v>2719</v>
      </c>
      <c r="CL190" s="37" t="s">
        <v>2444</v>
      </c>
      <c r="CM190" s="37" t="s">
        <v>2468</v>
      </c>
      <c r="CN190" s="37" t="s">
        <v>2495</v>
      </c>
      <c r="CO190" s="117">
        <v>44649</v>
      </c>
      <c r="CP190" s="37" t="s">
        <v>2495</v>
      </c>
      <c r="CQ190" s="37" t="s">
        <v>2495</v>
      </c>
      <c r="CR190" s="37">
        <v>2</v>
      </c>
      <c r="CS190" s="37" t="s">
        <v>2496</v>
      </c>
      <c r="CT190" s="37"/>
      <c r="CU190" s="37"/>
      <c r="CV190" s="37">
        <v>39</v>
      </c>
      <c r="CW190" s="37">
        <v>3075</v>
      </c>
      <c r="CX190" s="37">
        <v>50</v>
      </c>
      <c r="CY190" s="37" t="s">
        <v>2495</v>
      </c>
      <c r="CZ190" s="37"/>
      <c r="DA190" s="37"/>
      <c r="DB190" s="37"/>
      <c r="DC19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0" s="37"/>
    </row>
    <row r="191" spans="1:108" ht="45" customHeight="1" x14ac:dyDescent="0.3">
      <c r="A191" s="50">
        <v>1023047313</v>
      </c>
      <c r="B191" s="37" t="s">
        <v>2428</v>
      </c>
      <c r="C191" s="81">
        <v>44623</v>
      </c>
      <c r="D191" s="81">
        <v>44655</v>
      </c>
      <c r="E191" s="50" t="e">
        <f>VLOOKUP(MATRIZ_PRINCIPAL_USUARIOS[[#This Row],[NUMERO DE DOCUMENTO]],#REF!,2,0)</f>
        <v>#REF!</v>
      </c>
      <c r="F191" s="50" t="e">
        <f>VLOOKUP(MATRIZ_PRINCIPAL_USUARIOS[[#This Row],[NOMBRE COMPLETO]],$E$659:$E$682,1,0)</f>
        <v>#N/A</v>
      </c>
      <c r="G191" s="50"/>
      <c r="H191" s="37" t="s">
        <v>4102</v>
      </c>
      <c r="I191" s="37" t="s">
        <v>3674</v>
      </c>
      <c r="J191" s="37" t="e">
        <f>VLOOKUP(MATRIZ_PRINCIPAL_USUARIOS[[#This Row],[DUPLA]],DUPLAS[],2,0)</f>
        <v>#N/A</v>
      </c>
      <c r="K191" s="37" t="s">
        <v>1</v>
      </c>
      <c r="L191" s="37" t="s">
        <v>3800</v>
      </c>
      <c r="M191" s="37" t="s">
        <v>3745</v>
      </c>
      <c r="N191" s="37" t="s">
        <v>3979</v>
      </c>
      <c r="O191" s="37" t="s">
        <v>3808</v>
      </c>
      <c r="P19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ALEJANDRO GARZON PEREZ</v>
      </c>
      <c r="Q191" s="79">
        <v>44474</v>
      </c>
      <c r="R191" s="50">
        <f t="shared" ca="1" si="10"/>
        <v>1</v>
      </c>
      <c r="S191" s="50">
        <f t="shared" ca="1" si="11"/>
        <v>5</v>
      </c>
      <c r="T191" s="50">
        <f t="shared" ca="1" si="12"/>
        <v>10</v>
      </c>
      <c r="U191" s="37" t="str">
        <f ca="1">IF(MATRIZ_PRINCIPAL_USUARIOS[[#This Row],[FECHA DE NACIMIENTO]]&gt;0,CONCATENATE(R191," AÑOS ",S191," MESES ",T191," DIAS "),"")</f>
        <v xml:space="preserve">1 AÑOS 5 MESES 10 DIAS </v>
      </c>
      <c r="V19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1" s="116" t="s">
        <v>129</v>
      </c>
      <c r="X191" s="37" t="s">
        <v>8</v>
      </c>
      <c r="Y191" s="37" t="s">
        <v>116</v>
      </c>
      <c r="Z191" s="37" t="s">
        <v>116</v>
      </c>
      <c r="AA191" s="37" t="s">
        <v>2496</v>
      </c>
      <c r="AB191" s="37" t="s">
        <v>2496</v>
      </c>
      <c r="AC191" s="37"/>
      <c r="AD191" s="37" t="s">
        <v>2518</v>
      </c>
      <c r="AE191" s="37"/>
      <c r="AF191" s="37" t="s">
        <v>2496</v>
      </c>
      <c r="AG191" s="37" t="s">
        <v>2496</v>
      </c>
      <c r="AH191" s="37" t="s">
        <v>2496</v>
      </c>
      <c r="AI191" s="37" t="s">
        <v>2496</v>
      </c>
      <c r="AJ191" s="37" t="s">
        <v>2496</v>
      </c>
      <c r="AK191" s="37" t="s">
        <v>2496</v>
      </c>
      <c r="AL191" s="37" t="s">
        <v>2496</v>
      </c>
      <c r="AM191" s="37" t="s">
        <v>8</v>
      </c>
      <c r="AN191" s="37" t="s">
        <v>116</v>
      </c>
      <c r="AO191" s="37" t="s">
        <v>140</v>
      </c>
      <c r="AP191" s="62" t="s">
        <v>143</v>
      </c>
      <c r="AQ191" s="37" t="s">
        <v>151</v>
      </c>
      <c r="AR191" s="37" t="s">
        <v>4501</v>
      </c>
      <c r="AS191" s="37"/>
      <c r="AT191" s="37" t="s">
        <v>4902</v>
      </c>
      <c r="AU191" s="37">
        <v>3178835350</v>
      </c>
      <c r="AV191" s="37"/>
      <c r="AW191" s="37">
        <v>1</v>
      </c>
      <c r="AX191" s="37" t="s">
        <v>135</v>
      </c>
      <c r="AY191" s="37" t="s">
        <v>2495</v>
      </c>
      <c r="AZ191" s="58" t="s">
        <v>3605</v>
      </c>
      <c r="BA191" s="37" t="s">
        <v>2496</v>
      </c>
      <c r="BB191" s="37" t="s">
        <v>2496</v>
      </c>
      <c r="BC191" s="37" t="s">
        <v>3607</v>
      </c>
      <c r="BD191" s="37" t="s">
        <v>2496</v>
      </c>
      <c r="BE191" s="37" t="s">
        <v>2434</v>
      </c>
      <c r="BF191" s="37" t="s">
        <v>2</v>
      </c>
      <c r="BG191" s="37">
        <v>1013627223</v>
      </c>
      <c r="BH191" s="37" t="s">
        <v>3926</v>
      </c>
      <c r="BI191" s="37" t="s">
        <v>3964</v>
      </c>
      <c r="BJ191" s="37" t="s">
        <v>3808</v>
      </c>
      <c r="BK191" s="37" t="s">
        <v>3737</v>
      </c>
      <c r="BL191" s="79">
        <v>33519</v>
      </c>
      <c r="BM191" s="37" t="s">
        <v>8</v>
      </c>
      <c r="BN191" s="37" t="s">
        <v>26</v>
      </c>
      <c r="BO191" s="37" t="s">
        <v>3406</v>
      </c>
      <c r="BP191" s="37"/>
      <c r="BQ191" s="37"/>
      <c r="BR191" s="37"/>
      <c r="BS191" s="37"/>
      <c r="BT191" s="37"/>
      <c r="BU191" s="37"/>
      <c r="BV191" s="79"/>
      <c r="BW191" s="50" t="str">
        <f t="shared" si="14"/>
        <v/>
      </c>
      <c r="BX191" s="62"/>
      <c r="BY191" s="62"/>
      <c r="BZ191" s="62"/>
      <c r="CA191" s="37" t="s">
        <v>2</v>
      </c>
      <c r="CB191" s="37">
        <v>1013627223</v>
      </c>
      <c r="CC191" s="37" t="s">
        <v>3926</v>
      </c>
      <c r="CD191" s="37" t="s">
        <v>3964</v>
      </c>
      <c r="CE191" s="37" t="s">
        <v>3808</v>
      </c>
      <c r="CF191" s="37" t="s">
        <v>3737</v>
      </c>
      <c r="CG191" s="79">
        <v>33519</v>
      </c>
      <c r="CH191" s="50">
        <f t="shared" ca="1" si="13"/>
        <v>31</v>
      </c>
      <c r="CI191" s="62" t="s">
        <v>8</v>
      </c>
      <c r="CJ191" s="62" t="s">
        <v>26</v>
      </c>
      <c r="CK191" s="62" t="s">
        <v>3406</v>
      </c>
      <c r="CL191" s="37" t="s">
        <v>2444</v>
      </c>
      <c r="CM191" s="37" t="s">
        <v>2468</v>
      </c>
      <c r="CN191" s="37" t="s">
        <v>2495</v>
      </c>
      <c r="CO191" s="37"/>
      <c r="CP191" s="37" t="s">
        <v>2495</v>
      </c>
      <c r="CQ191" s="37" t="s">
        <v>2495</v>
      </c>
      <c r="CR191" s="37">
        <v>1</v>
      </c>
      <c r="CS191" s="37" t="s">
        <v>2496</v>
      </c>
      <c r="CT191" s="37"/>
      <c r="CU191" s="37"/>
      <c r="CV191" s="37">
        <v>40</v>
      </c>
      <c r="CW191" s="37">
        <v>3400</v>
      </c>
      <c r="CX191" s="37">
        <v>51</v>
      </c>
      <c r="CY191" s="37" t="s">
        <v>2495</v>
      </c>
      <c r="CZ191" s="37"/>
      <c r="DA191" s="37"/>
      <c r="DB191" s="37"/>
      <c r="DC19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1" s="37"/>
    </row>
    <row r="192" spans="1:108" ht="45" customHeight="1" x14ac:dyDescent="0.3">
      <c r="A192" s="50">
        <v>1023022652</v>
      </c>
      <c r="B192" s="37" t="s">
        <v>2427</v>
      </c>
      <c r="C192" s="81">
        <v>44754</v>
      </c>
      <c r="D192" s="81"/>
      <c r="E192" s="50"/>
      <c r="F192" s="50"/>
      <c r="G192" s="50" t="s">
        <v>3686</v>
      </c>
      <c r="H192" s="37" t="s">
        <v>4102</v>
      </c>
      <c r="I192" s="37" t="s">
        <v>5619</v>
      </c>
      <c r="J192" s="37" t="str">
        <f>VLOOKUP(MATRIZ_PRINCIPAL_USUARIOS[[#This Row],[DUPLA]],DUPLAS[],2,0)</f>
        <v>PAOLA</v>
      </c>
      <c r="K192" s="37" t="s">
        <v>2</v>
      </c>
      <c r="L192" s="37" t="s">
        <v>4647</v>
      </c>
      <c r="M192" s="37" t="s">
        <v>3862</v>
      </c>
      <c r="N192" s="37" t="s">
        <v>3714</v>
      </c>
      <c r="O192" s="37" t="s">
        <v>4240</v>
      </c>
      <c r="P19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YUDY ESMERALDA ROJAS MONGUI</v>
      </c>
      <c r="Q192" s="81">
        <v>35611</v>
      </c>
      <c r="R192" s="50">
        <f t="shared" ca="1" si="10"/>
        <v>25</v>
      </c>
      <c r="S192" s="50">
        <f t="shared" ca="1" si="11"/>
        <v>8</v>
      </c>
      <c r="T192" s="50">
        <f t="shared" ca="1" si="12"/>
        <v>13</v>
      </c>
      <c r="U192" s="37" t="str">
        <f ca="1">IF(MATRIZ_PRINCIPAL_USUARIOS[[#This Row],[FECHA DE NACIMIENTO]]&gt;0,CONCATENATE(R192," AÑOS ",S192," MESES ",T192," DIAS "),"")</f>
        <v xml:space="preserve">25 AÑOS 8 MESES 13 DIAS </v>
      </c>
      <c r="V19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92" s="37" t="s">
        <v>130</v>
      </c>
      <c r="X192" s="37" t="s">
        <v>8</v>
      </c>
      <c r="Y192" s="37" t="s">
        <v>116</v>
      </c>
      <c r="Z192" s="37" t="s">
        <v>116</v>
      </c>
      <c r="AA192" s="37" t="s">
        <v>2496</v>
      </c>
      <c r="AB192" s="37" t="s">
        <v>2496</v>
      </c>
      <c r="AC192" s="37"/>
      <c r="AD192" s="37" t="s">
        <v>2518</v>
      </c>
      <c r="AE192" s="37"/>
      <c r="AF192" s="37" t="s">
        <v>2496</v>
      </c>
      <c r="AG192" s="37" t="s">
        <v>2496</v>
      </c>
      <c r="AH192" s="37" t="s">
        <v>2496</v>
      </c>
      <c r="AI192" s="37" t="s">
        <v>2496</v>
      </c>
      <c r="AJ192" s="37" t="s">
        <v>2496</v>
      </c>
      <c r="AK192" s="37" t="s">
        <v>2496</v>
      </c>
      <c r="AL192" s="37" t="s">
        <v>2496</v>
      </c>
      <c r="AM192" s="37" t="s">
        <v>8</v>
      </c>
      <c r="AN192" s="37" t="s">
        <v>116</v>
      </c>
      <c r="AO192" s="37" t="s">
        <v>140</v>
      </c>
      <c r="AP192" s="62" t="s">
        <v>143</v>
      </c>
      <c r="AQ192" s="37" t="s">
        <v>151</v>
      </c>
      <c r="AR192" s="37" t="s">
        <v>4533</v>
      </c>
      <c r="AS192" s="37"/>
      <c r="AT192" s="37" t="s">
        <v>6044</v>
      </c>
      <c r="AU192" s="37">
        <v>3138951339</v>
      </c>
      <c r="AV192" s="37">
        <v>3194293871</v>
      </c>
      <c r="AW192" s="37">
        <v>1</v>
      </c>
      <c r="AX192" s="37" t="s">
        <v>135</v>
      </c>
      <c r="AY192" s="37" t="s">
        <v>2495</v>
      </c>
      <c r="AZ192" s="37" t="s">
        <v>3601</v>
      </c>
      <c r="BA192" s="37"/>
      <c r="BB192" s="37"/>
      <c r="BC192" s="37" t="s">
        <v>3607</v>
      </c>
      <c r="BD192" s="37"/>
      <c r="BE192" s="37" t="s">
        <v>2434</v>
      </c>
      <c r="BF192" s="37" t="s">
        <v>2</v>
      </c>
      <c r="BG192" s="37">
        <v>51803352</v>
      </c>
      <c r="BH192" s="37" t="s">
        <v>6045</v>
      </c>
      <c r="BI192" s="37"/>
      <c r="BJ192" s="37" t="s">
        <v>4240</v>
      </c>
      <c r="BK192" s="37" t="s">
        <v>5734</v>
      </c>
      <c r="BL192" s="81">
        <v>23457</v>
      </c>
      <c r="BM192" s="37" t="s">
        <v>8</v>
      </c>
      <c r="BN192" s="37" t="s">
        <v>19</v>
      </c>
      <c r="BO192" s="37" t="s">
        <v>3007</v>
      </c>
      <c r="BP192" s="37"/>
      <c r="BQ192" s="37"/>
      <c r="BR192" s="37"/>
      <c r="BS192" s="37"/>
      <c r="BT192" s="37"/>
      <c r="BU192" s="37"/>
      <c r="BV192" s="81"/>
      <c r="BW192" s="50" t="str">
        <f t="shared" si="14"/>
        <v/>
      </c>
      <c r="BX192" s="62"/>
      <c r="BY192" s="62"/>
      <c r="BZ192" s="62"/>
      <c r="CA192" s="37"/>
      <c r="CB192" s="37"/>
      <c r="CC192" s="37"/>
      <c r="CD192" s="37"/>
      <c r="CE192" s="37"/>
      <c r="CF192" s="37"/>
      <c r="CG192" s="81"/>
      <c r="CH192" s="50" t="str">
        <f t="shared" si="13"/>
        <v/>
      </c>
      <c r="CI192" s="62"/>
      <c r="CJ192" s="62"/>
      <c r="CK192" s="62"/>
      <c r="CL192" s="37" t="s">
        <v>2443</v>
      </c>
      <c r="CM192" s="37" t="s">
        <v>2457</v>
      </c>
      <c r="CN192" s="37" t="s">
        <v>2495</v>
      </c>
      <c r="CO192" s="81">
        <v>44755</v>
      </c>
      <c r="CP192" s="37"/>
      <c r="CQ192" s="37"/>
      <c r="CR192" s="81"/>
      <c r="CS192" s="37"/>
      <c r="CT192" s="37"/>
      <c r="CU192" s="37"/>
      <c r="CV192" s="37"/>
      <c r="CW192" s="37"/>
      <c r="CX192" s="37"/>
      <c r="CY192" s="37"/>
      <c r="CZ192" s="37"/>
      <c r="DA192" s="37"/>
      <c r="DB192" s="37">
        <v>15</v>
      </c>
      <c r="DC19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92" s="37"/>
    </row>
    <row r="193" spans="1:108" ht="45" customHeight="1" x14ac:dyDescent="0.3">
      <c r="A193" s="50">
        <v>1022923040</v>
      </c>
      <c r="B193" s="37" t="s">
        <v>2428</v>
      </c>
      <c r="C193" s="81">
        <v>44623</v>
      </c>
      <c r="D193" s="81">
        <v>44753</v>
      </c>
      <c r="E193" s="50" t="e">
        <f>VLOOKUP(MATRIZ_PRINCIPAL_USUARIOS[[#This Row],[NUMERO DE DOCUMENTO]],#REF!,2,0)</f>
        <v>#REF!</v>
      </c>
      <c r="F193" s="50" t="e">
        <f>VLOOKUP(MATRIZ_PRINCIPAL_USUARIOS[[#This Row],[NOMBRE COMPLETO]],$E$659:$E$682,1,0)</f>
        <v>#N/A</v>
      </c>
      <c r="G193" s="50"/>
      <c r="H193" s="37" t="s">
        <v>4102</v>
      </c>
      <c r="I193" s="135" t="s">
        <v>5619</v>
      </c>
      <c r="J193" s="37" t="str">
        <f>VLOOKUP(MATRIZ_PRINCIPAL_USUARIOS[[#This Row],[DUPLA]],DUPLAS[],2,0)</f>
        <v>PAOLA</v>
      </c>
      <c r="K193" s="37" t="s">
        <v>2</v>
      </c>
      <c r="L193" s="37" t="s">
        <v>3938</v>
      </c>
      <c r="M193" s="37" t="s">
        <v>4334</v>
      </c>
      <c r="N193" s="37" t="s">
        <v>3808</v>
      </c>
      <c r="O193" s="37" t="s">
        <v>4335</v>
      </c>
      <c r="P19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JULIENT PEREZ CHINGATE</v>
      </c>
      <c r="Q193" s="79">
        <v>38030</v>
      </c>
      <c r="R193" s="50">
        <f t="shared" ca="1" si="10"/>
        <v>19</v>
      </c>
      <c r="S193" s="50">
        <f t="shared" ca="1" si="11"/>
        <v>1</v>
      </c>
      <c r="T193" s="50">
        <f t="shared" ca="1" si="12"/>
        <v>2</v>
      </c>
      <c r="U193" s="37" t="str">
        <f ca="1">IF(MATRIZ_PRINCIPAL_USUARIOS[[#This Row],[FECHA DE NACIMIENTO]]&gt;0,CONCATENATE(R193," AÑOS ",S193," MESES ",T193," DIAS "),"")</f>
        <v xml:space="preserve">19 AÑOS 1 MESES 2 DIAS </v>
      </c>
      <c r="V19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93" s="116" t="s">
        <v>130</v>
      </c>
      <c r="X193" s="37" t="s">
        <v>8</v>
      </c>
      <c r="Y193" s="37" t="s">
        <v>116</v>
      </c>
      <c r="Z193" s="37" t="s">
        <v>116</v>
      </c>
      <c r="AA193" s="37" t="s">
        <v>2496</v>
      </c>
      <c r="AB193" s="37" t="s">
        <v>2496</v>
      </c>
      <c r="AC193" s="37"/>
      <c r="AD193" s="37" t="s">
        <v>2518</v>
      </c>
      <c r="AE193" s="37"/>
      <c r="AF193" s="37" t="s">
        <v>2496</v>
      </c>
      <c r="AG193" s="37" t="s">
        <v>2496</v>
      </c>
      <c r="AH193" s="37" t="s">
        <v>2496</v>
      </c>
      <c r="AI193" s="37" t="s">
        <v>2496</v>
      </c>
      <c r="AJ193" s="37" t="s">
        <v>2496</v>
      </c>
      <c r="AK193" s="37" t="s">
        <v>2496</v>
      </c>
      <c r="AL193" s="37" t="s">
        <v>2496</v>
      </c>
      <c r="AM193" s="37" t="s">
        <v>8</v>
      </c>
      <c r="AN193" s="37" t="s">
        <v>116</v>
      </c>
      <c r="AO193" s="37" t="s">
        <v>140</v>
      </c>
      <c r="AP193" s="62" t="s">
        <v>143</v>
      </c>
      <c r="AQ193" s="37" t="s">
        <v>151</v>
      </c>
      <c r="AR193" s="37" t="s">
        <v>4903</v>
      </c>
      <c r="AS193" s="37"/>
      <c r="AT193" s="37" t="s">
        <v>4904</v>
      </c>
      <c r="AU193" s="37">
        <v>3133773429</v>
      </c>
      <c r="AV193" s="37"/>
      <c r="AW193" s="37">
        <v>1</v>
      </c>
      <c r="AX193" s="37" t="s">
        <v>135</v>
      </c>
      <c r="AY193" s="37" t="s">
        <v>2495</v>
      </c>
      <c r="AZ193" s="58" t="s">
        <v>3605</v>
      </c>
      <c r="BA193" s="37" t="s">
        <v>2496</v>
      </c>
      <c r="BB193" s="37" t="s">
        <v>2496</v>
      </c>
      <c r="BC193" s="37" t="s">
        <v>3607</v>
      </c>
      <c r="BD193" s="37" t="s">
        <v>2496</v>
      </c>
      <c r="BE193" s="37" t="s">
        <v>2437</v>
      </c>
      <c r="BF193" s="37" t="s">
        <v>2</v>
      </c>
      <c r="BG193" s="37">
        <v>1001170000</v>
      </c>
      <c r="BH193" s="37" t="s">
        <v>4905</v>
      </c>
      <c r="BI193" s="37" t="s">
        <v>3893</v>
      </c>
      <c r="BJ193" s="37" t="s">
        <v>4906</v>
      </c>
      <c r="BK193" s="37" t="s">
        <v>4907</v>
      </c>
      <c r="BL193" s="79">
        <v>36914</v>
      </c>
      <c r="BM193" s="37" t="s">
        <v>8</v>
      </c>
      <c r="BN193" s="37" t="s">
        <v>116</v>
      </c>
      <c r="BO193" s="37" t="s">
        <v>116</v>
      </c>
      <c r="BP193" s="37"/>
      <c r="BQ193" s="37"/>
      <c r="BR193" s="37"/>
      <c r="BS193" s="37"/>
      <c r="BT193" s="37"/>
      <c r="BU193" s="37"/>
      <c r="BV193" s="79"/>
      <c r="BW193" s="50" t="str">
        <f t="shared" si="14"/>
        <v/>
      </c>
      <c r="BX193" s="62"/>
      <c r="BY193" s="62"/>
      <c r="BZ193" s="62"/>
      <c r="CA193" s="37" t="s">
        <v>2</v>
      </c>
      <c r="CB193" s="37">
        <v>1022923040</v>
      </c>
      <c r="CC193" s="37" t="s">
        <v>3938</v>
      </c>
      <c r="CD193" s="37" t="s">
        <v>4334</v>
      </c>
      <c r="CE193" s="37" t="s">
        <v>3808</v>
      </c>
      <c r="CF193" s="37" t="s">
        <v>4335</v>
      </c>
      <c r="CG193" s="79">
        <v>38030</v>
      </c>
      <c r="CH193" s="50">
        <f t="shared" ca="1" si="13"/>
        <v>19</v>
      </c>
      <c r="CI193" s="62" t="s">
        <v>8</v>
      </c>
      <c r="CJ193" s="62" t="s">
        <v>116</v>
      </c>
      <c r="CK193" s="62" t="s">
        <v>116</v>
      </c>
      <c r="CL193" s="37" t="s">
        <v>2444</v>
      </c>
      <c r="CM193" s="37" t="s">
        <v>2468</v>
      </c>
      <c r="CN193" s="37" t="s">
        <v>2495</v>
      </c>
      <c r="CO193" s="37"/>
      <c r="CP193" s="37" t="s">
        <v>2495</v>
      </c>
      <c r="CQ193" s="37"/>
      <c r="CR193" s="37"/>
      <c r="CS193" s="37" t="s">
        <v>2496</v>
      </c>
      <c r="CT193" s="37"/>
      <c r="CU193" s="37"/>
      <c r="CV193" s="37">
        <v>40</v>
      </c>
      <c r="CW193" s="37">
        <v>2680</v>
      </c>
      <c r="CX193" s="37">
        <v>51</v>
      </c>
      <c r="CY193" s="37" t="s">
        <v>2495</v>
      </c>
      <c r="CZ193" s="37"/>
      <c r="DA193" s="37"/>
      <c r="DB193" s="37">
        <v>26</v>
      </c>
      <c r="DC19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93" s="37"/>
    </row>
    <row r="194" spans="1:108" ht="45" customHeight="1" x14ac:dyDescent="0.3">
      <c r="A194" s="50">
        <v>1023047519</v>
      </c>
      <c r="B194" s="37" t="s">
        <v>2428</v>
      </c>
      <c r="C194" s="81">
        <v>44623</v>
      </c>
      <c r="D194" s="81">
        <v>44753</v>
      </c>
      <c r="E194" s="50" t="e">
        <f>VLOOKUP(MATRIZ_PRINCIPAL_USUARIOS[[#This Row],[NUMERO DE DOCUMENTO]],#REF!,2,0)</f>
        <v>#REF!</v>
      </c>
      <c r="F194" s="50" t="e">
        <f>VLOOKUP(MATRIZ_PRINCIPAL_USUARIOS[[#This Row],[NOMBRE COMPLETO]],$E$659:$E$682,1,0)</f>
        <v>#N/A</v>
      </c>
      <c r="G194" s="50"/>
      <c r="H194" s="37" t="s">
        <v>4102</v>
      </c>
      <c r="I194" s="135" t="s">
        <v>6747</v>
      </c>
      <c r="J194" s="37" t="str">
        <f>VLOOKUP(MATRIZ_PRINCIPAL_USUARIOS[[#This Row],[DUPLA]],DUPLAS[],2,0)</f>
        <v>EMILCE SANCHEZ - MARTHA PACASUCA</v>
      </c>
      <c r="K194" s="37" t="s">
        <v>1</v>
      </c>
      <c r="L194" s="37" t="s">
        <v>3800</v>
      </c>
      <c r="M194" s="37" t="s">
        <v>3897</v>
      </c>
      <c r="N194" s="37" t="s">
        <v>4336</v>
      </c>
      <c r="O194" s="37" t="s">
        <v>3774</v>
      </c>
      <c r="P19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MATIAS VIASUS VEGA</v>
      </c>
      <c r="Q194" s="79">
        <v>44512</v>
      </c>
      <c r="R194" s="50">
        <f t="shared" ca="1" si="10"/>
        <v>1</v>
      </c>
      <c r="S194" s="50">
        <f t="shared" ca="1" si="11"/>
        <v>4</v>
      </c>
      <c r="T194" s="50">
        <f t="shared" ca="1" si="12"/>
        <v>3</v>
      </c>
      <c r="U194" s="37" t="str">
        <f ca="1">IF(MATRIZ_PRINCIPAL_USUARIOS[[#This Row],[FECHA DE NACIMIENTO]]&gt;0,CONCATENATE(R194," AÑOS ",S194," MESES ",T194," DIAS "),"")</f>
        <v xml:space="preserve">1 AÑOS 4 MESES 3 DIAS </v>
      </c>
      <c r="V19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4" s="116" t="s">
        <v>129</v>
      </c>
      <c r="X194" s="37" t="s">
        <v>8</v>
      </c>
      <c r="Y194" s="37" t="s">
        <v>116</v>
      </c>
      <c r="Z194" s="37" t="s">
        <v>116</v>
      </c>
      <c r="AA194" s="37" t="s">
        <v>2496</v>
      </c>
      <c r="AB194" s="37" t="s">
        <v>2496</v>
      </c>
      <c r="AC194" s="37"/>
      <c r="AD194" s="37" t="s">
        <v>2518</v>
      </c>
      <c r="AE194" s="37"/>
      <c r="AF194" s="37" t="s">
        <v>2496</v>
      </c>
      <c r="AG194" s="37" t="s">
        <v>2496</v>
      </c>
      <c r="AH194" s="37" t="s">
        <v>2496</v>
      </c>
      <c r="AI194" s="37" t="s">
        <v>2496</v>
      </c>
      <c r="AJ194" s="37" t="s">
        <v>2496</v>
      </c>
      <c r="AK194" s="37" t="s">
        <v>2496</v>
      </c>
      <c r="AL194" s="37" t="s">
        <v>2496</v>
      </c>
      <c r="AM194" s="37" t="s">
        <v>8</v>
      </c>
      <c r="AN194" s="37" t="s">
        <v>116</v>
      </c>
      <c r="AO194" s="37" t="s">
        <v>140</v>
      </c>
      <c r="AP194" s="62" t="s">
        <v>143</v>
      </c>
      <c r="AQ194" s="37" t="s">
        <v>151</v>
      </c>
      <c r="AR194" s="37" t="s">
        <v>4501</v>
      </c>
      <c r="AS194" s="37"/>
      <c r="AT194" s="37" t="s">
        <v>4908</v>
      </c>
      <c r="AU194" s="37">
        <v>3214530484</v>
      </c>
      <c r="AV194" s="37"/>
      <c r="AW194" s="37">
        <v>1</v>
      </c>
      <c r="AX194" s="37" t="s">
        <v>135</v>
      </c>
      <c r="AY194" s="37"/>
      <c r="AZ194" s="58"/>
      <c r="BA194" s="37"/>
      <c r="BB194" s="37"/>
      <c r="BC194" s="37"/>
      <c r="BD194" s="37"/>
      <c r="BE194" s="37" t="s">
        <v>2434</v>
      </c>
      <c r="BF194" s="37" t="s">
        <v>2</v>
      </c>
      <c r="BG194" s="37">
        <v>1001050290</v>
      </c>
      <c r="BH194" s="37" t="s">
        <v>3874</v>
      </c>
      <c r="BI194" s="37" t="s">
        <v>3810</v>
      </c>
      <c r="BJ194" s="37" t="s">
        <v>3774</v>
      </c>
      <c r="BK194" s="37" t="s">
        <v>3892</v>
      </c>
      <c r="BL194" s="79">
        <v>37695</v>
      </c>
      <c r="BM194" s="37" t="s">
        <v>8</v>
      </c>
      <c r="BN194" s="37" t="s">
        <v>116</v>
      </c>
      <c r="BO194" s="37" t="s">
        <v>116</v>
      </c>
      <c r="BP194" s="37"/>
      <c r="BQ194" s="37"/>
      <c r="BR194" s="37"/>
      <c r="BS194" s="37"/>
      <c r="BT194" s="37"/>
      <c r="BU194" s="37"/>
      <c r="BV194" s="79"/>
      <c r="BW194" s="50" t="str">
        <f t="shared" si="14"/>
        <v/>
      </c>
      <c r="BX194" s="62"/>
      <c r="BY194" s="62"/>
      <c r="BZ194" s="62"/>
      <c r="CA194" s="37" t="s">
        <v>2</v>
      </c>
      <c r="CB194" s="37">
        <v>1001050290</v>
      </c>
      <c r="CC194" s="37" t="s">
        <v>3874</v>
      </c>
      <c r="CD194" s="37" t="s">
        <v>3810</v>
      </c>
      <c r="CE194" s="37" t="s">
        <v>3774</v>
      </c>
      <c r="CF194" s="37" t="s">
        <v>3892</v>
      </c>
      <c r="CG194" s="79">
        <v>37695</v>
      </c>
      <c r="CH194" s="50">
        <f t="shared" ca="1" si="13"/>
        <v>20</v>
      </c>
      <c r="CI194" s="62" t="s">
        <v>8</v>
      </c>
      <c r="CJ194" s="62" t="s">
        <v>116</v>
      </c>
      <c r="CK194" s="62" t="s">
        <v>116</v>
      </c>
      <c r="CL194" s="37" t="s">
        <v>2443</v>
      </c>
      <c r="CM194" s="37" t="s">
        <v>2457</v>
      </c>
      <c r="CN194" s="37" t="s">
        <v>2495</v>
      </c>
      <c r="CO194" s="37"/>
      <c r="CP194" s="37" t="s">
        <v>2495</v>
      </c>
      <c r="CQ194" s="37" t="s">
        <v>2495</v>
      </c>
      <c r="CR194" s="37">
        <v>1</v>
      </c>
      <c r="CS194" s="37" t="s">
        <v>2496</v>
      </c>
      <c r="CT194" s="37"/>
      <c r="CU194" s="37"/>
      <c r="CV194" s="37"/>
      <c r="CW194" s="37"/>
      <c r="CX194" s="37"/>
      <c r="CY194" s="37"/>
      <c r="CZ194" s="37"/>
      <c r="DA194" s="37"/>
      <c r="DB194" s="37"/>
      <c r="DC19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4" s="37"/>
    </row>
    <row r="195" spans="1:108" ht="45" customHeight="1" x14ac:dyDescent="0.3">
      <c r="A195" s="50">
        <v>1027302696</v>
      </c>
      <c r="B195" s="37" t="s">
        <v>2427</v>
      </c>
      <c r="C195" s="81">
        <v>44642</v>
      </c>
      <c r="D195" s="81"/>
      <c r="E195" s="50"/>
      <c r="F195" s="50"/>
      <c r="G195" s="50"/>
      <c r="H195" s="50" t="s">
        <v>4102</v>
      </c>
      <c r="I195" s="37" t="s">
        <v>6745</v>
      </c>
      <c r="J195" s="37" t="str">
        <f>VLOOKUP(MATRIZ_PRINCIPAL_USUARIOS[[#This Row],[DUPLA]],DUPLAS[],2,0)</f>
        <v>NIKOL MALES - ANDREA ROCIO</v>
      </c>
      <c r="K195" s="37" t="s">
        <v>1</v>
      </c>
      <c r="L195" s="37" t="s">
        <v>3831</v>
      </c>
      <c r="M195" s="37" t="s">
        <v>3858</v>
      </c>
      <c r="N195" s="37" t="s">
        <v>5570</v>
      </c>
      <c r="O195" s="37" t="s">
        <v>4045</v>
      </c>
      <c r="P19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SEBASTIAN LUCAS ESPINOSA</v>
      </c>
      <c r="Q195" s="81">
        <v>44150</v>
      </c>
      <c r="R195" s="50">
        <f t="shared" ca="1" si="10"/>
        <v>2</v>
      </c>
      <c r="S195" s="50">
        <f t="shared" ca="1" si="11"/>
        <v>4</v>
      </c>
      <c r="T195" s="50">
        <f t="shared" ca="1" si="12"/>
        <v>0</v>
      </c>
      <c r="U195" s="37" t="str">
        <f ca="1">IF(MATRIZ_PRINCIPAL_USUARIOS[[#This Row],[FECHA DE NACIMIENTO]]&gt;0,CONCATENATE(R195," AÑOS ",S195," MESES ",T195," DIAS "),"")</f>
        <v xml:space="preserve">2 AÑOS 4 MESES 0 DIAS </v>
      </c>
      <c r="V19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5" s="37" t="s">
        <v>129</v>
      </c>
      <c r="X195" s="37" t="s">
        <v>8</v>
      </c>
      <c r="Y195" s="37" t="s">
        <v>116</v>
      </c>
      <c r="Z195" s="37" t="s">
        <v>116</v>
      </c>
      <c r="AA195" s="37" t="s">
        <v>2496</v>
      </c>
      <c r="AB195" s="37" t="s">
        <v>2496</v>
      </c>
      <c r="AC195" s="37"/>
      <c r="AD195" s="37" t="s">
        <v>2518</v>
      </c>
      <c r="AE195" s="37"/>
      <c r="AF195" s="37" t="s">
        <v>2496</v>
      </c>
      <c r="AG195" s="37" t="s">
        <v>2496</v>
      </c>
      <c r="AH195" s="37" t="s">
        <v>2496</v>
      </c>
      <c r="AI195" s="37" t="s">
        <v>2496</v>
      </c>
      <c r="AJ195" s="37" t="s">
        <v>2496</v>
      </c>
      <c r="AK195" s="37" t="s">
        <v>2496</v>
      </c>
      <c r="AL195" s="37" t="s">
        <v>2496</v>
      </c>
      <c r="AM195" s="37" t="s">
        <v>8</v>
      </c>
      <c r="AN195" s="37" t="s">
        <v>116</v>
      </c>
      <c r="AO195" s="37" t="s">
        <v>140</v>
      </c>
      <c r="AP195" s="62" t="s">
        <v>143</v>
      </c>
      <c r="AQ195" s="37" t="s">
        <v>151</v>
      </c>
      <c r="AR195" s="37" t="s">
        <v>5571</v>
      </c>
      <c r="AS195" s="37"/>
      <c r="AT195" s="37" t="s">
        <v>5572</v>
      </c>
      <c r="AU195" s="37">
        <v>3118935084</v>
      </c>
      <c r="AV195" s="37"/>
      <c r="AW195" s="37">
        <v>1</v>
      </c>
      <c r="AX195" s="37" t="s">
        <v>135</v>
      </c>
      <c r="AY195" s="37" t="s">
        <v>2495</v>
      </c>
      <c r="AZ195" s="58" t="s">
        <v>3592</v>
      </c>
      <c r="BA195" s="37" t="s">
        <v>2496</v>
      </c>
      <c r="BB195" s="37" t="s">
        <v>2496</v>
      </c>
      <c r="BC195" s="37" t="s">
        <v>3607</v>
      </c>
      <c r="BD195" s="37"/>
      <c r="BE195" s="37" t="s">
        <v>2434</v>
      </c>
      <c r="BF195" s="37" t="s">
        <v>2</v>
      </c>
      <c r="BG195" s="37">
        <v>1000221385</v>
      </c>
      <c r="BH195" s="37" t="s">
        <v>5573</v>
      </c>
      <c r="BI195" s="37" t="s">
        <v>5574</v>
      </c>
      <c r="BJ195" s="37" t="s">
        <v>4045</v>
      </c>
      <c r="BK195" s="37" t="s">
        <v>5575</v>
      </c>
      <c r="BL195" s="81">
        <v>32946</v>
      </c>
      <c r="BM195" s="37" t="s">
        <v>8</v>
      </c>
      <c r="BN195" s="37" t="s">
        <v>116</v>
      </c>
      <c r="BO195" s="37" t="s">
        <v>116</v>
      </c>
      <c r="BP195" s="37"/>
      <c r="BQ195" s="37"/>
      <c r="BR195" s="37"/>
      <c r="BS195" s="37"/>
      <c r="BT195" s="37"/>
      <c r="BU195" s="37"/>
      <c r="BV195" s="81"/>
      <c r="BW195" s="50" t="str">
        <f t="shared" si="14"/>
        <v/>
      </c>
      <c r="BX195" s="62"/>
      <c r="BY195" s="62"/>
      <c r="BZ195" s="62"/>
      <c r="CA195" s="37" t="s">
        <v>2</v>
      </c>
      <c r="CB195" s="37">
        <v>1000221385</v>
      </c>
      <c r="CC195" s="37" t="s">
        <v>5573</v>
      </c>
      <c r="CD195" s="37" t="s">
        <v>5574</v>
      </c>
      <c r="CE195" s="37" t="s">
        <v>4045</v>
      </c>
      <c r="CF195" s="37" t="s">
        <v>5575</v>
      </c>
      <c r="CG195" s="81">
        <v>32946</v>
      </c>
      <c r="CH195" s="50">
        <f t="shared" ca="1" si="13"/>
        <v>33</v>
      </c>
      <c r="CI195" s="62" t="s">
        <v>8</v>
      </c>
      <c r="CJ195" s="62" t="s">
        <v>116</v>
      </c>
      <c r="CK195" s="62" t="s">
        <v>116</v>
      </c>
      <c r="CL195" s="37" t="s">
        <v>2444</v>
      </c>
      <c r="CM195" s="37" t="s">
        <v>2462</v>
      </c>
      <c r="CN195" s="37" t="s">
        <v>2495</v>
      </c>
      <c r="CO195" s="81"/>
      <c r="CP195" s="37" t="s">
        <v>2495</v>
      </c>
      <c r="CQ195" s="37" t="s">
        <v>2495</v>
      </c>
      <c r="CR195" s="37">
        <v>1</v>
      </c>
      <c r="CS195" s="37" t="s">
        <v>2496</v>
      </c>
      <c r="CT195" s="37"/>
      <c r="CU195" s="37"/>
      <c r="CV195" s="37">
        <v>40</v>
      </c>
      <c r="CW195" s="37">
        <v>3345</v>
      </c>
      <c r="CX195" s="37">
        <v>51</v>
      </c>
      <c r="CY195" s="37"/>
      <c r="CZ195" s="37">
        <v>6</v>
      </c>
      <c r="DA195" s="37">
        <v>12</v>
      </c>
      <c r="DB195" s="37"/>
      <c r="DC19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5" s="37"/>
    </row>
    <row r="196" spans="1:108" ht="45" customHeight="1" x14ac:dyDescent="0.3">
      <c r="A196" s="50">
        <v>1023046883</v>
      </c>
      <c r="B196" s="37" t="s">
        <v>2428</v>
      </c>
      <c r="C196" s="81">
        <v>44623</v>
      </c>
      <c r="D196" s="81">
        <v>44624</v>
      </c>
      <c r="E196" s="50" t="e">
        <f>VLOOKUP(MATRIZ_PRINCIPAL_USUARIOS[[#This Row],[NUMERO DE DOCUMENTO]],#REF!,2,0)</f>
        <v>#REF!</v>
      </c>
      <c r="F196" s="50" t="e">
        <f>VLOOKUP(MATRIZ_PRINCIPAL_USUARIOS[[#This Row],[NOMBRE COMPLETO]],$E$659:$E$682,1,0)</f>
        <v>#N/A</v>
      </c>
      <c r="G196" s="50" t="s">
        <v>5554</v>
      </c>
      <c r="H196" s="37" t="s">
        <v>4102</v>
      </c>
      <c r="I196" s="37" t="s">
        <v>6745</v>
      </c>
      <c r="J196" s="37" t="str">
        <f>VLOOKUP(MATRIZ_PRINCIPAL_USUARIOS[[#This Row],[DUPLA]],DUPLAS[],2,0)</f>
        <v>NIKOL MALES - ANDREA ROCIO</v>
      </c>
      <c r="K196" s="37" t="s">
        <v>1</v>
      </c>
      <c r="L196" s="37" t="s">
        <v>4337</v>
      </c>
      <c r="M196" s="37"/>
      <c r="N196" s="37" t="s">
        <v>3751</v>
      </c>
      <c r="O196" s="37" t="s">
        <v>3835</v>
      </c>
      <c r="P19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ELIANA  MARTINEZ SANCHEZ</v>
      </c>
      <c r="Q196" s="79">
        <v>44368</v>
      </c>
      <c r="R196" s="50">
        <f t="shared" ca="1" si="10"/>
        <v>1</v>
      </c>
      <c r="S196" s="50">
        <f t="shared" ca="1" si="11"/>
        <v>8</v>
      </c>
      <c r="T196" s="50">
        <f t="shared" ca="1" si="12"/>
        <v>22</v>
      </c>
      <c r="U196" s="37" t="str">
        <f ca="1">IF(MATRIZ_PRINCIPAL_USUARIOS[[#This Row],[FECHA DE NACIMIENTO]]&gt;0,CONCATENATE(R196," AÑOS ",S196," MESES ",T196," DIAS "),"")</f>
        <v xml:space="preserve">1 AÑOS 8 MESES 22 DIAS </v>
      </c>
      <c r="V19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6" s="116" t="s">
        <v>130</v>
      </c>
      <c r="X196" s="37" t="s">
        <v>8</v>
      </c>
      <c r="Y196" s="37" t="s">
        <v>116</v>
      </c>
      <c r="Z196" s="37" t="s">
        <v>116</v>
      </c>
      <c r="AA196" s="37" t="s">
        <v>2496</v>
      </c>
      <c r="AB196" s="37" t="s">
        <v>2496</v>
      </c>
      <c r="AC196" s="37"/>
      <c r="AD196" s="37" t="s">
        <v>2518</v>
      </c>
      <c r="AE196" s="37"/>
      <c r="AF196" s="37" t="s">
        <v>2496</v>
      </c>
      <c r="AG196" s="37" t="s">
        <v>2496</v>
      </c>
      <c r="AH196" s="37" t="s">
        <v>2496</v>
      </c>
      <c r="AI196" s="37" t="s">
        <v>2496</v>
      </c>
      <c r="AJ196" s="37" t="s">
        <v>2496</v>
      </c>
      <c r="AK196" s="37" t="s">
        <v>2496</v>
      </c>
      <c r="AL196" s="37" t="s">
        <v>2496</v>
      </c>
      <c r="AM196" s="37" t="s">
        <v>8</v>
      </c>
      <c r="AN196" s="37" t="s">
        <v>116</v>
      </c>
      <c r="AO196" s="37" t="s">
        <v>140</v>
      </c>
      <c r="AP196" s="62" t="s">
        <v>143</v>
      </c>
      <c r="AQ196" s="37" t="s">
        <v>151</v>
      </c>
      <c r="AR196" s="37" t="s">
        <v>4747</v>
      </c>
      <c r="AS196" s="37"/>
      <c r="AT196" s="37" t="s">
        <v>4909</v>
      </c>
      <c r="AU196" s="37">
        <v>3204026276</v>
      </c>
      <c r="AV196" s="37"/>
      <c r="AW196" s="37"/>
      <c r="AX196" s="37" t="s">
        <v>135</v>
      </c>
      <c r="AY196" s="37" t="s">
        <v>2495</v>
      </c>
      <c r="AZ196" s="58" t="s">
        <v>3601</v>
      </c>
      <c r="BA196" s="37" t="s">
        <v>2496</v>
      </c>
      <c r="BB196" s="37" t="s">
        <v>2496</v>
      </c>
      <c r="BC196" s="37" t="s">
        <v>3607</v>
      </c>
      <c r="BD196" s="37" t="s">
        <v>2496</v>
      </c>
      <c r="BE196" s="37" t="s">
        <v>2434</v>
      </c>
      <c r="BF196" s="37" t="s">
        <v>2</v>
      </c>
      <c r="BG196" s="37">
        <v>1023037929</v>
      </c>
      <c r="BH196" s="37" t="s">
        <v>3994</v>
      </c>
      <c r="BI196" s="37" t="s">
        <v>3878</v>
      </c>
      <c r="BJ196" s="37" t="s">
        <v>3835</v>
      </c>
      <c r="BK196" s="37" t="s">
        <v>3945</v>
      </c>
      <c r="BL196" s="79">
        <v>36415</v>
      </c>
      <c r="BM196" s="37" t="s">
        <v>8</v>
      </c>
      <c r="BN196" s="37" t="s">
        <v>116</v>
      </c>
      <c r="BO196" s="37" t="s">
        <v>116</v>
      </c>
      <c r="BP196" s="37"/>
      <c r="BQ196" s="37"/>
      <c r="BR196" s="37"/>
      <c r="BS196" s="37"/>
      <c r="BT196" s="37"/>
      <c r="BU196" s="37"/>
      <c r="BV196" s="79"/>
      <c r="BW196" s="50" t="str">
        <f t="shared" si="14"/>
        <v/>
      </c>
      <c r="BX196" s="62"/>
      <c r="BY196" s="62"/>
      <c r="BZ196" s="62"/>
      <c r="CA196" s="37" t="s">
        <v>2</v>
      </c>
      <c r="CB196" s="37">
        <v>1023037929</v>
      </c>
      <c r="CC196" s="37" t="s">
        <v>3994</v>
      </c>
      <c r="CD196" s="37" t="s">
        <v>3878</v>
      </c>
      <c r="CE196" s="37" t="s">
        <v>3835</v>
      </c>
      <c r="CF196" s="37" t="s">
        <v>3945</v>
      </c>
      <c r="CG196" s="79">
        <v>36415</v>
      </c>
      <c r="CH196" s="50">
        <f t="shared" ca="1" si="13"/>
        <v>23</v>
      </c>
      <c r="CI196" s="62" t="s">
        <v>8</v>
      </c>
      <c r="CJ196" s="62" t="s">
        <v>116</v>
      </c>
      <c r="CK196" s="62" t="s">
        <v>116</v>
      </c>
      <c r="CL196" s="37" t="s">
        <v>2443</v>
      </c>
      <c r="CM196" s="37" t="s">
        <v>2457</v>
      </c>
      <c r="CN196" s="37" t="s">
        <v>2495</v>
      </c>
      <c r="CO196" s="37"/>
      <c r="CP196" s="37" t="s">
        <v>2495</v>
      </c>
      <c r="CQ196" s="37" t="s">
        <v>2495</v>
      </c>
      <c r="CR196" s="37">
        <v>2</v>
      </c>
      <c r="CS196" s="37" t="s">
        <v>2496</v>
      </c>
      <c r="CT196" s="37"/>
      <c r="CU196" s="37"/>
      <c r="CV196" s="37"/>
      <c r="CW196" s="37">
        <v>2352</v>
      </c>
      <c r="CX196" s="37"/>
      <c r="CY196" s="37"/>
      <c r="CZ196" s="37"/>
      <c r="DA196" s="37"/>
      <c r="DB196" s="37"/>
      <c r="DC19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196" s="37"/>
    </row>
    <row r="197" spans="1:108" ht="45" customHeight="1" x14ac:dyDescent="0.3">
      <c r="A197" s="50">
        <v>1023048255</v>
      </c>
      <c r="B197" s="37" t="s">
        <v>2427</v>
      </c>
      <c r="C197" s="81">
        <v>44677</v>
      </c>
      <c r="D197" s="81"/>
      <c r="E197" s="50"/>
      <c r="F197" s="50"/>
      <c r="G197" s="50" t="s">
        <v>3686</v>
      </c>
      <c r="H197" s="50" t="s">
        <v>4102</v>
      </c>
      <c r="I197" s="37" t="s">
        <v>6750</v>
      </c>
      <c r="J197" s="37" t="str">
        <f>VLOOKUP(MATRIZ_PRINCIPAL_USUARIOS[[#This Row],[DUPLA]],DUPLAS[],2,0)</f>
        <v>JOHANA ALVARADO</v>
      </c>
      <c r="K197" s="37" t="s">
        <v>1</v>
      </c>
      <c r="L197" s="37" t="s">
        <v>5749</v>
      </c>
      <c r="M197" s="37"/>
      <c r="N197" s="37" t="s">
        <v>3771</v>
      </c>
      <c r="O197" s="37" t="s">
        <v>3808</v>
      </c>
      <c r="P19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BRIANNA  DIAZ PEREZ</v>
      </c>
      <c r="Q197" s="81">
        <v>44649</v>
      </c>
      <c r="R197" s="50">
        <f t="shared" ca="1" si="10"/>
        <v>0</v>
      </c>
      <c r="S197" s="50">
        <f t="shared" ca="1" si="11"/>
        <v>11</v>
      </c>
      <c r="T197" s="50">
        <f t="shared" ca="1" si="12"/>
        <v>14</v>
      </c>
      <c r="U197" s="37" t="str">
        <f ca="1">IF(MATRIZ_PRINCIPAL_USUARIOS[[#This Row],[FECHA DE NACIMIENTO]]&gt;0,CONCATENATE(R197," AÑOS ",S197," MESES ",T197," DIAS "),"")</f>
        <v xml:space="preserve">0 AÑOS 11 MESES 14 DIAS </v>
      </c>
      <c r="V19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7" s="129" t="s">
        <v>130</v>
      </c>
      <c r="X197" s="37" t="s">
        <v>8</v>
      </c>
      <c r="Y197" s="37" t="s">
        <v>116</v>
      </c>
      <c r="Z197" s="37" t="s">
        <v>116</v>
      </c>
      <c r="AA197" s="37" t="s">
        <v>2496</v>
      </c>
      <c r="AB197" s="37" t="s">
        <v>2496</v>
      </c>
      <c r="AC197" s="37"/>
      <c r="AD197" s="37" t="s">
        <v>2518</v>
      </c>
      <c r="AE197" s="37"/>
      <c r="AF197" s="37" t="s">
        <v>2496</v>
      </c>
      <c r="AG197" s="37" t="s">
        <v>2496</v>
      </c>
      <c r="AH197" s="37" t="s">
        <v>2496</v>
      </c>
      <c r="AI197" s="37" t="s">
        <v>2496</v>
      </c>
      <c r="AJ197" s="37" t="s">
        <v>2496</v>
      </c>
      <c r="AK197" s="37" t="s">
        <v>2496</v>
      </c>
      <c r="AL197" s="37" t="s">
        <v>2496</v>
      </c>
      <c r="AM197" s="37" t="s">
        <v>8</v>
      </c>
      <c r="AN197" s="37" t="s">
        <v>116</v>
      </c>
      <c r="AO197" s="37" t="s">
        <v>140</v>
      </c>
      <c r="AP197" s="62" t="s">
        <v>143</v>
      </c>
      <c r="AQ197" s="37" t="s">
        <v>151</v>
      </c>
      <c r="AR197" s="37" t="s">
        <v>4712</v>
      </c>
      <c r="AS197" s="37"/>
      <c r="AT197" s="37" t="s">
        <v>4910</v>
      </c>
      <c r="AU197" s="37">
        <v>3232406157</v>
      </c>
      <c r="AV197" s="37">
        <v>8124767</v>
      </c>
      <c r="AW197" s="37">
        <v>1</v>
      </c>
      <c r="AX197" s="37" t="s">
        <v>135</v>
      </c>
      <c r="AY197" s="37" t="s">
        <v>2496</v>
      </c>
      <c r="AZ197" s="37"/>
      <c r="BA197" s="37" t="s">
        <v>2496</v>
      </c>
      <c r="BB197" s="37" t="s">
        <v>2496</v>
      </c>
      <c r="BC197" s="37" t="s">
        <v>3654</v>
      </c>
      <c r="BD197" s="37" t="s">
        <v>2495</v>
      </c>
      <c r="BE197" s="37" t="s">
        <v>2434</v>
      </c>
      <c r="BF197" s="37" t="s">
        <v>2</v>
      </c>
      <c r="BG197" s="37">
        <v>1010241876</v>
      </c>
      <c r="BH197" s="37" t="s">
        <v>4055</v>
      </c>
      <c r="BI197" s="37" t="s">
        <v>5202</v>
      </c>
      <c r="BJ197" s="37" t="s">
        <v>4339</v>
      </c>
      <c r="BK197" s="37" t="s">
        <v>3894</v>
      </c>
      <c r="BL197" s="79">
        <v>36060</v>
      </c>
      <c r="BM197" s="37" t="s">
        <v>8</v>
      </c>
      <c r="BN197" s="37" t="s">
        <v>98</v>
      </c>
      <c r="BO197" s="37" t="s">
        <v>90</v>
      </c>
      <c r="BP197" s="37"/>
      <c r="BQ197" s="37"/>
      <c r="BR197" s="37"/>
      <c r="BS197" s="37"/>
      <c r="BT197" s="37"/>
      <c r="BU197" s="37"/>
      <c r="BV197" s="81"/>
      <c r="BW197" s="50" t="str">
        <f t="shared" si="14"/>
        <v/>
      </c>
      <c r="BX197" s="62"/>
      <c r="BY197" s="62"/>
      <c r="BZ197" s="62"/>
      <c r="CA197" s="37" t="s">
        <v>2</v>
      </c>
      <c r="CB197" s="37">
        <v>1010241876</v>
      </c>
      <c r="CC197" s="37" t="s">
        <v>5201</v>
      </c>
      <c r="CD197" s="37" t="s">
        <v>5202</v>
      </c>
      <c r="CE197" s="37" t="s">
        <v>3808</v>
      </c>
      <c r="CF197" s="37" t="s">
        <v>3894</v>
      </c>
      <c r="CG197" s="81" t="s">
        <v>5750</v>
      </c>
      <c r="CH197" s="50" t="e">
        <f t="shared" ca="1" si="13"/>
        <v>#VALUE!</v>
      </c>
      <c r="CI197" s="62" t="s">
        <v>8</v>
      </c>
      <c r="CJ197" s="62" t="s">
        <v>116</v>
      </c>
      <c r="CK197" s="62" t="s">
        <v>116</v>
      </c>
      <c r="CL197" s="37" t="s">
        <v>2444</v>
      </c>
      <c r="CM197" s="37" t="s">
        <v>2490</v>
      </c>
      <c r="CN197" s="37"/>
      <c r="CO197" s="81"/>
      <c r="CP197" s="37"/>
      <c r="CQ197" s="37"/>
      <c r="CR197" s="50"/>
      <c r="CS197" s="37" t="s">
        <v>2496</v>
      </c>
      <c r="CT197" s="37"/>
      <c r="CU197" s="37"/>
      <c r="CV197" s="37"/>
      <c r="CW197" s="37"/>
      <c r="CX197" s="37"/>
      <c r="CY197" s="37"/>
      <c r="CZ197" s="37"/>
      <c r="DA197" s="37"/>
      <c r="DB197" s="37"/>
      <c r="DC19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197" s="37"/>
    </row>
    <row r="198" spans="1:108" ht="45" customHeight="1" x14ac:dyDescent="0.3">
      <c r="A198" s="50">
        <v>1010241876</v>
      </c>
      <c r="B198" s="37" t="s">
        <v>2428</v>
      </c>
      <c r="C198" s="81">
        <v>44623</v>
      </c>
      <c r="D198" s="81">
        <v>44676</v>
      </c>
      <c r="E198" s="50" t="e">
        <f>VLOOKUP(MATRIZ_PRINCIPAL_USUARIOS[[#This Row],[NUMERO DE DOCUMENTO]],#REF!,2,0)</f>
        <v>#REF!</v>
      </c>
      <c r="F198" s="50" t="e">
        <f>VLOOKUP(MATRIZ_PRINCIPAL_USUARIOS[[#This Row],[NOMBRE COMPLETO]],$E$659:$E$682,1,0)</f>
        <v>#N/A</v>
      </c>
      <c r="G198" s="50"/>
      <c r="H198" s="37" t="s">
        <v>4102</v>
      </c>
      <c r="I198" s="37" t="s">
        <v>5619</v>
      </c>
      <c r="J198" s="37" t="str">
        <f>VLOOKUP(MATRIZ_PRINCIPAL_USUARIOS[[#This Row],[DUPLA]],DUPLAS[],2,0)</f>
        <v>PAOLA</v>
      </c>
      <c r="K198" s="37" t="s">
        <v>2</v>
      </c>
      <c r="L198" s="37" t="s">
        <v>4055</v>
      </c>
      <c r="M198" s="37" t="s">
        <v>4338</v>
      </c>
      <c r="N198" s="37" t="s">
        <v>4339</v>
      </c>
      <c r="O198" s="37" t="s">
        <v>3894</v>
      </c>
      <c r="P19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VIVIANA YIBELY PEREZ  LEON</v>
      </c>
      <c r="Q198" s="79">
        <v>36060</v>
      </c>
      <c r="R198" s="50">
        <f t="shared" ca="1" si="10"/>
        <v>24</v>
      </c>
      <c r="S198" s="50">
        <f t="shared" ca="1" si="11"/>
        <v>5</v>
      </c>
      <c r="T198" s="50">
        <f t="shared" ca="1" si="12"/>
        <v>21</v>
      </c>
      <c r="U198" s="37" t="str">
        <f ca="1">IF(MATRIZ_PRINCIPAL_USUARIOS[[#This Row],[FECHA DE NACIMIENTO]]&gt;0,CONCATENATE(R198," AÑOS ",S198," MESES ",T198," DIAS "),"")</f>
        <v xml:space="preserve">24 AÑOS 5 MESES 21 DIAS </v>
      </c>
      <c r="V19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198" s="116" t="s">
        <v>130</v>
      </c>
      <c r="X198" s="37" t="s">
        <v>8</v>
      </c>
      <c r="Y198" s="37" t="s">
        <v>116</v>
      </c>
      <c r="Z198" s="37" t="s">
        <v>116</v>
      </c>
      <c r="AA198" s="37" t="s">
        <v>2496</v>
      </c>
      <c r="AB198" s="37" t="s">
        <v>2496</v>
      </c>
      <c r="AC198" s="37"/>
      <c r="AD198" s="37" t="s">
        <v>2518</v>
      </c>
      <c r="AE198" s="37"/>
      <c r="AF198" s="37" t="s">
        <v>2496</v>
      </c>
      <c r="AG198" s="37" t="s">
        <v>2496</v>
      </c>
      <c r="AH198" s="37" t="s">
        <v>2496</v>
      </c>
      <c r="AI198" s="37" t="s">
        <v>2496</v>
      </c>
      <c r="AJ198" s="37" t="s">
        <v>2496</v>
      </c>
      <c r="AK198" s="37" t="s">
        <v>2496</v>
      </c>
      <c r="AL198" s="37" t="s">
        <v>2496</v>
      </c>
      <c r="AM198" s="37" t="s">
        <v>8</v>
      </c>
      <c r="AN198" s="37" t="s">
        <v>116</v>
      </c>
      <c r="AO198" s="37" t="s">
        <v>140</v>
      </c>
      <c r="AP198" s="62" t="s">
        <v>143</v>
      </c>
      <c r="AQ198" s="37" t="s">
        <v>151</v>
      </c>
      <c r="AR198" s="37" t="s">
        <v>4712</v>
      </c>
      <c r="AS198" s="37"/>
      <c r="AT198" s="37" t="s">
        <v>4910</v>
      </c>
      <c r="AU198" s="37"/>
      <c r="AV198" s="37"/>
      <c r="AW198" s="37">
        <v>1</v>
      </c>
      <c r="AX198" s="37" t="s">
        <v>135</v>
      </c>
      <c r="AY198" s="37" t="s">
        <v>2495</v>
      </c>
      <c r="AZ198" s="58" t="s">
        <v>3653</v>
      </c>
      <c r="BA198" s="37" t="s">
        <v>2496</v>
      </c>
      <c r="BB198" s="37" t="s">
        <v>2496</v>
      </c>
      <c r="BC198" s="37" t="s">
        <v>3607</v>
      </c>
      <c r="BD198" s="37" t="s">
        <v>2496</v>
      </c>
      <c r="BE198" s="37"/>
      <c r="BF198" s="37"/>
      <c r="BG198" s="37"/>
      <c r="BH198" s="37"/>
      <c r="BI198" s="37"/>
      <c r="BJ198" s="37"/>
      <c r="BK198" s="37"/>
      <c r="BL198" s="79"/>
      <c r="BM198" s="37"/>
      <c r="BN198" s="37"/>
      <c r="BO198" s="37"/>
      <c r="BP198" s="37"/>
      <c r="BQ198" s="37"/>
      <c r="BR198" s="37"/>
      <c r="BS198" s="37"/>
      <c r="BT198" s="37"/>
      <c r="BU198" s="37"/>
      <c r="BV198" s="79"/>
      <c r="BW198" s="50" t="str">
        <f t="shared" si="14"/>
        <v/>
      </c>
      <c r="BX198" s="62"/>
      <c r="BY198" s="62"/>
      <c r="BZ198" s="62"/>
      <c r="CA198" s="37" t="s">
        <v>2</v>
      </c>
      <c r="CB198" s="37">
        <v>1010241876</v>
      </c>
      <c r="CC198" s="37" t="s">
        <v>5201</v>
      </c>
      <c r="CD198" s="37" t="s">
        <v>5202</v>
      </c>
      <c r="CE198" s="37" t="s">
        <v>3808</v>
      </c>
      <c r="CF198" s="37" t="s">
        <v>3894</v>
      </c>
      <c r="CG198" s="79">
        <v>36060</v>
      </c>
      <c r="CH198" s="50">
        <f t="shared" ca="1" si="13"/>
        <v>24</v>
      </c>
      <c r="CI198" s="62" t="s">
        <v>8</v>
      </c>
      <c r="CJ198" s="62" t="s">
        <v>116</v>
      </c>
      <c r="CK198" s="62" t="s">
        <v>116</v>
      </c>
      <c r="CL198" s="37" t="s">
        <v>2444</v>
      </c>
      <c r="CM198" s="37" t="s">
        <v>2466</v>
      </c>
      <c r="CN198" s="37" t="s">
        <v>2495</v>
      </c>
      <c r="CO198" s="37"/>
      <c r="CP198" s="37"/>
      <c r="CQ198" s="37"/>
      <c r="CR198" s="37"/>
      <c r="CS198" s="37"/>
      <c r="CT198" s="37"/>
      <c r="CU198" s="37"/>
      <c r="CV198" s="37"/>
      <c r="CW198" s="37"/>
      <c r="CX198" s="37"/>
      <c r="CY198" s="37"/>
      <c r="CZ198" s="37"/>
      <c r="DA198" s="37"/>
      <c r="DB198" s="37">
        <v>35</v>
      </c>
      <c r="DC19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198" s="37"/>
    </row>
    <row r="199" spans="1:108" ht="45" customHeight="1" x14ac:dyDescent="0.3">
      <c r="A199" s="50">
        <v>1029299640</v>
      </c>
      <c r="B199" s="37" t="s">
        <v>2427</v>
      </c>
      <c r="C199" s="81">
        <v>44649</v>
      </c>
      <c r="D199" s="81"/>
      <c r="E199" s="50"/>
      <c r="F199" s="50"/>
      <c r="G199" s="50"/>
      <c r="H199" s="37" t="s">
        <v>4102</v>
      </c>
      <c r="I199" s="37" t="s">
        <v>6745</v>
      </c>
      <c r="J199" s="37" t="str">
        <f>VLOOKUP(MATRIZ_PRINCIPAL_USUARIOS[[#This Row],[DUPLA]],DUPLAS[],2,0)</f>
        <v>NIKOL MALES - ANDREA ROCIO</v>
      </c>
      <c r="K199" s="37" t="s">
        <v>1</v>
      </c>
      <c r="L199" s="37" t="s">
        <v>5620</v>
      </c>
      <c r="M199" s="37" t="s">
        <v>3782</v>
      </c>
      <c r="N199" s="37" t="s">
        <v>5621</v>
      </c>
      <c r="O199" s="37" t="s">
        <v>5622</v>
      </c>
      <c r="P19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MOISES DAVID OLMOS BRAVO</v>
      </c>
      <c r="Q199" s="81">
        <v>43872</v>
      </c>
      <c r="R199" s="50">
        <f t="shared" ca="1" si="10"/>
        <v>3</v>
      </c>
      <c r="S199" s="50">
        <f t="shared" ca="1" si="11"/>
        <v>1</v>
      </c>
      <c r="T199" s="50">
        <f t="shared" ca="1" si="12"/>
        <v>4</v>
      </c>
      <c r="U199" s="37" t="str">
        <f ca="1">IF(MATRIZ_PRINCIPAL_USUARIOS[[#This Row],[FECHA DE NACIMIENTO]]&gt;0,CONCATENATE(R199," AÑOS ",S199," MESES ",T199," DIAS "),"")</f>
        <v xml:space="preserve">3 AÑOS 1 MESES 4 DIAS </v>
      </c>
      <c r="V19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199" s="37" t="s">
        <v>129</v>
      </c>
      <c r="X199" s="37" t="s">
        <v>8</v>
      </c>
      <c r="Y199" s="37" t="s">
        <v>116</v>
      </c>
      <c r="Z199" s="37" t="s">
        <v>116</v>
      </c>
      <c r="AA199" s="37" t="s">
        <v>2496</v>
      </c>
      <c r="AB199" s="37" t="s">
        <v>2496</v>
      </c>
      <c r="AC199" s="37"/>
      <c r="AD199" s="37" t="s">
        <v>2518</v>
      </c>
      <c r="AE199" s="37"/>
      <c r="AF199" s="37" t="s">
        <v>2496</v>
      </c>
      <c r="AG199" s="37" t="s">
        <v>2496</v>
      </c>
      <c r="AH199" s="37" t="s">
        <v>2496</v>
      </c>
      <c r="AI199" s="37" t="s">
        <v>2496</v>
      </c>
      <c r="AJ199" s="37" t="s">
        <v>2496</v>
      </c>
      <c r="AK199" s="37" t="s">
        <v>2496</v>
      </c>
      <c r="AL199" s="37" t="s">
        <v>2496</v>
      </c>
      <c r="AM199" s="37" t="s">
        <v>8</v>
      </c>
      <c r="AN199" s="37" t="s">
        <v>116</v>
      </c>
      <c r="AO199" s="37" t="s">
        <v>140</v>
      </c>
      <c r="AP199" s="62" t="s">
        <v>143</v>
      </c>
      <c r="AQ199" s="37" t="s">
        <v>151</v>
      </c>
      <c r="AR199" s="37" t="s">
        <v>4102</v>
      </c>
      <c r="AS199" s="37"/>
      <c r="AT199" s="37" t="s">
        <v>5623</v>
      </c>
      <c r="AU199" s="37">
        <v>3004350992</v>
      </c>
      <c r="AV199" s="37"/>
      <c r="AW199" s="37">
        <v>2</v>
      </c>
      <c r="AX199" s="37" t="s">
        <v>135</v>
      </c>
      <c r="AY199" s="37" t="s">
        <v>2496</v>
      </c>
      <c r="AZ199" s="37"/>
      <c r="BA199" s="37" t="s">
        <v>2496</v>
      </c>
      <c r="BB199" s="37" t="s">
        <v>2496</v>
      </c>
      <c r="BC199" s="37" t="s">
        <v>3654</v>
      </c>
      <c r="BD199" s="37"/>
      <c r="BE199" s="37" t="s">
        <v>2434</v>
      </c>
      <c r="BF199" s="37" t="s">
        <v>5</v>
      </c>
      <c r="BG199" s="37"/>
      <c r="BH199" s="37" t="s">
        <v>5624</v>
      </c>
      <c r="BI199" s="37" t="s">
        <v>3919</v>
      </c>
      <c r="BJ199" s="37" t="s">
        <v>5622</v>
      </c>
      <c r="BK199" s="37" t="s">
        <v>5625</v>
      </c>
      <c r="BL199" s="81">
        <v>33606</v>
      </c>
      <c r="BM199" s="37" t="s">
        <v>9</v>
      </c>
      <c r="BN199" s="37" t="s">
        <v>45</v>
      </c>
      <c r="BO199" s="37" t="s">
        <v>45</v>
      </c>
      <c r="BP199" s="37" t="s">
        <v>5</v>
      </c>
      <c r="BQ199" s="37"/>
      <c r="BR199" s="37" t="s">
        <v>4847</v>
      </c>
      <c r="BS199" s="37" t="s">
        <v>3934</v>
      </c>
      <c r="BT199" s="37" t="s">
        <v>5621</v>
      </c>
      <c r="BU199" s="37" t="s">
        <v>3808</v>
      </c>
      <c r="BV199" s="81">
        <v>27546</v>
      </c>
      <c r="BW199" s="50">
        <f t="shared" ca="1" si="14"/>
        <v>47</v>
      </c>
      <c r="BX199" s="62" t="s">
        <v>9</v>
      </c>
      <c r="BY199" s="62" t="s">
        <v>45</v>
      </c>
      <c r="BZ199" s="62" t="s">
        <v>45</v>
      </c>
      <c r="CA199" s="37" t="s">
        <v>5</v>
      </c>
      <c r="CB199" s="37"/>
      <c r="CC199" s="37" t="s">
        <v>5624</v>
      </c>
      <c r="CD199" s="37" t="s">
        <v>3919</v>
      </c>
      <c r="CE199" s="37" t="s">
        <v>5622</v>
      </c>
      <c r="CF199" s="37" t="s">
        <v>5625</v>
      </c>
      <c r="CG199" s="81">
        <v>33606</v>
      </c>
      <c r="CH199" s="50">
        <f t="shared" ca="1" si="13"/>
        <v>31</v>
      </c>
      <c r="CI199" s="62" t="s">
        <v>9</v>
      </c>
      <c r="CJ199" s="62" t="s">
        <v>45</v>
      </c>
      <c r="CK199" s="62" t="s">
        <v>45</v>
      </c>
      <c r="CL199" s="37" t="s">
        <v>2443</v>
      </c>
      <c r="CM199" s="37" t="s">
        <v>2448</v>
      </c>
      <c r="CN199" s="37" t="s">
        <v>2495</v>
      </c>
      <c r="CO199" s="81">
        <v>44648</v>
      </c>
      <c r="CP199" s="37" t="s">
        <v>2495</v>
      </c>
      <c r="CQ199" s="37" t="s">
        <v>2495</v>
      </c>
      <c r="CR199" s="50">
        <v>1</v>
      </c>
      <c r="CS199" s="37" t="s">
        <v>2495</v>
      </c>
      <c r="CT199" s="37"/>
      <c r="CU199" s="37"/>
      <c r="CV199" s="37">
        <v>33</v>
      </c>
      <c r="CW199" s="37">
        <v>1300</v>
      </c>
      <c r="CX199" s="37">
        <v>39</v>
      </c>
      <c r="CY199" s="37" t="s">
        <v>2496</v>
      </c>
      <c r="CZ199" s="37">
        <v>6</v>
      </c>
      <c r="DA199" s="37">
        <v>12</v>
      </c>
      <c r="DB199" s="37"/>
      <c r="DC19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199" s="37"/>
    </row>
    <row r="200" spans="1:108" ht="45" customHeight="1" x14ac:dyDescent="0.3">
      <c r="A200" s="50">
        <v>1023045509</v>
      </c>
      <c r="B200" s="37" t="s">
        <v>2428</v>
      </c>
      <c r="C200" s="81">
        <v>44623</v>
      </c>
      <c r="D200" s="81">
        <v>44648</v>
      </c>
      <c r="E200" s="50" t="e">
        <f>VLOOKUP(MATRIZ_PRINCIPAL_USUARIOS[[#This Row],[NUMERO DE DOCUMENTO]],#REF!,2,0)</f>
        <v>#REF!</v>
      </c>
      <c r="F200" s="50" t="e">
        <f>VLOOKUP(MATRIZ_PRINCIPAL_USUARIOS[[#This Row],[NOMBRE COMPLETO]],$E$659:$E$682,1,0)</f>
        <v>#N/A</v>
      </c>
      <c r="G200" s="50"/>
      <c r="H200" s="37" t="s">
        <v>4102</v>
      </c>
      <c r="I200" s="37" t="s">
        <v>6745</v>
      </c>
      <c r="J200" s="37" t="str">
        <f>VLOOKUP(MATRIZ_PRINCIPAL_USUARIOS[[#This Row],[DUPLA]],DUPLAS[],2,0)</f>
        <v>NIKOL MALES - ANDREA ROCIO</v>
      </c>
      <c r="K200" s="37" t="s">
        <v>1</v>
      </c>
      <c r="L200" s="37" t="s">
        <v>4306</v>
      </c>
      <c r="M200" s="37" t="s">
        <v>3957</v>
      </c>
      <c r="N200" s="37" t="s">
        <v>4212</v>
      </c>
      <c r="O200" s="37" t="s">
        <v>4340</v>
      </c>
      <c r="P20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 DIEGO ARDILA ROBAYO</v>
      </c>
      <c r="Q200" s="79">
        <v>44098</v>
      </c>
      <c r="R200" s="50">
        <f t="shared" ca="1" si="10"/>
        <v>2</v>
      </c>
      <c r="S200" s="50">
        <f t="shared" ca="1" si="11"/>
        <v>5</v>
      </c>
      <c r="T200" s="50">
        <f t="shared" ca="1" si="12"/>
        <v>19</v>
      </c>
      <c r="U200" s="37" t="str">
        <f ca="1">IF(MATRIZ_PRINCIPAL_USUARIOS[[#This Row],[FECHA DE NACIMIENTO]]&gt;0,CONCATENATE(R200," AÑOS ",S200," MESES ",T200," DIAS "),"")</f>
        <v xml:space="preserve">2 AÑOS 5 MESES 19 DIAS </v>
      </c>
      <c r="V20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0" s="116" t="s">
        <v>129</v>
      </c>
      <c r="X200" s="37" t="s">
        <v>8</v>
      </c>
      <c r="Y200" s="37" t="s">
        <v>116</v>
      </c>
      <c r="Z200" s="37" t="s">
        <v>116</v>
      </c>
      <c r="AA200" s="37" t="s">
        <v>2496</v>
      </c>
      <c r="AB200" s="37" t="s">
        <v>2496</v>
      </c>
      <c r="AC200" s="37"/>
      <c r="AD200" s="37" t="s">
        <v>2518</v>
      </c>
      <c r="AE200" s="37"/>
      <c r="AF200" s="37" t="s">
        <v>2496</v>
      </c>
      <c r="AG200" s="37" t="s">
        <v>2496</v>
      </c>
      <c r="AH200" s="37" t="s">
        <v>2496</v>
      </c>
      <c r="AI200" s="37" t="s">
        <v>2496</v>
      </c>
      <c r="AJ200" s="37" t="s">
        <v>2496</v>
      </c>
      <c r="AK200" s="37" t="s">
        <v>2496</v>
      </c>
      <c r="AL200" s="37" t="s">
        <v>2496</v>
      </c>
      <c r="AM200" s="37" t="s">
        <v>8</v>
      </c>
      <c r="AN200" s="37" t="s">
        <v>116</v>
      </c>
      <c r="AO200" s="37" t="s">
        <v>140</v>
      </c>
      <c r="AP200" s="62" t="s">
        <v>143</v>
      </c>
      <c r="AQ200" s="37" t="s">
        <v>151</v>
      </c>
      <c r="AR200" s="37" t="s">
        <v>4911</v>
      </c>
      <c r="AS200" s="37"/>
      <c r="AT200" s="37" t="s">
        <v>4912</v>
      </c>
      <c r="AU200" s="37">
        <v>3208125785</v>
      </c>
      <c r="AV200" s="37"/>
      <c r="AW200" s="37">
        <v>1</v>
      </c>
      <c r="AX200" s="37" t="s">
        <v>135</v>
      </c>
      <c r="AY200" s="37" t="s">
        <v>2495</v>
      </c>
      <c r="AZ200" s="58" t="s">
        <v>3602</v>
      </c>
      <c r="BA200" s="37" t="s">
        <v>2496</v>
      </c>
      <c r="BB200" s="37" t="s">
        <v>2496</v>
      </c>
      <c r="BC200" s="37" t="s">
        <v>3607</v>
      </c>
      <c r="BD200" s="37" t="s">
        <v>2496</v>
      </c>
      <c r="BE200" s="37" t="s">
        <v>2434</v>
      </c>
      <c r="BF200" s="37" t="s">
        <v>2</v>
      </c>
      <c r="BG200" s="37">
        <v>1120558027</v>
      </c>
      <c r="BH200" s="37" t="s">
        <v>4913</v>
      </c>
      <c r="BI200" s="37" t="s">
        <v>4026</v>
      </c>
      <c r="BJ200" s="37" t="s">
        <v>4340</v>
      </c>
      <c r="BK200" s="37" t="s">
        <v>3707</v>
      </c>
      <c r="BL200" s="79">
        <v>37928</v>
      </c>
      <c r="BM200" s="37" t="s">
        <v>8</v>
      </c>
      <c r="BN200" s="37" t="s">
        <v>28</v>
      </c>
      <c r="BO200" s="37" t="s">
        <v>3399</v>
      </c>
      <c r="BP200" s="37"/>
      <c r="BQ200" s="37"/>
      <c r="BR200" s="37"/>
      <c r="BS200" s="37"/>
      <c r="BT200" s="37"/>
      <c r="BU200" s="37"/>
      <c r="BV200" s="79"/>
      <c r="BW200" s="50" t="str">
        <f t="shared" si="14"/>
        <v/>
      </c>
      <c r="BX200" s="62"/>
      <c r="BY200" s="62"/>
      <c r="BZ200" s="62"/>
      <c r="CA200" s="37" t="s">
        <v>2</v>
      </c>
      <c r="CB200" s="37">
        <v>1120558027</v>
      </c>
      <c r="CC200" s="37" t="s">
        <v>4913</v>
      </c>
      <c r="CD200" s="37" t="s">
        <v>4026</v>
      </c>
      <c r="CE200" s="37" t="s">
        <v>4340</v>
      </c>
      <c r="CF200" s="37" t="s">
        <v>3707</v>
      </c>
      <c r="CG200" s="79">
        <v>37928</v>
      </c>
      <c r="CH200" s="50">
        <f t="shared" ca="1" si="13"/>
        <v>19</v>
      </c>
      <c r="CI200" s="62" t="s">
        <v>8</v>
      </c>
      <c r="CJ200" s="62" t="s">
        <v>28</v>
      </c>
      <c r="CK200" s="62" t="s">
        <v>3399</v>
      </c>
      <c r="CL200" s="37" t="s">
        <v>2444</v>
      </c>
      <c r="CM200" s="37" t="s">
        <v>2466</v>
      </c>
      <c r="CN200" s="37" t="s">
        <v>2495</v>
      </c>
      <c r="CO200" s="37"/>
      <c r="CP200" s="37" t="s">
        <v>2495</v>
      </c>
      <c r="CQ200" s="37" t="s">
        <v>2495</v>
      </c>
      <c r="CR200" s="37">
        <v>1</v>
      </c>
      <c r="CS200" s="37" t="s">
        <v>2495</v>
      </c>
      <c r="CT200" s="37"/>
      <c r="CU200" s="37"/>
      <c r="CV200" s="37">
        <v>37</v>
      </c>
      <c r="CW200" s="37">
        <v>2240</v>
      </c>
      <c r="CX200" s="37">
        <v>47</v>
      </c>
      <c r="CY200" s="37"/>
      <c r="CZ200" s="37">
        <v>6</v>
      </c>
      <c r="DA200" s="37">
        <v>12</v>
      </c>
      <c r="DB200" s="37"/>
      <c r="DC20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00" s="37"/>
    </row>
    <row r="201" spans="1:108" ht="45" customHeight="1" x14ac:dyDescent="0.3">
      <c r="A201" s="50">
        <v>1140939471</v>
      </c>
      <c r="B201" s="37" t="s">
        <v>2427</v>
      </c>
      <c r="C201" s="81">
        <v>44623</v>
      </c>
      <c r="D201" s="81"/>
      <c r="E201" s="50"/>
      <c r="F201" s="50"/>
      <c r="G201" s="50"/>
      <c r="H201" s="37" t="s">
        <v>4102</v>
      </c>
      <c r="I201" s="37" t="s">
        <v>6745</v>
      </c>
      <c r="J201" s="37" t="str">
        <f>VLOOKUP(MATRIZ_PRINCIPAL_USUARIOS[[#This Row],[DUPLA]],DUPLAS[],2,0)</f>
        <v>NIKOL MALES - ANDREA ROCIO</v>
      </c>
      <c r="K201" s="37" t="s">
        <v>1</v>
      </c>
      <c r="L201" s="37" t="s">
        <v>3773</v>
      </c>
      <c r="M201" s="37"/>
      <c r="N201" s="37" t="s">
        <v>3771</v>
      </c>
      <c r="O201" s="37" t="s">
        <v>4341</v>
      </c>
      <c r="P20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 DIAZ CHARRY</v>
      </c>
      <c r="Q201" s="79">
        <v>44084</v>
      </c>
      <c r="R201" s="50">
        <f t="shared" ref="R201:R264" ca="1" si="15">+IF(Q201&gt;0,DATEDIF(Q201,$B$1,"y"),"")</f>
        <v>2</v>
      </c>
      <c r="S201" s="50">
        <f t="shared" ref="S201:S264" ca="1" si="16">+IF(Q201&gt;0,DATEDIF(Q201,$B$1,"ym"),"")</f>
        <v>6</v>
      </c>
      <c r="T201" s="50">
        <f t="shared" ref="T201:T264" ca="1" si="17">ABS(IF(Q201&gt;0,DATEDIF(Q201,$B$1,"md"),""))</f>
        <v>5</v>
      </c>
      <c r="U201" s="37" t="str">
        <f ca="1">IF(MATRIZ_PRINCIPAL_USUARIOS[[#This Row],[FECHA DE NACIMIENTO]]&gt;0,CONCATENATE(R201," AÑOS ",S201," MESES ",T201," DIAS "),"")</f>
        <v xml:space="preserve">2 AÑOS 6 MESES 5 DIAS </v>
      </c>
      <c r="V20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1" s="116" t="s">
        <v>129</v>
      </c>
      <c r="X201" s="37" t="s">
        <v>8</v>
      </c>
      <c r="Y201" s="37" t="s">
        <v>116</v>
      </c>
      <c r="Z201" s="37" t="s">
        <v>116</v>
      </c>
      <c r="AA201" s="37" t="s">
        <v>2496</v>
      </c>
      <c r="AB201" s="37" t="s">
        <v>2496</v>
      </c>
      <c r="AC201" s="37"/>
      <c r="AD201" s="37" t="s">
        <v>2518</v>
      </c>
      <c r="AE201" s="37"/>
      <c r="AF201" s="37" t="s">
        <v>2496</v>
      </c>
      <c r="AG201" s="37" t="s">
        <v>2496</v>
      </c>
      <c r="AH201" s="37" t="s">
        <v>2496</v>
      </c>
      <c r="AI201" s="37" t="s">
        <v>2496</v>
      </c>
      <c r="AJ201" s="37" t="s">
        <v>2496</v>
      </c>
      <c r="AK201" s="37" t="s">
        <v>2496</v>
      </c>
      <c r="AL201" s="37" t="s">
        <v>2496</v>
      </c>
      <c r="AM201" s="37" t="s">
        <v>8</v>
      </c>
      <c r="AN201" s="37" t="s">
        <v>116</v>
      </c>
      <c r="AO201" s="37" t="s">
        <v>140</v>
      </c>
      <c r="AP201" s="62" t="s">
        <v>143</v>
      </c>
      <c r="AQ201" s="37" t="s">
        <v>151</v>
      </c>
      <c r="AR201" s="37" t="s">
        <v>6447</v>
      </c>
      <c r="AS201" s="37"/>
      <c r="AT201" s="37" t="s">
        <v>4915</v>
      </c>
      <c r="AU201" s="37">
        <v>3173398050</v>
      </c>
      <c r="AV201" s="37"/>
      <c r="AW201" s="37">
        <v>1</v>
      </c>
      <c r="AX201" s="37" t="s">
        <v>135</v>
      </c>
      <c r="AY201" s="37" t="s">
        <v>2496</v>
      </c>
      <c r="AZ201" s="58"/>
      <c r="BA201" s="37"/>
      <c r="BB201" s="37"/>
      <c r="BC201" s="37" t="s">
        <v>3654</v>
      </c>
      <c r="BD201" s="37"/>
      <c r="BE201" s="37" t="s">
        <v>2434</v>
      </c>
      <c r="BF201" s="37" t="s">
        <v>2</v>
      </c>
      <c r="BG201" s="37">
        <v>1022968855</v>
      </c>
      <c r="BH201" s="37" t="s">
        <v>4916</v>
      </c>
      <c r="BI201" s="37"/>
      <c r="BJ201" s="37" t="s">
        <v>4341</v>
      </c>
      <c r="BK201" s="37" t="s">
        <v>3751</v>
      </c>
      <c r="BL201" s="79">
        <v>33405</v>
      </c>
      <c r="BM201" s="37" t="s">
        <v>8</v>
      </c>
      <c r="BN201" s="37" t="s">
        <v>40</v>
      </c>
      <c r="BO201" s="37" t="s">
        <v>3114</v>
      </c>
      <c r="BP201" s="37" t="s">
        <v>2</v>
      </c>
      <c r="BQ201" s="37">
        <v>1111339198</v>
      </c>
      <c r="BR201" s="37" t="s">
        <v>24</v>
      </c>
      <c r="BS201" s="37" t="s">
        <v>3745</v>
      </c>
      <c r="BT201" s="37" t="s">
        <v>3771</v>
      </c>
      <c r="BU201" s="37" t="s">
        <v>2724</v>
      </c>
      <c r="BV201" s="79">
        <v>34265</v>
      </c>
      <c r="BW201" s="50">
        <f t="shared" ca="1" si="14"/>
        <v>29</v>
      </c>
      <c r="BX201" s="62" t="s">
        <v>8</v>
      </c>
      <c r="BY201" s="62" t="s">
        <v>40</v>
      </c>
      <c r="BZ201" s="62" t="s">
        <v>3114</v>
      </c>
      <c r="CA201" s="37" t="s">
        <v>2</v>
      </c>
      <c r="CB201" s="37">
        <v>1022968855</v>
      </c>
      <c r="CC201" s="37" t="s">
        <v>4916</v>
      </c>
      <c r="CD201" s="37"/>
      <c r="CE201" s="37" t="s">
        <v>4341</v>
      </c>
      <c r="CF201" s="37" t="s">
        <v>3751</v>
      </c>
      <c r="CG201" s="79">
        <v>33405</v>
      </c>
      <c r="CH201" s="50">
        <f t="shared" ref="CH201:CH264" ca="1" si="18">+IF(CG201&gt;0,DATEDIF(CG201,$B$1,"y"),"")</f>
        <v>31</v>
      </c>
      <c r="CI201" s="62" t="s">
        <v>8</v>
      </c>
      <c r="CJ201" s="62" t="s">
        <v>40</v>
      </c>
      <c r="CK201" s="62" t="s">
        <v>3114</v>
      </c>
      <c r="CL201" s="37" t="s">
        <v>2444</v>
      </c>
      <c r="CM201" s="37" t="s">
        <v>2466</v>
      </c>
      <c r="CN201" s="37" t="s">
        <v>2495</v>
      </c>
      <c r="CO201" s="37"/>
      <c r="CP201" s="37" t="s">
        <v>2495</v>
      </c>
      <c r="CQ201" s="37" t="s">
        <v>2496</v>
      </c>
      <c r="CR201" s="37"/>
      <c r="CS201" s="37" t="s">
        <v>2495</v>
      </c>
      <c r="CT201" s="37"/>
      <c r="CU201" s="37"/>
      <c r="CV201" s="37">
        <v>38</v>
      </c>
      <c r="CW201" s="37">
        <v>2570</v>
      </c>
      <c r="CX201" s="37">
        <v>49</v>
      </c>
      <c r="CY201" s="37"/>
      <c r="CZ201" s="37">
        <v>6</v>
      </c>
      <c r="DA201" s="37">
        <v>12</v>
      </c>
      <c r="DB201" s="37"/>
      <c r="DC20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01" s="37"/>
    </row>
    <row r="202" spans="1:108" ht="45" customHeight="1" x14ac:dyDescent="0.3">
      <c r="A202" s="50">
        <v>1243759568</v>
      </c>
      <c r="B202" s="37" t="s">
        <v>2427</v>
      </c>
      <c r="C202" s="81">
        <v>44623</v>
      </c>
      <c r="D202" s="81"/>
      <c r="E202" s="50"/>
      <c r="F202" s="50"/>
      <c r="G202" s="50"/>
      <c r="H202" s="37" t="s">
        <v>4102</v>
      </c>
      <c r="I202" s="37" t="s">
        <v>6749</v>
      </c>
      <c r="J202" s="37" t="str">
        <f>VLOOKUP(MATRIZ_PRINCIPAL_USUARIOS[[#This Row],[DUPLA]],DUPLAS[],2,0)</f>
        <v>ANGIE YARA - YORMARY MENECES</v>
      </c>
      <c r="K202" s="37" t="s">
        <v>1</v>
      </c>
      <c r="L202" s="37" t="s">
        <v>4342</v>
      </c>
      <c r="M202" s="37" t="s">
        <v>4343</v>
      </c>
      <c r="N202" s="37" t="s">
        <v>2631</v>
      </c>
      <c r="O202" s="37" t="s">
        <v>3818</v>
      </c>
      <c r="P20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 CHARLOTTE ALVARADO JIMENEZ</v>
      </c>
      <c r="Q202" s="79">
        <v>44218</v>
      </c>
      <c r="R202" s="50">
        <f t="shared" ca="1" si="15"/>
        <v>2</v>
      </c>
      <c r="S202" s="50">
        <f t="shared" ca="1" si="16"/>
        <v>1</v>
      </c>
      <c r="T202" s="50">
        <f t="shared" ca="1" si="17"/>
        <v>21</v>
      </c>
      <c r="U202" s="37" t="str">
        <f ca="1">IF(MATRIZ_PRINCIPAL_USUARIOS[[#This Row],[FECHA DE NACIMIENTO]]&gt;0,CONCATENATE(R202," AÑOS ",S202," MESES ",T202," DIAS "),"")</f>
        <v xml:space="preserve">2 AÑOS 1 MESES 21 DIAS </v>
      </c>
      <c r="V20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2" s="116" t="s">
        <v>130</v>
      </c>
      <c r="X202" s="37" t="s">
        <v>8</v>
      </c>
      <c r="Y202" s="37" t="s">
        <v>116</v>
      </c>
      <c r="Z202" s="37" t="s">
        <v>116</v>
      </c>
      <c r="AA202" s="37" t="s">
        <v>2496</v>
      </c>
      <c r="AB202" s="37" t="s">
        <v>2496</v>
      </c>
      <c r="AC202" s="37"/>
      <c r="AD202" s="37" t="s">
        <v>2518</v>
      </c>
      <c r="AE202" s="37"/>
      <c r="AF202" s="37" t="s">
        <v>2496</v>
      </c>
      <c r="AG202" s="37" t="s">
        <v>2496</v>
      </c>
      <c r="AH202" s="37" t="s">
        <v>2496</v>
      </c>
      <c r="AI202" s="37" t="s">
        <v>2496</v>
      </c>
      <c r="AJ202" s="37" t="s">
        <v>2496</v>
      </c>
      <c r="AK202" s="37" t="s">
        <v>2496</v>
      </c>
      <c r="AL202" s="37" t="s">
        <v>2496</v>
      </c>
      <c r="AM202" s="37" t="s">
        <v>8</v>
      </c>
      <c r="AN202" s="37" t="s">
        <v>116</v>
      </c>
      <c r="AO202" s="37" t="s">
        <v>140</v>
      </c>
      <c r="AP202" s="62" t="s">
        <v>143</v>
      </c>
      <c r="AQ202" s="37" t="s">
        <v>151</v>
      </c>
      <c r="AR202" s="37" t="s">
        <v>4501</v>
      </c>
      <c r="AS202" s="37"/>
      <c r="AT202" s="37" t="s">
        <v>4917</v>
      </c>
      <c r="AU202" s="37">
        <v>3102930492</v>
      </c>
      <c r="AV202" s="37">
        <v>3134243064</v>
      </c>
      <c r="AW202" s="37">
        <v>1</v>
      </c>
      <c r="AX202" s="37" t="s">
        <v>135</v>
      </c>
      <c r="AY202" s="37" t="s">
        <v>2495</v>
      </c>
      <c r="AZ202" s="58" t="s">
        <v>3602</v>
      </c>
      <c r="BA202" s="37" t="s">
        <v>2496</v>
      </c>
      <c r="BB202" s="37" t="s">
        <v>2496</v>
      </c>
      <c r="BC202" s="37" t="s">
        <v>3607</v>
      </c>
      <c r="BD202" s="37" t="s">
        <v>2496</v>
      </c>
      <c r="BE202" s="37" t="s">
        <v>2434</v>
      </c>
      <c r="BF202" s="37" t="s">
        <v>2</v>
      </c>
      <c r="BG202" s="37">
        <v>1000717807</v>
      </c>
      <c r="BH202" s="37" t="s">
        <v>4918</v>
      </c>
      <c r="BI202" s="37" t="s">
        <v>3814</v>
      </c>
      <c r="BJ202" s="37" t="s">
        <v>2631</v>
      </c>
      <c r="BK202" s="37" t="s">
        <v>3818</v>
      </c>
      <c r="BL202" s="79">
        <v>36861</v>
      </c>
      <c r="BM202" s="37" t="s">
        <v>8</v>
      </c>
      <c r="BN202" s="37" t="s">
        <v>116</v>
      </c>
      <c r="BO202" s="37" t="s">
        <v>116</v>
      </c>
      <c r="BP202" s="37"/>
      <c r="BQ202" s="37"/>
      <c r="BR202" s="37"/>
      <c r="BS202" s="37"/>
      <c r="BT202" s="37"/>
      <c r="BU202" s="37"/>
      <c r="BV202" s="79"/>
      <c r="BW202" s="50" t="str">
        <f t="shared" si="14"/>
        <v/>
      </c>
      <c r="BX202" s="62"/>
      <c r="BY202" s="62"/>
      <c r="BZ202" s="62"/>
      <c r="CA202" s="37" t="s">
        <v>2</v>
      </c>
      <c r="CB202" s="37">
        <v>1000717807</v>
      </c>
      <c r="CC202" s="37" t="s">
        <v>4918</v>
      </c>
      <c r="CD202" s="37" t="s">
        <v>3814</v>
      </c>
      <c r="CE202" s="37" t="s">
        <v>2631</v>
      </c>
      <c r="CF202" s="37" t="s">
        <v>3818</v>
      </c>
      <c r="CG202" s="79">
        <v>36861</v>
      </c>
      <c r="CH202" s="50">
        <f t="shared" ca="1" si="18"/>
        <v>22</v>
      </c>
      <c r="CI202" s="62" t="s">
        <v>8</v>
      </c>
      <c r="CJ202" s="62" t="s">
        <v>116</v>
      </c>
      <c r="CK202" s="62" t="s">
        <v>116</v>
      </c>
      <c r="CL202" s="37" t="s">
        <v>2444</v>
      </c>
      <c r="CM202" s="37" t="s">
        <v>5258</v>
      </c>
      <c r="CN202" s="37" t="s">
        <v>2495</v>
      </c>
      <c r="CO202" s="37"/>
      <c r="CP202" s="37" t="s">
        <v>2495</v>
      </c>
      <c r="CQ202" s="37" t="s">
        <v>2495</v>
      </c>
      <c r="CR202" s="37">
        <v>4</v>
      </c>
      <c r="CS202" s="37" t="s">
        <v>2496</v>
      </c>
      <c r="CT202" s="37"/>
      <c r="CU202" s="37"/>
      <c r="CV202" s="37">
        <v>38</v>
      </c>
      <c r="CW202" s="37">
        <v>3110</v>
      </c>
      <c r="CX202" s="37">
        <v>50</v>
      </c>
      <c r="CY202" s="37"/>
      <c r="CZ202" s="37">
        <v>6</v>
      </c>
      <c r="DA202" s="37"/>
      <c r="DB202" s="37"/>
      <c r="DC20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02" s="37"/>
    </row>
    <row r="203" spans="1:108" ht="45" customHeight="1" x14ac:dyDescent="0.3">
      <c r="A203" s="50">
        <v>1206227830</v>
      </c>
      <c r="B203" s="37" t="s">
        <v>2427</v>
      </c>
      <c r="C203" s="81">
        <v>44623</v>
      </c>
      <c r="D203" s="81"/>
      <c r="E203" s="50"/>
      <c r="F203" s="50"/>
      <c r="G203" s="50" t="s">
        <v>3686</v>
      </c>
      <c r="H203" s="37" t="s">
        <v>4102</v>
      </c>
      <c r="I203" s="37" t="s">
        <v>6750</v>
      </c>
      <c r="J203" s="37" t="str">
        <f>VLOOKUP(MATRIZ_PRINCIPAL_USUARIOS[[#This Row],[DUPLA]],DUPLAS[],2,0)</f>
        <v>JOHANA ALVARADO</v>
      </c>
      <c r="K203" s="37" t="s">
        <v>1</v>
      </c>
      <c r="L203" s="37" t="s">
        <v>2622</v>
      </c>
      <c r="M203" s="37" t="s">
        <v>4344</v>
      </c>
      <c r="N203" s="37" t="s">
        <v>4345</v>
      </c>
      <c r="O203" s="37" t="s">
        <v>4346</v>
      </c>
      <c r="P20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VICTORIA CATTLEYA VIVAS PALACIO</v>
      </c>
      <c r="Q203" s="79">
        <v>44593</v>
      </c>
      <c r="R203" s="50">
        <f t="shared" ca="1" si="15"/>
        <v>1</v>
      </c>
      <c r="S203" s="50">
        <f t="shared" ca="1" si="16"/>
        <v>1</v>
      </c>
      <c r="T203" s="50">
        <f t="shared" ca="1" si="17"/>
        <v>14</v>
      </c>
      <c r="U203" s="37" t="str">
        <f ca="1">IF(MATRIZ_PRINCIPAL_USUARIOS[[#This Row],[FECHA DE NACIMIENTO]]&gt;0,CONCATENATE(R203," AÑOS ",S203," MESES ",T203," DIAS "),"")</f>
        <v xml:space="preserve">1 AÑOS 1 MESES 14 DIAS </v>
      </c>
      <c r="V20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3" s="116" t="s">
        <v>130</v>
      </c>
      <c r="X203" s="37" t="s">
        <v>8</v>
      </c>
      <c r="Y203" s="37" t="s">
        <v>116</v>
      </c>
      <c r="Z203" s="37" t="s">
        <v>116</v>
      </c>
      <c r="AA203" s="37" t="s">
        <v>2496</v>
      </c>
      <c r="AB203" s="37" t="s">
        <v>2496</v>
      </c>
      <c r="AC203" s="37"/>
      <c r="AD203" s="37" t="s">
        <v>2518</v>
      </c>
      <c r="AE203" s="37"/>
      <c r="AF203" s="37" t="s">
        <v>2496</v>
      </c>
      <c r="AG203" s="37" t="s">
        <v>2496</v>
      </c>
      <c r="AH203" s="37" t="s">
        <v>2496</v>
      </c>
      <c r="AI203" s="37" t="s">
        <v>2496</v>
      </c>
      <c r="AJ203" s="37" t="s">
        <v>2496</v>
      </c>
      <c r="AK203" s="37" t="s">
        <v>2496</v>
      </c>
      <c r="AL203" s="37" t="s">
        <v>2496</v>
      </c>
      <c r="AM203" s="37" t="s">
        <v>8</v>
      </c>
      <c r="AN203" s="37" t="s">
        <v>116</v>
      </c>
      <c r="AO203" s="37" t="s">
        <v>140</v>
      </c>
      <c r="AP203" s="62" t="s">
        <v>143</v>
      </c>
      <c r="AQ203" s="37" t="s">
        <v>151</v>
      </c>
      <c r="AR203" s="37" t="s">
        <v>4539</v>
      </c>
      <c r="AS203" s="37"/>
      <c r="AT203" s="37" t="s">
        <v>4919</v>
      </c>
      <c r="AU203" s="37">
        <v>3204176589</v>
      </c>
      <c r="AV203" s="37"/>
      <c r="AW203" s="37">
        <v>1</v>
      </c>
      <c r="AX203" s="37" t="s">
        <v>135</v>
      </c>
      <c r="AY203" s="37" t="s">
        <v>2496</v>
      </c>
      <c r="AZ203" s="58"/>
      <c r="BA203" s="37" t="s">
        <v>2496</v>
      </c>
      <c r="BB203" s="37" t="s">
        <v>2496</v>
      </c>
      <c r="BC203" s="37" t="s">
        <v>3654</v>
      </c>
      <c r="BD203" s="37"/>
      <c r="BE203" s="37" t="s">
        <v>2434</v>
      </c>
      <c r="BF203" s="37" t="s">
        <v>5</v>
      </c>
      <c r="BG203" s="37"/>
      <c r="BH203" s="37" t="s">
        <v>4920</v>
      </c>
      <c r="BI203" s="37" t="s">
        <v>4921</v>
      </c>
      <c r="BJ203" s="37" t="s">
        <v>4346</v>
      </c>
      <c r="BK203" s="37" t="s">
        <v>4922</v>
      </c>
      <c r="BL203" s="79">
        <v>32678</v>
      </c>
      <c r="BM203" s="37" t="s">
        <v>9</v>
      </c>
      <c r="BN203" s="37" t="s">
        <v>45</v>
      </c>
      <c r="BO203" s="37" t="s">
        <v>45</v>
      </c>
      <c r="BP203" s="37" t="s">
        <v>2</v>
      </c>
      <c r="BQ203" s="37">
        <v>16897303</v>
      </c>
      <c r="BR203" s="37" t="s">
        <v>3931</v>
      </c>
      <c r="BS203" s="37" t="s">
        <v>4088</v>
      </c>
      <c r="BT203" s="37" t="s">
        <v>4345</v>
      </c>
      <c r="BU203" s="37" t="s">
        <v>3795</v>
      </c>
      <c r="BV203" s="79">
        <v>30649</v>
      </c>
      <c r="BW203" s="50">
        <f t="shared" ca="1" si="14"/>
        <v>39</v>
      </c>
      <c r="BX203" s="62" t="s">
        <v>8</v>
      </c>
      <c r="BY203" s="62" t="s">
        <v>132</v>
      </c>
      <c r="BZ203" s="62" t="s">
        <v>3089</v>
      </c>
      <c r="CA203" s="37" t="s">
        <v>5</v>
      </c>
      <c r="CB203" s="37"/>
      <c r="CC203" s="37" t="s">
        <v>4920</v>
      </c>
      <c r="CD203" s="37" t="s">
        <v>4921</v>
      </c>
      <c r="CE203" s="37" t="s">
        <v>4346</v>
      </c>
      <c r="CF203" s="37" t="s">
        <v>4922</v>
      </c>
      <c r="CG203" s="79">
        <v>32678</v>
      </c>
      <c r="CH203" s="50">
        <f t="shared" ca="1" si="18"/>
        <v>33</v>
      </c>
      <c r="CI203" s="62" t="s">
        <v>9</v>
      </c>
      <c r="CJ203" s="62" t="s">
        <v>45</v>
      </c>
      <c r="CK203" s="62" t="s">
        <v>45</v>
      </c>
      <c r="CL203" s="37" t="s">
        <v>2443</v>
      </c>
      <c r="CM203" s="37" t="s">
        <v>2457</v>
      </c>
      <c r="CN203" s="37" t="s">
        <v>2495</v>
      </c>
      <c r="CO203" s="37"/>
      <c r="CP203" s="37" t="s">
        <v>2495</v>
      </c>
      <c r="CQ203" s="37" t="s">
        <v>2496</v>
      </c>
      <c r="CR203" s="37"/>
      <c r="CS203" s="37" t="s">
        <v>2496</v>
      </c>
      <c r="CT203" s="37"/>
      <c r="CU203" s="37"/>
      <c r="CV203" s="37">
        <v>38</v>
      </c>
      <c r="CW203" s="37">
        <v>3310</v>
      </c>
      <c r="CX203" s="37">
        <v>50</v>
      </c>
      <c r="CY203" s="37"/>
      <c r="CZ203" s="37"/>
      <c r="DA203" s="37"/>
      <c r="DB203" s="37"/>
      <c r="DC20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03" s="37"/>
    </row>
    <row r="204" spans="1:108" ht="45" customHeight="1" x14ac:dyDescent="0.3">
      <c r="A204" s="50">
        <v>1245080145</v>
      </c>
      <c r="B204" s="37" t="s">
        <v>2427</v>
      </c>
      <c r="C204" s="81">
        <v>44896</v>
      </c>
      <c r="D204" s="81"/>
      <c r="E204" s="50"/>
      <c r="F204" s="50"/>
      <c r="G204" s="50">
        <v>1</v>
      </c>
      <c r="H204" s="50" t="s">
        <v>4102</v>
      </c>
      <c r="I204" s="50" t="s">
        <v>6114</v>
      </c>
      <c r="J204" s="37" t="str">
        <f>VLOOKUP(MATRIZ_PRINCIPAL_USUARIOS[[#This Row],[DUPLA]],DUPLAS[],2,0)</f>
        <v>ANDREA ROJAS - TATIANA</v>
      </c>
      <c r="K204" s="37" t="s">
        <v>1</v>
      </c>
      <c r="L204" s="37" t="s">
        <v>3729</v>
      </c>
      <c r="M204" s="37" t="s">
        <v>3745</v>
      </c>
      <c r="N204" s="37" t="s">
        <v>5594</v>
      </c>
      <c r="O204" s="37" t="s">
        <v>6314</v>
      </c>
      <c r="P20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ALEJANDRO ZARATE ROA</v>
      </c>
      <c r="Q204" s="81">
        <v>44850</v>
      </c>
      <c r="R204" s="50">
        <f t="shared" ca="1" si="15"/>
        <v>0</v>
      </c>
      <c r="S204" s="50">
        <f t="shared" ca="1" si="16"/>
        <v>4</v>
      </c>
      <c r="T204" s="50">
        <f t="shared" ca="1" si="17"/>
        <v>27</v>
      </c>
      <c r="U204" s="37" t="str">
        <f ca="1">IF(MATRIZ_PRINCIPAL_USUARIOS[[#This Row],[FECHA DE NACIMIENTO]]&gt;0,CONCATENATE(R204," AÑOS ",S204," MESES ",T204," DIAS "),"")</f>
        <v xml:space="preserve">0 AÑOS 4 MESES 27 DIAS </v>
      </c>
      <c r="V20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204" s="37" t="s">
        <v>129</v>
      </c>
      <c r="X204" s="37" t="s">
        <v>8</v>
      </c>
      <c r="Y204" s="37" t="s">
        <v>116</v>
      </c>
      <c r="Z204" s="37" t="s">
        <v>116</v>
      </c>
      <c r="AA204" s="37" t="s">
        <v>2496</v>
      </c>
      <c r="AB204" s="37" t="s">
        <v>2496</v>
      </c>
      <c r="AC204" s="37" t="s">
        <v>4082</v>
      </c>
      <c r="AD204" s="37" t="s">
        <v>2518</v>
      </c>
      <c r="AE204" s="37" t="s">
        <v>4082</v>
      </c>
      <c r="AF204" s="37" t="s">
        <v>2496</v>
      </c>
      <c r="AG204" s="37" t="s">
        <v>2496</v>
      </c>
      <c r="AH204" s="37" t="s">
        <v>2496</v>
      </c>
      <c r="AI204" s="37" t="s">
        <v>2496</v>
      </c>
      <c r="AJ204" s="37" t="s">
        <v>2496</v>
      </c>
      <c r="AK204" s="37" t="s">
        <v>2496</v>
      </c>
      <c r="AL204" s="37" t="s">
        <v>2496</v>
      </c>
      <c r="AM204" s="37" t="s">
        <v>8</v>
      </c>
      <c r="AN204" s="37" t="s">
        <v>116</v>
      </c>
      <c r="AO204" s="37" t="s">
        <v>140</v>
      </c>
      <c r="AP204" s="62" t="s">
        <v>143</v>
      </c>
      <c r="AQ204" s="37" t="s">
        <v>151</v>
      </c>
      <c r="AR204" s="37" t="s">
        <v>6114</v>
      </c>
      <c r="AS204" s="37"/>
      <c r="AT204" s="37" t="s">
        <v>7261</v>
      </c>
      <c r="AU204" s="37">
        <v>3125542218</v>
      </c>
      <c r="AV204" s="37">
        <v>3204568833</v>
      </c>
      <c r="AW204" s="37">
        <v>1</v>
      </c>
      <c r="AX204" s="37" t="s">
        <v>135</v>
      </c>
      <c r="AY204" s="37" t="s">
        <v>2496</v>
      </c>
      <c r="AZ204" s="58"/>
      <c r="BA204" s="37" t="s">
        <v>2496</v>
      </c>
      <c r="BB204" s="37" t="s">
        <v>2496</v>
      </c>
      <c r="BC204" s="37" t="s">
        <v>3654</v>
      </c>
      <c r="BD204" s="37"/>
      <c r="BE204" s="37" t="s">
        <v>2440</v>
      </c>
      <c r="BF204" s="37" t="s">
        <v>2</v>
      </c>
      <c r="BG204" s="37">
        <v>1032416748</v>
      </c>
      <c r="BH204" s="37" t="s">
        <v>3742</v>
      </c>
      <c r="BI204" s="37" t="s">
        <v>4985</v>
      </c>
      <c r="BJ204" s="37" t="s">
        <v>5598</v>
      </c>
      <c r="BK204" s="37" t="s">
        <v>7262</v>
      </c>
      <c r="BL204" s="81">
        <v>32181</v>
      </c>
      <c r="BM204" s="37" t="s">
        <v>8</v>
      </c>
      <c r="BN204" s="37" t="s">
        <v>116</v>
      </c>
      <c r="BO204" s="37" t="s">
        <v>116</v>
      </c>
      <c r="BP204" s="37" t="s">
        <v>2</v>
      </c>
      <c r="BQ204" s="37">
        <v>1000692881</v>
      </c>
      <c r="BR204" s="37" t="s">
        <v>5693</v>
      </c>
      <c r="BS204" s="37" t="s">
        <v>3893</v>
      </c>
      <c r="BT204" s="37" t="s">
        <v>5594</v>
      </c>
      <c r="BU204" s="37" t="s">
        <v>2635</v>
      </c>
      <c r="BV204" s="81">
        <v>37518</v>
      </c>
      <c r="BW204" s="50">
        <f t="shared" ca="1" si="14"/>
        <v>20</v>
      </c>
      <c r="BX204" s="62" t="s">
        <v>8</v>
      </c>
      <c r="BY204" s="62" t="s">
        <v>116</v>
      </c>
      <c r="BZ204" s="62" t="s">
        <v>116</v>
      </c>
      <c r="CA204" s="37" t="s">
        <v>3</v>
      </c>
      <c r="CB204" s="37">
        <v>1023378468</v>
      </c>
      <c r="CC204" s="37" t="s">
        <v>6312</v>
      </c>
      <c r="CD204" s="37" t="s">
        <v>6313</v>
      </c>
      <c r="CE204" s="37" t="s">
        <v>6314</v>
      </c>
      <c r="CF204" s="37" t="s">
        <v>5598</v>
      </c>
      <c r="CG204" s="81">
        <v>39449</v>
      </c>
      <c r="CH204" s="50">
        <f t="shared" ca="1" si="18"/>
        <v>15</v>
      </c>
      <c r="CI204" s="62" t="s">
        <v>8</v>
      </c>
      <c r="CJ204" s="62" t="s">
        <v>116</v>
      </c>
      <c r="CK204" s="62" t="s">
        <v>116</v>
      </c>
      <c r="CL204" s="37"/>
      <c r="CM204" s="37"/>
      <c r="CN204" s="37" t="s">
        <v>2495</v>
      </c>
      <c r="CO204" s="81">
        <v>44882</v>
      </c>
      <c r="CP204" s="37" t="s">
        <v>2495</v>
      </c>
      <c r="CQ204" s="37" t="s">
        <v>2496</v>
      </c>
      <c r="CR204" s="37"/>
      <c r="CS204" s="37" t="s">
        <v>2496</v>
      </c>
      <c r="CT204" s="37" t="s">
        <v>4062</v>
      </c>
      <c r="CU204" s="37"/>
      <c r="CV204" s="37"/>
      <c r="CW204" s="37">
        <v>2715</v>
      </c>
      <c r="CX204" s="37">
        <v>50</v>
      </c>
      <c r="CY204" s="37" t="s">
        <v>2495</v>
      </c>
      <c r="CZ204" s="37">
        <v>1</v>
      </c>
      <c r="DA204" s="37"/>
      <c r="DB204" s="37"/>
      <c r="DC20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04" s="37"/>
    </row>
    <row r="205" spans="1:108" ht="45" customHeight="1" x14ac:dyDescent="0.3">
      <c r="A205" s="50">
        <v>1023378468</v>
      </c>
      <c r="B205" s="37" t="s">
        <v>2428</v>
      </c>
      <c r="C205" s="81">
        <v>44819</v>
      </c>
      <c r="D205" s="81">
        <v>44896</v>
      </c>
      <c r="E205" s="50"/>
      <c r="F205" s="50"/>
      <c r="G205" s="50"/>
      <c r="H205" s="50" t="s">
        <v>4102</v>
      </c>
      <c r="I205" s="50" t="s">
        <v>6114</v>
      </c>
      <c r="J205" s="37" t="str">
        <f>VLOOKUP(MATRIZ_PRINCIPAL_USUARIOS[[#This Row],[DUPLA]],DUPLAS[],2,0)</f>
        <v>ANDREA ROJAS - TATIANA</v>
      </c>
      <c r="K205" s="37" t="s">
        <v>3</v>
      </c>
      <c r="L205" s="37" t="s">
        <v>6312</v>
      </c>
      <c r="M205" s="37" t="s">
        <v>6313</v>
      </c>
      <c r="N205" s="37" t="s">
        <v>6314</v>
      </c>
      <c r="O205" s="37" t="s">
        <v>5598</v>
      </c>
      <c r="P20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SAMY BRIGITH ROA PARRA</v>
      </c>
      <c r="Q205" s="81">
        <v>39449</v>
      </c>
      <c r="R205" s="50">
        <f t="shared" ca="1" si="15"/>
        <v>15</v>
      </c>
      <c r="S205" s="50">
        <f t="shared" ca="1" si="16"/>
        <v>2</v>
      </c>
      <c r="T205" s="50">
        <f t="shared" ca="1" si="17"/>
        <v>13</v>
      </c>
      <c r="U205" s="37" t="str">
        <f ca="1">IF(MATRIZ_PRINCIPAL_USUARIOS[[#This Row],[FECHA DE NACIMIENTO]]&gt;0,CONCATENATE(R205," AÑOS ",S205," MESES ",T205," DIAS "),"")</f>
        <v xml:space="preserve">15 AÑOS 2 MESES 13 DIAS </v>
      </c>
      <c r="V20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05" s="151" t="s">
        <v>130</v>
      </c>
      <c r="X205" s="37" t="s">
        <v>8</v>
      </c>
      <c r="Y205" s="37" t="s">
        <v>116</v>
      </c>
      <c r="Z205" s="37" t="s">
        <v>116</v>
      </c>
      <c r="AA205" s="37" t="s">
        <v>2496</v>
      </c>
      <c r="AB205" s="37" t="s">
        <v>2496</v>
      </c>
      <c r="AC205" s="37"/>
      <c r="AD205" s="37" t="s">
        <v>2518</v>
      </c>
      <c r="AE205" s="37"/>
      <c r="AF205" s="37" t="s">
        <v>2496</v>
      </c>
      <c r="AG205" s="37" t="s">
        <v>2496</v>
      </c>
      <c r="AH205" s="37" t="s">
        <v>2496</v>
      </c>
      <c r="AI205" s="37" t="s">
        <v>2496</v>
      </c>
      <c r="AJ205" s="37" t="s">
        <v>2496</v>
      </c>
      <c r="AK205" s="37" t="s">
        <v>2496</v>
      </c>
      <c r="AL205" s="37" t="s">
        <v>2496</v>
      </c>
      <c r="AM205" s="37" t="s">
        <v>8</v>
      </c>
      <c r="AN205" s="37" t="s">
        <v>116</v>
      </c>
      <c r="AO205" s="37" t="s">
        <v>140</v>
      </c>
      <c r="AP205" s="62" t="s">
        <v>143</v>
      </c>
      <c r="AQ205" s="37" t="s">
        <v>151</v>
      </c>
      <c r="AR205" s="37" t="s">
        <v>6114</v>
      </c>
      <c r="AS205" s="37"/>
      <c r="AT205" s="37"/>
      <c r="AU205" s="37">
        <v>3117133059</v>
      </c>
      <c r="AV205" s="37"/>
      <c r="AW205" s="37">
        <v>1</v>
      </c>
      <c r="AX205" s="37" t="s">
        <v>135</v>
      </c>
      <c r="AY205" s="37"/>
      <c r="AZ205" s="58"/>
      <c r="BA205" s="37" t="s">
        <v>2496</v>
      </c>
      <c r="BB205" s="37" t="s">
        <v>2496</v>
      </c>
      <c r="BC205" s="37" t="s">
        <v>3654</v>
      </c>
      <c r="BD205" s="37"/>
      <c r="BE205" s="37" t="s">
        <v>2437</v>
      </c>
      <c r="BF205" s="37" t="s">
        <v>2</v>
      </c>
      <c r="BG205" s="37">
        <v>1000692881</v>
      </c>
      <c r="BH205" s="37" t="s">
        <v>5693</v>
      </c>
      <c r="BI205" s="37" t="s">
        <v>3893</v>
      </c>
      <c r="BJ205" s="37" t="s">
        <v>5594</v>
      </c>
      <c r="BK205" s="37" t="s">
        <v>2635</v>
      </c>
      <c r="BL205" s="81">
        <v>37518</v>
      </c>
      <c r="BM205" s="37" t="s">
        <v>8</v>
      </c>
      <c r="BN205" s="37" t="s">
        <v>116</v>
      </c>
      <c r="BO205" s="37" t="s">
        <v>116</v>
      </c>
      <c r="BP205" s="37"/>
      <c r="BQ205" s="37"/>
      <c r="BR205" s="37"/>
      <c r="BS205" s="37"/>
      <c r="BT205" s="37"/>
      <c r="BU205" s="37"/>
      <c r="BV205" s="81"/>
      <c r="BW205" s="50" t="str">
        <f t="shared" si="14"/>
        <v/>
      </c>
      <c r="BX205" s="62"/>
      <c r="BY205" s="62"/>
      <c r="BZ205" s="62"/>
      <c r="CA205" s="37" t="s">
        <v>3</v>
      </c>
      <c r="CB205" s="37">
        <v>1023378468</v>
      </c>
      <c r="CC205" s="37" t="s">
        <v>6312</v>
      </c>
      <c r="CD205" s="37" t="s">
        <v>6313</v>
      </c>
      <c r="CE205" s="37" t="s">
        <v>6314</v>
      </c>
      <c r="CF205" s="37" t="s">
        <v>5598</v>
      </c>
      <c r="CG205" s="81">
        <v>39449</v>
      </c>
      <c r="CH205" s="50">
        <f t="shared" ca="1" si="18"/>
        <v>15</v>
      </c>
      <c r="CI205" s="62" t="s">
        <v>8</v>
      </c>
      <c r="CJ205" s="62" t="s">
        <v>116</v>
      </c>
      <c r="CK205" s="62" t="s">
        <v>116</v>
      </c>
      <c r="CL205" s="37" t="s">
        <v>2443</v>
      </c>
      <c r="CM205" s="37" t="s">
        <v>2457</v>
      </c>
      <c r="CN205" s="37" t="s">
        <v>2495</v>
      </c>
      <c r="CO205" s="81">
        <v>44819</v>
      </c>
      <c r="CP205" s="37" t="s">
        <v>2495</v>
      </c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>
        <v>32</v>
      </c>
      <c r="DC20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05" s="37"/>
    </row>
    <row r="206" spans="1:108" ht="45" customHeight="1" x14ac:dyDescent="0.3">
      <c r="A206" s="50">
        <v>1023048840</v>
      </c>
      <c r="B206" s="37" t="s">
        <v>2428</v>
      </c>
      <c r="C206" s="81">
        <v>44789</v>
      </c>
      <c r="D206" s="81">
        <v>44819</v>
      </c>
      <c r="E206" s="50" t="e">
        <f>VLOOKUP(MATRIZ_PRINCIPAL_USUARIOS[[#This Row],[NUMERO DE DOCUMENTO]],#REF!,2,0)</f>
        <v>#REF!</v>
      </c>
      <c r="F206" s="50" t="e">
        <f>VLOOKUP(MATRIZ_PRINCIPAL_USUARIOS[[#This Row],[NOMBRE COMPLETO]],$E$659:$E$682,1,0)</f>
        <v>#N/A</v>
      </c>
      <c r="G206" s="50"/>
      <c r="H206" s="50" t="s">
        <v>4102</v>
      </c>
      <c r="I206" s="50" t="s">
        <v>5619</v>
      </c>
      <c r="J206" s="37" t="str">
        <f>VLOOKUP(MATRIZ_PRINCIPAL_USUARIOS[[#This Row],[DUPLA]],DUPLAS[],2,0)</f>
        <v>PAOLA</v>
      </c>
      <c r="K206" s="37" t="s">
        <v>1</v>
      </c>
      <c r="L206" s="37" t="s">
        <v>4275</v>
      </c>
      <c r="M206" s="37" t="s">
        <v>3816</v>
      </c>
      <c r="N206" s="37" t="s">
        <v>4926</v>
      </c>
      <c r="O206" s="37" t="s">
        <v>3723</v>
      </c>
      <c r="P20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VALERIA MOYANO GUERRERO</v>
      </c>
      <c r="Q206" s="81">
        <v>44769</v>
      </c>
      <c r="R206" s="50">
        <f t="shared" ca="1" si="15"/>
        <v>0</v>
      </c>
      <c r="S206" s="50">
        <f t="shared" ca="1" si="16"/>
        <v>7</v>
      </c>
      <c r="T206" s="50">
        <f t="shared" ca="1" si="17"/>
        <v>16</v>
      </c>
      <c r="U206" s="37" t="str">
        <f ca="1">IF(MATRIZ_PRINCIPAL_USUARIOS[[#This Row],[FECHA DE NACIMIENTO]]&gt;0,CONCATENATE(R206," AÑOS ",S206," MESES ",T206," DIAS "),"")</f>
        <v xml:space="preserve">0 AÑOS 7 MESES 16 DIAS </v>
      </c>
      <c r="V20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06" s="148" t="s">
        <v>130</v>
      </c>
      <c r="X206" s="37" t="s">
        <v>8</v>
      </c>
      <c r="Y206" s="37" t="s">
        <v>116</v>
      </c>
      <c r="Z206" s="37" t="s">
        <v>116</v>
      </c>
      <c r="AA206" s="37" t="s">
        <v>2496</v>
      </c>
      <c r="AB206" s="37" t="s">
        <v>2496</v>
      </c>
      <c r="AC206" s="37"/>
      <c r="AD206" s="37" t="s">
        <v>2518</v>
      </c>
      <c r="AE206" s="37"/>
      <c r="AF206" s="37" t="s">
        <v>2496</v>
      </c>
      <c r="AG206" s="37" t="s">
        <v>2496</v>
      </c>
      <c r="AH206" s="37" t="s">
        <v>2496</v>
      </c>
      <c r="AI206" s="37" t="s">
        <v>2496</v>
      </c>
      <c r="AJ206" s="37" t="s">
        <v>2496</v>
      </c>
      <c r="AK206" s="37" t="s">
        <v>2496</v>
      </c>
      <c r="AL206" s="37" t="s">
        <v>2496</v>
      </c>
      <c r="AM206" s="37" t="s">
        <v>8</v>
      </c>
      <c r="AN206" s="37" t="s">
        <v>116</v>
      </c>
      <c r="AO206" s="37" t="s">
        <v>140</v>
      </c>
      <c r="AP206" s="62" t="s">
        <v>143</v>
      </c>
      <c r="AQ206" s="37" t="s">
        <v>151</v>
      </c>
      <c r="AR206" s="37" t="s">
        <v>4923</v>
      </c>
      <c r="AS206" s="37"/>
      <c r="AT206" s="37" t="s">
        <v>4924</v>
      </c>
      <c r="AU206" s="37">
        <v>3024177253</v>
      </c>
      <c r="AV206" s="37">
        <v>3143848989</v>
      </c>
      <c r="AW206" s="37">
        <v>1</v>
      </c>
      <c r="AX206" s="37" t="s">
        <v>135</v>
      </c>
      <c r="AY206" s="37" t="s">
        <v>2495</v>
      </c>
      <c r="AZ206" s="58"/>
      <c r="BA206" s="37" t="s">
        <v>2496</v>
      </c>
      <c r="BB206" s="37" t="s">
        <v>2496</v>
      </c>
      <c r="BC206" s="37" t="s">
        <v>3654</v>
      </c>
      <c r="BD206" s="37"/>
      <c r="BE206" s="37" t="s">
        <v>2434</v>
      </c>
      <c r="BF206" s="37" t="s">
        <v>2</v>
      </c>
      <c r="BG206" s="37">
        <v>1023016125</v>
      </c>
      <c r="BH206" s="37" t="s">
        <v>5203</v>
      </c>
      <c r="BI206" s="37"/>
      <c r="BJ206" s="37" t="s">
        <v>3723</v>
      </c>
      <c r="BK206" s="37" t="s">
        <v>3842</v>
      </c>
      <c r="BL206" s="81">
        <v>35291</v>
      </c>
      <c r="BM206" s="37" t="s">
        <v>8</v>
      </c>
      <c r="BN206" s="37" t="s">
        <v>116</v>
      </c>
      <c r="BO206" s="37" t="s">
        <v>116</v>
      </c>
      <c r="BP206" s="37" t="s">
        <v>2</v>
      </c>
      <c r="BQ206" s="37">
        <v>1023020598</v>
      </c>
      <c r="BR206" s="37" t="s">
        <v>3981</v>
      </c>
      <c r="BS206" s="37" t="s">
        <v>4925</v>
      </c>
      <c r="BT206" s="37" t="s">
        <v>4926</v>
      </c>
      <c r="BU206" s="37" t="s">
        <v>3846</v>
      </c>
      <c r="BV206" s="81">
        <v>35540</v>
      </c>
      <c r="BW206" s="50">
        <f t="shared" ref="BW206:BW269" ca="1" si="19">+IF(BV206&gt;0,DATEDIF(BV206,$B$1,"y"),"")</f>
        <v>25</v>
      </c>
      <c r="BX206" s="62" t="s">
        <v>8</v>
      </c>
      <c r="BY206" s="62" t="s">
        <v>26</v>
      </c>
      <c r="BZ206" s="62" t="s">
        <v>3483</v>
      </c>
      <c r="CA206" s="37" t="s">
        <v>2</v>
      </c>
      <c r="CB206" s="37">
        <v>1023016126</v>
      </c>
      <c r="CC206" s="37" t="s">
        <v>5203</v>
      </c>
      <c r="CD206" s="37"/>
      <c r="CE206" s="37" t="s">
        <v>3723</v>
      </c>
      <c r="CF206" s="37" t="s">
        <v>3842</v>
      </c>
      <c r="CG206" s="81">
        <v>35291</v>
      </c>
      <c r="CH206" s="50">
        <f t="shared" ca="1" si="18"/>
        <v>26</v>
      </c>
      <c r="CI206" s="62" t="s">
        <v>8</v>
      </c>
      <c r="CJ206" s="62" t="s">
        <v>116</v>
      </c>
      <c r="CK206" s="62" t="s">
        <v>116</v>
      </c>
      <c r="CL206" s="37" t="s">
        <v>2444</v>
      </c>
      <c r="CM206" s="37" t="s">
        <v>2468</v>
      </c>
      <c r="CN206" s="37" t="s">
        <v>2495</v>
      </c>
      <c r="CO206" s="81">
        <v>44789</v>
      </c>
      <c r="CP206" s="37" t="s">
        <v>2495</v>
      </c>
      <c r="CQ206" s="37" t="s">
        <v>2496</v>
      </c>
      <c r="CR206" s="37"/>
      <c r="CS206" s="37" t="s">
        <v>2496</v>
      </c>
      <c r="CT206" s="37"/>
      <c r="CU206" s="37"/>
      <c r="CV206" s="37" t="s">
        <v>5980</v>
      </c>
      <c r="CW206" s="37" t="s">
        <v>6179</v>
      </c>
      <c r="CX206" s="37" t="s">
        <v>6180</v>
      </c>
      <c r="CY206" s="37" t="s">
        <v>2495</v>
      </c>
      <c r="CZ206" s="37"/>
      <c r="DA206" s="37"/>
      <c r="DB206" s="37"/>
      <c r="DC20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06" s="37"/>
    </row>
    <row r="207" spans="1:108" ht="45" customHeight="1" x14ac:dyDescent="0.3">
      <c r="A207" s="50">
        <v>1023016125</v>
      </c>
      <c r="B207" s="37" t="s">
        <v>2428</v>
      </c>
      <c r="C207" s="81">
        <v>44623</v>
      </c>
      <c r="D207" s="81">
        <v>44789</v>
      </c>
      <c r="E207" s="50" t="e">
        <f>VLOOKUP(MATRIZ_PRINCIPAL_USUARIOS[[#This Row],[NUMERO DE DOCUMENTO]],#REF!,2,0)</f>
        <v>#REF!</v>
      </c>
      <c r="F207" s="50" t="e">
        <f>VLOOKUP(MATRIZ_PRINCIPAL_USUARIOS[[#This Row],[NOMBRE COMPLETO]],$E$659:$E$682,1,0)</f>
        <v>#N/A</v>
      </c>
      <c r="G207" s="50"/>
      <c r="H207" s="37" t="s">
        <v>4102</v>
      </c>
      <c r="I207" s="37" t="s">
        <v>5619</v>
      </c>
      <c r="J207" s="37" t="str">
        <f>VLOOKUP(MATRIZ_PRINCIPAL_USUARIOS[[#This Row],[DUPLA]],DUPLAS[],2,0)</f>
        <v>PAOLA</v>
      </c>
      <c r="K207" s="37" t="s">
        <v>2</v>
      </c>
      <c r="L207" s="37" t="s">
        <v>3989</v>
      </c>
      <c r="M207" s="37"/>
      <c r="N207" s="37" t="s">
        <v>3723</v>
      </c>
      <c r="O207" s="37" t="s">
        <v>3842</v>
      </c>
      <c r="P20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GERALDINE  GUERRERO CARRILLO</v>
      </c>
      <c r="Q207" s="79">
        <v>35290</v>
      </c>
      <c r="R207" s="50">
        <f t="shared" ca="1" si="15"/>
        <v>26</v>
      </c>
      <c r="S207" s="50">
        <f t="shared" ca="1" si="16"/>
        <v>7</v>
      </c>
      <c r="T207" s="50">
        <f t="shared" ca="1" si="17"/>
        <v>2</v>
      </c>
      <c r="U207" s="37" t="str">
        <f ca="1">IF(MATRIZ_PRINCIPAL_USUARIOS[[#This Row],[FECHA DE NACIMIENTO]]&gt;0,CONCATENATE(R207," AÑOS ",S207," MESES ",T207," DIAS "),"")</f>
        <v xml:space="preserve">26 AÑOS 7 MESES 2 DIAS </v>
      </c>
      <c r="V20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07" s="116" t="s">
        <v>130</v>
      </c>
      <c r="X207" s="37" t="s">
        <v>8</v>
      </c>
      <c r="Y207" s="37" t="s">
        <v>116</v>
      </c>
      <c r="Z207" s="37" t="s">
        <v>116</v>
      </c>
      <c r="AA207" s="37" t="s">
        <v>2496</v>
      </c>
      <c r="AB207" s="37" t="s">
        <v>2496</v>
      </c>
      <c r="AC207" s="37"/>
      <c r="AD207" s="37" t="s">
        <v>2518</v>
      </c>
      <c r="AE207" s="37"/>
      <c r="AF207" s="37" t="s">
        <v>2496</v>
      </c>
      <c r="AG207" s="37" t="s">
        <v>2496</v>
      </c>
      <c r="AH207" s="37" t="s">
        <v>2496</v>
      </c>
      <c r="AI207" s="37" t="s">
        <v>2496</v>
      </c>
      <c r="AJ207" s="37" t="s">
        <v>2496</v>
      </c>
      <c r="AK207" s="37" t="s">
        <v>2496</v>
      </c>
      <c r="AL207" s="37" t="s">
        <v>2496</v>
      </c>
      <c r="AM207" s="37" t="s">
        <v>8</v>
      </c>
      <c r="AN207" s="37" t="s">
        <v>116</v>
      </c>
      <c r="AO207" s="37" t="s">
        <v>140</v>
      </c>
      <c r="AP207" s="62" t="s">
        <v>143</v>
      </c>
      <c r="AQ207" s="37" t="s">
        <v>151</v>
      </c>
      <c r="AR207" s="37" t="s">
        <v>4923</v>
      </c>
      <c r="AS207" s="37"/>
      <c r="AT207" s="37" t="s">
        <v>4924</v>
      </c>
      <c r="AU207" s="37">
        <v>3024177253</v>
      </c>
      <c r="AV207" s="37">
        <v>3143848989</v>
      </c>
      <c r="AW207" s="37">
        <v>1</v>
      </c>
      <c r="AX207" s="37" t="s">
        <v>135</v>
      </c>
      <c r="AY207" s="37" t="s">
        <v>2495</v>
      </c>
      <c r="AZ207" s="58"/>
      <c r="BA207" s="37" t="s">
        <v>2496</v>
      </c>
      <c r="BB207" s="37" t="s">
        <v>2496</v>
      </c>
      <c r="BC207" s="37" t="s">
        <v>3654</v>
      </c>
      <c r="BD207" s="37"/>
      <c r="BE207" s="37" t="s">
        <v>2437</v>
      </c>
      <c r="BF207" s="37" t="s">
        <v>2</v>
      </c>
      <c r="BG207" s="37">
        <v>1023020597</v>
      </c>
      <c r="BH207" s="37" t="s">
        <v>3981</v>
      </c>
      <c r="BI207" s="37" t="s">
        <v>4925</v>
      </c>
      <c r="BJ207" s="37" t="s">
        <v>4926</v>
      </c>
      <c r="BK207" s="37" t="s">
        <v>3846</v>
      </c>
      <c r="BL207" s="79">
        <v>35539</v>
      </c>
      <c r="BM207" s="37" t="s">
        <v>8</v>
      </c>
      <c r="BN207" s="37" t="s">
        <v>26</v>
      </c>
      <c r="BO207" s="37" t="s">
        <v>3483</v>
      </c>
      <c r="BP207" s="37" t="s">
        <v>2</v>
      </c>
      <c r="BQ207" s="50">
        <v>1023020597</v>
      </c>
      <c r="BR207" s="37" t="s">
        <v>3981</v>
      </c>
      <c r="BS207" s="37" t="s">
        <v>4925</v>
      </c>
      <c r="BT207" s="37" t="s">
        <v>4926</v>
      </c>
      <c r="BU207" s="37" t="s">
        <v>3846</v>
      </c>
      <c r="BV207" s="79">
        <v>35539</v>
      </c>
      <c r="BW207" s="50">
        <f t="shared" ca="1" si="19"/>
        <v>25</v>
      </c>
      <c r="BX207" s="62" t="s">
        <v>8</v>
      </c>
      <c r="BY207" s="62" t="s">
        <v>26</v>
      </c>
      <c r="BZ207" s="62" t="s">
        <v>3483</v>
      </c>
      <c r="CA207" s="37" t="s">
        <v>2</v>
      </c>
      <c r="CB207" s="37">
        <v>1023016125</v>
      </c>
      <c r="CC207" s="37" t="s">
        <v>5203</v>
      </c>
      <c r="CD207" s="37"/>
      <c r="CE207" s="37" t="s">
        <v>3723</v>
      </c>
      <c r="CF207" s="37" t="s">
        <v>3842</v>
      </c>
      <c r="CG207" s="79">
        <v>35290</v>
      </c>
      <c r="CH207" s="50">
        <f t="shared" ca="1" si="18"/>
        <v>26</v>
      </c>
      <c r="CI207" s="62" t="s">
        <v>8</v>
      </c>
      <c r="CJ207" s="62" t="s">
        <v>116</v>
      </c>
      <c r="CK207" s="62" t="s">
        <v>116</v>
      </c>
      <c r="CL207" s="37" t="s">
        <v>2444</v>
      </c>
      <c r="CM207" s="37" t="s">
        <v>2468</v>
      </c>
      <c r="CN207" s="37" t="s">
        <v>2496</v>
      </c>
      <c r="CO207" s="37"/>
      <c r="CP207" s="37"/>
      <c r="CQ207" s="37"/>
      <c r="CR207" s="37"/>
      <c r="CS207" s="37"/>
      <c r="CT207" s="37"/>
      <c r="CU207" s="37"/>
      <c r="CV207" s="37"/>
      <c r="CW207" s="37"/>
      <c r="CX207" s="37"/>
      <c r="CY207" s="37"/>
      <c r="CZ207" s="37"/>
      <c r="DA207" s="37"/>
      <c r="DB207" s="37">
        <v>17</v>
      </c>
      <c r="DC20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07" s="37"/>
    </row>
    <row r="208" spans="1:108" ht="45" customHeight="1" x14ac:dyDescent="0.3">
      <c r="A208" s="50">
        <v>1023049140</v>
      </c>
      <c r="B208" s="37" t="s">
        <v>2427</v>
      </c>
      <c r="C208" s="81">
        <v>44869</v>
      </c>
      <c r="D208" s="81"/>
      <c r="E208" s="50" t="s">
        <v>6946</v>
      </c>
      <c r="F208" s="50"/>
      <c r="G208" s="50"/>
      <c r="H208" s="50" t="s">
        <v>4102</v>
      </c>
      <c r="I208" s="50" t="s">
        <v>5619</v>
      </c>
      <c r="J208" s="37" t="str">
        <f>VLOOKUP(MATRIZ_PRINCIPAL_USUARIOS[[#This Row],[DUPLA]],DUPLAS[],2,0)</f>
        <v>PAOLA</v>
      </c>
      <c r="K208" s="37" t="s">
        <v>2</v>
      </c>
      <c r="L208" s="37" t="s">
        <v>3803</v>
      </c>
      <c r="M208" s="37"/>
      <c r="N208" s="37" t="s">
        <v>4014</v>
      </c>
      <c r="O208" s="37" t="s">
        <v>4453</v>
      </c>
      <c r="P20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LUCIANA  SERRANO BONILLA</v>
      </c>
      <c r="Q208" s="81">
        <v>44820</v>
      </c>
      <c r="R208" s="50">
        <f t="shared" ca="1" si="15"/>
        <v>0</v>
      </c>
      <c r="S208" s="50">
        <f t="shared" ca="1" si="16"/>
        <v>5</v>
      </c>
      <c r="T208" s="50">
        <f t="shared" ca="1" si="17"/>
        <v>27</v>
      </c>
      <c r="U208" s="37" t="str">
        <f ca="1">IF(MATRIZ_PRINCIPAL_USUARIOS[[#This Row],[FECHA DE NACIMIENTO]]&gt;0,CONCATENATE(R208," AÑOS ",S208," MESES ",T208," DIAS "),"")</f>
        <v xml:space="preserve">0 AÑOS 5 MESES 27 DIAS </v>
      </c>
      <c r="V20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208" s="170" t="s">
        <v>130</v>
      </c>
      <c r="X208" s="37" t="s">
        <v>8</v>
      </c>
      <c r="Y208" s="37" t="s">
        <v>116</v>
      </c>
      <c r="Z208" s="37" t="s">
        <v>116</v>
      </c>
      <c r="AA208" s="37" t="s">
        <v>2496</v>
      </c>
      <c r="AB208" s="37" t="s">
        <v>2496</v>
      </c>
      <c r="AC208" s="37" t="s">
        <v>4082</v>
      </c>
      <c r="AD208" s="37" t="s">
        <v>2518</v>
      </c>
      <c r="AE208" s="37" t="s">
        <v>6512</v>
      </c>
      <c r="AF208" s="37" t="s">
        <v>2496</v>
      </c>
      <c r="AG208" s="37" t="s">
        <v>2496</v>
      </c>
      <c r="AH208" s="37" t="s">
        <v>2496</v>
      </c>
      <c r="AI208" s="37" t="s">
        <v>2496</v>
      </c>
      <c r="AJ208" s="37" t="s">
        <v>2496</v>
      </c>
      <c r="AK208" s="37" t="s">
        <v>2496</v>
      </c>
      <c r="AL208" s="37" t="s">
        <v>2496</v>
      </c>
      <c r="AM208" s="37" t="s">
        <v>8</v>
      </c>
      <c r="AN208" s="37" t="s">
        <v>116</v>
      </c>
      <c r="AO208" s="37" t="s">
        <v>140</v>
      </c>
      <c r="AP208" s="62" t="s">
        <v>143</v>
      </c>
      <c r="AQ208" s="37" t="s">
        <v>151</v>
      </c>
      <c r="AR208" s="37" t="s">
        <v>4763</v>
      </c>
      <c r="AS208" s="37"/>
      <c r="AT208" s="37" t="s">
        <v>7218</v>
      </c>
      <c r="AU208" s="37">
        <v>3152598209</v>
      </c>
      <c r="AV208" s="37">
        <v>3208964425</v>
      </c>
      <c r="AW208" s="37">
        <v>1</v>
      </c>
      <c r="AX208" s="37" t="s">
        <v>135</v>
      </c>
      <c r="AY208" s="37" t="s">
        <v>2496</v>
      </c>
      <c r="AZ208" s="58"/>
      <c r="BA208" s="37" t="s">
        <v>2496</v>
      </c>
      <c r="BB208" s="37" t="s">
        <v>2496</v>
      </c>
      <c r="BC208" s="37" t="s">
        <v>3607</v>
      </c>
      <c r="BD208" s="37"/>
      <c r="BE208" s="37" t="s">
        <v>2434</v>
      </c>
      <c r="BF208" s="37" t="s">
        <v>2</v>
      </c>
      <c r="BG208" s="37">
        <v>1110469379</v>
      </c>
      <c r="BH208" s="37" t="s">
        <v>3926</v>
      </c>
      <c r="BI208" s="37" t="s">
        <v>3740</v>
      </c>
      <c r="BJ208" s="37" t="s">
        <v>7219</v>
      </c>
      <c r="BK208" s="37" t="s">
        <v>3809</v>
      </c>
      <c r="BL208" s="81">
        <v>32203</v>
      </c>
      <c r="BM208" s="37" t="s">
        <v>8</v>
      </c>
      <c r="BN208" s="37" t="s">
        <v>40</v>
      </c>
      <c r="BO208" s="37" t="s">
        <v>85</v>
      </c>
      <c r="BP208" s="37" t="s">
        <v>2</v>
      </c>
      <c r="BQ208" s="50">
        <v>1022983317</v>
      </c>
      <c r="BR208" s="37" t="s">
        <v>3940</v>
      </c>
      <c r="BS208" s="37" t="s">
        <v>5904</v>
      </c>
      <c r="BT208" s="37" t="s">
        <v>4014</v>
      </c>
      <c r="BU208" s="37" t="s">
        <v>2712</v>
      </c>
      <c r="BV208" s="81">
        <v>33996</v>
      </c>
      <c r="BW208" s="50">
        <f t="shared" ca="1" si="19"/>
        <v>30</v>
      </c>
      <c r="BX208" s="62" t="s">
        <v>8</v>
      </c>
      <c r="BY208" s="62" t="s">
        <v>116</v>
      </c>
      <c r="BZ208" s="62" t="s">
        <v>116</v>
      </c>
      <c r="CA208" s="37" t="s">
        <v>2</v>
      </c>
      <c r="CB208" s="37">
        <v>1140469379</v>
      </c>
      <c r="CC208" s="37" t="s">
        <v>5025</v>
      </c>
      <c r="CD208" s="37" t="s">
        <v>3740</v>
      </c>
      <c r="CE208" s="37" t="s">
        <v>4453</v>
      </c>
      <c r="CF208" s="37" t="s">
        <v>3809</v>
      </c>
      <c r="CG208" s="81">
        <v>32203</v>
      </c>
      <c r="CH208" s="50">
        <f t="shared" ca="1" si="18"/>
        <v>35</v>
      </c>
      <c r="CI208" s="62" t="s">
        <v>8</v>
      </c>
      <c r="CJ208" s="62" t="s">
        <v>40</v>
      </c>
      <c r="CK208" s="62" t="s">
        <v>85</v>
      </c>
      <c r="CL208" s="37" t="s">
        <v>2444</v>
      </c>
      <c r="CM208" s="37" t="s">
        <v>2460</v>
      </c>
      <c r="CN208" s="37" t="s">
        <v>2495</v>
      </c>
      <c r="CO208" s="81">
        <v>44838</v>
      </c>
      <c r="CP208" s="37" t="s">
        <v>2495</v>
      </c>
      <c r="CQ208" s="37" t="s">
        <v>2496</v>
      </c>
      <c r="CR208" s="37"/>
      <c r="CS208" s="37" t="s">
        <v>2496</v>
      </c>
      <c r="CT208" s="37" t="s">
        <v>4062</v>
      </c>
      <c r="CU208" s="37"/>
      <c r="CV208" s="37">
        <v>37</v>
      </c>
      <c r="CW208" s="37">
        <v>2560</v>
      </c>
      <c r="CX208" s="37">
        <v>45</v>
      </c>
      <c r="CY208" s="37" t="s">
        <v>2496</v>
      </c>
      <c r="CZ208" s="37">
        <v>1</v>
      </c>
      <c r="DA208" s="37">
        <v>2</v>
      </c>
      <c r="DB208" s="37"/>
      <c r="DC20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08" s="37"/>
    </row>
    <row r="209" spans="1:108" ht="45" customHeight="1" x14ac:dyDescent="0.3">
      <c r="A209" s="50">
        <v>1110469379</v>
      </c>
      <c r="B209" s="37" t="s">
        <v>2428</v>
      </c>
      <c r="C209" s="81">
        <v>44713</v>
      </c>
      <c r="D209" s="79">
        <v>44869</v>
      </c>
      <c r="E209" s="50"/>
      <c r="F209" s="50" t="e">
        <f>VLOOKUP(MATRIZ_PRINCIPAL_USUARIOS[[#This Row],[NOMBRE COMPLETO]],$E$659:$E$682,1,0)</f>
        <v>#N/A</v>
      </c>
      <c r="G209" s="50"/>
      <c r="H209" s="37" t="s">
        <v>4102</v>
      </c>
      <c r="I209" s="37" t="s">
        <v>5619</v>
      </c>
      <c r="J209" s="37" t="str">
        <f>VLOOKUP(MATRIZ_PRINCIPAL_USUARIOS[[#This Row],[DUPLA]],DUPLAS[],2,0)</f>
        <v>PAOLA</v>
      </c>
      <c r="K209" s="37" t="s">
        <v>2</v>
      </c>
      <c r="L209" s="37" t="s">
        <v>3926</v>
      </c>
      <c r="M209" s="37" t="s">
        <v>3740</v>
      </c>
      <c r="N209" s="37" t="s">
        <v>4453</v>
      </c>
      <c r="O209" s="37" t="s">
        <v>3809</v>
      </c>
      <c r="P2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LEIDY CAROLINA BONILLA HERRERA</v>
      </c>
      <c r="Q209" s="79" t="s">
        <v>5999</v>
      </c>
      <c r="R209" s="50">
        <f t="shared" ca="1" si="15"/>
        <v>35</v>
      </c>
      <c r="S209" s="50">
        <f t="shared" ca="1" si="16"/>
        <v>0</v>
      </c>
      <c r="T209" s="50">
        <f t="shared" ca="1" si="17"/>
        <v>14</v>
      </c>
      <c r="U209" s="37" t="str">
        <f ca="1">IF(MATRIZ_PRINCIPAL_USUARIOS[[#This Row],[FECHA DE NACIMIENTO]]&gt;0,CONCATENATE(R209," AÑOS ",S209," MESES ",T209," DIAS "),"")</f>
        <v xml:space="preserve">35 AÑOS 0 MESES 14 DIAS </v>
      </c>
      <c r="V2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09" s="37" t="s">
        <v>130</v>
      </c>
      <c r="X209" s="37" t="s">
        <v>8</v>
      </c>
      <c r="Y209" s="37" t="s">
        <v>40</v>
      </c>
      <c r="Z209" s="37" t="s">
        <v>85</v>
      </c>
      <c r="AA209" s="37" t="s">
        <v>2496</v>
      </c>
      <c r="AB209" s="37" t="s">
        <v>2496</v>
      </c>
      <c r="AC209" s="37"/>
      <c r="AD209" s="37" t="s">
        <v>2518</v>
      </c>
      <c r="AE209" s="37"/>
      <c r="AF209" s="37" t="s">
        <v>2496</v>
      </c>
      <c r="AG209" s="37" t="s">
        <v>2496</v>
      </c>
      <c r="AH209" s="37" t="s">
        <v>2496</v>
      </c>
      <c r="AI209" s="37" t="s">
        <v>2496</v>
      </c>
      <c r="AJ209" s="37" t="s">
        <v>2496</v>
      </c>
      <c r="AK209" s="37" t="s">
        <v>2496</v>
      </c>
      <c r="AL209" s="37" t="s">
        <v>2496</v>
      </c>
      <c r="AM209" s="37" t="s">
        <v>8</v>
      </c>
      <c r="AN209" s="37" t="s">
        <v>116</v>
      </c>
      <c r="AO209" s="37" t="s">
        <v>140</v>
      </c>
      <c r="AP209" s="62" t="s">
        <v>143</v>
      </c>
      <c r="AQ209" s="37" t="s">
        <v>151</v>
      </c>
      <c r="AR209" s="37" t="s">
        <v>4696</v>
      </c>
      <c r="AS209" s="37"/>
      <c r="AT209" s="37" t="s">
        <v>5902</v>
      </c>
      <c r="AU209" s="37">
        <v>3152598209</v>
      </c>
      <c r="AV209" s="37">
        <v>3208964425</v>
      </c>
      <c r="AW209" s="37">
        <v>2</v>
      </c>
      <c r="AX209" s="37" t="s">
        <v>135</v>
      </c>
      <c r="AY209" s="37" t="s">
        <v>2496</v>
      </c>
      <c r="AZ209" s="58"/>
      <c r="BA209" s="37" t="s">
        <v>2496</v>
      </c>
      <c r="BB209" s="37" t="s">
        <v>2496</v>
      </c>
      <c r="BC209" s="37" t="s">
        <v>3654</v>
      </c>
      <c r="BD209" s="37" t="s">
        <v>2495</v>
      </c>
      <c r="BE209" s="37" t="s">
        <v>2606</v>
      </c>
      <c r="BF209" s="37" t="s">
        <v>2</v>
      </c>
      <c r="BG209" s="37">
        <v>28429223</v>
      </c>
      <c r="BH209" s="37" t="s">
        <v>5903</v>
      </c>
      <c r="BI209" s="37" t="s">
        <v>5569</v>
      </c>
      <c r="BJ209" s="37" t="s">
        <v>2712</v>
      </c>
      <c r="BK209" s="37" t="s">
        <v>3772</v>
      </c>
      <c r="BL209" s="79">
        <v>27003</v>
      </c>
      <c r="BM209" s="37" t="s">
        <v>8</v>
      </c>
      <c r="BN209" s="37" t="s">
        <v>38</v>
      </c>
      <c r="BO209" s="37" t="s">
        <v>3227</v>
      </c>
      <c r="BP209" s="37" t="s">
        <v>2</v>
      </c>
      <c r="BQ209" s="37">
        <v>1022983317</v>
      </c>
      <c r="BR209" s="37" t="s">
        <v>3940</v>
      </c>
      <c r="BS209" s="37" t="s">
        <v>5904</v>
      </c>
      <c r="BT209" s="37" t="s">
        <v>4014</v>
      </c>
      <c r="BU209" s="37" t="s">
        <v>5905</v>
      </c>
      <c r="BV209" s="79">
        <v>33996</v>
      </c>
      <c r="BW209" s="50">
        <f t="shared" ca="1" si="19"/>
        <v>30</v>
      </c>
      <c r="BX209" s="62" t="s">
        <v>8</v>
      </c>
      <c r="BY209" s="62" t="s">
        <v>38</v>
      </c>
      <c r="BZ209" s="62" t="s">
        <v>89</v>
      </c>
      <c r="CA209" s="37"/>
      <c r="CB209" s="37"/>
      <c r="CC209" s="37"/>
      <c r="CD209" s="37"/>
      <c r="CE209" s="37"/>
      <c r="CF209" s="37"/>
      <c r="CG209" s="37"/>
      <c r="CH209" s="81" t="str">
        <f t="shared" si="18"/>
        <v/>
      </c>
      <c r="CI209" s="62"/>
      <c r="CJ209" s="62"/>
      <c r="CK209" s="62"/>
      <c r="CL209" s="37" t="s">
        <v>2444</v>
      </c>
      <c r="CM209" s="37" t="s">
        <v>2460</v>
      </c>
      <c r="CN209" s="37"/>
      <c r="CO209" s="37" t="s">
        <v>2495</v>
      </c>
      <c r="CP209" s="81"/>
      <c r="CQ209" s="81" t="s">
        <v>2495</v>
      </c>
      <c r="CR209" s="37"/>
      <c r="CS209" s="37"/>
      <c r="CT209" s="37"/>
      <c r="CU209" s="37"/>
      <c r="CV209" s="37"/>
      <c r="CW209" s="37"/>
      <c r="CX209" s="37"/>
      <c r="CY209" s="37"/>
      <c r="CZ209" s="37"/>
      <c r="DA209" s="37"/>
      <c r="DB209" s="37">
        <v>21</v>
      </c>
      <c r="DC2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09" s="37"/>
    </row>
    <row r="210" spans="1:108" ht="45" customHeight="1" x14ac:dyDescent="0.3">
      <c r="A210" s="50">
        <v>1032465903</v>
      </c>
      <c r="B210" s="37" t="s">
        <v>2428</v>
      </c>
      <c r="C210" s="81">
        <v>44623</v>
      </c>
      <c r="D210" s="81">
        <v>44713</v>
      </c>
      <c r="E210" s="50" t="e">
        <f>VLOOKUP(MATRIZ_PRINCIPAL_USUARIOS[[#This Row],[NUMERO DE DOCUMENTO]],#REF!,2,0)</f>
        <v>#REF!</v>
      </c>
      <c r="F210" s="50" t="e">
        <f>VLOOKUP(MATRIZ_PRINCIPAL_USUARIOS[[#This Row],[NOMBRE COMPLETO]],$E$659:$E$682,1,0)</f>
        <v>#N/A</v>
      </c>
      <c r="G210" s="50"/>
      <c r="H210" s="37" t="s">
        <v>4102</v>
      </c>
      <c r="I210" s="37" t="s">
        <v>5619</v>
      </c>
      <c r="J210" s="37" t="str">
        <f>VLOOKUP(MATRIZ_PRINCIPAL_USUARIOS[[#This Row],[DUPLA]],DUPLAS[],2,0)</f>
        <v>PAOLA</v>
      </c>
      <c r="K210" s="37" t="s">
        <v>2</v>
      </c>
      <c r="L210" s="37" t="s">
        <v>4347</v>
      </c>
      <c r="M210" s="37" t="s">
        <v>4348</v>
      </c>
      <c r="N210" s="37" t="s">
        <v>3840</v>
      </c>
      <c r="O210" s="37" t="s">
        <v>3844</v>
      </c>
      <c r="P2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WENDY GINETH PEÑA ARIAS</v>
      </c>
      <c r="Q210" s="79">
        <v>34548</v>
      </c>
      <c r="R210" s="50">
        <f t="shared" ca="1" si="15"/>
        <v>28</v>
      </c>
      <c r="S210" s="50">
        <f t="shared" ca="1" si="16"/>
        <v>7</v>
      </c>
      <c r="T210" s="50">
        <f t="shared" ca="1" si="17"/>
        <v>13</v>
      </c>
      <c r="U210" s="37" t="str">
        <f ca="1">IF(MATRIZ_PRINCIPAL_USUARIOS[[#This Row],[FECHA DE NACIMIENTO]]&gt;0,CONCATENATE(R210," AÑOS ",S210," MESES ",T210," DIAS "),"")</f>
        <v xml:space="preserve">28 AÑOS 7 MESES 13 DIAS </v>
      </c>
      <c r="V2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10" s="116" t="s">
        <v>130</v>
      </c>
      <c r="X210" s="37" t="s">
        <v>8</v>
      </c>
      <c r="Y210" s="37" t="s">
        <v>116</v>
      </c>
      <c r="Z210" s="37" t="s">
        <v>116</v>
      </c>
      <c r="AA210" s="37" t="s">
        <v>2496</v>
      </c>
      <c r="AB210" s="37" t="s">
        <v>2496</v>
      </c>
      <c r="AC210" s="37"/>
      <c r="AD210" s="37" t="s">
        <v>2518</v>
      </c>
      <c r="AE210" s="37"/>
      <c r="AF210" s="37" t="s">
        <v>2496</v>
      </c>
      <c r="AG210" s="37" t="s">
        <v>2496</v>
      </c>
      <c r="AH210" s="37" t="s">
        <v>2496</v>
      </c>
      <c r="AI210" s="37" t="s">
        <v>2496</v>
      </c>
      <c r="AJ210" s="37" t="s">
        <v>2496</v>
      </c>
      <c r="AK210" s="37" t="s">
        <v>2496</v>
      </c>
      <c r="AL210" s="37" t="s">
        <v>2496</v>
      </c>
      <c r="AM210" s="37" t="s">
        <v>8</v>
      </c>
      <c r="AN210" s="37" t="s">
        <v>116</v>
      </c>
      <c r="AO210" s="37" t="s">
        <v>140</v>
      </c>
      <c r="AP210" s="62" t="s">
        <v>143</v>
      </c>
      <c r="AQ210" s="37" t="s">
        <v>151</v>
      </c>
      <c r="AR210" s="37" t="s">
        <v>4559</v>
      </c>
      <c r="AS210" s="37"/>
      <c r="AT210" s="37" t="s">
        <v>4927</v>
      </c>
      <c r="AU210" s="37">
        <v>3214642100</v>
      </c>
      <c r="AV210" s="37"/>
      <c r="AW210" s="37">
        <v>1</v>
      </c>
      <c r="AX210" s="37" t="s">
        <v>135</v>
      </c>
      <c r="AY210" s="37" t="s">
        <v>2496</v>
      </c>
      <c r="AZ210" s="58"/>
      <c r="BA210" s="37" t="s">
        <v>2496</v>
      </c>
      <c r="BB210" s="37" t="s">
        <v>2496</v>
      </c>
      <c r="BC210" s="37" t="s">
        <v>3654</v>
      </c>
      <c r="BD210" s="37"/>
      <c r="BE210" s="37" t="s">
        <v>2434</v>
      </c>
      <c r="BF210" s="37" t="s">
        <v>2</v>
      </c>
      <c r="BG210" s="37">
        <v>65587341</v>
      </c>
      <c r="BH210" s="37" t="s">
        <v>3742</v>
      </c>
      <c r="BI210" s="37" t="s">
        <v>4928</v>
      </c>
      <c r="BJ210" s="37" t="s">
        <v>3844</v>
      </c>
      <c r="BK210" s="37" t="s">
        <v>4929</v>
      </c>
      <c r="BL210" s="79">
        <v>25927</v>
      </c>
      <c r="BM210" s="37" t="s">
        <v>8</v>
      </c>
      <c r="BN210" s="37" t="s">
        <v>40</v>
      </c>
      <c r="BO210" s="37" t="s">
        <v>2617</v>
      </c>
      <c r="BP210" s="37"/>
      <c r="BQ210" s="37"/>
      <c r="BR210" s="37"/>
      <c r="BS210" s="37"/>
      <c r="BT210" s="37"/>
      <c r="BU210" s="37"/>
      <c r="BV210" s="79"/>
      <c r="BW210" s="50" t="str">
        <f t="shared" si="19"/>
        <v/>
      </c>
      <c r="BX210" s="62"/>
      <c r="BY210" s="62"/>
      <c r="BZ210" s="62"/>
      <c r="CA210" s="37" t="s">
        <v>2</v>
      </c>
      <c r="CB210" s="37">
        <v>1032465903</v>
      </c>
      <c r="CC210" s="37" t="s">
        <v>4347</v>
      </c>
      <c r="CD210" s="37" t="s">
        <v>4348</v>
      </c>
      <c r="CE210" s="37" t="s">
        <v>3840</v>
      </c>
      <c r="CF210" s="37" t="s">
        <v>3844</v>
      </c>
      <c r="CG210" s="79">
        <v>34548</v>
      </c>
      <c r="CH210" s="50">
        <f t="shared" ca="1" si="18"/>
        <v>28</v>
      </c>
      <c r="CI210" s="62" t="s">
        <v>8</v>
      </c>
      <c r="CJ210" s="62" t="s">
        <v>116</v>
      </c>
      <c r="CK210" s="62" t="s">
        <v>116</v>
      </c>
      <c r="CL210" s="37" t="s">
        <v>2444</v>
      </c>
      <c r="CM210" s="37" t="s">
        <v>2462</v>
      </c>
      <c r="CN210" s="37" t="s">
        <v>2495</v>
      </c>
      <c r="CO210" s="37"/>
      <c r="CP210" s="37" t="s">
        <v>2495</v>
      </c>
      <c r="CQ210" s="37"/>
      <c r="CR210" s="37"/>
      <c r="CS210" s="37"/>
      <c r="CT210" s="37"/>
      <c r="CU210" s="37"/>
      <c r="CV210" s="37"/>
      <c r="CW210" s="37"/>
      <c r="CX210" s="37"/>
      <c r="CY210" s="37"/>
      <c r="CZ210" s="37"/>
      <c r="DA210" s="37"/>
      <c r="DB210" s="37">
        <v>24</v>
      </c>
      <c r="DC2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10" s="37"/>
    </row>
    <row r="211" spans="1:108" ht="45" customHeight="1" x14ac:dyDescent="0.3">
      <c r="A211" s="50">
        <v>1243861239</v>
      </c>
      <c r="B211" s="37" t="s">
        <v>2427</v>
      </c>
      <c r="C211" s="81">
        <v>44852</v>
      </c>
      <c r="D211" s="81"/>
      <c r="E211" s="50" t="s">
        <v>6809</v>
      </c>
      <c r="F211" s="50"/>
      <c r="G211" s="50"/>
      <c r="H211" s="37" t="s">
        <v>4102</v>
      </c>
      <c r="I211" s="37" t="s">
        <v>5619</v>
      </c>
      <c r="J211" s="37" t="str">
        <f>VLOOKUP(MATRIZ_PRINCIPAL_USUARIOS[[#This Row],[DUPLA]],DUPLAS[],2,0)</f>
        <v>PAOLA</v>
      </c>
      <c r="K211" s="37" t="s">
        <v>1</v>
      </c>
      <c r="L211" s="37" t="s">
        <v>4796</v>
      </c>
      <c r="M211" s="37" t="s">
        <v>3694</v>
      </c>
      <c r="N211" s="37" t="s">
        <v>3730</v>
      </c>
      <c r="O211" s="37" t="s">
        <v>3731</v>
      </c>
      <c r="P2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MILTON DANIEL RODRIGUEZ GARCIA</v>
      </c>
      <c r="Q211" s="81">
        <v>44796</v>
      </c>
      <c r="R211" s="50">
        <f t="shared" ca="1" si="15"/>
        <v>0</v>
      </c>
      <c r="S211" s="50">
        <f t="shared" ca="1" si="16"/>
        <v>6</v>
      </c>
      <c r="T211" s="50">
        <f t="shared" ca="1" si="17"/>
        <v>20</v>
      </c>
      <c r="U211" s="37" t="str">
        <f ca="1">IF(MATRIZ_PRINCIPAL_USUARIOS[[#This Row],[FECHA DE NACIMIENTO]]&gt;0,CONCATENATE(R211," AÑOS ",S211," MESES ",T211," DIAS "),"")</f>
        <v xml:space="preserve">0 AÑOS 6 MESES 20 DIAS </v>
      </c>
      <c r="V2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1" s="163" t="s">
        <v>129</v>
      </c>
      <c r="X211" s="37" t="s">
        <v>8</v>
      </c>
      <c r="Y211" s="37" t="s">
        <v>116</v>
      </c>
      <c r="Z211" s="37" t="s">
        <v>116</v>
      </c>
      <c r="AA211" s="37" t="s">
        <v>2496</v>
      </c>
      <c r="AB211" s="37" t="s">
        <v>2496</v>
      </c>
      <c r="AC211" s="37" t="s">
        <v>2496</v>
      </c>
      <c r="AD211" s="37" t="s">
        <v>2496</v>
      </c>
      <c r="AE211" s="37" t="s">
        <v>2496</v>
      </c>
      <c r="AF211" s="37" t="s">
        <v>2496</v>
      </c>
      <c r="AG211" s="37" t="s">
        <v>2496</v>
      </c>
      <c r="AH211" s="37" t="s">
        <v>2496</v>
      </c>
      <c r="AI211" s="37" t="s">
        <v>2496</v>
      </c>
      <c r="AJ211" s="37" t="s">
        <v>2496</v>
      </c>
      <c r="AK211" s="37" t="s">
        <v>2496</v>
      </c>
      <c r="AL211" s="37" t="s">
        <v>2496</v>
      </c>
      <c r="AM211" s="37" t="s">
        <v>8</v>
      </c>
      <c r="AN211" s="37" t="s">
        <v>116</v>
      </c>
      <c r="AO211" s="37" t="s">
        <v>140</v>
      </c>
      <c r="AP211" s="62" t="s">
        <v>143</v>
      </c>
      <c r="AQ211" s="37" t="s">
        <v>151</v>
      </c>
      <c r="AR211" s="37" t="s">
        <v>4930</v>
      </c>
      <c r="AS211" s="37"/>
      <c r="AT211" s="37" t="s">
        <v>4931</v>
      </c>
      <c r="AU211" s="37">
        <v>3138104287</v>
      </c>
      <c r="AV211" s="37"/>
      <c r="AW211" s="37">
        <v>2</v>
      </c>
      <c r="AX211" s="37" t="s">
        <v>135</v>
      </c>
      <c r="AY211" s="37" t="s">
        <v>2495</v>
      </c>
      <c r="AZ211" s="37" t="s">
        <v>3653</v>
      </c>
      <c r="BA211" s="37" t="s">
        <v>2496</v>
      </c>
      <c r="BB211" s="37" t="s">
        <v>2496</v>
      </c>
      <c r="BC211" s="37" t="s">
        <v>3607</v>
      </c>
      <c r="BD211" s="37" t="s">
        <v>2496</v>
      </c>
      <c r="BE211" s="37"/>
      <c r="BF211" s="37"/>
      <c r="BG211" s="37"/>
      <c r="BH211" s="37"/>
      <c r="BI211" s="37"/>
      <c r="BJ211" s="37"/>
      <c r="BK211" s="37"/>
      <c r="BL211" s="81"/>
      <c r="BM211" s="37"/>
      <c r="BN211" s="37"/>
      <c r="BO211" s="37"/>
      <c r="BP211" s="37" t="s">
        <v>2</v>
      </c>
      <c r="BQ211" s="37">
        <v>192477</v>
      </c>
      <c r="BR211" s="37" t="s">
        <v>4932</v>
      </c>
      <c r="BS211" s="37"/>
      <c r="BT211" s="37" t="s">
        <v>3730</v>
      </c>
      <c r="BU211" s="37" t="s">
        <v>3712</v>
      </c>
      <c r="BV211" s="81">
        <v>29636</v>
      </c>
      <c r="BW211" s="50">
        <f t="shared" ca="1" si="19"/>
        <v>42</v>
      </c>
      <c r="BX211" s="62" t="s">
        <v>8</v>
      </c>
      <c r="BY211" s="62" t="s">
        <v>26</v>
      </c>
      <c r="BZ211" s="62" t="s">
        <v>3407</v>
      </c>
      <c r="CA211" s="37" t="s">
        <v>2</v>
      </c>
      <c r="CB211" s="37">
        <v>1022997967</v>
      </c>
      <c r="CC211" s="37" t="s">
        <v>3855</v>
      </c>
      <c r="CD211" s="37" t="s">
        <v>3775</v>
      </c>
      <c r="CE211" s="37" t="s">
        <v>3731</v>
      </c>
      <c r="CF211" s="37" t="s">
        <v>3835</v>
      </c>
      <c r="CG211" s="81">
        <v>34524</v>
      </c>
      <c r="CH211" s="37">
        <f t="shared" ca="1" si="18"/>
        <v>28</v>
      </c>
      <c r="CI211" s="62" t="s">
        <v>8</v>
      </c>
      <c r="CJ211" s="62" t="s">
        <v>116</v>
      </c>
      <c r="CK211" s="62" t="s">
        <v>116</v>
      </c>
      <c r="CL211" s="37" t="s">
        <v>2443</v>
      </c>
      <c r="CM211" s="37" t="s">
        <v>2457</v>
      </c>
      <c r="CN211" s="37" t="s">
        <v>2495</v>
      </c>
      <c r="CO211" s="81">
        <v>44848</v>
      </c>
      <c r="CP211" s="37" t="s">
        <v>2495</v>
      </c>
      <c r="CQ211" s="37" t="s">
        <v>2495</v>
      </c>
      <c r="CR211" s="37">
        <v>1</v>
      </c>
      <c r="CS211" s="37" t="s">
        <v>2496</v>
      </c>
      <c r="CT211" s="37"/>
      <c r="CU211" s="37"/>
      <c r="CV211" s="37"/>
      <c r="CW211" s="37">
        <v>3155</v>
      </c>
      <c r="CX211" s="37">
        <v>53</v>
      </c>
      <c r="CY211" s="37"/>
      <c r="CZ211" s="37" t="s">
        <v>6810</v>
      </c>
      <c r="DA211" s="37"/>
      <c r="DB211" s="37">
        <v>40</v>
      </c>
      <c r="DC2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11" s="37"/>
    </row>
    <row r="212" spans="1:108" ht="45" customHeight="1" x14ac:dyDescent="0.3">
      <c r="A212" s="50">
        <v>1022997967</v>
      </c>
      <c r="B212" s="37" t="s">
        <v>2428</v>
      </c>
      <c r="C212" s="81">
        <v>44623</v>
      </c>
      <c r="D212" s="81">
        <v>44852</v>
      </c>
      <c r="E212" s="50"/>
      <c r="F212" s="50" t="e">
        <f>VLOOKUP(MATRIZ_PRINCIPAL_USUARIOS[[#This Row],[NOMBRE COMPLETO]],$E$659:$E$682,1,0)</f>
        <v>#N/A</v>
      </c>
      <c r="G212" s="50" t="s">
        <v>3685</v>
      </c>
      <c r="H212" s="37" t="s">
        <v>4102</v>
      </c>
      <c r="I212" s="37" t="s">
        <v>5619</v>
      </c>
      <c r="J212" s="37" t="str">
        <f>VLOOKUP(MATRIZ_PRINCIPAL_USUARIOS[[#This Row],[DUPLA]],DUPLAS[],2,0)</f>
        <v>PAOLA</v>
      </c>
      <c r="K212" s="37" t="s">
        <v>2</v>
      </c>
      <c r="L212" s="37" t="s">
        <v>3855</v>
      </c>
      <c r="M212" s="37" t="s">
        <v>3775</v>
      </c>
      <c r="N212" s="37" t="s">
        <v>3731</v>
      </c>
      <c r="O212" s="37" t="s">
        <v>3835</v>
      </c>
      <c r="P2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LADY TATIANA GARCIA SANCHEZ</v>
      </c>
      <c r="Q212" s="79">
        <v>34524</v>
      </c>
      <c r="R212" s="50">
        <f t="shared" ca="1" si="15"/>
        <v>28</v>
      </c>
      <c r="S212" s="50">
        <f t="shared" ca="1" si="16"/>
        <v>8</v>
      </c>
      <c r="T212" s="50">
        <f t="shared" ca="1" si="17"/>
        <v>6</v>
      </c>
      <c r="U212" s="37" t="str">
        <f ca="1">IF(MATRIZ_PRINCIPAL_USUARIOS[[#This Row],[FECHA DE NACIMIENTO]]&gt;0,CONCATENATE(R212," AÑOS ",S212," MESES ",T212," DIAS "),"")</f>
        <v xml:space="preserve">28 AÑOS 8 MESES 6 DIAS </v>
      </c>
      <c r="V2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12" s="116" t="s">
        <v>130</v>
      </c>
      <c r="X212" s="37" t="s">
        <v>8</v>
      </c>
      <c r="Y212" s="37" t="s">
        <v>116</v>
      </c>
      <c r="Z212" s="37" t="s">
        <v>116</v>
      </c>
      <c r="AA212" s="37" t="s">
        <v>2496</v>
      </c>
      <c r="AB212" s="37" t="s">
        <v>2496</v>
      </c>
      <c r="AC212" s="37"/>
      <c r="AD212" s="37" t="s">
        <v>2518</v>
      </c>
      <c r="AE212" s="37"/>
      <c r="AF212" s="37" t="s">
        <v>2496</v>
      </c>
      <c r="AG212" s="37" t="s">
        <v>2496</v>
      </c>
      <c r="AH212" s="37" t="s">
        <v>2496</v>
      </c>
      <c r="AI212" s="37" t="s">
        <v>2496</v>
      </c>
      <c r="AJ212" s="37" t="s">
        <v>2496</v>
      </c>
      <c r="AK212" s="37" t="s">
        <v>2496</v>
      </c>
      <c r="AL212" s="37" t="s">
        <v>2496</v>
      </c>
      <c r="AM212" s="37" t="s">
        <v>8</v>
      </c>
      <c r="AN212" s="37" t="s">
        <v>116</v>
      </c>
      <c r="AO212" s="37" t="s">
        <v>140</v>
      </c>
      <c r="AP212" s="62" t="s">
        <v>143</v>
      </c>
      <c r="AQ212" s="37" t="s">
        <v>151</v>
      </c>
      <c r="AR212" s="37" t="s">
        <v>4930</v>
      </c>
      <c r="AS212" s="37"/>
      <c r="AT212" s="37" t="s">
        <v>4931</v>
      </c>
      <c r="AU212" s="37">
        <v>3138104287</v>
      </c>
      <c r="AV212" s="37"/>
      <c r="AW212" s="37">
        <v>2</v>
      </c>
      <c r="AX212" s="37" t="s">
        <v>135</v>
      </c>
      <c r="AY212" s="37" t="s">
        <v>2495</v>
      </c>
      <c r="AZ212" s="58" t="s">
        <v>3653</v>
      </c>
      <c r="BA212" s="37" t="s">
        <v>2496</v>
      </c>
      <c r="BB212" s="37" t="s">
        <v>2496</v>
      </c>
      <c r="BC212" s="37" t="s">
        <v>3607</v>
      </c>
      <c r="BD212" s="37" t="s">
        <v>2496</v>
      </c>
      <c r="BE212" s="37" t="s">
        <v>2437</v>
      </c>
      <c r="BF212" s="37" t="s">
        <v>2</v>
      </c>
      <c r="BG212" s="37">
        <v>192477</v>
      </c>
      <c r="BH212" s="37" t="s">
        <v>4932</v>
      </c>
      <c r="BI212" s="37"/>
      <c r="BJ212" s="37" t="s">
        <v>3730</v>
      </c>
      <c r="BK212" s="37" t="s">
        <v>3712</v>
      </c>
      <c r="BL212" s="79">
        <v>29636</v>
      </c>
      <c r="BM212" s="37" t="s">
        <v>8</v>
      </c>
      <c r="BN212" s="37" t="s">
        <v>26</v>
      </c>
      <c r="BO212" s="37" t="s">
        <v>3407</v>
      </c>
      <c r="BP212" s="37"/>
      <c r="BQ212" s="37"/>
      <c r="BR212" s="37"/>
      <c r="BS212" s="37"/>
      <c r="BT212" s="37"/>
      <c r="BU212" s="37"/>
      <c r="BV212" s="79"/>
      <c r="BW212" s="50" t="str">
        <f t="shared" si="19"/>
        <v/>
      </c>
      <c r="BX212" s="62"/>
      <c r="BY212" s="62"/>
      <c r="BZ212" s="62"/>
      <c r="CA212" s="37" t="s">
        <v>2</v>
      </c>
      <c r="CB212" s="37">
        <v>1022997967</v>
      </c>
      <c r="CC212" s="37" t="s">
        <v>3855</v>
      </c>
      <c r="CD212" s="37" t="s">
        <v>3775</v>
      </c>
      <c r="CE212" s="37" t="s">
        <v>3731</v>
      </c>
      <c r="CF212" s="37" t="s">
        <v>3835</v>
      </c>
      <c r="CG212" s="79">
        <v>34524</v>
      </c>
      <c r="CH212" s="50">
        <f t="shared" ca="1" si="18"/>
        <v>28</v>
      </c>
      <c r="CI212" s="62" t="s">
        <v>8</v>
      </c>
      <c r="CJ212" s="62" t="s">
        <v>116</v>
      </c>
      <c r="CK212" s="62" t="s">
        <v>116</v>
      </c>
      <c r="CL212" s="37" t="s">
        <v>2443</v>
      </c>
      <c r="CM212" s="37" t="s">
        <v>2457</v>
      </c>
      <c r="CN212" s="37" t="s">
        <v>2495</v>
      </c>
      <c r="CO212" s="37"/>
      <c r="CP212" s="37" t="s">
        <v>2495</v>
      </c>
      <c r="CQ212" s="37"/>
      <c r="CR212" s="37"/>
      <c r="CS212" s="37"/>
      <c r="CT212" s="37"/>
      <c r="CU212" s="37"/>
      <c r="CV212" s="37"/>
      <c r="CW212" s="37"/>
      <c r="CX212" s="37"/>
      <c r="CY212" s="37"/>
      <c r="CZ212" s="37"/>
      <c r="DA212" s="37"/>
      <c r="DB212" s="37">
        <v>8</v>
      </c>
      <c r="DC2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12" s="37"/>
    </row>
    <row r="213" spans="1:108" ht="45" customHeight="1" x14ac:dyDescent="0.3">
      <c r="A213" s="50">
        <v>1023990542</v>
      </c>
      <c r="B213" s="37" t="s">
        <v>2427</v>
      </c>
      <c r="C213" s="81">
        <v>44824</v>
      </c>
      <c r="D213" s="81"/>
      <c r="E213" s="50"/>
      <c r="F213" s="50"/>
      <c r="G213" s="50"/>
      <c r="H213" s="50" t="s">
        <v>4102</v>
      </c>
      <c r="I213" s="50" t="s">
        <v>6747</v>
      </c>
      <c r="J213" s="37" t="str">
        <f>VLOOKUP(MATRIZ_PRINCIPAL_USUARIOS[[#This Row],[DUPLA]],DUPLAS[],2,0)</f>
        <v>EMILCE SANCHEZ - MARTHA PACASUCA</v>
      </c>
      <c r="K213" s="37" t="s">
        <v>1</v>
      </c>
      <c r="L213" s="37" t="s">
        <v>6497</v>
      </c>
      <c r="M213" s="37"/>
      <c r="N213" s="37" t="s">
        <v>4093</v>
      </c>
      <c r="O213" s="37" t="s">
        <v>6498</v>
      </c>
      <c r="P2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MADELIN  PALACIOS ZUÑIGA</v>
      </c>
      <c r="Q213" s="81">
        <v>44632</v>
      </c>
      <c r="R213" s="50">
        <f t="shared" ca="1" si="15"/>
        <v>1</v>
      </c>
      <c r="S213" s="50">
        <f t="shared" ca="1" si="16"/>
        <v>0</v>
      </c>
      <c r="T213" s="50">
        <f t="shared" ca="1" si="17"/>
        <v>3</v>
      </c>
      <c r="U213" s="37" t="str">
        <f ca="1">IF(MATRIZ_PRINCIPAL_USUARIOS[[#This Row],[FECHA DE NACIMIENTO]]&gt;0,CONCATENATE(R213," AÑOS ",S213," MESES ",T213," DIAS "),"")</f>
        <v xml:space="preserve">1 AÑOS 0 MESES 3 DIAS </v>
      </c>
      <c r="V2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3" s="37" t="s">
        <v>130</v>
      </c>
      <c r="X213" s="37" t="s">
        <v>8</v>
      </c>
      <c r="Y213" s="37" t="s">
        <v>116</v>
      </c>
      <c r="Z213" s="37" t="s">
        <v>116</v>
      </c>
      <c r="AA213" s="37" t="s">
        <v>2496</v>
      </c>
      <c r="AB213" s="37" t="s">
        <v>2496</v>
      </c>
      <c r="AC213" s="37" t="s">
        <v>135</v>
      </c>
      <c r="AD213" s="37" t="s">
        <v>2518</v>
      </c>
      <c r="AE213" s="37"/>
      <c r="AF213" s="37" t="s">
        <v>2496</v>
      </c>
      <c r="AG213" s="37" t="s">
        <v>2496</v>
      </c>
      <c r="AH213" s="37" t="s">
        <v>2496</v>
      </c>
      <c r="AI213" s="37" t="s">
        <v>2496</v>
      </c>
      <c r="AJ213" s="37" t="s">
        <v>2496</v>
      </c>
      <c r="AK213" s="37" t="s">
        <v>2496</v>
      </c>
      <c r="AL213" s="37" t="s">
        <v>2496</v>
      </c>
      <c r="AM213" s="37" t="s">
        <v>8</v>
      </c>
      <c r="AN213" s="37" t="s">
        <v>116</v>
      </c>
      <c r="AO213" s="37" t="s">
        <v>140</v>
      </c>
      <c r="AP213" s="62" t="s">
        <v>143</v>
      </c>
      <c r="AQ213" s="37" t="s">
        <v>151</v>
      </c>
      <c r="AR213" s="37"/>
      <c r="AS213" s="37"/>
      <c r="AT213" s="37"/>
      <c r="AU213" s="37">
        <v>3108802053</v>
      </c>
      <c r="AV213" s="37">
        <v>3137414155</v>
      </c>
      <c r="AW213" s="37">
        <v>1</v>
      </c>
      <c r="AX213" s="37" t="s">
        <v>135</v>
      </c>
      <c r="AY213" s="37" t="s">
        <v>2496</v>
      </c>
      <c r="AZ213" s="58"/>
      <c r="BA213" s="37" t="s">
        <v>2496</v>
      </c>
      <c r="BB213" s="37" t="s">
        <v>2496</v>
      </c>
      <c r="BC213" s="37"/>
      <c r="BD213" s="37"/>
      <c r="BE213" s="37" t="s">
        <v>2434</v>
      </c>
      <c r="BF213" s="37" t="s">
        <v>2</v>
      </c>
      <c r="BG213" s="37">
        <v>1075024426</v>
      </c>
      <c r="BH213" s="37" t="s">
        <v>6499</v>
      </c>
      <c r="BI213" s="37"/>
      <c r="BJ213" s="37" t="s">
        <v>4093</v>
      </c>
      <c r="BK213" s="37" t="s">
        <v>6498</v>
      </c>
      <c r="BL213" s="81">
        <v>36490</v>
      </c>
      <c r="BM213" s="37" t="s">
        <v>8</v>
      </c>
      <c r="BN213" s="37" t="s">
        <v>25</v>
      </c>
      <c r="BO213" s="37" t="s">
        <v>2676</v>
      </c>
      <c r="BP213" s="37"/>
      <c r="BQ213" s="37"/>
      <c r="BR213" s="37"/>
      <c r="BS213" s="37"/>
      <c r="BT213" s="37"/>
      <c r="BU213" s="37"/>
      <c r="BV213" s="81"/>
      <c r="BW213" s="50" t="str">
        <f t="shared" si="19"/>
        <v/>
      </c>
      <c r="BX213" s="62"/>
      <c r="BY213" s="62"/>
      <c r="BZ213" s="62"/>
      <c r="CA213" s="37" t="s">
        <v>2</v>
      </c>
      <c r="CB213" s="37">
        <v>1075024426</v>
      </c>
      <c r="CC213" s="37" t="s">
        <v>6499</v>
      </c>
      <c r="CD213" s="37"/>
      <c r="CE213" s="37" t="s">
        <v>4093</v>
      </c>
      <c r="CF213" s="37" t="s">
        <v>6498</v>
      </c>
      <c r="CG213" s="81">
        <v>36490</v>
      </c>
      <c r="CH213" s="50">
        <f t="shared" ca="1" si="18"/>
        <v>23</v>
      </c>
      <c r="CI213" s="62" t="s">
        <v>8</v>
      </c>
      <c r="CJ213" s="62" t="s">
        <v>25</v>
      </c>
      <c r="CK213" s="62" t="s">
        <v>2676</v>
      </c>
      <c r="CL213" s="37" t="s">
        <v>2443</v>
      </c>
      <c r="CM213" s="37" t="s">
        <v>2457</v>
      </c>
      <c r="CN213" s="37" t="s">
        <v>2495</v>
      </c>
      <c r="CO213" s="81">
        <v>44825</v>
      </c>
      <c r="CP213" s="37" t="s">
        <v>2495</v>
      </c>
      <c r="CQ213" s="37" t="s">
        <v>2496</v>
      </c>
      <c r="CR213" s="37"/>
      <c r="CS213" s="37" t="s">
        <v>2496</v>
      </c>
      <c r="CT213" s="37"/>
      <c r="CU213" s="37"/>
      <c r="CV213" s="37">
        <v>40</v>
      </c>
      <c r="CW213" s="37">
        <v>3080</v>
      </c>
      <c r="CX213" s="37">
        <v>50</v>
      </c>
      <c r="CY213" s="37"/>
      <c r="CZ213" s="37">
        <v>6</v>
      </c>
      <c r="DA213" s="37"/>
      <c r="DB213" s="37"/>
      <c r="DC2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3" s="37"/>
    </row>
    <row r="214" spans="1:108" ht="45" customHeight="1" x14ac:dyDescent="0.3">
      <c r="A214" s="37">
        <v>1023047898</v>
      </c>
      <c r="B214" s="37" t="s">
        <v>2428</v>
      </c>
      <c r="C214" s="81">
        <v>44623</v>
      </c>
      <c r="D214" s="81">
        <v>44824</v>
      </c>
      <c r="E214" s="50" t="e">
        <f>VLOOKUP(MATRIZ_PRINCIPAL_USUARIOS[[#This Row],[NUMERO DE DOCUMENTO]],#REF!,2,0)</f>
        <v>#REF!</v>
      </c>
      <c r="F214" s="50" t="e">
        <f>VLOOKUP(MATRIZ_PRINCIPAL_USUARIOS[[#This Row],[NOMBRE COMPLETO]],$E$659:$E$682,1,0)</f>
        <v>#N/A</v>
      </c>
      <c r="G214" s="50"/>
      <c r="H214" s="37" t="s">
        <v>4102</v>
      </c>
      <c r="I214" s="37" t="s">
        <v>6750</v>
      </c>
      <c r="J214" s="37" t="str">
        <f>VLOOKUP(MATRIZ_PRINCIPAL_USUARIOS[[#This Row],[DUPLA]],DUPLAS[],2,0)</f>
        <v>JOHANA ALVARADO</v>
      </c>
      <c r="K214" s="37" t="s">
        <v>1</v>
      </c>
      <c r="L214" s="37" t="s">
        <v>3748</v>
      </c>
      <c r="M214" s="37" t="s">
        <v>1370</v>
      </c>
      <c r="N214" s="37" t="s">
        <v>4226</v>
      </c>
      <c r="O214" s="37" t="s">
        <v>4349</v>
      </c>
      <c r="P2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CATALINA SANDOVAL PIMIENTEL</v>
      </c>
      <c r="Q214" s="79">
        <v>44592</v>
      </c>
      <c r="R214" s="50">
        <f t="shared" ca="1" si="15"/>
        <v>1</v>
      </c>
      <c r="S214" s="50">
        <f t="shared" ca="1" si="16"/>
        <v>1</v>
      </c>
      <c r="T214" s="50">
        <f t="shared" ca="1" si="17"/>
        <v>12</v>
      </c>
      <c r="U214" s="37" t="str">
        <f ca="1">IF(MATRIZ_PRINCIPAL_USUARIOS[[#This Row],[FECHA DE NACIMIENTO]]&gt;0,CONCATENATE(R214," AÑOS ",S214," MESES ",T214," DIAS "),"")</f>
        <v xml:space="preserve">1 AÑOS 1 MESES 12 DIAS </v>
      </c>
      <c r="V2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4" s="116" t="s">
        <v>130</v>
      </c>
      <c r="X214" s="37" t="s">
        <v>8</v>
      </c>
      <c r="Y214" s="37" t="s">
        <v>116</v>
      </c>
      <c r="Z214" s="37" t="s">
        <v>116</v>
      </c>
      <c r="AA214" s="37" t="s">
        <v>2496</v>
      </c>
      <c r="AB214" s="37" t="s">
        <v>2496</v>
      </c>
      <c r="AC214" s="37"/>
      <c r="AD214" s="37" t="s">
        <v>2518</v>
      </c>
      <c r="AE214" s="37"/>
      <c r="AF214" s="37" t="s">
        <v>2496</v>
      </c>
      <c r="AG214" s="37" t="s">
        <v>2496</v>
      </c>
      <c r="AH214" s="37" t="s">
        <v>2496</v>
      </c>
      <c r="AI214" s="37" t="s">
        <v>2496</v>
      </c>
      <c r="AJ214" s="37" t="s">
        <v>2496</v>
      </c>
      <c r="AK214" s="37" t="s">
        <v>2496</v>
      </c>
      <c r="AL214" s="37" t="s">
        <v>2496</v>
      </c>
      <c r="AM214" s="37" t="s">
        <v>8</v>
      </c>
      <c r="AN214" s="37" t="s">
        <v>116</v>
      </c>
      <c r="AO214" s="37" t="s">
        <v>140</v>
      </c>
      <c r="AP214" s="62" t="s">
        <v>143</v>
      </c>
      <c r="AQ214" s="37" t="s">
        <v>151</v>
      </c>
      <c r="AR214" s="37" t="s">
        <v>4539</v>
      </c>
      <c r="AS214" s="37"/>
      <c r="AT214" s="37" t="s">
        <v>4933</v>
      </c>
      <c r="AU214" s="37">
        <v>3208824981</v>
      </c>
      <c r="AV214" s="37"/>
      <c r="AW214" s="37">
        <v>1</v>
      </c>
      <c r="AX214" s="37" t="s">
        <v>135</v>
      </c>
      <c r="AY214" s="37" t="s">
        <v>2495</v>
      </c>
      <c r="AZ214" s="58" t="s">
        <v>3604</v>
      </c>
      <c r="BA214" s="37" t="s">
        <v>2496</v>
      </c>
      <c r="BB214" s="37" t="s">
        <v>2496</v>
      </c>
      <c r="BC214" s="37" t="s">
        <v>3607</v>
      </c>
      <c r="BD214" s="37" t="s">
        <v>2496</v>
      </c>
      <c r="BE214" s="37" t="s">
        <v>2434</v>
      </c>
      <c r="BF214" s="37" t="s">
        <v>2</v>
      </c>
      <c r="BG214" s="37">
        <v>1023013167</v>
      </c>
      <c r="BH214" s="37" t="s">
        <v>3952</v>
      </c>
      <c r="BI214" s="37" t="s">
        <v>3936</v>
      </c>
      <c r="BJ214" s="37" t="s">
        <v>4226</v>
      </c>
      <c r="BK214" s="37" t="s">
        <v>4934</v>
      </c>
      <c r="BL214" s="79">
        <v>35213</v>
      </c>
      <c r="BM214" s="37" t="s">
        <v>8</v>
      </c>
      <c r="BN214" s="37" t="s">
        <v>116</v>
      </c>
      <c r="BO214" s="37" t="s">
        <v>116</v>
      </c>
      <c r="BP214" s="37"/>
      <c r="BQ214" s="37"/>
      <c r="BR214" s="37"/>
      <c r="BS214" s="37"/>
      <c r="BT214" s="37"/>
      <c r="BU214" s="37"/>
      <c r="BV214" s="79"/>
      <c r="BW214" s="50" t="str">
        <f t="shared" si="19"/>
        <v/>
      </c>
      <c r="BX214" s="62"/>
      <c r="BY214" s="62"/>
      <c r="BZ214" s="62"/>
      <c r="CA214" s="37" t="s">
        <v>2</v>
      </c>
      <c r="CB214" s="37">
        <v>1023013167</v>
      </c>
      <c r="CC214" s="37" t="s">
        <v>3952</v>
      </c>
      <c r="CD214" s="37" t="s">
        <v>3936</v>
      </c>
      <c r="CE214" s="37" t="s">
        <v>4226</v>
      </c>
      <c r="CF214" s="37" t="s">
        <v>4934</v>
      </c>
      <c r="CG214" s="79">
        <v>35213</v>
      </c>
      <c r="CH214" s="50">
        <f t="shared" ca="1" si="18"/>
        <v>26</v>
      </c>
      <c r="CI214" s="62" t="s">
        <v>8</v>
      </c>
      <c r="CJ214" s="62" t="s">
        <v>116</v>
      </c>
      <c r="CK214" s="62" t="s">
        <v>116</v>
      </c>
      <c r="CL214" s="37" t="s">
        <v>2443</v>
      </c>
      <c r="CM214" s="37" t="s">
        <v>2466</v>
      </c>
      <c r="CN214" s="37" t="s">
        <v>2495</v>
      </c>
      <c r="CO214" s="37"/>
      <c r="CP214" s="37" t="s">
        <v>2495</v>
      </c>
      <c r="CQ214" s="37" t="s">
        <v>2496</v>
      </c>
      <c r="CR214" s="37" t="s">
        <v>4082</v>
      </c>
      <c r="CS214" s="37" t="s">
        <v>2496</v>
      </c>
      <c r="CT214" s="37"/>
      <c r="CU214" s="37"/>
      <c r="CV214" s="37">
        <v>39</v>
      </c>
      <c r="CW214" s="37">
        <v>2798</v>
      </c>
      <c r="CX214" s="37">
        <v>29</v>
      </c>
      <c r="CY214" s="37" t="s">
        <v>2495</v>
      </c>
      <c r="CZ214" s="37"/>
      <c r="DA214" s="37"/>
      <c r="DB214" s="37"/>
      <c r="DC2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4" s="37"/>
    </row>
    <row r="215" spans="1:108" ht="45" customHeight="1" x14ac:dyDescent="0.3">
      <c r="A215" s="50">
        <v>1245078200</v>
      </c>
      <c r="B215" s="37" t="s">
        <v>2428</v>
      </c>
      <c r="C215" s="81">
        <v>44623</v>
      </c>
      <c r="D215" s="81">
        <v>44683</v>
      </c>
      <c r="E215" s="50" t="e">
        <f>VLOOKUP(MATRIZ_PRINCIPAL_USUARIOS[[#This Row],[NUMERO DE DOCUMENTO]],#REF!,2,0)</f>
        <v>#REF!</v>
      </c>
      <c r="F215" s="50" t="e">
        <f>VLOOKUP(MATRIZ_PRINCIPAL_USUARIOS[[#This Row],[NOMBRE COMPLETO]],$E$659:$E$682,1,0)</f>
        <v>#N/A</v>
      </c>
      <c r="G215" s="50"/>
      <c r="H215" s="37" t="s">
        <v>4102</v>
      </c>
      <c r="I215" s="37" t="s">
        <v>6745</v>
      </c>
      <c r="J215" s="37" t="str">
        <f>VLOOKUP(MATRIZ_PRINCIPAL_USUARIOS[[#This Row],[DUPLA]],DUPLAS[],2,0)</f>
        <v>NIKOL MALES - ANDREA ROCIO</v>
      </c>
      <c r="K215" s="37" t="s">
        <v>1</v>
      </c>
      <c r="L215" s="37" t="s">
        <v>3729</v>
      </c>
      <c r="M215" s="37" t="s">
        <v>3944</v>
      </c>
      <c r="N215" s="37" t="s">
        <v>3885</v>
      </c>
      <c r="O215" s="37" t="s">
        <v>3751</v>
      </c>
      <c r="P2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CAMILO REYES MARTINEZ</v>
      </c>
      <c r="Q215" s="79">
        <v>44135</v>
      </c>
      <c r="R215" s="50">
        <f t="shared" ca="1" si="15"/>
        <v>2</v>
      </c>
      <c r="S215" s="50">
        <f t="shared" ca="1" si="16"/>
        <v>4</v>
      </c>
      <c r="T215" s="50">
        <f t="shared" ca="1" si="17"/>
        <v>12</v>
      </c>
      <c r="U215" s="37" t="str">
        <f ca="1">IF(MATRIZ_PRINCIPAL_USUARIOS[[#This Row],[FECHA DE NACIMIENTO]]&gt;0,CONCATENATE(R215," AÑOS ",S215," MESES ",T215," DIAS "),"")</f>
        <v xml:space="preserve">2 AÑOS 4 MESES 12 DIAS </v>
      </c>
      <c r="V2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5" s="116" t="s">
        <v>129</v>
      </c>
      <c r="X215" s="37" t="s">
        <v>8</v>
      </c>
      <c r="Y215" s="37" t="s">
        <v>116</v>
      </c>
      <c r="Z215" s="37" t="s">
        <v>116</v>
      </c>
      <c r="AA215" s="37" t="s">
        <v>2496</v>
      </c>
      <c r="AB215" s="37" t="s">
        <v>2496</v>
      </c>
      <c r="AC215" s="37"/>
      <c r="AD215" s="37" t="s">
        <v>2518</v>
      </c>
      <c r="AE215" s="37"/>
      <c r="AF215" s="37" t="s">
        <v>2496</v>
      </c>
      <c r="AG215" s="37" t="s">
        <v>2496</v>
      </c>
      <c r="AH215" s="37" t="s">
        <v>2496</v>
      </c>
      <c r="AI215" s="37" t="s">
        <v>2496</v>
      </c>
      <c r="AJ215" s="37" t="s">
        <v>2496</v>
      </c>
      <c r="AK215" s="37" t="s">
        <v>2496</v>
      </c>
      <c r="AL215" s="37" t="s">
        <v>2496</v>
      </c>
      <c r="AM215" s="37" t="s">
        <v>8</v>
      </c>
      <c r="AN215" s="37" t="s">
        <v>116</v>
      </c>
      <c r="AO215" s="37" t="s">
        <v>140</v>
      </c>
      <c r="AP215" s="62" t="s">
        <v>143</v>
      </c>
      <c r="AQ215" s="37" t="s">
        <v>151</v>
      </c>
      <c r="AR215" s="37" t="s">
        <v>4935</v>
      </c>
      <c r="AS215" s="37"/>
      <c r="AT215" s="37" t="s">
        <v>4936</v>
      </c>
      <c r="AU215" s="37">
        <v>3505259850</v>
      </c>
      <c r="AV215" s="37"/>
      <c r="AW215" s="37">
        <v>1</v>
      </c>
      <c r="AX215" s="37" t="s">
        <v>135</v>
      </c>
      <c r="AY215" s="37" t="s">
        <v>2495</v>
      </c>
      <c r="AZ215" s="58" t="s">
        <v>3602</v>
      </c>
      <c r="BA215" s="37" t="s">
        <v>2496</v>
      </c>
      <c r="BB215" s="37" t="s">
        <v>2496</v>
      </c>
      <c r="BC215" s="37" t="s">
        <v>3607</v>
      </c>
      <c r="BD215" s="37" t="s">
        <v>2496</v>
      </c>
      <c r="BE215" s="37" t="s">
        <v>2434</v>
      </c>
      <c r="BF215" s="37" t="s">
        <v>2</v>
      </c>
      <c r="BG215" s="37">
        <v>1033736917</v>
      </c>
      <c r="BH215" s="37" t="s">
        <v>4937</v>
      </c>
      <c r="BI215" s="37" t="s">
        <v>4482</v>
      </c>
      <c r="BJ215" s="37" t="s">
        <v>3751</v>
      </c>
      <c r="BK215" s="37" t="s">
        <v>4751</v>
      </c>
      <c r="BL215" s="79">
        <v>33434</v>
      </c>
      <c r="BM215" s="37" t="s">
        <v>8</v>
      </c>
      <c r="BN215" s="37" t="s">
        <v>116</v>
      </c>
      <c r="BO215" s="37" t="s">
        <v>116</v>
      </c>
      <c r="BP215" s="37"/>
      <c r="BQ215" s="37"/>
      <c r="BR215" s="37"/>
      <c r="BS215" s="37"/>
      <c r="BT215" s="37"/>
      <c r="BU215" s="37"/>
      <c r="BV215" s="79"/>
      <c r="BW215" s="50" t="str">
        <f t="shared" si="19"/>
        <v/>
      </c>
      <c r="BX215" s="62"/>
      <c r="BY215" s="62"/>
      <c r="BZ215" s="62"/>
      <c r="CA215" s="37" t="s">
        <v>2</v>
      </c>
      <c r="CB215" s="37">
        <v>1033736917</v>
      </c>
      <c r="CC215" s="37" t="s">
        <v>4937</v>
      </c>
      <c r="CD215" s="37" t="s">
        <v>4482</v>
      </c>
      <c r="CE215" s="37" t="s">
        <v>3751</v>
      </c>
      <c r="CF215" s="37" t="s">
        <v>4751</v>
      </c>
      <c r="CG215" s="79">
        <v>33434</v>
      </c>
      <c r="CH215" s="50">
        <f t="shared" ca="1" si="18"/>
        <v>31</v>
      </c>
      <c r="CI215" s="62" t="s">
        <v>8</v>
      </c>
      <c r="CJ215" s="62" t="s">
        <v>116</v>
      </c>
      <c r="CK215" s="62" t="s">
        <v>116</v>
      </c>
      <c r="CL215" s="37" t="s">
        <v>2443</v>
      </c>
      <c r="CM215" s="37" t="s">
        <v>2457</v>
      </c>
      <c r="CN215" s="37" t="s">
        <v>2495</v>
      </c>
      <c r="CO215" s="37"/>
      <c r="CP215" s="37" t="s">
        <v>2495</v>
      </c>
      <c r="CQ215" s="37" t="s">
        <v>2495</v>
      </c>
      <c r="CR215" s="37">
        <v>1</v>
      </c>
      <c r="CS215" s="37" t="s">
        <v>2496</v>
      </c>
      <c r="CT215" s="37"/>
      <c r="CU215" s="37"/>
      <c r="CV215" s="37">
        <v>39</v>
      </c>
      <c r="CW215" s="37">
        <v>2415</v>
      </c>
      <c r="CX215" s="37">
        <v>50</v>
      </c>
      <c r="CY215" s="37"/>
      <c r="CZ215" s="37">
        <v>6</v>
      </c>
      <c r="DA215" s="37">
        <v>12</v>
      </c>
      <c r="DB215" s="37"/>
      <c r="DC2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5" s="37"/>
    </row>
    <row r="216" spans="1:108" ht="45" customHeight="1" x14ac:dyDescent="0.3">
      <c r="A216" s="50">
        <v>1243860608</v>
      </c>
      <c r="B216" s="37" t="s">
        <v>2427</v>
      </c>
      <c r="C216" s="81">
        <v>44623</v>
      </c>
      <c r="D216" s="81"/>
      <c r="E216" s="50"/>
      <c r="F216" s="50"/>
      <c r="G216" s="50" t="s">
        <v>3686</v>
      </c>
      <c r="H216" s="37" t="s">
        <v>4102</v>
      </c>
      <c r="I216" s="37" t="s">
        <v>6747</v>
      </c>
      <c r="J216" s="37" t="str">
        <f>VLOOKUP(MATRIZ_PRINCIPAL_USUARIOS[[#This Row],[DUPLA]],DUPLAS[],2,0)</f>
        <v>EMILCE SANCHEZ - MARTHA PACASUCA</v>
      </c>
      <c r="K216" s="37" t="s">
        <v>1</v>
      </c>
      <c r="L216" s="37" t="s">
        <v>4350</v>
      </c>
      <c r="M216" s="37" t="s">
        <v>4000</v>
      </c>
      <c r="N216" s="37" t="s">
        <v>3923</v>
      </c>
      <c r="O216" s="37" t="s">
        <v>4351</v>
      </c>
      <c r="P2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ANYI  MELISA PORRAS CHARRIS</v>
      </c>
      <c r="Q216" s="79">
        <v>44424</v>
      </c>
      <c r="R216" s="50">
        <f t="shared" ca="1" si="15"/>
        <v>1</v>
      </c>
      <c r="S216" s="50">
        <f t="shared" ca="1" si="16"/>
        <v>6</v>
      </c>
      <c r="T216" s="50">
        <f t="shared" ca="1" si="17"/>
        <v>27</v>
      </c>
      <c r="U216" s="37" t="str">
        <f ca="1">IF(MATRIZ_PRINCIPAL_USUARIOS[[#This Row],[FECHA DE NACIMIENTO]]&gt;0,CONCATENATE(R216," AÑOS ",S216," MESES ",T216," DIAS "),"")</f>
        <v xml:space="preserve">1 AÑOS 6 MESES 27 DIAS </v>
      </c>
      <c r="V2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6" s="116" t="s">
        <v>130</v>
      </c>
      <c r="X216" s="37" t="s">
        <v>8</v>
      </c>
      <c r="Y216" s="37" t="s">
        <v>116</v>
      </c>
      <c r="Z216" s="37" t="s">
        <v>116</v>
      </c>
      <c r="AA216" s="37" t="s">
        <v>2496</v>
      </c>
      <c r="AB216" s="37" t="s">
        <v>2496</v>
      </c>
      <c r="AC216" s="37"/>
      <c r="AD216" s="37" t="s">
        <v>2518</v>
      </c>
      <c r="AE216" s="37"/>
      <c r="AF216" s="37" t="s">
        <v>2496</v>
      </c>
      <c r="AG216" s="37" t="s">
        <v>2496</v>
      </c>
      <c r="AH216" s="37" t="s">
        <v>2496</v>
      </c>
      <c r="AI216" s="37" t="s">
        <v>2496</v>
      </c>
      <c r="AJ216" s="37" t="s">
        <v>2496</v>
      </c>
      <c r="AK216" s="37" t="s">
        <v>2496</v>
      </c>
      <c r="AL216" s="37" t="s">
        <v>2496</v>
      </c>
      <c r="AM216" s="37" t="s">
        <v>8</v>
      </c>
      <c r="AN216" s="37" t="s">
        <v>116</v>
      </c>
      <c r="AO216" s="37" t="s">
        <v>140</v>
      </c>
      <c r="AP216" s="62" t="s">
        <v>143</v>
      </c>
      <c r="AQ216" s="37" t="s">
        <v>151</v>
      </c>
      <c r="AR216" s="37" t="s">
        <v>4747</v>
      </c>
      <c r="AS216" s="37"/>
      <c r="AT216" s="37" t="s">
        <v>4938</v>
      </c>
      <c r="AU216" s="37">
        <v>3115808217</v>
      </c>
      <c r="AV216" s="37"/>
      <c r="AW216" s="37">
        <v>1</v>
      </c>
      <c r="AX216" s="37" t="s">
        <v>135</v>
      </c>
      <c r="AY216" s="37" t="s">
        <v>2495</v>
      </c>
      <c r="AZ216" s="58" t="s">
        <v>3592</v>
      </c>
      <c r="BA216" s="37" t="s">
        <v>2496</v>
      </c>
      <c r="BB216" s="37" t="s">
        <v>2496</v>
      </c>
      <c r="BC216" s="37" t="s">
        <v>3607</v>
      </c>
      <c r="BD216" s="37" t="s">
        <v>2496</v>
      </c>
      <c r="BE216" s="37" t="s">
        <v>2434</v>
      </c>
      <c r="BF216" s="37" t="s">
        <v>2</v>
      </c>
      <c r="BG216" s="37">
        <v>1193538780</v>
      </c>
      <c r="BH216" s="37" t="s">
        <v>3884</v>
      </c>
      <c r="BI216" s="37" t="s">
        <v>3804</v>
      </c>
      <c r="BJ216" s="37" t="s">
        <v>4351</v>
      </c>
      <c r="BK216" s="37" t="s">
        <v>4030</v>
      </c>
      <c r="BL216" s="79">
        <v>33646</v>
      </c>
      <c r="BM216" s="37" t="s">
        <v>8</v>
      </c>
      <c r="BN216" s="37" t="s">
        <v>31</v>
      </c>
      <c r="BO216" s="37" t="s">
        <v>3338</v>
      </c>
      <c r="BP216" s="37" t="s">
        <v>2</v>
      </c>
      <c r="BQ216" s="37">
        <v>12630746</v>
      </c>
      <c r="BR216" s="37" t="s">
        <v>3940</v>
      </c>
      <c r="BS216" s="37" t="s">
        <v>3965</v>
      </c>
      <c r="BT216" s="37" t="s">
        <v>3923</v>
      </c>
      <c r="BU216" s="37" t="s">
        <v>4939</v>
      </c>
      <c r="BV216" s="79">
        <v>27680</v>
      </c>
      <c r="BW216" s="50">
        <f t="shared" ca="1" si="19"/>
        <v>47</v>
      </c>
      <c r="BX216" s="62" t="s">
        <v>8</v>
      </c>
      <c r="BY216" s="62" t="s">
        <v>31</v>
      </c>
      <c r="BZ216" s="62" t="s">
        <v>3341</v>
      </c>
      <c r="CA216" s="37" t="s">
        <v>2</v>
      </c>
      <c r="CB216" s="37">
        <v>1193538780</v>
      </c>
      <c r="CC216" s="37" t="s">
        <v>3884</v>
      </c>
      <c r="CD216" s="37" t="s">
        <v>3804</v>
      </c>
      <c r="CE216" s="37" t="s">
        <v>4351</v>
      </c>
      <c r="CF216" s="37" t="s">
        <v>4030</v>
      </c>
      <c r="CG216" s="79">
        <v>33646</v>
      </c>
      <c r="CH216" s="50">
        <f t="shared" ca="1" si="18"/>
        <v>31</v>
      </c>
      <c r="CI216" s="62" t="s">
        <v>8</v>
      </c>
      <c r="CJ216" s="62" t="s">
        <v>31</v>
      </c>
      <c r="CK216" s="62" t="s">
        <v>3338</v>
      </c>
      <c r="CL216" s="37" t="s">
        <v>2443</v>
      </c>
      <c r="CM216" s="37" t="s">
        <v>2457</v>
      </c>
      <c r="CN216" s="37" t="s">
        <v>2495</v>
      </c>
      <c r="CO216" s="37"/>
      <c r="CP216" s="37" t="s">
        <v>2495</v>
      </c>
      <c r="CQ216" s="37" t="s">
        <v>2495</v>
      </c>
      <c r="CR216" s="37">
        <v>1</v>
      </c>
      <c r="CS216" s="37" t="s">
        <v>2495</v>
      </c>
      <c r="CT216" s="37"/>
      <c r="CU216" s="37"/>
      <c r="CV216" s="37">
        <v>39</v>
      </c>
      <c r="CW216" s="37">
        <v>3585</v>
      </c>
      <c r="CX216" s="37">
        <v>50</v>
      </c>
      <c r="CY216" s="37"/>
      <c r="CZ216" s="37"/>
      <c r="DA216" s="37"/>
      <c r="DB216" s="37"/>
      <c r="DC2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6" s="37"/>
    </row>
    <row r="217" spans="1:108" ht="45" customHeight="1" x14ac:dyDescent="0.3">
      <c r="A217" s="50">
        <v>1243859906</v>
      </c>
      <c r="B217" s="37" t="s">
        <v>2428</v>
      </c>
      <c r="C217" s="81">
        <v>44623</v>
      </c>
      <c r="D217" s="81">
        <v>44713</v>
      </c>
      <c r="E217" s="50" t="e">
        <f>VLOOKUP(MATRIZ_PRINCIPAL_USUARIOS[[#This Row],[NUMERO DE DOCUMENTO]],#REF!,2,0)</f>
        <v>#REF!</v>
      </c>
      <c r="F217" s="50" t="e">
        <f>VLOOKUP(MATRIZ_PRINCIPAL_USUARIOS[[#This Row],[NOMBRE COMPLETO]],$E$659:$E$682,1,0)</f>
        <v>#N/A</v>
      </c>
      <c r="G217" s="50"/>
      <c r="H217" s="37" t="s">
        <v>4102</v>
      </c>
      <c r="I217" s="37" t="s">
        <v>6745</v>
      </c>
      <c r="J217" s="37" t="str">
        <f>VLOOKUP(MATRIZ_PRINCIPAL_USUARIOS[[#This Row],[DUPLA]],DUPLAS[],2,0)</f>
        <v>NIKOL MALES - ANDREA ROCIO</v>
      </c>
      <c r="K217" s="37" t="s">
        <v>1</v>
      </c>
      <c r="L217" s="37" t="s">
        <v>4352</v>
      </c>
      <c r="M217" s="37" t="s">
        <v>3753</v>
      </c>
      <c r="N217" s="37" t="s">
        <v>4353</v>
      </c>
      <c r="O217" s="37" t="s">
        <v>4354</v>
      </c>
      <c r="P2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DEIVIS MATHIAS COLEY BRITO</v>
      </c>
      <c r="Q217" s="79">
        <v>44115</v>
      </c>
      <c r="R217" s="50">
        <f t="shared" ca="1" si="15"/>
        <v>2</v>
      </c>
      <c r="S217" s="50">
        <f t="shared" ca="1" si="16"/>
        <v>5</v>
      </c>
      <c r="T217" s="50">
        <f t="shared" ca="1" si="17"/>
        <v>4</v>
      </c>
      <c r="U217" s="37" t="str">
        <f ca="1">IF(MATRIZ_PRINCIPAL_USUARIOS[[#This Row],[FECHA DE NACIMIENTO]]&gt;0,CONCATENATE(R217," AÑOS ",S217," MESES ",T217," DIAS "),"")</f>
        <v xml:space="preserve">2 AÑOS 5 MESES 4 DIAS </v>
      </c>
      <c r="V2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7" s="116" t="s">
        <v>129</v>
      </c>
      <c r="X217" s="37" t="s">
        <v>8</v>
      </c>
      <c r="Y217" s="37" t="s">
        <v>116</v>
      </c>
      <c r="Z217" s="37" t="s">
        <v>116</v>
      </c>
      <c r="AA217" s="37" t="s">
        <v>2496</v>
      </c>
      <c r="AB217" s="37" t="s">
        <v>2496</v>
      </c>
      <c r="AC217" s="37"/>
      <c r="AD217" s="37" t="s">
        <v>2518</v>
      </c>
      <c r="AE217" s="37"/>
      <c r="AF217" s="37" t="s">
        <v>2496</v>
      </c>
      <c r="AG217" s="37" t="s">
        <v>2496</v>
      </c>
      <c r="AH217" s="37" t="s">
        <v>2496</v>
      </c>
      <c r="AI217" s="37" t="s">
        <v>2496</v>
      </c>
      <c r="AJ217" s="37" t="s">
        <v>2496</v>
      </c>
      <c r="AK217" s="37" t="s">
        <v>2496</v>
      </c>
      <c r="AL217" s="37" t="s">
        <v>2496</v>
      </c>
      <c r="AM217" s="37" t="s">
        <v>8</v>
      </c>
      <c r="AN217" s="37" t="s">
        <v>116</v>
      </c>
      <c r="AO217" s="37" t="s">
        <v>140</v>
      </c>
      <c r="AP217" s="62" t="s">
        <v>143</v>
      </c>
      <c r="AQ217" s="37" t="s">
        <v>151</v>
      </c>
      <c r="AR217" s="37" t="s">
        <v>4914</v>
      </c>
      <c r="AS217" s="37"/>
      <c r="AT217" s="37" t="s">
        <v>4940</v>
      </c>
      <c r="AU217" s="37">
        <v>3123400393</v>
      </c>
      <c r="AV217" s="37"/>
      <c r="AW217" s="37">
        <v>1</v>
      </c>
      <c r="AX217" s="37" t="s">
        <v>135</v>
      </c>
      <c r="AY217" s="37" t="s">
        <v>2495</v>
      </c>
      <c r="AZ217" s="58" t="s">
        <v>3606</v>
      </c>
      <c r="BA217" s="37" t="s">
        <v>2496</v>
      </c>
      <c r="BB217" s="37" t="s">
        <v>2496</v>
      </c>
      <c r="BC217" s="37" t="s">
        <v>3607</v>
      </c>
      <c r="BD217" s="37" t="s">
        <v>2496</v>
      </c>
      <c r="BE217" s="37" t="s">
        <v>2434</v>
      </c>
      <c r="BF217" s="37" t="s">
        <v>5</v>
      </c>
      <c r="BG217" s="37"/>
      <c r="BH217" s="37" t="s">
        <v>4941</v>
      </c>
      <c r="BI217" s="37" t="s">
        <v>3740</v>
      </c>
      <c r="BJ217" s="37" t="s">
        <v>4354</v>
      </c>
      <c r="BK217" s="37" t="s">
        <v>3737</v>
      </c>
      <c r="BL217" s="79">
        <v>37035</v>
      </c>
      <c r="BM217" s="37" t="s">
        <v>9</v>
      </c>
      <c r="BN217" s="37" t="s">
        <v>45</v>
      </c>
      <c r="BO217" s="37" t="s">
        <v>45</v>
      </c>
      <c r="BP217" s="37" t="s">
        <v>2</v>
      </c>
      <c r="BQ217" s="37">
        <v>1002488842</v>
      </c>
      <c r="BR217" s="37" t="s">
        <v>4942</v>
      </c>
      <c r="BS217" s="37" t="s">
        <v>3866</v>
      </c>
      <c r="BT217" s="37" t="s">
        <v>4353</v>
      </c>
      <c r="BU217" s="37" t="s">
        <v>4469</v>
      </c>
      <c r="BV217" s="79">
        <v>34730</v>
      </c>
      <c r="BW217" s="50">
        <f t="shared" ca="1" si="19"/>
        <v>28</v>
      </c>
      <c r="BX217" s="62" t="s">
        <v>8</v>
      </c>
      <c r="BY217" s="62" t="s">
        <v>18</v>
      </c>
      <c r="BZ217" s="62" t="s">
        <v>2943</v>
      </c>
      <c r="CA217" s="37" t="s">
        <v>5</v>
      </c>
      <c r="CB217" s="37"/>
      <c r="CC217" s="37" t="s">
        <v>4941</v>
      </c>
      <c r="CD217" s="37" t="s">
        <v>3740</v>
      </c>
      <c r="CE217" s="37" t="s">
        <v>4354</v>
      </c>
      <c r="CF217" s="37" t="s">
        <v>3737</v>
      </c>
      <c r="CG217" s="79">
        <v>37035</v>
      </c>
      <c r="CH217" s="50">
        <f t="shared" ca="1" si="18"/>
        <v>21</v>
      </c>
      <c r="CI217" s="62" t="s">
        <v>9</v>
      </c>
      <c r="CJ217" s="62" t="s">
        <v>45</v>
      </c>
      <c r="CK217" s="62" t="s">
        <v>45</v>
      </c>
      <c r="CL217" s="37" t="s">
        <v>2443</v>
      </c>
      <c r="CM217" s="37" t="s">
        <v>2457</v>
      </c>
      <c r="CN217" s="37" t="s">
        <v>2495</v>
      </c>
      <c r="CO217" s="37"/>
      <c r="CP217" s="37" t="s">
        <v>2496</v>
      </c>
      <c r="CQ217" s="37"/>
      <c r="CR217" s="37"/>
      <c r="CS217" s="37" t="s">
        <v>2495</v>
      </c>
      <c r="CT217" s="37"/>
      <c r="CU217" s="37"/>
      <c r="CV217" s="37">
        <v>39</v>
      </c>
      <c r="CW217" s="37">
        <v>3160</v>
      </c>
      <c r="CX217" s="37">
        <v>54</v>
      </c>
      <c r="CY217" s="37"/>
      <c r="CZ217" s="37">
        <v>6</v>
      </c>
      <c r="DA217" s="37">
        <v>12</v>
      </c>
      <c r="DB217" s="37"/>
      <c r="DC2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7" s="37"/>
    </row>
    <row r="218" spans="1:108" ht="45" customHeight="1" x14ac:dyDescent="0.3">
      <c r="A218" s="50">
        <v>1049663473</v>
      </c>
      <c r="B218" s="37" t="s">
        <v>2427</v>
      </c>
      <c r="C218" s="81">
        <v>44768</v>
      </c>
      <c r="D218" s="81"/>
      <c r="E218" s="50"/>
      <c r="F218" s="50"/>
      <c r="G218" s="50"/>
      <c r="H218" s="37" t="s">
        <v>4102</v>
      </c>
      <c r="I218" s="37" t="s">
        <v>6745</v>
      </c>
      <c r="J218" s="37" t="str">
        <f>VLOOKUP(MATRIZ_PRINCIPAL_USUARIOS[[#This Row],[DUPLA]],DUPLAS[],2,0)</f>
        <v>NIKOL MALES - ANDREA ROCIO</v>
      </c>
      <c r="K218" s="37" t="s">
        <v>1</v>
      </c>
      <c r="L218" s="37" t="s">
        <v>5699</v>
      </c>
      <c r="M218" s="37" t="s">
        <v>3757</v>
      </c>
      <c r="N218" s="37" t="s">
        <v>6060</v>
      </c>
      <c r="O218" s="37" t="s">
        <v>3727</v>
      </c>
      <c r="P218" s="50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EDUAR JULIAN CASASBUENAS AREVALO</v>
      </c>
      <c r="Q218" s="81">
        <v>44366</v>
      </c>
      <c r="R218" s="50">
        <f t="shared" ca="1" si="15"/>
        <v>1</v>
      </c>
      <c r="S218" s="50">
        <f t="shared" ca="1" si="16"/>
        <v>8</v>
      </c>
      <c r="T218" s="50">
        <f t="shared" ca="1" si="17"/>
        <v>24</v>
      </c>
      <c r="U218" s="37" t="str">
        <f ca="1">IF(MATRIZ_PRINCIPAL_USUARIOS[[#This Row],[FECHA DE NACIMIENTO]]&gt;0,CONCATENATE(R218," AÑOS ",S218," MESES ",T218," DIAS "),"")</f>
        <v xml:space="preserve">1 AÑOS 8 MESES 24 DIAS </v>
      </c>
      <c r="V2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8" s="143" t="s">
        <v>129</v>
      </c>
      <c r="X218" s="37" t="s">
        <v>8</v>
      </c>
      <c r="Y218" s="37" t="s">
        <v>116</v>
      </c>
      <c r="Z218" s="37" t="s">
        <v>116</v>
      </c>
      <c r="AA218" s="37" t="s">
        <v>2496</v>
      </c>
      <c r="AB218" s="37" t="s">
        <v>2496</v>
      </c>
      <c r="AC218" s="37"/>
      <c r="AD218" s="37" t="s">
        <v>2518</v>
      </c>
      <c r="AE218" s="37"/>
      <c r="AF218" s="37" t="s">
        <v>2496</v>
      </c>
      <c r="AG218" s="37" t="s">
        <v>2496</v>
      </c>
      <c r="AH218" s="37" t="s">
        <v>2496</v>
      </c>
      <c r="AI218" s="37" t="s">
        <v>2496</v>
      </c>
      <c r="AJ218" s="37" t="s">
        <v>2496</v>
      </c>
      <c r="AK218" s="37" t="s">
        <v>2496</v>
      </c>
      <c r="AL218" s="37" t="s">
        <v>2496</v>
      </c>
      <c r="AM218" s="37" t="s">
        <v>8</v>
      </c>
      <c r="AN218" s="37" t="s">
        <v>116</v>
      </c>
      <c r="AO218" s="37" t="s">
        <v>140</v>
      </c>
      <c r="AP218" s="62" t="s">
        <v>143</v>
      </c>
      <c r="AQ218" s="37" t="s">
        <v>151</v>
      </c>
      <c r="AR218" s="37" t="s">
        <v>4596</v>
      </c>
      <c r="AS218" s="37"/>
      <c r="AT218" s="37" t="s">
        <v>6061</v>
      </c>
      <c r="AU218" s="37">
        <v>3232147738</v>
      </c>
      <c r="AV218" s="37"/>
      <c r="AW218" s="37">
        <v>1</v>
      </c>
      <c r="AX218" s="37" t="s">
        <v>135</v>
      </c>
      <c r="AY218" s="37" t="s">
        <v>2495</v>
      </c>
      <c r="AZ218" s="37" t="s">
        <v>3601</v>
      </c>
      <c r="BA218" s="37" t="s">
        <v>2496</v>
      </c>
      <c r="BB218" s="37" t="s">
        <v>2496</v>
      </c>
      <c r="BC218" s="37" t="s">
        <v>3607</v>
      </c>
      <c r="BD218" s="37"/>
      <c r="BE218" s="37" t="s">
        <v>2434</v>
      </c>
      <c r="BF218" s="37" t="s">
        <v>2</v>
      </c>
      <c r="BG218" s="37">
        <v>1000936860</v>
      </c>
      <c r="BH218" s="37" t="s">
        <v>3938</v>
      </c>
      <c r="BI218" s="37" t="s">
        <v>3811</v>
      </c>
      <c r="BJ218" s="37" t="s">
        <v>3727</v>
      </c>
      <c r="BK218" s="37" t="s">
        <v>3730</v>
      </c>
      <c r="BL218" s="81">
        <v>37414</v>
      </c>
      <c r="BM218" s="37" t="s">
        <v>8</v>
      </c>
      <c r="BN218" s="37" t="s">
        <v>116</v>
      </c>
      <c r="BO218" s="37" t="s">
        <v>116</v>
      </c>
      <c r="BP218" s="37"/>
      <c r="BQ218" s="37"/>
      <c r="BR218" s="37"/>
      <c r="BS218" s="37"/>
      <c r="BT218" s="37"/>
      <c r="BU218" s="37"/>
      <c r="BV218" s="81"/>
      <c r="BW218" s="50" t="str">
        <f t="shared" si="19"/>
        <v/>
      </c>
      <c r="BX218" s="62"/>
      <c r="BY218" s="62"/>
      <c r="BZ218" s="62"/>
      <c r="CA218" s="37" t="s">
        <v>2</v>
      </c>
      <c r="CB218" s="37">
        <v>1000936860</v>
      </c>
      <c r="CC218" s="37" t="s">
        <v>3938</v>
      </c>
      <c r="CD218" s="37" t="s">
        <v>3811</v>
      </c>
      <c r="CE218" s="37" t="s">
        <v>3727</v>
      </c>
      <c r="CF218" s="37" t="s">
        <v>3730</v>
      </c>
      <c r="CG218" s="81">
        <v>37414</v>
      </c>
      <c r="CH218" s="50">
        <f t="shared" ca="1" si="18"/>
        <v>20</v>
      </c>
      <c r="CI218" s="62" t="s">
        <v>8</v>
      </c>
      <c r="CJ218" s="62" t="s">
        <v>116</v>
      </c>
      <c r="CK218" s="62" t="s">
        <v>116</v>
      </c>
      <c r="CL218" s="37" t="s">
        <v>2443</v>
      </c>
      <c r="CM218" s="37" t="s">
        <v>2466</v>
      </c>
      <c r="CN218" s="37" t="s">
        <v>2495</v>
      </c>
      <c r="CO218" s="81">
        <v>44767</v>
      </c>
      <c r="CP218" s="37" t="s">
        <v>2495</v>
      </c>
      <c r="CQ218" s="37" t="s">
        <v>2495</v>
      </c>
      <c r="CR218" s="37">
        <v>1</v>
      </c>
      <c r="CS218" s="37" t="s">
        <v>2496</v>
      </c>
      <c r="CT218" s="37" t="s">
        <v>4082</v>
      </c>
      <c r="CU218" s="37"/>
      <c r="CV218" s="37"/>
      <c r="CW218" s="37"/>
      <c r="CX218" s="37"/>
      <c r="CY218" s="37" t="s">
        <v>2496</v>
      </c>
      <c r="CZ218" s="37">
        <v>6</v>
      </c>
      <c r="DA218" s="37">
        <v>12</v>
      </c>
      <c r="DB218" s="37"/>
      <c r="DC2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8" s="37"/>
    </row>
    <row r="219" spans="1:108" ht="45" customHeight="1" x14ac:dyDescent="0.3">
      <c r="A219" s="50">
        <v>1028675334</v>
      </c>
      <c r="B219" s="37" t="s">
        <v>2428</v>
      </c>
      <c r="C219" s="81">
        <v>44623</v>
      </c>
      <c r="D219" s="81">
        <v>44767</v>
      </c>
      <c r="E219" s="50" t="e">
        <f>VLOOKUP(MATRIZ_PRINCIPAL_USUARIOS[[#This Row],[NUMERO DE DOCUMENTO]],#REF!,2,0)</f>
        <v>#REF!</v>
      </c>
      <c r="F219" s="50" t="e">
        <f>VLOOKUP(MATRIZ_PRINCIPAL_USUARIOS[[#This Row],[NOMBRE COMPLETO]],$E$659:$E$682,1,0)</f>
        <v>#N/A</v>
      </c>
      <c r="G219" s="50"/>
      <c r="H219" s="37" t="s">
        <v>4102</v>
      </c>
      <c r="I219" s="37" t="s">
        <v>6745</v>
      </c>
      <c r="J219" s="37" t="str">
        <f>VLOOKUP(MATRIZ_PRINCIPAL_USUARIOS[[#This Row],[DUPLA]],DUPLAS[],2,0)</f>
        <v>NIKOL MALES - ANDREA ROCIO</v>
      </c>
      <c r="K219" s="37" t="s">
        <v>1</v>
      </c>
      <c r="L219" s="37" t="s">
        <v>4150</v>
      </c>
      <c r="M219" s="37" t="s">
        <v>3848</v>
      </c>
      <c r="N219" s="37" t="s">
        <v>3702</v>
      </c>
      <c r="O219" s="37" t="s">
        <v>3746</v>
      </c>
      <c r="P2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ANDREY SMITH AVILA GOMEZ</v>
      </c>
      <c r="Q219" s="79">
        <v>44208</v>
      </c>
      <c r="R219" s="50">
        <f t="shared" ca="1" si="15"/>
        <v>2</v>
      </c>
      <c r="S219" s="50">
        <f t="shared" ca="1" si="16"/>
        <v>2</v>
      </c>
      <c r="T219" s="50">
        <f t="shared" ca="1" si="17"/>
        <v>3</v>
      </c>
      <c r="U219" s="37" t="str">
        <f ca="1">IF(MATRIZ_PRINCIPAL_USUARIOS[[#This Row],[FECHA DE NACIMIENTO]]&gt;0,CONCATENATE(R219," AÑOS ",S219," MESES ",T219," DIAS "),"")</f>
        <v xml:space="preserve">2 AÑOS 2 MESES 3 DIAS </v>
      </c>
      <c r="V2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19" s="116" t="s">
        <v>129</v>
      </c>
      <c r="X219" s="37" t="s">
        <v>8</v>
      </c>
      <c r="Y219" s="37" t="s">
        <v>116</v>
      </c>
      <c r="Z219" s="37" t="s">
        <v>116</v>
      </c>
      <c r="AA219" s="37" t="s">
        <v>2496</v>
      </c>
      <c r="AB219" s="37" t="s">
        <v>2496</v>
      </c>
      <c r="AC219" s="37"/>
      <c r="AD219" s="37" t="s">
        <v>2518</v>
      </c>
      <c r="AE219" s="37"/>
      <c r="AF219" s="37" t="s">
        <v>2496</v>
      </c>
      <c r="AG219" s="37" t="s">
        <v>2496</v>
      </c>
      <c r="AH219" s="37" t="s">
        <v>2496</v>
      </c>
      <c r="AI219" s="37" t="s">
        <v>2496</v>
      </c>
      <c r="AJ219" s="37" t="s">
        <v>2496</v>
      </c>
      <c r="AK219" s="37" t="s">
        <v>2496</v>
      </c>
      <c r="AL219" s="37" t="s">
        <v>2496</v>
      </c>
      <c r="AM219" s="37" t="s">
        <v>8</v>
      </c>
      <c r="AN219" s="37" t="s">
        <v>116</v>
      </c>
      <c r="AO219" s="37" t="s">
        <v>140</v>
      </c>
      <c r="AP219" s="62" t="s">
        <v>143</v>
      </c>
      <c r="AQ219" s="37" t="s">
        <v>151</v>
      </c>
      <c r="AR219" s="37" t="s">
        <v>4943</v>
      </c>
      <c r="AS219" s="37"/>
      <c r="AT219" s="37" t="s">
        <v>4944</v>
      </c>
      <c r="AU219" s="37">
        <v>3222353548</v>
      </c>
      <c r="AV219" s="37"/>
      <c r="AW219" s="37">
        <v>1</v>
      </c>
      <c r="AX219" s="37" t="s">
        <v>135</v>
      </c>
      <c r="AY219" s="37" t="s">
        <v>2495</v>
      </c>
      <c r="AZ219" s="58" t="s">
        <v>3605</v>
      </c>
      <c r="BA219" s="37" t="s">
        <v>2496</v>
      </c>
      <c r="BB219" s="37" t="s">
        <v>2496</v>
      </c>
      <c r="BC219" s="37" t="s">
        <v>3607</v>
      </c>
      <c r="BD219" s="37" t="s">
        <v>2496</v>
      </c>
      <c r="BE219" s="37" t="s">
        <v>2434</v>
      </c>
      <c r="BF219" s="37" t="s">
        <v>2</v>
      </c>
      <c r="BG219" s="37">
        <v>1001169267</v>
      </c>
      <c r="BH219" s="37" t="s">
        <v>4945</v>
      </c>
      <c r="BI219" s="37" t="s">
        <v>4946</v>
      </c>
      <c r="BJ219" s="37" t="s">
        <v>3746</v>
      </c>
      <c r="BK219" s="37" t="s">
        <v>4947</v>
      </c>
      <c r="BL219" s="79">
        <v>36459</v>
      </c>
      <c r="BM219" s="37" t="s">
        <v>8</v>
      </c>
      <c r="BN219" s="37" t="s">
        <v>116</v>
      </c>
      <c r="BO219" s="37" t="s">
        <v>116</v>
      </c>
      <c r="BP219" s="37"/>
      <c r="BQ219" s="37"/>
      <c r="BR219" s="37"/>
      <c r="BS219" s="37"/>
      <c r="BT219" s="37"/>
      <c r="BU219" s="37"/>
      <c r="BV219" s="79"/>
      <c r="BW219" s="50" t="str">
        <f t="shared" si="19"/>
        <v/>
      </c>
      <c r="BX219" s="62"/>
      <c r="BY219" s="62"/>
      <c r="BZ219" s="62"/>
      <c r="CA219" s="37" t="s">
        <v>2</v>
      </c>
      <c r="CB219" s="37">
        <v>1001169267</v>
      </c>
      <c r="CC219" s="37" t="s">
        <v>4945</v>
      </c>
      <c r="CD219" s="37" t="s">
        <v>4946</v>
      </c>
      <c r="CE219" s="37" t="s">
        <v>3746</v>
      </c>
      <c r="CF219" s="37" t="s">
        <v>4947</v>
      </c>
      <c r="CG219" s="79">
        <v>36459</v>
      </c>
      <c r="CH219" s="50">
        <f t="shared" ca="1" si="18"/>
        <v>23</v>
      </c>
      <c r="CI219" s="62" t="s">
        <v>8</v>
      </c>
      <c r="CJ219" s="62" t="s">
        <v>116</v>
      </c>
      <c r="CK219" s="62" t="s">
        <v>116</v>
      </c>
      <c r="CL219" s="37" t="s">
        <v>2443</v>
      </c>
      <c r="CM219" s="37" t="s">
        <v>2457</v>
      </c>
      <c r="CN219" s="37" t="s">
        <v>2495</v>
      </c>
      <c r="CO219" s="37"/>
      <c r="CP219" s="37" t="s">
        <v>2495</v>
      </c>
      <c r="CQ219" s="37" t="s">
        <v>2496</v>
      </c>
      <c r="CR219" s="37"/>
      <c r="CS219" s="37" t="s">
        <v>2496</v>
      </c>
      <c r="CT219" s="37"/>
      <c r="CU219" s="37"/>
      <c r="CV219" s="37">
        <v>39</v>
      </c>
      <c r="CW219" s="37">
        <v>3005</v>
      </c>
      <c r="CX219" s="37">
        <v>51</v>
      </c>
      <c r="CY219" s="37"/>
      <c r="CZ219" s="37">
        <v>6</v>
      </c>
      <c r="DA219" s="37">
        <v>12</v>
      </c>
      <c r="DB219" s="37"/>
      <c r="DC2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19" s="37"/>
    </row>
    <row r="220" spans="1:108" ht="45" customHeight="1" x14ac:dyDescent="0.3">
      <c r="A220" s="50">
        <v>1016751262</v>
      </c>
      <c r="B220" s="37" t="s">
        <v>2428</v>
      </c>
      <c r="C220" s="81">
        <v>44785</v>
      </c>
      <c r="D220" s="81">
        <v>44805</v>
      </c>
      <c r="E220" s="50" t="e">
        <f>VLOOKUP(MATRIZ_PRINCIPAL_USUARIOS[[#This Row],[NUMERO DE DOCUMENTO]],#REF!,2,0)</f>
        <v>#REF!</v>
      </c>
      <c r="F220" s="50" t="e">
        <f>VLOOKUP(MATRIZ_PRINCIPAL_USUARIOS[[#This Row],[NOMBRE COMPLETO]],$E$659:$E$682,1,0)</f>
        <v>#N/A</v>
      </c>
      <c r="G220" s="50" t="s">
        <v>6215</v>
      </c>
      <c r="H220" s="50" t="s">
        <v>4102</v>
      </c>
      <c r="I220" s="50" t="s">
        <v>6745</v>
      </c>
      <c r="J220" s="37" t="str">
        <f>VLOOKUP(MATRIZ_PRINCIPAL_USUARIOS[[#This Row],[DUPLA]],DUPLAS[],2,0)</f>
        <v>NIKOL MALES - ANDREA ROCIO</v>
      </c>
      <c r="K220" s="37" t="s">
        <v>1</v>
      </c>
      <c r="L220" s="149" t="s">
        <v>6176</v>
      </c>
      <c r="M220" s="37" t="s">
        <v>4172</v>
      </c>
      <c r="N220" s="37" t="s">
        <v>6177</v>
      </c>
      <c r="O220" s="37" t="s">
        <v>4791</v>
      </c>
      <c r="P2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TOMAS SANTIAGO  PERILLA  FARFAN </v>
      </c>
      <c r="Q220" s="81">
        <v>44206</v>
      </c>
      <c r="R220" s="50">
        <f t="shared" ca="1" si="15"/>
        <v>2</v>
      </c>
      <c r="S220" s="50">
        <f t="shared" ca="1" si="16"/>
        <v>2</v>
      </c>
      <c r="T220" s="50">
        <f t="shared" ca="1" si="17"/>
        <v>5</v>
      </c>
      <c r="U220" s="37" t="str">
        <f ca="1">IF(MATRIZ_PRINCIPAL_USUARIOS[[#This Row],[FECHA DE NACIMIENTO]]&gt;0,CONCATENATE(R220," AÑOS ",S220," MESES ",T220," DIAS "),"")</f>
        <v xml:space="preserve">2 AÑOS 2 MESES 5 DIAS </v>
      </c>
      <c r="V2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0" s="37" t="s">
        <v>129</v>
      </c>
      <c r="X220" s="37" t="s">
        <v>8</v>
      </c>
      <c r="Y220" s="37" t="s">
        <v>116</v>
      </c>
      <c r="Z220" s="37" t="s">
        <v>116</v>
      </c>
      <c r="AA220" s="37" t="s">
        <v>2496</v>
      </c>
      <c r="AB220" s="37" t="s">
        <v>2496</v>
      </c>
      <c r="AC220" s="37"/>
      <c r="AD220" s="37" t="s">
        <v>2518</v>
      </c>
      <c r="AE220" s="37"/>
      <c r="AF220" s="37" t="s">
        <v>2496</v>
      </c>
      <c r="AG220" s="37" t="s">
        <v>2496</v>
      </c>
      <c r="AH220" s="37" t="s">
        <v>2496</v>
      </c>
      <c r="AI220" s="37" t="s">
        <v>2496</v>
      </c>
      <c r="AJ220" s="37" t="s">
        <v>2496</v>
      </c>
      <c r="AK220" s="37" t="s">
        <v>2496</v>
      </c>
      <c r="AL220" s="37" t="s">
        <v>2496</v>
      </c>
      <c r="AM220" s="37" t="s">
        <v>8</v>
      </c>
      <c r="AN220" s="37" t="s">
        <v>116</v>
      </c>
      <c r="AO220" s="37" t="s">
        <v>140</v>
      </c>
      <c r="AP220" s="62" t="s">
        <v>143</v>
      </c>
      <c r="AQ220" s="37" t="s">
        <v>151</v>
      </c>
      <c r="AR220" s="37"/>
      <c r="AS220" s="37"/>
      <c r="AT220" s="37" t="s">
        <v>6178</v>
      </c>
      <c r="AU220" s="37">
        <v>3222408005</v>
      </c>
      <c r="AV220" s="37"/>
      <c r="AW220" s="37">
        <v>1</v>
      </c>
      <c r="AX220" s="37" t="s">
        <v>135</v>
      </c>
      <c r="AY220" s="37"/>
      <c r="AZ220" s="58"/>
      <c r="BA220" s="37" t="s">
        <v>2496</v>
      </c>
      <c r="BB220" s="37" t="s">
        <v>2496</v>
      </c>
      <c r="BC220" s="37"/>
      <c r="BD220" s="37" t="s">
        <v>2496</v>
      </c>
      <c r="BE220" s="37" t="s">
        <v>2434</v>
      </c>
      <c r="BF220" s="37" t="s">
        <v>2</v>
      </c>
      <c r="BG220" s="37">
        <v>1032435365</v>
      </c>
      <c r="BH220" s="37" t="s">
        <v>3952</v>
      </c>
      <c r="BI220" s="37" t="s">
        <v>5569</v>
      </c>
      <c r="BJ220" s="37" t="s">
        <v>4270</v>
      </c>
      <c r="BK220" s="37" t="s">
        <v>3751</v>
      </c>
      <c r="BL220" s="81">
        <v>32881</v>
      </c>
      <c r="BM220" s="37" t="s">
        <v>8</v>
      </c>
      <c r="BN220" s="37" t="s">
        <v>116</v>
      </c>
      <c r="BO220" s="37" t="s">
        <v>116</v>
      </c>
      <c r="BP220" s="37" t="s">
        <v>2</v>
      </c>
      <c r="BQ220" s="37">
        <v>79962683</v>
      </c>
      <c r="BR220" s="37" t="s">
        <v>5176</v>
      </c>
      <c r="BS220" s="37"/>
      <c r="BT220" s="37" t="s">
        <v>6177</v>
      </c>
      <c r="BU220" s="37" t="s">
        <v>2712</v>
      </c>
      <c r="BV220" s="81">
        <v>28349</v>
      </c>
      <c r="BW220" s="50">
        <f t="shared" ca="1" si="19"/>
        <v>45</v>
      </c>
      <c r="BX220" s="62" t="s">
        <v>8</v>
      </c>
      <c r="BY220" s="62" t="s">
        <v>116</v>
      </c>
      <c r="BZ220" s="62" t="s">
        <v>116</v>
      </c>
      <c r="CA220" s="37" t="s">
        <v>2</v>
      </c>
      <c r="CB220" s="37">
        <v>1032435365</v>
      </c>
      <c r="CC220" s="37" t="s">
        <v>3952</v>
      </c>
      <c r="CD220" s="37" t="s">
        <v>5569</v>
      </c>
      <c r="CE220" s="37" t="s">
        <v>4270</v>
      </c>
      <c r="CF220" s="37" t="s">
        <v>3751</v>
      </c>
      <c r="CG220" s="81">
        <v>32881</v>
      </c>
      <c r="CH220" s="50">
        <f t="shared" ca="1" si="18"/>
        <v>33</v>
      </c>
      <c r="CI220" s="62" t="s">
        <v>8</v>
      </c>
      <c r="CJ220" s="62" t="s">
        <v>116</v>
      </c>
      <c r="CK220" s="62" t="s">
        <v>116</v>
      </c>
      <c r="CL220" s="37" t="s">
        <v>2444</v>
      </c>
      <c r="CM220" s="37" t="s">
        <v>2462</v>
      </c>
      <c r="CN220" s="37" t="s">
        <v>2495</v>
      </c>
      <c r="CO220" s="81">
        <v>44785</v>
      </c>
      <c r="CP220" s="37" t="s">
        <v>2495</v>
      </c>
      <c r="CQ220" s="37" t="s">
        <v>2495</v>
      </c>
      <c r="CR220" s="37">
        <v>8</v>
      </c>
      <c r="CS220" s="37" t="s">
        <v>2496</v>
      </c>
      <c r="CT220" s="37" t="s">
        <v>4082</v>
      </c>
      <c r="CU220" s="37"/>
      <c r="CV220" s="37">
        <v>39</v>
      </c>
      <c r="CW220" s="37">
        <v>2795</v>
      </c>
      <c r="CX220" s="37">
        <v>48</v>
      </c>
      <c r="CY220" s="37" t="s">
        <v>2496</v>
      </c>
      <c r="CZ220" s="37">
        <v>6</v>
      </c>
      <c r="DA220" s="37">
        <v>12</v>
      </c>
      <c r="DB220" s="37"/>
      <c r="DC2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0" s="37"/>
    </row>
    <row r="221" spans="1:108" ht="45" customHeight="1" x14ac:dyDescent="0.3">
      <c r="A221" s="50">
        <v>1018519928</v>
      </c>
      <c r="B221" s="37" t="s">
        <v>2428</v>
      </c>
      <c r="C221" s="81">
        <v>44631</v>
      </c>
      <c r="D221" s="81">
        <v>44785</v>
      </c>
      <c r="E221" s="50" t="e">
        <f>VLOOKUP(MATRIZ_PRINCIPAL_USUARIOS[[#This Row],[NUMERO DE DOCUMENTO]],#REF!,2,0)</f>
        <v>#REF!</v>
      </c>
      <c r="F221" s="50" t="e">
        <f>VLOOKUP(MATRIZ_PRINCIPAL_USUARIOS[[#This Row],[NOMBRE COMPLETO]],$E$659:$E$682,1,0)</f>
        <v>#N/A</v>
      </c>
      <c r="G221" s="50"/>
      <c r="H221" s="37" t="s">
        <v>4102</v>
      </c>
      <c r="I221" s="37" t="s">
        <v>6745</v>
      </c>
      <c r="J221" s="37" t="str">
        <f>VLOOKUP(MATRIZ_PRINCIPAL_USUARIOS[[#This Row],[DUPLA]],DUPLAS[],2,0)</f>
        <v>NIKOL MALES - ANDREA ROCIO</v>
      </c>
      <c r="K221" s="37" t="s">
        <v>1</v>
      </c>
      <c r="L221" s="37" t="s">
        <v>3744</v>
      </c>
      <c r="M221" s="37" t="s">
        <v>3711</v>
      </c>
      <c r="N221" s="37" t="s">
        <v>3752</v>
      </c>
      <c r="O221" s="37" t="s">
        <v>4355</v>
      </c>
      <c r="P2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 JOSUE SOTO ROMAN</v>
      </c>
      <c r="Q221" s="79">
        <v>44293</v>
      </c>
      <c r="R221" s="50">
        <f t="shared" ca="1" si="15"/>
        <v>1</v>
      </c>
      <c r="S221" s="50">
        <f t="shared" ca="1" si="16"/>
        <v>11</v>
      </c>
      <c r="T221" s="50">
        <f t="shared" ca="1" si="17"/>
        <v>8</v>
      </c>
      <c r="U221" s="37" t="str">
        <f ca="1">IF(MATRIZ_PRINCIPAL_USUARIOS[[#This Row],[FECHA DE NACIMIENTO]]&gt;0,CONCATENATE(R221," AÑOS ",S221," MESES ",T221," DIAS "),"")</f>
        <v xml:space="preserve">1 AÑOS 11 MESES 8 DIAS </v>
      </c>
      <c r="V2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1" s="116" t="s">
        <v>129</v>
      </c>
      <c r="X221" s="37" t="s">
        <v>8</v>
      </c>
      <c r="Y221" s="37" t="s">
        <v>116</v>
      </c>
      <c r="Z221" s="37" t="s">
        <v>116</v>
      </c>
      <c r="AA221" s="37" t="s">
        <v>2496</v>
      </c>
      <c r="AB221" s="37" t="s">
        <v>2496</v>
      </c>
      <c r="AC221" s="37"/>
      <c r="AD221" s="37" t="s">
        <v>2518</v>
      </c>
      <c r="AE221" s="37"/>
      <c r="AF221" s="37" t="s">
        <v>2496</v>
      </c>
      <c r="AG221" s="37" t="s">
        <v>2496</v>
      </c>
      <c r="AH221" s="37" t="s">
        <v>2496</v>
      </c>
      <c r="AI221" s="37" t="s">
        <v>2496</v>
      </c>
      <c r="AJ221" s="37" t="s">
        <v>2496</v>
      </c>
      <c r="AK221" s="37" t="s">
        <v>2496</v>
      </c>
      <c r="AL221" s="37" t="s">
        <v>2496</v>
      </c>
      <c r="AM221" s="37" t="s">
        <v>8</v>
      </c>
      <c r="AN221" s="37" t="s">
        <v>116</v>
      </c>
      <c r="AO221" s="37" t="s">
        <v>140</v>
      </c>
      <c r="AP221" s="62" t="s">
        <v>143</v>
      </c>
      <c r="AQ221" s="37" t="s">
        <v>151</v>
      </c>
      <c r="AR221" s="37"/>
      <c r="AS221" s="37"/>
      <c r="AT221" s="37" t="s">
        <v>4948</v>
      </c>
      <c r="AU221" s="37">
        <v>3243164925</v>
      </c>
      <c r="AV221" s="37"/>
      <c r="AW221" s="37">
        <v>1</v>
      </c>
      <c r="AX221" s="37" t="s">
        <v>135</v>
      </c>
      <c r="AY221" s="37"/>
      <c r="AZ221" s="58"/>
      <c r="BA221" s="37" t="s">
        <v>2496</v>
      </c>
      <c r="BB221" s="37" t="s">
        <v>2496</v>
      </c>
      <c r="BC221" s="37"/>
      <c r="BD221" s="37" t="s">
        <v>2496</v>
      </c>
      <c r="BE221" s="37" t="s">
        <v>2434</v>
      </c>
      <c r="BF221" s="37" t="s">
        <v>5</v>
      </c>
      <c r="BG221" s="37"/>
      <c r="BH221" s="37" t="s">
        <v>4949</v>
      </c>
      <c r="BI221" s="37" t="s">
        <v>4019</v>
      </c>
      <c r="BJ221" s="37" t="s">
        <v>3752</v>
      </c>
      <c r="BK221" s="37" t="s">
        <v>4355</v>
      </c>
      <c r="BL221" s="79"/>
      <c r="BM221" s="37" t="s">
        <v>9</v>
      </c>
      <c r="BN221" s="37" t="s">
        <v>45</v>
      </c>
      <c r="BO221" s="37" t="s">
        <v>45</v>
      </c>
      <c r="BP221" s="37"/>
      <c r="BQ221" s="37"/>
      <c r="BR221" s="37"/>
      <c r="BS221" s="37"/>
      <c r="BT221" s="37"/>
      <c r="BU221" s="37"/>
      <c r="BV221" s="79"/>
      <c r="BW221" s="50" t="str">
        <f t="shared" si="19"/>
        <v/>
      </c>
      <c r="BX221" s="62"/>
      <c r="BY221" s="62"/>
      <c r="BZ221" s="62"/>
      <c r="CA221" s="37" t="s">
        <v>5</v>
      </c>
      <c r="CB221" s="37"/>
      <c r="CC221" s="37" t="s">
        <v>4949</v>
      </c>
      <c r="CD221" s="37" t="s">
        <v>4019</v>
      </c>
      <c r="CE221" s="37" t="s">
        <v>3752</v>
      </c>
      <c r="CF221" s="37" t="s">
        <v>4355</v>
      </c>
      <c r="CG221" s="79"/>
      <c r="CH221" s="50" t="str">
        <f t="shared" si="18"/>
        <v/>
      </c>
      <c r="CI221" s="62" t="s">
        <v>9</v>
      </c>
      <c r="CJ221" s="62" t="s">
        <v>45</v>
      </c>
      <c r="CK221" s="62" t="s">
        <v>45</v>
      </c>
      <c r="CL221" s="37" t="s">
        <v>2443</v>
      </c>
      <c r="CM221" s="37" t="s">
        <v>2457</v>
      </c>
      <c r="CN221" s="37"/>
      <c r="CO221" s="37"/>
      <c r="CP221" s="37"/>
      <c r="CQ221" s="37"/>
      <c r="CR221" s="37"/>
      <c r="CS221" s="37"/>
      <c r="CT221" s="37"/>
      <c r="CU221" s="37"/>
      <c r="CV221" s="37"/>
      <c r="CW221" s="37"/>
      <c r="CX221" s="37"/>
      <c r="CY221" s="37"/>
      <c r="CZ221" s="37"/>
      <c r="DA221" s="37"/>
      <c r="DB221" s="37"/>
      <c r="DC2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1" s="37"/>
    </row>
    <row r="222" spans="1:108" ht="45" customHeight="1" x14ac:dyDescent="0.3">
      <c r="A222" s="50">
        <v>1026309444</v>
      </c>
      <c r="B222" s="37" t="s">
        <v>2427</v>
      </c>
      <c r="C222" s="81">
        <v>44631</v>
      </c>
      <c r="D222" s="81"/>
      <c r="E222" s="50"/>
      <c r="F222" s="50"/>
      <c r="G222" s="50" t="s">
        <v>3686</v>
      </c>
      <c r="H222" s="37" t="s">
        <v>4102</v>
      </c>
      <c r="I222" s="37" t="s">
        <v>6745</v>
      </c>
      <c r="J222" s="37" t="str">
        <f>VLOOKUP(MATRIZ_PRINCIPAL_USUARIOS[[#This Row],[DUPLA]],DUPLAS[],2,0)</f>
        <v>NIKOL MALES - ANDREA ROCIO</v>
      </c>
      <c r="K222" s="37" t="s">
        <v>1</v>
      </c>
      <c r="L222" s="37" t="s">
        <v>4356</v>
      </c>
      <c r="M222" s="37"/>
      <c r="N222" s="37" t="s">
        <v>3830</v>
      </c>
      <c r="O222" s="37" t="s">
        <v>3737</v>
      </c>
      <c r="P2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SCARLETT  QUIROGA GONZALEZ</v>
      </c>
      <c r="Q222" s="79">
        <v>44188</v>
      </c>
      <c r="R222" s="50">
        <f t="shared" ca="1" si="15"/>
        <v>2</v>
      </c>
      <c r="S222" s="50">
        <f t="shared" ca="1" si="16"/>
        <v>2</v>
      </c>
      <c r="T222" s="50">
        <f t="shared" ca="1" si="17"/>
        <v>20</v>
      </c>
      <c r="U222" s="37" t="str">
        <f ca="1">IF(MATRIZ_PRINCIPAL_USUARIOS[[#This Row],[FECHA DE NACIMIENTO]]&gt;0,CONCATENATE(R222," AÑOS ",S222," MESES ",T222," DIAS "),"")</f>
        <v xml:space="preserve">2 AÑOS 2 MESES 20 DIAS </v>
      </c>
      <c r="V2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2" s="116" t="s">
        <v>130</v>
      </c>
      <c r="X222" s="37" t="s">
        <v>8</v>
      </c>
      <c r="Y222" s="37" t="s">
        <v>116</v>
      </c>
      <c r="Z222" s="37" t="s">
        <v>116</v>
      </c>
      <c r="AA222" s="37" t="s">
        <v>2496</v>
      </c>
      <c r="AB222" s="37" t="s">
        <v>2496</v>
      </c>
      <c r="AC222" s="37"/>
      <c r="AD222" s="37" t="s">
        <v>2518</v>
      </c>
      <c r="AE222" s="37"/>
      <c r="AF222" s="37" t="s">
        <v>2496</v>
      </c>
      <c r="AG222" s="37" t="s">
        <v>2496</v>
      </c>
      <c r="AH222" s="37" t="s">
        <v>2496</v>
      </c>
      <c r="AI222" s="37" t="s">
        <v>2496</v>
      </c>
      <c r="AJ222" s="37" t="s">
        <v>2496</v>
      </c>
      <c r="AK222" s="37" t="s">
        <v>2496</v>
      </c>
      <c r="AL222" s="37" t="s">
        <v>2496</v>
      </c>
      <c r="AM222" s="37" t="s">
        <v>8</v>
      </c>
      <c r="AN222" s="37" t="s">
        <v>116</v>
      </c>
      <c r="AO222" s="37" t="s">
        <v>140</v>
      </c>
      <c r="AP222" s="62" t="s">
        <v>143</v>
      </c>
      <c r="AQ222" s="37" t="s">
        <v>151</v>
      </c>
      <c r="AR222" s="37" t="s">
        <v>4655</v>
      </c>
      <c r="AS222" s="37"/>
      <c r="AT222" s="37" t="s">
        <v>4950</v>
      </c>
      <c r="AU222" s="37">
        <v>3202039164</v>
      </c>
      <c r="AV222" s="37"/>
      <c r="AW222" s="37">
        <v>1</v>
      </c>
      <c r="AX222" s="37" t="s">
        <v>135</v>
      </c>
      <c r="AY222" s="37" t="s">
        <v>2495</v>
      </c>
      <c r="AZ222" s="58" t="s">
        <v>3594</v>
      </c>
      <c r="BA222" s="37" t="s">
        <v>2496</v>
      </c>
      <c r="BB222" s="37" t="s">
        <v>2496</v>
      </c>
      <c r="BC222" s="37" t="s">
        <v>3607</v>
      </c>
      <c r="BD222" s="37" t="s">
        <v>2496</v>
      </c>
      <c r="BE222" s="37" t="s">
        <v>2434</v>
      </c>
      <c r="BF222" s="37" t="s">
        <v>2</v>
      </c>
      <c r="BG222" s="37">
        <v>1096484380</v>
      </c>
      <c r="BH222" s="37" t="s">
        <v>3869</v>
      </c>
      <c r="BI222" s="37"/>
      <c r="BJ222" s="37" t="s">
        <v>3737</v>
      </c>
      <c r="BK222" s="37" t="s">
        <v>4951</v>
      </c>
      <c r="BL222" s="79">
        <v>34584</v>
      </c>
      <c r="BM222" s="37" t="s">
        <v>8</v>
      </c>
      <c r="BN222" s="37" t="s">
        <v>38</v>
      </c>
      <c r="BO222" s="37" t="s">
        <v>3231</v>
      </c>
      <c r="BP222" s="37" t="s">
        <v>2</v>
      </c>
      <c r="BQ222" s="37">
        <v>1022998114</v>
      </c>
      <c r="BR222" s="37" t="s">
        <v>4952</v>
      </c>
      <c r="BS222" s="37" t="s">
        <v>3726</v>
      </c>
      <c r="BT222" s="37" t="s">
        <v>3830</v>
      </c>
      <c r="BU222" s="37" t="s">
        <v>3830</v>
      </c>
      <c r="BV222" s="79">
        <v>34567</v>
      </c>
      <c r="BW222" s="50">
        <f t="shared" ca="1" si="19"/>
        <v>28</v>
      </c>
      <c r="BX222" s="62" t="s">
        <v>8</v>
      </c>
      <c r="BY222" s="62" t="s">
        <v>38</v>
      </c>
      <c r="BZ222" s="62" t="s">
        <v>3231</v>
      </c>
      <c r="CA222" s="37" t="s">
        <v>2</v>
      </c>
      <c r="CB222" s="37">
        <v>1096484380</v>
      </c>
      <c r="CC222" s="37" t="s">
        <v>3869</v>
      </c>
      <c r="CD222" s="37"/>
      <c r="CE222" s="37" t="s">
        <v>3737</v>
      </c>
      <c r="CF222" s="37" t="s">
        <v>4951</v>
      </c>
      <c r="CG222" s="79">
        <v>34584</v>
      </c>
      <c r="CH222" s="50">
        <f t="shared" ca="1" si="18"/>
        <v>28</v>
      </c>
      <c r="CI222" s="62" t="s">
        <v>8</v>
      </c>
      <c r="CJ222" s="62" t="s">
        <v>38</v>
      </c>
      <c r="CK222" s="62" t="s">
        <v>3231</v>
      </c>
      <c r="CL222" s="37" t="s">
        <v>2444</v>
      </c>
      <c r="CM222" s="37" t="s">
        <v>2466</v>
      </c>
      <c r="CN222" s="37" t="s">
        <v>2495</v>
      </c>
      <c r="CO222" s="37"/>
      <c r="CP222" s="37" t="s">
        <v>2495</v>
      </c>
      <c r="CQ222" s="37" t="s">
        <v>2495</v>
      </c>
      <c r="CR222" s="37"/>
      <c r="CS222" s="37" t="s">
        <v>2495</v>
      </c>
      <c r="CT222" s="37"/>
      <c r="CU222" s="37"/>
      <c r="CV222" s="37">
        <v>34</v>
      </c>
      <c r="CW222" s="37">
        <v>2130</v>
      </c>
      <c r="CX222" s="37">
        <v>49</v>
      </c>
      <c r="CY222" s="37"/>
      <c r="CZ222" s="37">
        <v>6</v>
      </c>
      <c r="DA222" s="37">
        <v>12</v>
      </c>
      <c r="DB222" s="37"/>
      <c r="DC2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2" s="37"/>
    </row>
    <row r="223" spans="1:108" ht="45" customHeight="1" x14ac:dyDescent="0.3">
      <c r="A223" s="50">
        <v>1026309443</v>
      </c>
      <c r="B223" s="37" t="s">
        <v>2427</v>
      </c>
      <c r="C223" s="81">
        <v>44631</v>
      </c>
      <c r="D223" s="81"/>
      <c r="E223" s="50"/>
      <c r="F223" s="50"/>
      <c r="G223" s="50" t="s">
        <v>3686</v>
      </c>
      <c r="H223" s="37" t="s">
        <v>4102</v>
      </c>
      <c r="I223" s="37" t="s">
        <v>6745</v>
      </c>
      <c r="J223" s="37" t="str">
        <f>VLOOKUP(MATRIZ_PRINCIPAL_USUARIOS[[#This Row],[DUPLA]],DUPLAS[],2,0)</f>
        <v>NIKOL MALES - ANDREA ROCIO</v>
      </c>
      <c r="K223" s="37" t="s">
        <v>1</v>
      </c>
      <c r="L223" s="37" t="s">
        <v>4357</v>
      </c>
      <c r="M223" s="37"/>
      <c r="N223" s="37" t="s">
        <v>3830</v>
      </c>
      <c r="O223" s="37" t="s">
        <v>3737</v>
      </c>
      <c r="P2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MACKENZIE  QUIROGA GONZALEZ</v>
      </c>
      <c r="Q223" s="79">
        <v>44188</v>
      </c>
      <c r="R223" s="50">
        <f t="shared" ca="1" si="15"/>
        <v>2</v>
      </c>
      <c r="S223" s="50">
        <f t="shared" ca="1" si="16"/>
        <v>2</v>
      </c>
      <c r="T223" s="50">
        <f t="shared" ca="1" si="17"/>
        <v>20</v>
      </c>
      <c r="U223" s="37" t="str">
        <f ca="1">IF(MATRIZ_PRINCIPAL_USUARIOS[[#This Row],[FECHA DE NACIMIENTO]]&gt;0,CONCATENATE(R223," AÑOS ",S223," MESES ",T223," DIAS "),"")</f>
        <v xml:space="preserve">2 AÑOS 2 MESES 20 DIAS </v>
      </c>
      <c r="V2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3" s="116" t="s">
        <v>130</v>
      </c>
      <c r="X223" s="37" t="s">
        <v>8</v>
      </c>
      <c r="Y223" s="37" t="s">
        <v>116</v>
      </c>
      <c r="Z223" s="37" t="s">
        <v>116</v>
      </c>
      <c r="AA223" s="37" t="s">
        <v>2496</v>
      </c>
      <c r="AB223" s="37" t="s">
        <v>2496</v>
      </c>
      <c r="AC223" s="37"/>
      <c r="AD223" s="37" t="s">
        <v>2518</v>
      </c>
      <c r="AE223" s="37"/>
      <c r="AF223" s="37" t="s">
        <v>2496</v>
      </c>
      <c r="AG223" s="37" t="s">
        <v>2496</v>
      </c>
      <c r="AH223" s="37" t="s">
        <v>2496</v>
      </c>
      <c r="AI223" s="37" t="s">
        <v>2496</v>
      </c>
      <c r="AJ223" s="37" t="s">
        <v>2496</v>
      </c>
      <c r="AK223" s="37" t="s">
        <v>2496</v>
      </c>
      <c r="AL223" s="37" t="s">
        <v>2496</v>
      </c>
      <c r="AM223" s="37" t="s">
        <v>8</v>
      </c>
      <c r="AN223" s="37" t="s">
        <v>116</v>
      </c>
      <c r="AO223" s="37" t="s">
        <v>140</v>
      </c>
      <c r="AP223" s="62" t="s">
        <v>143</v>
      </c>
      <c r="AQ223" s="37" t="s">
        <v>151</v>
      </c>
      <c r="AR223" s="37" t="s">
        <v>4655</v>
      </c>
      <c r="AS223" s="37"/>
      <c r="AT223" s="37" t="s">
        <v>4950</v>
      </c>
      <c r="AU223" s="37">
        <v>3202039164</v>
      </c>
      <c r="AV223" s="37"/>
      <c r="AW223" s="37">
        <v>1</v>
      </c>
      <c r="AX223" s="37" t="s">
        <v>135</v>
      </c>
      <c r="AY223" s="37" t="s">
        <v>2495</v>
      </c>
      <c r="AZ223" s="58" t="s">
        <v>3594</v>
      </c>
      <c r="BA223" s="37" t="s">
        <v>2496</v>
      </c>
      <c r="BB223" s="37" t="s">
        <v>2496</v>
      </c>
      <c r="BC223" s="37" t="s">
        <v>3607</v>
      </c>
      <c r="BD223" s="37" t="s">
        <v>2496</v>
      </c>
      <c r="BE223" s="37" t="s">
        <v>2434</v>
      </c>
      <c r="BF223" s="37" t="s">
        <v>2</v>
      </c>
      <c r="BG223" s="37">
        <v>1096484380</v>
      </c>
      <c r="BH223" s="37" t="s">
        <v>3869</v>
      </c>
      <c r="BI223" s="37"/>
      <c r="BJ223" s="37" t="s">
        <v>3737</v>
      </c>
      <c r="BK223" s="37" t="s">
        <v>4951</v>
      </c>
      <c r="BL223" s="79">
        <v>34584</v>
      </c>
      <c r="BM223" s="37" t="s">
        <v>8</v>
      </c>
      <c r="BN223" s="37" t="s">
        <v>38</v>
      </c>
      <c r="BO223" s="37" t="s">
        <v>3231</v>
      </c>
      <c r="BP223" s="37" t="s">
        <v>2</v>
      </c>
      <c r="BQ223" s="37">
        <v>1022998114</v>
      </c>
      <c r="BR223" s="37" t="s">
        <v>4952</v>
      </c>
      <c r="BS223" s="37" t="s">
        <v>3726</v>
      </c>
      <c r="BT223" s="37" t="s">
        <v>3830</v>
      </c>
      <c r="BU223" s="37" t="s">
        <v>3830</v>
      </c>
      <c r="BV223" s="79">
        <v>34567</v>
      </c>
      <c r="BW223" s="50">
        <f t="shared" ca="1" si="19"/>
        <v>28</v>
      </c>
      <c r="BX223" s="62" t="s">
        <v>8</v>
      </c>
      <c r="BY223" s="62" t="s">
        <v>38</v>
      </c>
      <c r="BZ223" s="62" t="s">
        <v>3231</v>
      </c>
      <c r="CA223" s="37" t="s">
        <v>2</v>
      </c>
      <c r="CB223" s="37">
        <v>1096484380</v>
      </c>
      <c r="CC223" s="37" t="s">
        <v>3869</v>
      </c>
      <c r="CD223" s="37"/>
      <c r="CE223" s="37" t="s">
        <v>3737</v>
      </c>
      <c r="CF223" s="37" t="s">
        <v>4951</v>
      </c>
      <c r="CG223" s="79">
        <v>34584</v>
      </c>
      <c r="CH223" s="50">
        <f t="shared" ca="1" si="18"/>
        <v>28</v>
      </c>
      <c r="CI223" s="62" t="s">
        <v>8</v>
      </c>
      <c r="CJ223" s="62" t="s">
        <v>38</v>
      </c>
      <c r="CK223" s="62" t="s">
        <v>3231</v>
      </c>
      <c r="CL223" s="37" t="s">
        <v>2444</v>
      </c>
      <c r="CM223" s="37" t="s">
        <v>2466</v>
      </c>
      <c r="CN223" s="37" t="s">
        <v>2495</v>
      </c>
      <c r="CO223" s="37"/>
      <c r="CP223" s="37" t="s">
        <v>2495</v>
      </c>
      <c r="CQ223" s="37" t="s">
        <v>2495</v>
      </c>
      <c r="CR223" s="37"/>
      <c r="CS223" s="37" t="s">
        <v>2495</v>
      </c>
      <c r="CT223" s="37"/>
      <c r="CU223" s="37"/>
      <c r="CV223" s="37">
        <v>34</v>
      </c>
      <c r="CW223" s="37">
        <v>2200</v>
      </c>
      <c r="CX223" s="37">
        <v>49</v>
      </c>
      <c r="CY223" s="37"/>
      <c r="CZ223" s="37">
        <v>6</v>
      </c>
      <c r="DA223" s="37">
        <v>13</v>
      </c>
      <c r="DB223" s="37"/>
      <c r="DC2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3" s="37"/>
    </row>
    <row r="224" spans="1:108" ht="45" customHeight="1" x14ac:dyDescent="0.3">
      <c r="A224" s="50">
        <v>1024610735</v>
      </c>
      <c r="B224" s="37" t="s">
        <v>2428</v>
      </c>
      <c r="C224" s="81">
        <v>44623</v>
      </c>
      <c r="D224" s="81">
        <v>44623</v>
      </c>
      <c r="E224" s="50" t="e">
        <f>VLOOKUP(MATRIZ_PRINCIPAL_USUARIOS[[#This Row],[NUMERO DE DOCUMENTO]],#REF!,2,0)</f>
        <v>#REF!</v>
      </c>
      <c r="F224" s="50" t="e">
        <f>VLOOKUP(MATRIZ_PRINCIPAL_USUARIOS[[#This Row],[NOMBRE COMPLETO]],$E$659:$E$682,1,0)</f>
        <v>#N/A</v>
      </c>
      <c r="G224" s="50" t="s">
        <v>5501</v>
      </c>
      <c r="H224" s="37" t="s">
        <v>4102</v>
      </c>
      <c r="I224" s="37" t="s">
        <v>6745</v>
      </c>
      <c r="J224" s="37" t="str">
        <f>VLOOKUP(MATRIZ_PRINCIPAL_USUARIOS[[#This Row],[DUPLA]],DUPLAS[],2,0)</f>
        <v>NIKOL MALES - ANDREA ROCIO</v>
      </c>
      <c r="K224" s="37" t="s">
        <v>1</v>
      </c>
      <c r="L224" s="37" t="s">
        <v>4223</v>
      </c>
      <c r="M224" s="37" t="s">
        <v>4358</v>
      </c>
      <c r="N224" s="37" t="s">
        <v>4359</v>
      </c>
      <c r="O224" s="37" t="s">
        <v>3732</v>
      </c>
      <c r="P2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YASMIN CATHALEYA TROCEL AGUILAR</v>
      </c>
      <c r="Q224" s="79">
        <v>44158</v>
      </c>
      <c r="R224" s="50">
        <f t="shared" ca="1" si="15"/>
        <v>2</v>
      </c>
      <c r="S224" s="50">
        <f t="shared" ca="1" si="16"/>
        <v>3</v>
      </c>
      <c r="T224" s="50">
        <f t="shared" ca="1" si="17"/>
        <v>20</v>
      </c>
      <c r="U224" s="37" t="str">
        <f ca="1">IF(MATRIZ_PRINCIPAL_USUARIOS[[#This Row],[FECHA DE NACIMIENTO]]&gt;0,CONCATENATE(R224," AÑOS ",S224," MESES ",T224," DIAS "),"")</f>
        <v xml:space="preserve">2 AÑOS 3 MESES 20 DIAS </v>
      </c>
      <c r="V2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4" s="116" t="s">
        <v>130</v>
      </c>
      <c r="X224" s="37" t="s">
        <v>8</v>
      </c>
      <c r="Y224" s="37" t="s">
        <v>116</v>
      </c>
      <c r="Z224" s="37" t="s">
        <v>116</v>
      </c>
      <c r="AA224" s="37" t="s">
        <v>2496</v>
      </c>
      <c r="AB224" s="37" t="s">
        <v>2496</v>
      </c>
      <c r="AC224" s="37"/>
      <c r="AD224" s="37" t="s">
        <v>2518</v>
      </c>
      <c r="AE224" s="37"/>
      <c r="AF224" s="37" t="s">
        <v>2496</v>
      </c>
      <c r="AG224" s="37" t="s">
        <v>2496</v>
      </c>
      <c r="AH224" s="37" t="s">
        <v>2496</v>
      </c>
      <c r="AI224" s="37" t="s">
        <v>2496</v>
      </c>
      <c r="AJ224" s="37" t="s">
        <v>2496</v>
      </c>
      <c r="AK224" s="37" t="s">
        <v>2496</v>
      </c>
      <c r="AL224" s="37" t="s">
        <v>2496</v>
      </c>
      <c r="AM224" s="37" t="s">
        <v>8</v>
      </c>
      <c r="AN224" s="37" t="s">
        <v>116</v>
      </c>
      <c r="AO224" s="37" t="s">
        <v>140</v>
      </c>
      <c r="AP224" s="62" t="s">
        <v>143</v>
      </c>
      <c r="AQ224" s="37" t="s">
        <v>151</v>
      </c>
      <c r="AR224" s="37" t="s">
        <v>4539</v>
      </c>
      <c r="AS224" s="37"/>
      <c r="AT224" s="37" t="s">
        <v>4953</v>
      </c>
      <c r="AU224" s="37">
        <v>3107546020</v>
      </c>
      <c r="AV224" s="37"/>
      <c r="AW224" s="37">
        <v>1</v>
      </c>
      <c r="AX224" s="37" t="s">
        <v>135</v>
      </c>
      <c r="AY224" s="37" t="s">
        <v>2496</v>
      </c>
      <c r="AZ224" s="58"/>
      <c r="BA224" s="37" t="s">
        <v>2496</v>
      </c>
      <c r="BB224" s="37" t="s">
        <v>2496</v>
      </c>
      <c r="BC224" s="37" t="s">
        <v>3654</v>
      </c>
      <c r="BD224" s="37" t="s">
        <v>2496</v>
      </c>
      <c r="BE224" s="37" t="s">
        <v>2433</v>
      </c>
      <c r="BF224" s="37" t="s">
        <v>5</v>
      </c>
      <c r="BG224" s="37"/>
      <c r="BH224" s="37" t="s">
        <v>4954</v>
      </c>
      <c r="BI224" s="37" t="s">
        <v>3920</v>
      </c>
      <c r="BJ224" s="37" t="s">
        <v>3732</v>
      </c>
      <c r="BK224" s="37" t="s">
        <v>2638</v>
      </c>
      <c r="BL224" s="79">
        <v>35930</v>
      </c>
      <c r="BM224" s="37" t="s">
        <v>9</v>
      </c>
      <c r="BN224" s="37" t="s">
        <v>45</v>
      </c>
      <c r="BO224" s="37" t="s">
        <v>45</v>
      </c>
      <c r="BP224" s="37" t="s">
        <v>5</v>
      </c>
      <c r="BQ224" s="37"/>
      <c r="BR224" s="37" t="s">
        <v>3866</v>
      </c>
      <c r="BS224" s="37" t="s">
        <v>3745</v>
      </c>
      <c r="BT224" s="37" t="s">
        <v>4359</v>
      </c>
      <c r="BU224" s="37" t="s">
        <v>3741</v>
      </c>
      <c r="BV224" s="79">
        <v>36457</v>
      </c>
      <c r="BW224" s="50">
        <f t="shared" ca="1" si="19"/>
        <v>23</v>
      </c>
      <c r="BX224" s="62" t="s">
        <v>9</v>
      </c>
      <c r="BY224" s="62" t="s">
        <v>45</v>
      </c>
      <c r="BZ224" s="62" t="s">
        <v>45</v>
      </c>
      <c r="CA224" s="37" t="s">
        <v>5</v>
      </c>
      <c r="CB224" s="37"/>
      <c r="CC224" s="37" t="s">
        <v>4954</v>
      </c>
      <c r="CD224" s="37" t="s">
        <v>3920</v>
      </c>
      <c r="CE224" s="37" t="s">
        <v>3732</v>
      </c>
      <c r="CF224" s="37" t="s">
        <v>2638</v>
      </c>
      <c r="CG224" s="79">
        <v>35930</v>
      </c>
      <c r="CH224" s="50">
        <f t="shared" ca="1" si="18"/>
        <v>24</v>
      </c>
      <c r="CI224" s="62" t="s">
        <v>9</v>
      </c>
      <c r="CJ224" s="62" t="s">
        <v>45</v>
      </c>
      <c r="CK224" s="62" t="s">
        <v>45</v>
      </c>
      <c r="CL224" s="37" t="s">
        <v>2444</v>
      </c>
      <c r="CM224" s="37" t="s">
        <v>2468</v>
      </c>
      <c r="CN224" s="37" t="s">
        <v>2495</v>
      </c>
      <c r="CO224" s="37"/>
      <c r="CP224" s="37" t="s">
        <v>2495</v>
      </c>
      <c r="CQ224" s="37" t="s">
        <v>2495</v>
      </c>
      <c r="CR224" s="37">
        <v>1</v>
      </c>
      <c r="CS224" s="37" t="s">
        <v>2496</v>
      </c>
      <c r="CT224" s="37"/>
      <c r="CU224" s="37"/>
      <c r="CV224" s="37">
        <v>40</v>
      </c>
      <c r="CW224" s="37">
        <v>3500</v>
      </c>
      <c r="CX224" s="37">
        <v>50</v>
      </c>
      <c r="CY224" s="37"/>
      <c r="CZ224" s="37">
        <v>6</v>
      </c>
      <c r="DA224" s="37">
        <v>12</v>
      </c>
      <c r="DB224" s="37"/>
      <c r="DC2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4" s="37"/>
    </row>
    <row r="225" spans="1:108" ht="45" customHeight="1" x14ac:dyDescent="0.3">
      <c r="A225" s="50">
        <v>1023047164</v>
      </c>
      <c r="B225" s="37" t="s">
        <v>2428</v>
      </c>
      <c r="C225" s="81">
        <v>44623</v>
      </c>
      <c r="D225" s="81">
        <v>44623</v>
      </c>
      <c r="E225" s="50" t="e">
        <f>VLOOKUP(MATRIZ_PRINCIPAL_USUARIOS[[#This Row],[NUMERO DE DOCUMENTO]],#REF!,2,0)</f>
        <v>#REF!</v>
      </c>
      <c r="F225" s="50" t="e">
        <f>VLOOKUP(MATRIZ_PRINCIPAL_USUARIOS[[#This Row],[NOMBRE COMPLETO]],$E$659:$E$682,1,0)</f>
        <v>#N/A</v>
      </c>
      <c r="G225" s="50" t="s">
        <v>5501</v>
      </c>
      <c r="H225" s="37" t="s">
        <v>4102</v>
      </c>
      <c r="I225" s="37" t="s">
        <v>6745</v>
      </c>
      <c r="J225" s="37" t="str">
        <f>VLOOKUP(MATRIZ_PRINCIPAL_USUARIOS[[#This Row],[DUPLA]],DUPLAS[],2,0)</f>
        <v>NIKOL MALES - ANDREA ROCIO</v>
      </c>
      <c r="K225" s="37" t="s">
        <v>1</v>
      </c>
      <c r="L225" s="37" t="s">
        <v>3715</v>
      </c>
      <c r="M225" s="37" t="s">
        <v>2620</v>
      </c>
      <c r="N225" s="37" t="s">
        <v>4360</v>
      </c>
      <c r="O225" s="37" t="s">
        <v>3751</v>
      </c>
      <c r="P2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NICOLAS SANTIAGO MOLINA MARTINEZ</v>
      </c>
      <c r="Q225" s="79">
        <v>44448</v>
      </c>
      <c r="R225" s="50">
        <f t="shared" ca="1" si="15"/>
        <v>1</v>
      </c>
      <c r="S225" s="50">
        <f t="shared" ca="1" si="16"/>
        <v>6</v>
      </c>
      <c r="T225" s="50">
        <f t="shared" ca="1" si="17"/>
        <v>6</v>
      </c>
      <c r="U225" s="37" t="str">
        <f ca="1">IF(MATRIZ_PRINCIPAL_USUARIOS[[#This Row],[FECHA DE NACIMIENTO]]&gt;0,CONCATENATE(R225," AÑOS ",S225," MESES ",T225," DIAS "),"")</f>
        <v xml:space="preserve">1 AÑOS 6 MESES 6 DIAS </v>
      </c>
      <c r="V2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5" s="116" t="s">
        <v>129</v>
      </c>
      <c r="X225" s="37" t="s">
        <v>8</v>
      </c>
      <c r="Y225" s="37" t="s">
        <v>116</v>
      </c>
      <c r="Z225" s="37" t="s">
        <v>116</v>
      </c>
      <c r="AA225" s="37" t="s">
        <v>2496</v>
      </c>
      <c r="AB225" s="37" t="s">
        <v>2496</v>
      </c>
      <c r="AC225" s="37"/>
      <c r="AD225" s="37" t="s">
        <v>2518</v>
      </c>
      <c r="AE225" s="37"/>
      <c r="AF225" s="37" t="s">
        <v>2496</v>
      </c>
      <c r="AG225" s="37" t="s">
        <v>2496</v>
      </c>
      <c r="AH225" s="37" t="s">
        <v>2496</v>
      </c>
      <c r="AI225" s="37" t="s">
        <v>2496</v>
      </c>
      <c r="AJ225" s="37" t="s">
        <v>2496</v>
      </c>
      <c r="AK225" s="37" t="s">
        <v>2496</v>
      </c>
      <c r="AL225" s="37" t="s">
        <v>2496</v>
      </c>
      <c r="AM225" s="37" t="s">
        <v>8</v>
      </c>
      <c r="AN225" s="37" t="s">
        <v>116</v>
      </c>
      <c r="AO225" s="37" t="s">
        <v>140</v>
      </c>
      <c r="AP225" s="62" t="s">
        <v>143</v>
      </c>
      <c r="AQ225" s="37" t="s">
        <v>151</v>
      </c>
      <c r="AR225" s="37" t="s">
        <v>71</v>
      </c>
      <c r="AS225" s="37"/>
      <c r="AT225" s="37" t="s">
        <v>4955</v>
      </c>
      <c r="AU225" s="37">
        <v>3138630432</v>
      </c>
      <c r="AV225" s="37">
        <v>3015684946</v>
      </c>
      <c r="AW225" s="37">
        <v>1</v>
      </c>
      <c r="AX225" s="37" t="s">
        <v>135</v>
      </c>
      <c r="AY225" s="37" t="s">
        <v>2495</v>
      </c>
      <c r="AZ225" s="58" t="s">
        <v>3592</v>
      </c>
      <c r="BA225" s="37" t="s">
        <v>2496</v>
      </c>
      <c r="BB225" s="37" t="s">
        <v>2496</v>
      </c>
      <c r="BC225" s="37" t="s">
        <v>3607</v>
      </c>
      <c r="BD225" s="37" t="s">
        <v>2496</v>
      </c>
      <c r="BE225" s="37" t="s">
        <v>2434</v>
      </c>
      <c r="BF225" s="37" t="s">
        <v>2</v>
      </c>
      <c r="BG225" s="37">
        <v>1007343430</v>
      </c>
      <c r="BH225" s="37" t="s">
        <v>3742</v>
      </c>
      <c r="BI225" s="37" t="s">
        <v>3829</v>
      </c>
      <c r="BJ225" s="37" t="s">
        <v>3751</v>
      </c>
      <c r="BK225" s="37" t="s">
        <v>4956</v>
      </c>
      <c r="BL225" s="79">
        <v>36954</v>
      </c>
      <c r="BM225" s="37" t="s">
        <v>8</v>
      </c>
      <c r="BN225" s="37" t="s">
        <v>19</v>
      </c>
      <c r="BO225" s="37" t="s">
        <v>3046</v>
      </c>
      <c r="BP225" s="37"/>
      <c r="BQ225" s="37"/>
      <c r="BR225" s="37"/>
      <c r="BS225" s="37"/>
      <c r="BT225" s="37"/>
      <c r="BU225" s="37"/>
      <c r="BV225" s="79"/>
      <c r="BW225" s="50" t="str">
        <f t="shared" si="19"/>
        <v/>
      </c>
      <c r="BX225" s="62"/>
      <c r="BY225" s="62"/>
      <c r="BZ225" s="62"/>
      <c r="CA225" s="37" t="s">
        <v>2</v>
      </c>
      <c r="CB225" s="37">
        <v>1007343430</v>
      </c>
      <c r="CC225" s="37" t="s">
        <v>3742</v>
      </c>
      <c r="CD225" s="37" t="s">
        <v>3829</v>
      </c>
      <c r="CE225" s="37" t="s">
        <v>3751</v>
      </c>
      <c r="CF225" s="37" t="s">
        <v>4956</v>
      </c>
      <c r="CG225" s="79">
        <v>36954</v>
      </c>
      <c r="CH225" s="50">
        <f t="shared" ca="1" si="18"/>
        <v>22</v>
      </c>
      <c r="CI225" s="62" t="s">
        <v>8</v>
      </c>
      <c r="CJ225" s="62" t="s">
        <v>19</v>
      </c>
      <c r="CK225" s="62" t="s">
        <v>3046</v>
      </c>
      <c r="CL225" s="37" t="s">
        <v>2443</v>
      </c>
      <c r="CM225" s="37" t="s">
        <v>2457</v>
      </c>
      <c r="CN225" s="37" t="s">
        <v>2495</v>
      </c>
      <c r="CO225" s="37"/>
      <c r="CP225" s="37" t="s">
        <v>2495</v>
      </c>
      <c r="CQ225" s="37" t="s">
        <v>2495</v>
      </c>
      <c r="CR225" s="37">
        <v>1</v>
      </c>
      <c r="CS225" s="37" t="s">
        <v>2496</v>
      </c>
      <c r="CT225" s="37"/>
      <c r="CU225" s="37"/>
      <c r="CV225" s="37">
        <v>40</v>
      </c>
      <c r="CW225" s="37">
        <v>3680</v>
      </c>
      <c r="CX225" s="37">
        <v>52</v>
      </c>
      <c r="CY225" s="37"/>
      <c r="CZ225" s="37"/>
      <c r="DA225" s="37"/>
      <c r="DB225" s="37"/>
      <c r="DC2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25" s="37"/>
    </row>
    <row r="226" spans="1:108" ht="45" customHeight="1" x14ac:dyDescent="0.3">
      <c r="A226" s="50">
        <v>1023048955</v>
      </c>
      <c r="B226" s="37" t="s">
        <v>2427</v>
      </c>
      <c r="C226" s="81">
        <v>44806</v>
      </c>
      <c r="D226" s="81"/>
      <c r="E226" s="50"/>
      <c r="F226" s="50"/>
      <c r="G226" s="50"/>
      <c r="H226" s="50" t="s">
        <v>4102</v>
      </c>
      <c r="I226" s="50" t="s">
        <v>5619</v>
      </c>
      <c r="J226" s="37" t="str">
        <f>VLOOKUP(MATRIZ_PRINCIPAL_USUARIOS[[#This Row],[DUPLA]],DUPLAS[],2,0)</f>
        <v>PAOLA</v>
      </c>
      <c r="K226" s="37" t="s">
        <v>1</v>
      </c>
      <c r="L226" s="37" t="s">
        <v>6227</v>
      </c>
      <c r="M226" s="37" t="s">
        <v>6121</v>
      </c>
      <c r="N226" s="37" t="s">
        <v>3812</v>
      </c>
      <c r="O226" s="37" t="s">
        <v>4363</v>
      </c>
      <c r="P2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EMERSON GIOVANNI BAYONA NINCO</v>
      </c>
      <c r="Q226" s="81">
        <v>44776</v>
      </c>
      <c r="R226" s="50">
        <f t="shared" ca="1" si="15"/>
        <v>0</v>
      </c>
      <c r="S226" s="50">
        <f t="shared" ca="1" si="16"/>
        <v>7</v>
      </c>
      <c r="T226" s="50">
        <f t="shared" ca="1" si="17"/>
        <v>12</v>
      </c>
      <c r="U226" s="37" t="str">
        <f ca="1">IF(MATRIZ_PRINCIPAL_USUARIOS[[#This Row],[FECHA DE NACIMIENTO]]&gt;0,CONCATENATE(R226," AÑOS ",S226," MESES ",T226," DIAS "),"")</f>
        <v xml:space="preserve">0 AÑOS 7 MESES 12 DIAS </v>
      </c>
      <c r="V2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6" s="37" t="s">
        <v>129</v>
      </c>
      <c r="X226" s="37" t="s">
        <v>8</v>
      </c>
      <c r="Y226" s="37" t="s">
        <v>116</v>
      </c>
      <c r="Z226" s="37" t="s">
        <v>116</v>
      </c>
      <c r="AA226" s="37" t="s">
        <v>2496</v>
      </c>
      <c r="AB226" s="37" t="s">
        <v>2496</v>
      </c>
      <c r="AC226" s="37"/>
      <c r="AD226" s="37" t="s">
        <v>2518</v>
      </c>
      <c r="AE226" s="37"/>
      <c r="AF226" s="37" t="s">
        <v>2496</v>
      </c>
      <c r="AG226" s="37" t="s">
        <v>2496</v>
      </c>
      <c r="AH226" s="37" t="s">
        <v>2496</v>
      </c>
      <c r="AI226" s="37" t="s">
        <v>2496</v>
      </c>
      <c r="AJ226" s="37" t="s">
        <v>2496</v>
      </c>
      <c r="AK226" s="37" t="s">
        <v>2496</v>
      </c>
      <c r="AL226" s="37" t="s">
        <v>2496</v>
      </c>
      <c r="AM226" s="37" t="s">
        <v>8</v>
      </c>
      <c r="AN226" s="37" t="s">
        <v>116</v>
      </c>
      <c r="AO226" s="37" t="s">
        <v>141</v>
      </c>
      <c r="AP226" s="37" t="s">
        <v>143</v>
      </c>
      <c r="AQ226" s="37" t="s">
        <v>151</v>
      </c>
      <c r="AR226" s="37" t="s">
        <v>4957</v>
      </c>
      <c r="AS226" s="37" t="s">
        <v>4958</v>
      </c>
      <c r="AT226" s="37" t="s">
        <v>4959</v>
      </c>
      <c r="AU226" s="37">
        <v>3142231635</v>
      </c>
      <c r="AV226" s="37"/>
      <c r="AW226" s="37">
        <v>1</v>
      </c>
      <c r="AX226" s="37" t="s">
        <v>135</v>
      </c>
      <c r="AY226" s="37" t="s">
        <v>2495</v>
      </c>
      <c r="AZ226" s="58" t="s">
        <v>3602</v>
      </c>
      <c r="BA226" s="37" t="s">
        <v>2496</v>
      </c>
      <c r="BB226" s="37" t="s">
        <v>2496</v>
      </c>
      <c r="BC226" s="37" t="s">
        <v>3654</v>
      </c>
      <c r="BD226" s="37"/>
      <c r="BE226" s="37" t="s">
        <v>2433</v>
      </c>
      <c r="BF226" s="37" t="s">
        <v>2</v>
      </c>
      <c r="BG226" s="37">
        <v>1022934095</v>
      </c>
      <c r="BH226" s="37" t="s">
        <v>3831</v>
      </c>
      <c r="BI226" s="37" t="s">
        <v>3725</v>
      </c>
      <c r="BJ226" s="37" t="s">
        <v>3812</v>
      </c>
      <c r="BK226" s="37" t="s">
        <v>3837</v>
      </c>
      <c r="BL226" s="81">
        <v>31938</v>
      </c>
      <c r="BM226" s="37" t="s">
        <v>8</v>
      </c>
      <c r="BN226" s="37" t="s">
        <v>26</v>
      </c>
      <c r="BO226" s="37" t="s">
        <v>116</v>
      </c>
      <c r="BP226" s="37" t="s">
        <v>2</v>
      </c>
      <c r="BQ226" s="37">
        <v>1022934095</v>
      </c>
      <c r="BR226" s="37" t="s">
        <v>3831</v>
      </c>
      <c r="BS226" s="37" t="s">
        <v>3725</v>
      </c>
      <c r="BT226" s="37" t="s">
        <v>3812</v>
      </c>
      <c r="BU226" s="37" t="s">
        <v>3837</v>
      </c>
      <c r="BV226" s="81">
        <v>31938</v>
      </c>
      <c r="BW226" s="50">
        <f t="shared" ca="1" si="19"/>
        <v>35</v>
      </c>
      <c r="BX226" s="62" t="s">
        <v>8</v>
      </c>
      <c r="BY226" s="62" t="s">
        <v>116</v>
      </c>
      <c r="BZ226" s="62" t="s">
        <v>116</v>
      </c>
      <c r="CA226" s="37" t="s">
        <v>2</v>
      </c>
      <c r="CB226" s="37">
        <v>53098309</v>
      </c>
      <c r="CC226" s="37" t="s">
        <v>4361</v>
      </c>
      <c r="CD226" s="37" t="s">
        <v>6228</v>
      </c>
      <c r="CE226" s="37" t="s">
        <v>4363</v>
      </c>
      <c r="CF226" s="37"/>
      <c r="CG226" s="81">
        <v>29888</v>
      </c>
      <c r="CH226" s="50">
        <f t="shared" ca="1" si="18"/>
        <v>41</v>
      </c>
      <c r="CI226" s="62" t="s">
        <v>8</v>
      </c>
      <c r="CJ226" s="62" t="s">
        <v>116</v>
      </c>
      <c r="CK226" s="62" t="s">
        <v>116</v>
      </c>
      <c r="CL226" s="37" t="s">
        <v>2490</v>
      </c>
      <c r="CM226" s="37" t="s">
        <v>2490</v>
      </c>
      <c r="CN226" s="37" t="s">
        <v>2495</v>
      </c>
      <c r="CO226" s="81">
        <v>44802</v>
      </c>
      <c r="CP226" s="37" t="s">
        <v>2495</v>
      </c>
      <c r="CQ226" s="37" t="s">
        <v>2496</v>
      </c>
      <c r="CR226" s="37"/>
      <c r="CS226" s="37" t="s">
        <v>2496</v>
      </c>
      <c r="CT226" s="37"/>
      <c r="CU226" s="37"/>
      <c r="CV226" s="37" t="s">
        <v>5237</v>
      </c>
      <c r="CW226" s="37" t="s">
        <v>6229</v>
      </c>
      <c r="CX226" s="37" t="s">
        <v>5246</v>
      </c>
      <c r="CY226" s="37" t="s">
        <v>2495</v>
      </c>
      <c r="CZ226" s="37"/>
      <c r="DA226" s="37"/>
      <c r="DB226" s="37"/>
      <c r="DC2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26" s="37"/>
    </row>
    <row r="227" spans="1:108" ht="45" customHeight="1" x14ac:dyDescent="0.3">
      <c r="A227" s="50">
        <v>53098309</v>
      </c>
      <c r="B227" s="37" t="s">
        <v>2428</v>
      </c>
      <c r="C227" s="81">
        <v>44623</v>
      </c>
      <c r="D227" s="81">
        <v>44805</v>
      </c>
      <c r="E227" s="50" t="e">
        <f>VLOOKUP(MATRIZ_PRINCIPAL_USUARIOS[[#This Row],[NUMERO DE DOCUMENTO]],#REF!,2,0)</f>
        <v>#REF!</v>
      </c>
      <c r="F227" s="50" t="e">
        <f>VLOOKUP(MATRIZ_PRINCIPAL_USUARIOS[[#This Row],[NOMBRE COMPLETO]],$E$659:$E$682,1,0)</f>
        <v>#N/A</v>
      </c>
      <c r="G227" s="50"/>
      <c r="H227" s="37" t="s">
        <v>4102</v>
      </c>
      <c r="I227" s="37" t="s">
        <v>5619</v>
      </c>
      <c r="J227" s="37" t="str">
        <f>VLOOKUP(MATRIZ_PRINCIPAL_USUARIOS[[#This Row],[DUPLA]],DUPLAS[],2,0)</f>
        <v>PAOLA</v>
      </c>
      <c r="K227" s="37" t="s">
        <v>2</v>
      </c>
      <c r="L227" s="37" t="s">
        <v>4361</v>
      </c>
      <c r="M227" s="37" t="s">
        <v>4362</v>
      </c>
      <c r="N227" s="37" t="s">
        <v>4363</v>
      </c>
      <c r="O227" s="37"/>
      <c r="P2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FLOR  ERMINDA NINCO </v>
      </c>
      <c r="Q227" s="81">
        <v>29888</v>
      </c>
      <c r="R227" s="50">
        <f t="shared" ca="1" si="15"/>
        <v>41</v>
      </c>
      <c r="S227" s="50">
        <f t="shared" ca="1" si="16"/>
        <v>4</v>
      </c>
      <c r="T227" s="50">
        <f t="shared" ca="1" si="17"/>
        <v>14</v>
      </c>
      <c r="U227" s="37" t="str">
        <f ca="1">IF(MATRIZ_PRINCIPAL_USUARIOS[[#This Row],[FECHA DE NACIMIENTO]]&gt;0,CONCATENATE(R227," AÑOS ",S227," MESES ",T227," DIAS "),"")</f>
        <v xml:space="preserve">41 AÑOS 4 MESES 14 DIAS </v>
      </c>
      <c r="V2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27" s="116" t="s">
        <v>130</v>
      </c>
      <c r="X227" s="37" t="s">
        <v>8</v>
      </c>
      <c r="Y227" s="37" t="s">
        <v>116</v>
      </c>
      <c r="Z227" s="37" t="s">
        <v>116</v>
      </c>
      <c r="AA227" s="37" t="s">
        <v>2496</v>
      </c>
      <c r="AB227" s="37" t="s">
        <v>2496</v>
      </c>
      <c r="AC227" s="37"/>
      <c r="AD227" s="37" t="s">
        <v>2518</v>
      </c>
      <c r="AE227" s="37"/>
      <c r="AF227" s="37" t="s">
        <v>2496</v>
      </c>
      <c r="AG227" s="37" t="s">
        <v>2496</v>
      </c>
      <c r="AH227" s="37" t="s">
        <v>2496</v>
      </c>
      <c r="AI227" s="37" t="s">
        <v>2496</v>
      </c>
      <c r="AJ227" s="37" t="s">
        <v>2496</v>
      </c>
      <c r="AK227" s="37" t="s">
        <v>2496</v>
      </c>
      <c r="AL227" s="37" t="s">
        <v>2496</v>
      </c>
      <c r="AM227" s="37" t="s">
        <v>8</v>
      </c>
      <c r="AN227" s="37" t="s">
        <v>116</v>
      </c>
      <c r="AO227" s="37" t="s">
        <v>141</v>
      </c>
      <c r="AP227" s="37" t="s">
        <v>143</v>
      </c>
      <c r="AQ227" s="37" t="s">
        <v>151</v>
      </c>
      <c r="AR227" s="37" t="s">
        <v>4957</v>
      </c>
      <c r="AS227" s="37" t="s">
        <v>4958</v>
      </c>
      <c r="AT227" s="37" t="s">
        <v>4959</v>
      </c>
      <c r="AU227" s="37">
        <v>3142231635</v>
      </c>
      <c r="AV227" s="37"/>
      <c r="AW227" s="37">
        <v>1</v>
      </c>
      <c r="AX227" s="37" t="s">
        <v>135</v>
      </c>
      <c r="AY227" s="37" t="s">
        <v>2495</v>
      </c>
      <c r="AZ227" s="37" t="s">
        <v>3594</v>
      </c>
      <c r="BA227" s="37" t="s">
        <v>2496</v>
      </c>
      <c r="BB227" s="37" t="s">
        <v>2496</v>
      </c>
      <c r="BC227" s="37" t="s">
        <v>3654</v>
      </c>
      <c r="BD227" s="37"/>
      <c r="BE227" s="37" t="s">
        <v>2437</v>
      </c>
      <c r="BF227" s="37" t="s">
        <v>2</v>
      </c>
      <c r="BG227" s="37">
        <v>1022934095</v>
      </c>
      <c r="BH227" s="37" t="s">
        <v>3831</v>
      </c>
      <c r="BI227" s="37" t="s">
        <v>3725</v>
      </c>
      <c r="BJ227" s="37" t="s">
        <v>3812</v>
      </c>
      <c r="BK227" s="37" t="s">
        <v>3837</v>
      </c>
      <c r="BL227" s="81">
        <v>31938</v>
      </c>
      <c r="BM227" s="37" t="s">
        <v>8</v>
      </c>
      <c r="BN227" s="37" t="s">
        <v>26</v>
      </c>
      <c r="BO227" s="37" t="s">
        <v>116</v>
      </c>
      <c r="BP227" s="37"/>
      <c r="BQ227" s="37"/>
      <c r="BR227" s="37"/>
      <c r="BS227" s="37"/>
      <c r="BT227" s="37"/>
      <c r="BU227" s="37"/>
      <c r="BV227" s="81"/>
      <c r="BW227" s="50" t="str">
        <f t="shared" si="19"/>
        <v/>
      </c>
      <c r="BX227" s="62"/>
      <c r="BY227" s="62"/>
      <c r="BZ227" s="62"/>
      <c r="CA227" s="37"/>
      <c r="CB227" s="37"/>
      <c r="CC227" s="37"/>
      <c r="CD227" s="37"/>
      <c r="CE227" s="37"/>
      <c r="CF227" s="37"/>
      <c r="CG227" s="81"/>
      <c r="CH227" s="50" t="str">
        <f t="shared" si="18"/>
        <v/>
      </c>
      <c r="CI227" s="62"/>
      <c r="CJ227" s="62"/>
      <c r="CK227" s="62"/>
      <c r="CL227" s="37" t="s">
        <v>2443</v>
      </c>
      <c r="CM227" s="37" t="s">
        <v>2457</v>
      </c>
      <c r="CN227" s="37"/>
      <c r="CO227" s="81">
        <v>44624</v>
      </c>
      <c r="CP227" s="37"/>
      <c r="CQ227" s="37"/>
      <c r="CR227" s="81"/>
      <c r="CS227" s="37"/>
      <c r="CT227" s="37"/>
      <c r="CU227" s="37"/>
      <c r="CV227" s="37"/>
      <c r="CW227" s="37"/>
      <c r="CX227" s="37"/>
      <c r="CY227" s="37"/>
      <c r="CZ227" s="37"/>
      <c r="DA227" s="37"/>
      <c r="DB227" s="37">
        <v>16</v>
      </c>
      <c r="DC2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27" s="37"/>
    </row>
    <row r="228" spans="1:108" ht="45" customHeight="1" x14ac:dyDescent="0.3">
      <c r="A228" s="50">
        <v>1023048337</v>
      </c>
      <c r="B228" s="37" t="s">
        <v>2427</v>
      </c>
      <c r="C228" s="81">
        <v>44705</v>
      </c>
      <c r="D228" s="79"/>
      <c r="E228" s="50"/>
      <c r="F228" s="50"/>
      <c r="G228" s="50"/>
      <c r="H228" s="50" t="s">
        <v>4102</v>
      </c>
      <c r="I228" s="50" t="s">
        <v>6750</v>
      </c>
      <c r="J228" s="50" t="str">
        <f>VLOOKUP(MATRIZ_PRINCIPAL_USUARIOS[[#This Row],[DUPLA]],DUPLAS[],2,0)</f>
        <v>JOHANA ALVARADO</v>
      </c>
      <c r="K228" s="37" t="s">
        <v>1</v>
      </c>
      <c r="L228" s="37" t="s">
        <v>5869</v>
      </c>
      <c r="M228" s="37" t="s">
        <v>3872</v>
      </c>
      <c r="N228" s="37" t="s">
        <v>3840</v>
      </c>
      <c r="O228" s="37" t="s">
        <v>4365</v>
      </c>
      <c r="P2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VAIOLETH SARAY PEÑA COLO</v>
      </c>
      <c r="Q228" s="79">
        <v>44666</v>
      </c>
      <c r="R228" s="50">
        <f t="shared" ca="1" si="15"/>
        <v>0</v>
      </c>
      <c r="S228" s="50">
        <f t="shared" ca="1" si="16"/>
        <v>11</v>
      </c>
      <c r="T228" s="50">
        <f t="shared" ca="1" si="17"/>
        <v>0</v>
      </c>
      <c r="U228" s="37" t="str">
        <f ca="1">IF(MATRIZ_PRINCIPAL_USUARIOS[[#This Row],[FECHA DE NACIMIENTO]]&gt;0,CONCATENATE(R228," AÑOS ",S228," MESES ",T228," DIAS "),"")</f>
        <v xml:space="preserve">0 AÑOS 11 MESES 0 DIAS </v>
      </c>
      <c r="V2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28" s="131" t="s">
        <v>130</v>
      </c>
      <c r="X228" s="37" t="s">
        <v>8</v>
      </c>
      <c r="Y228" s="37" t="s">
        <v>116</v>
      </c>
      <c r="Z228" s="37" t="s">
        <v>116</v>
      </c>
      <c r="AA228" s="37" t="s">
        <v>2496</v>
      </c>
      <c r="AB228" s="37" t="s">
        <v>2496</v>
      </c>
      <c r="AC228" s="37"/>
      <c r="AD228" s="37" t="s">
        <v>2518</v>
      </c>
      <c r="AE228" s="37"/>
      <c r="AF228" s="37" t="s">
        <v>2496</v>
      </c>
      <c r="AG228" s="37" t="s">
        <v>2496</v>
      </c>
      <c r="AH228" s="37" t="s">
        <v>2496</v>
      </c>
      <c r="AI228" s="37" t="s">
        <v>2496</v>
      </c>
      <c r="AJ228" s="37" t="s">
        <v>2496</v>
      </c>
      <c r="AK228" s="37" t="s">
        <v>2496</v>
      </c>
      <c r="AL228" s="37" t="s">
        <v>2496</v>
      </c>
      <c r="AM228" s="37" t="s">
        <v>8</v>
      </c>
      <c r="AN228" s="37" t="s">
        <v>116</v>
      </c>
      <c r="AO228" s="37" t="s">
        <v>140</v>
      </c>
      <c r="AP228" s="62" t="s">
        <v>143</v>
      </c>
      <c r="AQ228" s="37" t="s">
        <v>151</v>
      </c>
      <c r="AR228" s="37" t="s">
        <v>4923</v>
      </c>
      <c r="AS228" s="37"/>
      <c r="AT228" s="37" t="s">
        <v>5870</v>
      </c>
      <c r="AU228" s="37">
        <v>3209624507</v>
      </c>
      <c r="AV228" s="37">
        <v>3203216608</v>
      </c>
      <c r="AW228" s="37">
        <v>1</v>
      </c>
      <c r="AX228" s="37" t="s">
        <v>135</v>
      </c>
      <c r="AY228" s="37" t="s">
        <v>2496</v>
      </c>
      <c r="AZ228" s="58"/>
      <c r="BA228" s="37" t="s">
        <v>2496</v>
      </c>
      <c r="BB228" s="37" t="s">
        <v>2496</v>
      </c>
      <c r="BC228" s="37" t="s">
        <v>3654</v>
      </c>
      <c r="BD228" s="37" t="s">
        <v>2495</v>
      </c>
      <c r="BE228" s="37" t="s">
        <v>2434</v>
      </c>
      <c r="BF228" s="37" t="s">
        <v>2</v>
      </c>
      <c r="BG228" s="37">
        <v>1000254191</v>
      </c>
      <c r="BH228" s="37" t="s">
        <v>3779</v>
      </c>
      <c r="BI228" s="37" t="s">
        <v>4364</v>
      </c>
      <c r="BJ228" s="37" t="s">
        <v>4365</v>
      </c>
      <c r="BK228" s="37" t="s">
        <v>4085</v>
      </c>
      <c r="BL228" s="79">
        <v>37179</v>
      </c>
      <c r="BM228" s="37" t="s">
        <v>8</v>
      </c>
      <c r="BN228" s="37" t="s">
        <v>116</v>
      </c>
      <c r="BO228" s="37" t="s">
        <v>116</v>
      </c>
      <c r="BP228" s="37"/>
      <c r="BQ228" s="37"/>
      <c r="BR228" s="37"/>
      <c r="BS228" s="130"/>
      <c r="BT228" s="37"/>
      <c r="BU228" s="37"/>
      <c r="BV228" s="79"/>
      <c r="BW228" s="50" t="str">
        <f t="shared" si="19"/>
        <v/>
      </c>
      <c r="BX228" s="62"/>
      <c r="BY228" s="62"/>
      <c r="BZ228" s="62"/>
      <c r="CA228" s="37" t="s">
        <v>2</v>
      </c>
      <c r="CB228" s="37">
        <v>1000254191</v>
      </c>
      <c r="CC228" s="37" t="s">
        <v>3779</v>
      </c>
      <c r="CD228" s="37" t="s">
        <v>4364</v>
      </c>
      <c r="CE228" s="37" t="s">
        <v>4365</v>
      </c>
      <c r="CF228" s="37" t="s">
        <v>4085</v>
      </c>
      <c r="CG228" s="130">
        <v>37179</v>
      </c>
      <c r="CH228" s="50">
        <f t="shared" ca="1" si="18"/>
        <v>21</v>
      </c>
      <c r="CI228" s="62" t="s">
        <v>8</v>
      </c>
      <c r="CJ228" s="62" t="s">
        <v>116</v>
      </c>
      <c r="CK228" s="62" t="s">
        <v>116</v>
      </c>
      <c r="CL228" s="37" t="s">
        <v>2444</v>
      </c>
      <c r="CM228" s="37" t="s">
        <v>2462</v>
      </c>
      <c r="CN228" s="37"/>
      <c r="CO228" s="37" t="s">
        <v>2495</v>
      </c>
      <c r="CP228" s="130"/>
      <c r="CQ228" s="37" t="s">
        <v>2496</v>
      </c>
      <c r="CR228" s="37"/>
      <c r="CS228" s="37"/>
      <c r="CT228" s="37"/>
      <c r="CU228" s="37"/>
      <c r="CV228" s="37"/>
      <c r="CW228" s="37"/>
      <c r="CX228" s="37"/>
      <c r="CY228" s="37"/>
      <c r="CZ228" s="37"/>
      <c r="DA228" s="37"/>
      <c r="DB228" s="37"/>
      <c r="DC2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28" s="37"/>
    </row>
    <row r="229" spans="1:108" ht="45" customHeight="1" x14ac:dyDescent="0.3">
      <c r="A229" s="50">
        <v>1000254191</v>
      </c>
      <c r="B229" s="37" t="s">
        <v>2428</v>
      </c>
      <c r="C229" s="81">
        <v>44623</v>
      </c>
      <c r="D229" s="81">
        <v>44704</v>
      </c>
      <c r="E229" s="50" t="e">
        <f>VLOOKUP(MATRIZ_PRINCIPAL_USUARIOS[[#This Row],[NUMERO DE DOCUMENTO]],#REF!,2,0)</f>
        <v>#REF!</v>
      </c>
      <c r="F229" s="50" t="e">
        <f>VLOOKUP(MATRIZ_PRINCIPAL_USUARIOS[[#This Row],[NOMBRE COMPLETO]],$E$659:$E$682,1,0)</f>
        <v>#N/A</v>
      </c>
      <c r="G229" s="50"/>
      <c r="H229" s="37" t="s">
        <v>4102</v>
      </c>
      <c r="I229" s="37" t="s">
        <v>5619</v>
      </c>
      <c r="J229" s="37" t="str">
        <f>VLOOKUP(MATRIZ_PRINCIPAL_USUARIOS[[#This Row],[DUPLA]],DUPLAS[],2,0)</f>
        <v>PAOLA</v>
      </c>
      <c r="K229" s="37" t="s">
        <v>2</v>
      </c>
      <c r="L229" s="37" t="s">
        <v>3779</v>
      </c>
      <c r="M229" s="37" t="s">
        <v>4364</v>
      </c>
      <c r="N229" s="37" t="s">
        <v>4365</v>
      </c>
      <c r="O229" s="37" t="s">
        <v>4085</v>
      </c>
      <c r="P2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NATALIA GISSET COLO ROZO</v>
      </c>
      <c r="Q229" s="81">
        <v>37179</v>
      </c>
      <c r="R229" s="50">
        <f t="shared" ca="1" si="15"/>
        <v>21</v>
      </c>
      <c r="S229" s="50">
        <f t="shared" ca="1" si="16"/>
        <v>5</v>
      </c>
      <c r="T229" s="50">
        <f t="shared" ca="1" si="17"/>
        <v>0</v>
      </c>
      <c r="U229" s="37" t="str">
        <f ca="1">IF(MATRIZ_PRINCIPAL_USUARIOS[[#This Row],[FECHA DE NACIMIENTO]]&gt;0,CONCATENATE(R229," AÑOS ",S229," MESES ",T229," DIAS "),"")</f>
        <v xml:space="preserve">21 AÑOS 5 MESES 0 DIAS </v>
      </c>
      <c r="V2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29" s="116" t="s">
        <v>130</v>
      </c>
      <c r="X229" s="37" t="s">
        <v>8</v>
      </c>
      <c r="Y229" s="37" t="s">
        <v>116</v>
      </c>
      <c r="Z229" s="37" t="s">
        <v>116</v>
      </c>
      <c r="AA229" s="37" t="s">
        <v>2496</v>
      </c>
      <c r="AB229" s="37" t="s">
        <v>2496</v>
      </c>
      <c r="AC229" s="37"/>
      <c r="AD229" s="37" t="s">
        <v>2518</v>
      </c>
      <c r="AE229" s="37"/>
      <c r="AF229" s="37" t="s">
        <v>2496</v>
      </c>
      <c r="AG229" s="37" t="s">
        <v>2496</v>
      </c>
      <c r="AH229" s="37" t="s">
        <v>2496</v>
      </c>
      <c r="AI229" s="37" t="s">
        <v>2496</v>
      </c>
      <c r="AJ229" s="37" t="s">
        <v>2496</v>
      </c>
      <c r="AK229" s="37" t="s">
        <v>2496</v>
      </c>
      <c r="AL229" s="37" t="s">
        <v>2496</v>
      </c>
      <c r="AM229" s="37" t="s">
        <v>8</v>
      </c>
      <c r="AN229" s="37" t="s">
        <v>116</v>
      </c>
      <c r="AO229" s="37" t="s">
        <v>140</v>
      </c>
      <c r="AP229" s="62" t="s">
        <v>143</v>
      </c>
      <c r="AQ229" s="37" t="s">
        <v>151</v>
      </c>
      <c r="AR229" s="37" t="s">
        <v>4102</v>
      </c>
      <c r="AS229" s="37"/>
      <c r="AT229" s="37" t="s">
        <v>4960</v>
      </c>
      <c r="AU229" s="37">
        <v>3209624507</v>
      </c>
      <c r="AV229" s="37">
        <v>3203216608</v>
      </c>
      <c r="AW229" s="37">
        <v>1</v>
      </c>
      <c r="AX229" s="37" t="s">
        <v>135</v>
      </c>
      <c r="AY229" s="37" t="s">
        <v>2495</v>
      </c>
      <c r="AZ229" s="58" t="s">
        <v>3596</v>
      </c>
      <c r="BA229" s="37" t="s">
        <v>2496</v>
      </c>
      <c r="BB229" s="37" t="s">
        <v>2496</v>
      </c>
      <c r="BC229" s="37" t="s">
        <v>3607</v>
      </c>
      <c r="BD229" s="37"/>
      <c r="BE229" s="37" t="s">
        <v>2434</v>
      </c>
      <c r="BF229" s="37" t="s">
        <v>2</v>
      </c>
      <c r="BG229" s="37">
        <v>52905879</v>
      </c>
      <c r="BH229" s="37" t="s">
        <v>4961</v>
      </c>
      <c r="BI229" s="37" t="s">
        <v>4962</v>
      </c>
      <c r="BJ229" s="37" t="s">
        <v>4085</v>
      </c>
      <c r="BK229" s="37" t="s">
        <v>4300</v>
      </c>
      <c r="BL229" s="81">
        <v>30201</v>
      </c>
      <c r="BM229" s="37" t="s">
        <v>8</v>
      </c>
      <c r="BN229" s="37" t="s">
        <v>26</v>
      </c>
      <c r="BO229" s="37" t="s">
        <v>116</v>
      </c>
      <c r="BP229" s="37"/>
      <c r="BQ229" s="37"/>
      <c r="BR229" s="37"/>
      <c r="BS229" s="37"/>
      <c r="BT229" s="37"/>
      <c r="BU229" s="37"/>
      <c r="BV229" s="81"/>
      <c r="BW229" s="50" t="str">
        <f t="shared" si="19"/>
        <v/>
      </c>
      <c r="BX229" s="62"/>
      <c r="BY229" s="62"/>
      <c r="BZ229" s="62"/>
      <c r="CA229" s="37"/>
      <c r="CB229" s="37"/>
      <c r="CC229" s="37"/>
      <c r="CD229" s="37"/>
      <c r="CE229" s="37"/>
      <c r="CF229" s="37"/>
      <c r="CG229" s="81"/>
      <c r="CH229" s="50" t="str">
        <f t="shared" si="18"/>
        <v/>
      </c>
      <c r="CI229" s="62"/>
      <c r="CJ229" s="62"/>
      <c r="CK229" s="62"/>
      <c r="CL229" s="37" t="s">
        <v>2443</v>
      </c>
      <c r="CM229" s="37" t="s">
        <v>2462</v>
      </c>
      <c r="CN229" s="37"/>
      <c r="CO229" s="81">
        <v>44624</v>
      </c>
      <c r="CP229" s="37"/>
      <c r="CQ229" s="37"/>
      <c r="CR229" s="81"/>
      <c r="CS229" s="37"/>
      <c r="CT229" s="37"/>
      <c r="CU229" s="37"/>
      <c r="CV229" s="37"/>
      <c r="CW229" s="37"/>
      <c r="CX229" s="37"/>
      <c r="CY229" s="37"/>
      <c r="CZ229" s="37"/>
      <c r="DA229" s="37"/>
      <c r="DB229" s="37">
        <v>33</v>
      </c>
      <c r="DC2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29" s="37"/>
    </row>
    <row r="230" spans="1:108" ht="45" customHeight="1" x14ac:dyDescent="0.3">
      <c r="A230" s="50">
        <v>1023047987</v>
      </c>
      <c r="B230" s="37" t="s">
        <v>2428</v>
      </c>
      <c r="C230" s="81">
        <v>44634</v>
      </c>
      <c r="D230" s="81">
        <v>44777</v>
      </c>
      <c r="E230" s="50" t="e">
        <f>VLOOKUP(MATRIZ_PRINCIPAL_USUARIOS[[#This Row],[NUMERO DE DOCUMENTO]],#REF!,2,0)</f>
        <v>#REF!</v>
      </c>
      <c r="F230" s="50" t="e">
        <f>VLOOKUP(MATRIZ_PRINCIPAL_USUARIOS[[#This Row],[NOMBRE COMPLETO]],$E$659:$E$682,1,0)</f>
        <v>#N/A</v>
      </c>
      <c r="G230" s="50"/>
      <c r="H230" s="37" t="s">
        <v>4102</v>
      </c>
      <c r="I230" s="37" t="s">
        <v>6750</v>
      </c>
      <c r="J230" s="37" t="str">
        <f>VLOOKUP(MATRIZ_PRINCIPAL_USUARIOS[[#This Row],[DUPLA]],DUPLAS[],2,0)</f>
        <v>JOHANA ALVARADO</v>
      </c>
      <c r="K230" s="37" t="s">
        <v>1</v>
      </c>
      <c r="L230" s="37" t="s">
        <v>4424</v>
      </c>
      <c r="M230" s="37" t="s">
        <v>3791</v>
      </c>
      <c r="N230" s="37" t="s">
        <v>4270</v>
      </c>
      <c r="O230" s="37" t="s">
        <v>3802</v>
      </c>
      <c r="P2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SAILLY SAMARA FARFAN RAMOS</v>
      </c>
      <c r="Q230" s="79">
        <v>44615</v>
      </c>
      <c r="R230" s="50">
        <f t="shared" ca="1" si="15"/>
        <v>1</v>
      </c>
      <c r="S230" s="50">
        <f t="shared" ca="1" si="16"/>
        <v>0</v>
      </c>
      <c r="T230" s="50">
        <f t="shared" ca="1" si="17"/>
        <v>20</v>
      </c>
      <c r="U230" s="37" t="str">
        <f ca="1">IF(MATRIZ_PRINCIPAL_USUARIOS[[#This Row],[FECHA DE NACIMIENTO]]&gt;0,CONCATENATE(R230," AÑOS ",S230," MESES ",T230," DIAS "),"")</f>
        <v xml:space="preserve">1 AÑOS 0 MESES 20 DIAS </v>
      </c>
      <c r="V2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0" s="116" t="s">
        <v>130</v>
      </c>
      <c r="X230" s="37" t="s">
        <v>8</v>
      </c>
      <c r="Y230" s="37" t="s">
        <v>116</v>
      </c>
      <c r="Z230" s="37" t="s">
        <v>116</v>
      </c>
      <c r="AA230" s="37" t="s">
        <v>2496</v>
      </c>
      <c r="AB230" s="37" t="s">
        <v>2496</v>
      </c>
      <c r="AC230" s="37"/>
      <c r="AD230" s="37" t="s">
        <v>2518</v>
      </c>
      <c r="AE230" s="37"/>
      <c r="AF230" s="37" t="s">
        <v>2496</v>
      </c>
      <c r="AG230" s="37" t="s">
        <v>2496</v>
      </c>
      <c r="AH230" s="37" t="s">
        <v>2496</v>
      </c>
      <c r="AI230" s="37" t="s">
        <v>2496</v>
      </c>
      <c r="AJ230" s="37" t="s">
        <v>2496</v>
      </c>
      <c r="AK230" s="37" t="s">
        <v>2496</v>
      </c>
      <c r="AL230" s="37" t="s">
        <v>2496</v>
      </c>
      <c r="AM230" s="37" t="s">
        <v>8</v>
      </c>
      <c r="AN230" s="37" t="s">
        <v>116</v>
      </c>
      <c r="AO230" s="37" t="s">
        <v>140</v>
      </c>
      <c r="AP230" s="62" t="s">
        <v>143</v>
      </c>
      <c r="AQ230" s="37" t="s">
        <v>151</v>
      </c>
      <c r="AR230" s="37" t="s">
        <v>4543</v>
      </c>
      <c r="AS230" s="37"/>
      <c r="AT230" s="37" t="s">
        <v>5045</v>
      </c>
      <c r="AU230" s="37">
        <v>3204117353</v>
      </c>
      <c r="AV230" s="37"/>
      <c r="AW230" s="37">
        <v>1</v>
      </c>
      <c r="AX230" s="37" t="s">
        <v>135</v>
      </c>
      <c r="AY230" s="37" t="s">
        <v>2496</v>
      </c>
      <c r="AZ230" s="58"/>
      <c r="BA230" s="37" t="s">
        <v>2496</v>
      </c>
      <c r="BB230" s="37" t="s">
        <v>2496</v>
      </c>
      <c r="BC230" s="37" t="s">
        <v>3654</v>
      </c>
      <c r="BD230" s="37"/>
      <c r="BE230" s="37" t="s">
        <v>2434</v>
      </c>
      <c r="BF230" s="37" t="s">
        <v>2</v>
      </c>
      <c r="BG230" s="37">
        <v>1006501046</v>
      </c>
      <c r="BH230" s="37" t="s">
        <v>4366</v>
      </c>
      <c r="BI230" s="37" t="s">
        <v>4367</v>
      </c>
      <c r="BJ230" s="37" t="s">
        <v>3802</v>
      </c>
      <c r="BK230" s="37" t="s">
        <v>3822</v>
      </c>
      <c r="BL230" s="79">
        <v>36874</v>
      </c>
      <c r="BM230" s="37" t="s">
        <v>8</v>
      </c>
      <c r="BN230" s="37" t="s">
        <v>21</v>
      </c>
      <c r="BO230" s="37" t="s">
        <v>118</v>
      </c>
      <c r="BP230" s="37" t="s">
        <v>2</v>
      </c>
      <c r="BQ230" s="37">
        <v>1023023667</v>
      </c>
      <c r="BR230" s="37" t="s">
        <v>3782</v>
      </c>
      <c r="BS230" s="37" t="s">
        <v>3758</v>
      </c>
      <c r="BT230" s="37" t="s">
        <v>4270</v>
      </c>
      <c r="BU230" s="37" t="s">
        <v>4964</v>
      </c>
      <c r="BV230" s="79">
        <v>35471</v>
      </c>
      <c r="BW230" s="50">
        <f t="shared" ca="1" si="19"/>
        <v>26</v>
      </c>
      <c r="BX230" s="62" t="s">
        <v>8</v>
      </c>
      <c r="BY230" s="62" t="s">
        <v>116</v>
      </c>
      <c r="BZ230" s="62" t="s">
        <v>116</v>
      </c>
      <c r="CA230" s="37" t="s">
        <v>2</v>
      </c>
      <c r="CB230" s="37">
        <v>1006501046</v>
      </c>
      <c r="CC230" s="37" t="s">
        <v>4366</v>
      </c>
      <c r="CD230" s="37" t="s">
        <v>4367</v>
      </c>
      <c r="CE230" s="37" t="s">
        <v>3802</v>
      </c>
      <c r="CF230" s="37" t="s">
        <v>3822</v>
      </c>
      <c r="CG230" s="79">
        <v>36874</v>
      </c>
      <c r="CH230" s="50">
        <f t="shared" ca="1" si="18"/>
        <v>22</v>
      </c>
      <c r="CI230" s="62" t="s">
        <v>8</v>
      </c>
      <c r="CJ230" s="62" t="s">
        <v>116</v>
      </c>
      <c r="CK230" s="62" t="s">
        <v>116</v>
      </c>
      <c r="CL230" s="37" t="s">
        <v>2444</v>
      </c>
      <c r="CM230" s="37" t="s">
        <v>2468</v>
      </c>
      <c r="CN230" s="37" t="s">
        <v>2495</v>
      </c>
      <c r="CO230" s="81">
        <v>44630</v>
      </c>
      <c r="CP230" s="37" t="s">
        <v>2495</v>
      </c>
      <c r="CQ230" s="37" t="s">
        <v>2495</v>
      </c>
      <c r="CR230" s="37">
        <v>1</v>
      </c>
      <c r="CS230" s="37"/>
      <c r="CT230" s="37"/>
      <c r="CU230" s="37"/>
      <c r="CV230" s="37"/>
      <c r="CW230" s="37">
        <v>3180</v>
      </c>
      <c r="CX230" s="37"/>
      <c r="CY230" s="37" t="s">
        <v>2496</v>
      </c>
      <c r="CZ230" s="37">
        <v>6</v>
      </c>
      <c r="DA230" s="37"/>
      <c r="DB230" s="37"/>
      <c r="DC2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30" s="37"/>
    </row>
    <row r="231" spans="1:108" ht="45" customHeight="1" x14ac:dyDescent="0.3">
      <c r="A231" s="50">
        <v>1006501046</v>
      </c>
      <c r="B231" s="37" t="s">
        <v>2428</v>
      </c>
      <c r="C231" s="81">
        <v>44623</v>
      </c>
      <c r="D231" s="81">
        <v>44631</v>
      </c>
      <c r="E231" s="50" t="e">
        <f>VLOOKUP(MATRIZ_PRINCIPAL_USUARIOS[[#This Row],[NUMERO DE DOCUMENTO]],#REF!,2,0)</f>
        <v>#REF!</v>
      </c>
      <c r="F231" s="50" t="e">
        <f>VLOOKUP(MATRIZ_PRINCIPAL_USUARIOS[[#This Row],[NOMBRE COMPLETO]],$E$659:$E$682,1,0)</f>
        <v>#N/A</v>
      </c>
      <c r="G231" s="50"/>
      <c r="H231" s="37" t="s">
        <v>4102</v>
      </c>
      <c r="I231" s="37" t="s">
        <v>5619</v>
      </c>
      <c r="J231" s="37" t="str">
        <f>VLOOKUP(MATRIZ_PRINCIPAL_USUARIOS[[#This Row],[DUPLA]],DUPLAS[],2,0)</f>
        <v>PAOLA</v>
      </c>
      <c r="K231" s="37" t="s">
        <v>2</v>
      </c>
      <c r="L231" s="37" t="s">
        <v>4366</v>
      </c>
      <c r="M231" s="37" t="s">
        <v>4367</v>
      </c>
      <c r="N231" s="37" t="s">
        <v>3802</v>
      </c>
      <c r="O231" s="37" t="s">
        <v>3822</v>
      </c>
      <c r="P2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HASBLEIDI CARINE RAMOS VARGAS</v>
      </c>
      <c r="Q231" s="81">
        <v>36874</v>
      </c>
      <c r="R231" s="50">
        <f t="shared" ca="1" si="15"/>
        <v>22</v>
      </c>
      <c r="S231" s="50">
        <f t="shared" ca="1" si="16"/>
        <v>3</v>
      </c>
      <c r="T231" s="50">
        <f t="shared" ca="1" si="17"/>
        <v>1</v>
      </c>
      <c r="U231" s="37" t="str">
        <f ca="1">IF(MATRIZ_PRINCIPAL_USUARIOS[[#This Row],[FECHA DE NACIMIENTO]]&gt;0,CONCATENATE(R231," AÑOS ",S231," MESES ",T231," DIAS "),"")</f>
        <v xml:space="preserve">22 AÑOS 3 MESES 1 DIAS </v>
      </c>
      <c r="V2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31" s="116" t="s">
        <v>130</v>
      </c>
      <c r="X231" s="37" t="s">
        <v>8</v>
      </c>
      <c r="Y231" s="37" t="s">
        <v>21</v>
      </c>
      <c r="Z231" s="37" t="s">
        <v>118</v>
      </c>
      <c r="AA231" s="37" t="s">
        <v>2496</v>
      </c>
      <c r="AB231" s="37" t="s">
        <v>2496</v>
      </c>
      <c r="AC231" s="37"/>
      <c r="AD231" s="37" t="s">
        <v>2518</v>
      </c>
      <c r="AE231" s="37"/>
      <c r="AF231" s="37" t="s">
        <v>2496</v>
      </c>
      <c r="AG231" s="37" t="s">
        <v>2496</v>
      </c>
      <c r="AH231" s="37" t="s">
        <v>2496</v>
      </c>
      <c r="AI231" s="37" t="s">
        <v>2496</v>
      </c>
      <c r="AJ231" s="37" t="s">
        <v>2496</v>
      </c>
      <c r="AK231" s="37" t="s">
        <v>2496</v>
      </c>
      <c r="AL231" s="37" t="s">
        <v>2496</v>
      </c>
      <c r="AM231" s="37" t="s">
        <v>8</v>
      </c>
      <c r="AN231" s="37" t="s">
        <v>116</v>
      </c>
      <c r="AO231" s="37" t="s">
        <v>140</v>
      </c>
      <c r="AP231" s="62" t="s">
        <v>143</v>
      </c>
      <c r="AQ231" s="37" t="s">
        <v>151</v>
      </c>
      <c r="AR231" s="37" t="s">
        <v>4543</v>
      </c>
      <c r="AS231" s="37"/>
      <c r="AT231" s="37" t="s">
        <v>4963</v>
      </c>
      <c r="AU231" s="37">
        <v>3209773039</v>
      </c>
      <c r="AV231" s="37"/>
      <c r="AW231" s="37">
        <v>1</v>
      </c>
      <c r="AX231" s="37" t="s">
        <v>135</v>
      </c>
      <c r="AY231" s="37" t="s">
        <v>2496</v>
      </c>
      <c r="AZ231" s="58"/>
      <c r="BA231" s="37" t="s">
        <v>2496</v>
      </c>
      <c r="BB231" s="37" t="s">
        <v>2496</v>
      </c>
      <c r="BC231" s="37" t="s">
        <v>3654</v>
      </c>
      <c r="BD231" s="37"/>
      <c r="BE231" s="37" t="s">
        <v>2437</v>
      </c>
      <c r="BF231" s="37" t="s">
        <v>2</v>
      </c>
      <c r="BG231" s="37">
        <v>1023023667</v>
      </c>
      <c r="BH231" s="37" t="s">
        <v>3782</v>
      </c>
      <c r="BI231" s="37" t="s">
        <v>3758</v>
      </c>
      <c r="BJ231" s="37" t="s">
        <v>4270</v>
      </c>
      <c r="BK231" s="37" t="s">
        <v>4964</v>
      </c>
      <c r="BL231" s="81">
        <v>35471</v>
      </c>
      <c r="BM231" s="37" t="s">
        <v>8</v>
      </c>
      <c r="BN231" s="37" t="s">
        <v>26</v>
      </c>
      <c r="BO231" s="37" t="s">
        <v>116</v>
      </c>
      <c r="BP231" s="37"/>
      <c r="BQ231" s="37"/>
      <c r="BR231" s="37"/>
      <c r="BS231" s="37"/>
      <c r="BT231" s="37"/>
      <c r="BU231" s="37"/>
      <c r="BV231" s="81"/>
      <c r="BW231" s="50" t="str">
        <f t="shared" si="19"/>
        <v/>
      </c>
      <c r="BX231" s="62"/>
      <c r="BY231" s="62"/>
      <c r="BZ231" s="62"/>
      <c r="CA231" s="37"/>
      <c r="CB231" s="37"/>
      <c r="CC231" s="37"/>
      <c r="CD231" s="37"/>
      <c r="CE231" s="37"/>
      <c r="CF231" s="37"/>
      <c r="CG231" s="81"/>
      <c r="CH231" s="50" t="str">
        <f t="shared" si="18"/>
        <v/>
      </c>
      <c r="CI231" s="62"/>
      <c r="CJ231" s="62"/>
      <c r="CK231" s="62"/>
      <c r="CL231" s="37" t="s">
        <v>2444</v>
      </c>
      <c r="CM231" s="37" t="s">
        <v>2468</v>
      </c>
      <c r="CN231" s="37"/>
      <c r="CO231" s="81">
        <v>44624</v>
      </c>
      <c r="CP231" s="37"/>
      <c r="CQ231" s="37"/>
      <c r="CR231" s="37"/>
      <c r="CS231" s="37"/>
      <c r="CT231" s="37"/>
      <c r="CU231" s="37"/>
      <c r="CV231" s="37"/>
      <c r="CW231" s="37"/>
      <c r="CX231" s="37"/>
      <c r="CY231" s="37"/>
      <c r="CZ231" s="37"/>
      <c r="DA231" s="37"/>
      <c r="DB231" s="37">
        <v>40</v>
      </c>
      <c r="DC2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31" s="37"/>
    </row>
    <row r="232" spans="1:108" ht="45" customHeight="1" x14ac:dyDescent="0.3">
      <c r="A232" s="50">
        <v>1023422698</v>
      </c>
      <c r="B232" s="37" t="s">
        <v>2427</v>
      </c>
      <c r="C232" s="81">
        <v>44726</v>
      </c>
      <c r="D232" s="79"/>
      <c r="E232" s="50"/>
      <c r="F232" s="50"/>
      <c r="G232" s="50"/>
      <c r="H232" s="37" t="s">
        <v>4102</v>
      </c>
      <c r="I232" s="37" t="s">
        <v>5619</v>
      </c>
      <c r="J232" s="37" t="str">
        <f>VLOOKUP(MATRIZ_PRINCIPAL_USUARIOS[[#This Row],[DUPLA]],DUPLAS[],2,0)</f>
        <v>PAOLA</v>
      </c>
      <c r="K232" s="37" t="s">
        <v>1</v>
      </c>
      <c r="L232" s="37" t="s">
        <v>3796</v>
      </c>
      <c r="M232" s="37" t="s">
        <v>2620</v>
      </c>
      <c r="N232" s="37" t="s">
        <v>4371</v>
      </c>
      <c r="O232" s="37" t="s">
        <v>4370</v>
      </c>
      <c r="P2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SANTIAGO CRUZ MUCUTUY</v>
      </c>
      <c r="Q232" s="79">
        <v>44712</v>
      </c>
      <c r="R232" s="50">
        <f t="shared" ca="1" si="15"/>
        <v>0</v>
      </c>
      <c r="S232" s="50">
        <f t="shared" ca="1" si="16"/>
        <v>9</v>
      </c>
      <c r="T232" s="50">
        <f t="shared" ca="1" si="17"/>
        <v>12</v>
      </c>
      <c r="U232" s="37" t="str">
        <f ca="1">IF(MATRIZ_PRINCIPAL_USUARIOS[[#This Row],[FECHA DE NACIMIENTO]]&gt;0,CONCATENATE(R232," AÑOS ",S232," MESES ",T232," DIAS "),"")</f>
        <v xml:space="preserve">0 AÑOS 9 MESES 12 DIAS </v>
      </c>
      <c r="V2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2" s="136" t="s">
        <v>129</v>
      </c>
      <c r="X232" s="37" t="s">
        <v>8</v>
      </c>
      <c r="Y232" s="37" t="s">
        <v>116</v>
      </c>
      <c r="Z232" s="37" t="s">
        <v>116</v>
      </c>
      <c r="AA232" s="37" t="s">
        <v>2496</v>
      </c>
      <c r="AB232" s="37" t="s">
        <v>2496</v>
      </c>
      <c r="AC232" s="37"/>
      <c r="AD232" s="37" t="s">
        <v>2518</v>
      </c>
      <c r="AE232" s="37"/>
      <c r="AF232" s="37" t="s">
        <v>2496</v>
      </c>
      <c r="AG232" s="37" t="s">
        <v>2496</v>
      </c>
      <c r="AH232" s="37" t="s">
        <v>2496</v>
      </c>
      <c r="AI232" s="37" t="s">
        <v>2496</v>
      </c>
      <c r="AJ232" s="37" t="s">
        <v>2496</v>
      </c>
      <c r="AK232" s="37" t="s">
        <v>2496</v>
      </c>
      <c r="AL232" s="37" t="s">
        <v>2496</v>
      </c>
      <c r="AM232" s="37" t="s">
        <v>8</v>
      </c>
      <c r="AN232" s="37" t="s">
        <v>116</v>
      </c>
      <c r="AO232" s="37" t="s">
        <v>140</v>
      </c>
      <c r="AP232" s="62" t="s">
        <v>143</v>
      </c>
      <c r="AQ232" s="37" t="s">
        <v>151</v>
      </c>
      <c r="AR232" s="37" t="s">
        <v>4957</v>
      </c>
      <c r="AS232" s="37" t="s">
        <v>4958</v>
      </c>
      <c r="AT232" s="37" t="s">
        <v>4959</v>
      </c>
      <c r="AU232" s="37">
        <v>3132411332</v>
      </c>
      <c r="AV232" s="37"/>
      <c r="AW232" s="37">
        <v>1</v>
      </c>
      <c r="AX232" s="37" t="s">
        <v>134</v>
      </c>
      <c r="AY232" s="37" t="s">
        <v>2496</v>
      </c>
      <c r="AZ232" s="58"/>
      <c r="BA232" s="37" t="s">
        <v>2496</v>
      </c>
      <c r="BB232" s="37" t="s">
        <v>2496</v>
      </c>
      <c r="BC232" s="37" t="s">
        <v>3613</v>
      </c>
      <c r="BD232" s="37"/>
      <c r="BE232" s="37" t="s">
        <v>2434</v>
      </c>
      <c r="BF232" s="37" t="s">
        <v>2</v>
      </c>
      <c r="BG232" s="37">
        <v>1007097158</v>
      </c>
      <c r="BH232" s="37" t="s">
        <v>4368</v>
      </c>
      <c r="BI232" s="37" t="s">
        <v>4369</v>
      </c>
      <c r="BJ232" s="37" t="s">
        <v>4370</v>
      </c>
      <c r="BK232" s="37" t="s">
        <v>4371</v>
      </c>
      <c r="BL232" s="79">
        <v>37156</v>
      </c>
      <c r="BM232" s="37" t="s">
        <v>8</v>
      </c>
      <c r="BN232" s="37" t="s">
        <v>21</v>
      </c>
      <c r="BO232" s="37" t="s">
        <v>2725</v>
      </c>
      <c r="BP232" s="37"/>
      <c r="BQ232" s="37"/>
      <c r="BR232" s="37"/>
      <c r="BS232" s="37"/>
      <c r="BT232" s="37"/>
      <c r="BU232" s="37"/>
      <c r="BV232" s="79"/>
      <c r="BW232" s="50" t="str">
        <f t="shared" si="19"/>
        <v/>
      </c>
      <c r="BX232" s="62"/>
      <c r="BY232" s="62"/>
      <c r="BZ232" s="62"/>
      <c r="CA232" s="37" t="s">
        <v>2</v>
      </c>
      <c r="CB232" s="37">
        <v>1007097158</v>
      </c>
      <c r="CC232" s="37" t="s">
        <v>4368</v>
      </c>
      <c r="CD232" s="37" t="s">
        <v>4369</v>
      </c>
      <c r="CE232" s="37" t="s">
        <v>4370</v>
      </c>
      <c r="CF232" s="37" t="s">
        <v>4371</v>
      </c>
      <c r="CG232" s="81">
        <v>37156</v>
      </c>
      <c r="CH232" s="50">
        <f t="shared" ca="1" si="18"/>
        <v>21</v>
      </c>
      <c r="CI232" s="62" t="s">
        <v>8</v>
      </c>
      <c r="CJ232" s="62" t="s">
        <v>21</v>
      </c>
      <c r="CK232" s="62" t="s">
        <v>2725</v>
      </c>
      <c r="CL232" s="37" t="s">
        <v>2443</v>
      </c>
      <c r="CM232" s="37" t="s">
        <v>2457</v>
      </c>
      <c r="CN232" s="37" t="s">
        <v>2496</v>
      </c>
      <c r="CO232" s="37"/>
      <c r="CP232" s="81" t="s">
        <v>2496</v>
      </c>
      <c r="CQ232" s="81" t="s">
        <v>2496</v>
      </c>
      <c r="CR232" s="81"/>
      <c r="CS232" s="37"/>
      <c r="CT232" s="37"/>
      <c r="CU232" s="37"/>
      <c r="CV232" s="37">
        <v>26</v>
      </c>
      <c r="CW232" s="37">
        <v>2500</v>
      </c>
      <c r="CX232" s="37">
        <v>48</v>
      </c>
      <c r="CY232" s="37"/>
      <c r="CZ232" s="37"/>
      <c r="DA232" s="37"/>
      <c r="DB232" s="37"/>
      <c r="DC2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32" s="37"/>
    </row>
    <row r="233" spans="1:108" ht="45" customHeight="1" x14ac:dyDescent="0.3">
      <c r="A233" s="50">
        <v>1007097158</v>
      </c>
      <c r="B233" s="37" t="s">
        <v>2428</v>
      </c>
      <c r="C233" s="81">
        <v>44623</v>
      </c>
      <c r="D233" s="81">
        <v>44725</v>
      </c>
      <c r="E233" s="50" t="e">
        <f>VLOOKUP(MATRIZ_PRINCIPAL_USUARIOS[[#This Row],[NUMERO DE DOCUMENTO]],#REF!,2,0)</f>
        <v>#REF!</v>
      </c>
      <c r="F233" s="50" t="e">
        <f>VLOOKUP(MATRIZ_PRINCIPAL_USUARIOS[[#This Row],[NOMBRE COMPLETO]],$E$659:$E$682,1,0)</f>
        <v>#N/A</v>
      </c>
      <c r="G233" s="50"/>
      <c r="H233" s="37" t="s">
        <v>4102</v>
      </c>
      <c r="I233" s="135" t="s">
        <v>5619</v>
      </c>
      <c r="J233" s="37" t="str">
        <f>VLOOKUP(MATRIZ_PRINCIPAL_USUARIOS[[#This Row],[DUPLA]],DUPLAS[],2,0)</f>
        <v>PAOLA</v>
      </c>
      <c r="K233" s="37" t="s">
        <v>2</v>
      </c>
      <c r="L233" s="37" t="s">
        <v>4368</v>
      </c>
      <c r="M233" s="37" t="s">
        <v>4369</v>
      </c>
      <c r="N233" s="37" t="s">
        <v>4370</v>
      </c>
      <c r="O233" s="37" t="s">
        <v>4371</v>
      </c>
      <c r="P2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LISA GERTUDIS MUCUTUY CRUZ</v>
      </c>
      <c r="Q233" s="79">
        <v>37156</v>
      </c>
      <c r="R233" s="50">
        <f t="shared" ca="1" si="15"/>
        <v>21</v>
      </c>
      <c r="S233" s="50">
        <f t="shared" ca="1" si="16"/>
        <v>5</v>
      </c>
      <c r="T233" s="50">
        <f t="shared" ca="1" si="17"/>
        <v>21</v>
      </c>
      <c r="U233" s="37" t="str">
        <f ca="1">IF(MATRIZ_PRINCIPAL_USUARIOS[[#This Row],[FECHA DE NACIMIENTO]]&gt;0,CONCATENATE(R233," AÑOS ",S233," MESES ",T233," DIAS "),"")</f>
        <v xml:space="preserve">21 AÑOS 5 MESES 21 DIAS </v>
      </c>
      <c r="V2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33" s="116" t="s">
        <v>130</v>
      </c>
      <c r="X233" s="37" t="s">
        <v>8</v>
      </c>
      <c r="Y233" s="37" t="s">
        <v>21</v>
      </c>
      <c r="Z233" s="37" t="s">
        <v>2725</v>
      </c>
      <c r="AA233" s="37" t="s">
        <v>2496</v>
      </c>
      <c r="AB233" s="37" t="s">
        <v>2496</v>
      </c>
      <c r="AC233" s="37"/>
      <c r="AD233" s="37" t="s">
        <v>2518</v>
      </c>
      <c r="AE233" s="37"/>
      <c r="AF233" s="37" t="s">
        <v>2496</v>
      </c>
      <c r="AG233" s="37" t="s">
        <v>2496</v>
      </c>
      <c r="AH233" s="37" t="s">
        <v>2496</v>
      </c>
      <c r="AI233" s="37" t="s">
        <v>2496</v>
      </c>
      <c r="AJ233" s="37" t="s">
        <v>2496</v>
      </c>
      <c r="AK233" s="37" t="s">
        <v>2496</v>
      </c>
      <c r="AL233" s="37" t="s">
        <v>2496</v>
      </c>
      <c r="AM233" s="37" t="s">
        <v>8</v>
      </c>
      <c r="AN233" s="37" t="s">
        <v>116</v>
      </c>
      <c r="AO233" s="37" t="s">
        <v>141</v>
      </c>
      <c r="AP233" s="37" t="s">
        <v>143</v>
      </c>
      <c r="AQ233" s="37" t="s">
        <v>151</v>
      </c>
      <c r="AR233" s="37" t="s">
        <v>4957</v>
      </c>
      <c r="AS233" s="37" t="s">
        <v>4958</v>
      </c>
      <c r="AT233" s="37" t="s">
        <v>4959</v>
      </c>
      <c r="AU233" s="37">
        <v>3132411332</v>
      </c>
      <c r="AV233" s="37"/>
      <c r="AW233" s="37">
        <v>1</v>
      </c>
      <c r="AX233" s="37" t="s">
        <v>134</v>
      </c>
      <c r="AY233" s="37" t="s">
        <v>2495</v>
      </c>
      <c r="AZ233" s="58" t="s">
        <v>3593</v>
      </c>
      <c r="BA233" s="37" t="s">
        <v>2496</v>
      </c>
      <c r="BB233" s="37" t="s">
        <v>2496</v>
      </c>
      <c r="BC233" s="37" t="s">
        <v>3613</v>
      </c>
      <c r="BD233" s="37"/>
      <c r="BE233" s="37" t="s">
        <v>2439</v>
      </c>
      <c r="BF233" s="37" t="s">
        <v>2</v>
      </c>
      <c r="BG233" s="37">
        <v>1121220264</v>
      </c>
      <c r="BH233" s="37" t="s">
        <v>4965</v>
      </c>
      <c r="BI233" s="37"/>
      <c r="BJ233" s="37" t="s">
        <v>4966</v>
      </c>
      <c r="BK233" s="37" t="s">
        <v>4371</v>
      </c>
      <c r="BL233" s="79">
        <v>35980</v>
      </c>
      <c r="BM233" s="37" t="s">
        <v>8</v>
      </c>
      <c r="BN233" s="37" t="s">
        <v>14</v>
      </c>
      <c r="BO233" s="37" t="s">
        <v>55</v>
      </c>
      <c r="BP233" s="37"/>
      <c r="BQ233" s="37"/>
      <c r="BR233" s="37"/>
      <c r="BS233" s="37"/>
      <c r="BT233" s="37"/>
      <c r="BU233" s="37"/>
      <c r="BV233" s="79"/>
      <c r="BW233" s="50" t="str">
        <f t="shared" si="19"/>
        <v/>
      </c>
      <c r="BX233" s="62"/>
      <c r="BY233" s="62"/>
      <c r="BZ233" s="62"/>
      <c r="CA233" s="37"/>
      <c r="CB233" s="37"/>
      <c r="CC233" s="37"/>
      <c r="CD233" s="37"/>
      <c r="CE233" s="37"/>
      <c r="CF233" s="37"/>
      <c r="CG233" s="79"/>
      <c r="CH233" s="50" t="str">
        <f t="shared" si="18"/>
        <v/>
      </c>
      <c r="CI233" s="62"/>
      <c r="CJ233" s="62"/>
      <c r="CK233" s="62"/>
      <c r="CL233" s="37" t="s">
        <v>2443</v>
      </c>
      <c r="CM233" s="37" t="s">
        <v>2457</v>
      </c>
      <c r="CN233" s="37"/>
      <c r="CO233" s="81">
        <v>44624</v>
      </c>
      <c r="CP233" s="37"/>
      <c r="CQ233" s="37"/>
      <c r="CR233" s="37"/>
      <c r="CS233" s="37"/>
      <c r="CT233" s="37"/>
      <c r="CU233" s="37"/>
      <c r="CV233" s="37"/>
      <c r="CW233" s="37"/>
      <c r="CX233" s="37"/>
      <c r="CY233" s="37"/>
      <c r="CZ233" s="37"/>
      <c r="DA233" s="37"/>
      <c r="DB233" s="37">
        <v>12</v>
      </c>
      <c r="DC2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33" s="37"/>
    </row>
    <row r="234" spans="1:108" ht="45" customHeight="1" x14ac:dyDescent="0.3">
      <c r="A234" s="50">
        <v>1023048390</v>
      </c>
      <c r="B234" s="37" t="s">
        <v>2428</v>
      </c>
      <c r="C234" s="81">
        <v>44705</v>
      </c>
      <c r="D234" s="81">
        <v>44837</v>
      </c>
      <c r="E234" s="50" t="e">
        <f>VLOOKUP(MATRIZ_PRINCIPAL_USUARIOS[[#This Row],[NUMERO DE DOCUMENTO]],#REF!,2,0)</f>
        <v>#REF!</v>
      </c>
      <c r="F234" s="154" t="e">
        <f>VLOOKUP(MATRIZ_PRINCIPAL_USUARIOS[[#This Row],[NOMBRE COMPLETO]],$E$659:$E$682,1,0)</f>
        <v>#N/A</v>
      </c>
      <c r="G234" s="50" t="s">
        <v>3685</v>
      </c>
      <c r="H234" s="50" t="s">
        <v>4102</v>
      </c>
      <c r="I234" s="50" t="s">
        <v>6750</v>
      </c>
      <c r="J234" s="50" t="str">
        <f>VLOOKUP(MATRIZ_PRINCIPAL_USUARIOS[[#This Row],[DUPLA]],DUPLAS[],2,0)</f>
        <v>JOHANA ALVARADO</v>
      </c>
      <c r="K234" s="37" t="s">
        <v>1</v>
      </c>
      <c r="L234" s="37" t="s">
        <v>5867</v>
      </c>
      <c r="M234" s="37" t="s">
        <v>3694</v>
      </c>
      <c r="N234" s="37" t="s">
        <v>3727</v>
      </c>
      <c r="O234" s="37" t="s">
        <v>4373</v>
      </c>
      <c r="P2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OLIVER  DANIEL AREVALO MARIÑO</v>
      </c>
      <c r="Q234" s="79">
        <v>44673</v>
      </c>
      <c r="R234" s="50">
        <f t="shared" ca="1" si="15"/>
        <v>0</v>
      </c>
      <c r="S234" s="50">
        <f t="shared" ca="1" si="16"/>
        <v>10</v>
      </c>
      <c r="T234" s="50">
        <f t="shared" ca="1" si="17"/>
        <v>21</v>
      </c>
      <c r="U234" s="37" t="str">
        <f ca="1">IF(MATRIZ_PRINCIPAL_USUARIOS[[#This Row],[FECHA DE NACIMIENTO]]&gt;0,CONCATENATE(R234," AÑOS ",S234," MESES ",T234," DIAS "),"")</f>
        <v xml:space="preserve">0 AÑOS 10 MESES 21 DIAS </v>
      </c>
      <c r="V2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4" s="131" t="s">
        <v>129</v>
      </c>
      <c r="X234" s="37" t="s">
        <v>8</v>
      </c>
      <c r="Y234" s="37" t="s">
        <v>116</v>
      </c>
      <c r="Z234" s="37" t="s">
        <v>116</v>
      </c>
      <c r="AA234" s="37" t="s">
        <v>2496</v>
      </c>
      <c r="AB234" s="37" t="s">
        <v>2496</v>
      </c>
      <c r="AC234" s="37"/>
      <c r="AD234" s="37" t="s">
        <v>2518</v>
      </c>
      <c r="AE234" s="37"/>
      <c r="AF234" s="37" t="s">
        <v>2496</v>
      </c>
      <c r="AG234" s="37" t="s">
        <v>2496</v>
      </c>
      <c r="AH234" s="37" t="s">
        <v>2496</v>
      </c>
      <c r="AI234" s="37" t="s">
        <v>2496</v>
      </c>
      <c r="AJ234" s="37" t="s">
        <v>2496</v>
      </c>
      <c r="AK234" s="37" t="s">
        <v>2496</v>
      </c>
      <c r="AL234" s="37" t="s">
        <v>2496</v>
      </c>
      <c r="AM234" s="37" t="s">
        <v>8</v>
      </c>
      <c r="AN234" s="37" t="s">
        <v>116</v>
      </c>
      <c r="AO234" s="37" t="s">
        <v>140</v>
      </c>
      <c r="AP234" s="62" t="s">
        <v>143</v>
      </c>
      <c r="AQ234" s="37" t="s">
        <v>151</v>
      </c>
      <c r="AR234" s="37" t="s">
        <v>4957</v>
      </c>
      <c r="AS234" s="37" t="s">
        <v>4958</v>
      </c>
      <c r="AT234" s="37" t="s">
        <v>4959</v>
      </c>
      <c r="AU234" s="37">
        <v>3143155329</v>
      </c>
      <c r="AV234" s="37"/>
      <c r="AW234" s="37">
        <v>1</v>
      </c>
      <c r="AX234" s="37" t="s">
        <v>135</v>
      </c>
      <c r="AY234" s="37" t="s">
        <v>2496</v>
      </c>
      <c r="AZ234" s="58"/>
      <c r="BA234" s="37" t="s">
        <v>2496</v>
      </c>
      <c r="BB234" s="37" t="s">
        <v>2496</v>
      </c>
      <c r="BC234" s="37" t="s">
        <v>3654</v>
      </c>
      <c r="BD234" s="37" t="s">
        <v>2495</v>
      </c>
      <c r="BE234" s="37" t="s">
        <v>2434</v>
      </c>
      <c r="BF234" s="37" t="s">
        <v>2</v>
      </c>
      <c r="BG234" s="37">
        <v>1006739736</v>
      </c>
      <c r="BH234" s="37" t="s">
        <v>4297</v>
      </c>
      <c r="BI234" s="37" t="s">
        <v>4372</v>
      </c>
      <c r="BJ234" s="37" t="s">
        <v>4373</v>
      </c>
      <c r="BK234" s="37" t="s">
        <v>3751</v>
      </c>
      <c r="BL234" s="79">
        <v>37385</v>
      </c>
      <c r="BM234" s="37" t="s">
        <v>8</v>
      </c>
      <c r="BN234" s="37" t="s">
        <v>14</v>
      </c>
      <c r="BO234" s="37" t="s">
        <v>47</v>
      </c>
      <c r="BP234" s="37" t="s">
        <v>2</v>
      </c>
      <c r="BQ234" s="37">
        <v>1001205298</v>
      </c>
      <c r="BR234" s="37" t="s">
        <v>4208</v>
      </c>
      <c r="BS234" s="130" t="s">
        <v>3858</v>
      </c>
      <c r="BT234" s="37" t="s">
        <v>3727</v>
      </c>
      <c r="BU234" s="37" t="s">
        <v>5868</v>
      </c>
      <c r="BV234" s="79"/>
      <c r="BW234" s="50" t="str">
        <f t="shared" si="19"/>
        <v/>
      </c>
      <c r="BX234" s="62"/>
      <c r="BY234" s="62"/>
      <c r="BZ234" s="62"/>
      <c r="CA234" s="37" t="s">
        <v>2</v>
      </c>
      <c r="CB234" s="37">
        <v>1006739736</v>
      </c>
      <c r="CC234" s="37" t="s">
        <v>4297</v>
      </c>
      <c r="CD234" s="37" t="s">
        <v>4372</v>
      </c>
      <c r="CE234" s="37" t="s">
        <v>4373</v>
      </c>
      <c r="CF234" s="37" t="s">
        <v>3751</v>
      </c>
      <c r="CG234" s="130">
        <v>37385</v>
      </c>
      <c r="CH234" s="50">
        <f t="shared" ca="1" si="18"/>
        <v>20</v>
      </c>
      <c r="CI234" s="62" t="s">
        <v>8</v>
      </c>
      <c r="CJ234" s="62" t="s">
        <v>14</v>
      </c>
      <c r="CK234" s="62" t="s">
        <v>47</v>
      </c>
      <c r="CL234" s="37" t="s">
        <v>2444</v>
      </c>
      <c r="CM234" s="37" t="s">
        <v>2466</v>
      </c>
      <c r="CN234" s="37"/>
      <c r="CO234" s="37" t="s">
        <v>2495</v>
      </c>
      <c r="CP234" s="130"/>
      <c r="CQ234" s="37" t="s">
        <v>2496</v>
      </c>
      <c r="CR234" s="37"/>
      <c r="CS234" s="37"/>
      <c r="CT234" s="37"/>
      <c r="CU234" s="37"/>
      <c r="CV234" s="37"/>
      <c r="CW234" s="37"/>
      <c r="CX234" s="37"/>
      <c r="CY234" s="37"/>
      <c r="CZ234" s="37"/>
      <c r="DA234" s="37"/>
      <c r="DB234" s="37"/>
      <c r="DC2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34" s="37"/>
    </row>
    <row r="235" spans="1:108" ht="45" customHeight="1" x14ac:dyDescent="0.3">
      <c r="A235" s="50">
        <v>1006739736</v>
      </c>
      <c r="B235" s="37" t="s">
        <v>2428</v>
      </c>
      <c r="C235" s="81">
        <v>44623</v>
      </c>
      <c r="D235" s="81">
        <v>44704</v>
      </c>
      <c r="E235" s="50" t="e">
        <f>VLOOKUP(MATRIZ_PRINCIPAL_USUARIOS[[#This Row],[NUMERO DE DOCUMENTO]],#REF!,2,0)</f>
        <v>#REF!</v>
      </c>
      <c r="F235" s="50" t="e">
        <f>VLOOKUP(MATRIZ_PRINCIPAL_USUARIOS[[#This Row],[NOMBRE COMPLETO]],$E$659:$E$682,1,0)</f>
        <v>#N/A</v>
      </c>
      <c r="G235" s="50"/>
      <c r="H235" s="37" t="s">
        <v>4102</v>
      </c>
      <c r="I235" s="37" t="s">
        <v>5619</v>
      </c>
      <c r="J235" s="37" t="str">
        <f>VLOOKUP(MATRIZ_PRINCIPAL_USUARIOS[[#This Row],[DUPLA]],DUPLAS[],2,0)</f>
        <v>PAOLA</v>
      </c>
      <c r="K235" s="37" t="s">
        <v>2</v>
      </c>
      <c r="L235" s="37" t="s">
        <v>4297</v>
      </c>
      <c r="M235" s="37" t="s">
        <v>4372</v>
      </c>
      <c r="N235" s="37" t="s">
        <v>4373</v>
      </c>
      <c r="O235" s="37" t="s">
        <v>3751</v>
      </c>
      <c r="P2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ALEXA MARIÑO MARTINEZ</v>
      </c>
      <c r="Q235" s="79">
        <v>37385</v>
      </c>
      <c r="R235" s="50">
        <f t="shared" ca="1" si="15"/>
        <v>20</v>
      </c>
      <c r="S235" s="50">
        <f t="shared" ca="1" si="16"/>
        <v>10</v>
      </c>
      <c r="T235" s="50">
        <f t="shared" ca="1" si="17"/>
        <v>6</v>
      </c>
      <c r="U235" s="37" t="str">
        <f ca="1">IF(MATRIZ_PRINCIPAL_USUARIOS[[#This Row],[FECHA DE NACIMIENTO]]&gt;0,CONCATENATE(R235," AÑOS ",S235," MESES ",T235," DIAS "),"")</f>
        <v xml:space="preserve">20 AÑOS 10 MESES 6 DIAS </v>
      </c>
      <c r="V2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35" s="116" t="s">
        <v>130</v>
      </c>
      <c r="X235" s="37" t="s">
        <v>8</v>
      </c>
      <c r="Y235" s="37" t="s">
        <v>14</v>
      </c>
      <c r="Z235" s="37" t="s">
        <v>47</v>
      </c>
      <c r="AA235" s="37" t="s">
        <v>2496</v>
      </c>
      <c r="AB235" s="37" t="s">
        <v>2496</v>
      </c>
      <c r="AC235" s="37"/>
      <c r="AD235" s="37" t="s">
        <v>2518</v>
      </c>
      <c r="AE235" s="37"/>
      <c r="AF235" s="37" t="s">
        <v>2496</v>
      </c>
      <c r="AG235" s="37" t="s">
        <v>2496</v>
      </c>
      <c r="AH235" s="37" t="s">
        <v>2496</v>
      </c>
      <c r="AI235" s="37" t="s">
        <v>2496</v>
      </c>
      <c r="AJ235" s="37" t="s">
        <v>2496</v>
      </c>
      <c r="AK235" s="37" t="s">
        <v>2496</v>
      </c>
      <c r="AL235" s="37" t="s">
        <v>2496</v>
      </c>
      <c r="AM235" s="37" t="s">
        <v>8</v>
      </c>
      <c r="AN235" s="37" t="s">
        <v>116</v>
      </c>
      <c r="AO235" s="37" t="s">
        <v>140</v>
      </c>
      <c r="AP235" s="62" t="s">
        <v>143</v>
      </c>
      <c r="AQ235" s="37" t="s">
        <v>151</v>
      </c>
      <c r="AR235" s="37" t="s">
        <v>4957</v>
      </c>
      <c r="AS235" s="37" t="s">
        <v>4958</v>
      </c>
      <c r="AT235" s="37" t="s">
        <v>4959</v>
      </c>
      <c r="AU235" s="37">
        <v>3143155329</v>
      </c>
      <c r="AV235" s="37"/>
      <c r="AW235" s="37">
        <v>1</v>
      </c>
      <c r="AX235" s="37" t="s">
        <v>134</v>
      </c>
      <c r="AY235" s="37" t="s">
        <v>2496</v>
      </c>
      <c r="AZ235" s="58"/>
      <c r="BA235" s="37" t="s">
        <v>2496</v>
      </c>
      <c r="BB235" s="37" t="s">
        <v>2496</v>
      </c>
      <c r="BC235" s="37" t="s">
        <v>3613</v>
      </c>
      <c r="BD235" s="37"/>
      <c r="BE235" s="37" t="s">
        <v>2434</v>
      </c>
      <c r="BF235" s="37" t="s">
        <v>2</v>
      </c>
      <c r="BG235" s="37">
        <v>1121197055</v>
      </c>
      <c r="BH235" s="37" t="s">
        <v>3929</v>
      </c>
      <c r="BI235" s="37" t="s">
        <v>3930</v>
      </c>
      <c r="BJ235" s="37" t="s">
        <v>3751</v>
      </c>
      <c r="BK235" s="37" t="s">
        <v>4967</v>
      </c>
      <c r="BL235" s="79">
        <v>31589</v>
      </c>
      <c r="BM235" s="37" t="s">
        <v>8</v>
      </c>
      <c r="BN235" s="37" t="s">
        <v>26</v>
      </c>
      <c r="BO235" s="37" t="s">
        <v>116</v>
      </c>
      <c r="BP235" s="37"/>
      <c r="BQ235" s="37"/>
      <c r="BR235" s="37"/>
      <c r="BS235" s="37"/>
      <c r="BT235" s="37"/>
      <c r="BU235" s="37"/>
      <c r="BV235" s="79"/>
      <c r="BW235" s="50" t="str">
        <f t="shared" si="19"/>
        <v/>
      </c>
      <c r="BX235" s="62"/>
      <c r="BY235" s="62"/>
      <c r="BZ235" s="62"/>
      <c r="CA235" s="37"/>
      <c r="CB235" s="37"/>
      <c r="CC235" s="37"/>
      <c r="CD235" s="37"/>
      <c r="CE235" s="37"/>
      <c r="CF235" s="37"/>
      <c r="CG235" s="79"/>
      <c r="CH235" s="50" t="str">
        <f t="shared" si="18"/>
        <v/>
      </c>
      <c r="CI235" s="62"/>
      <c r="CJ235" s="62"/>
      <c r="CK235" s="62"/>
      <c r="CL235" s="37" t="s">
        <v>2444</v>
      </c>
      <c r="CM235" s="37" t="s">
        <v>2466</v>
      </c>
      <c r="CN235" s="37"/>
      <c r="CO235" s="81">
        <v>44624</v>
      </c>
      <c r="CP235" s="37" t="s">
        <v>2495</v>
      </c>
      <c r="CQ235" s="37"/>
      <c r="CR235" s="37"/>
      <c r="CS235" s="37"/>
      <c r="CT235" s="37"/>
      <c r="CU235" s="37"/>
      <c r="CV235" s="37"/>
      <c r="CW235" s="37"/>
      <c r="CX235" s="37"/>
      <c r="CY235" s="37"/>
      <c r="CZ235" s="37"/>
      <c r="DA235" s="37"/>
      <c r="DB235" s="37" t="s">
        <v>5259</v>
      </c>
      <c r="DC2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35" s="37"/>
    </row>
    <row r="236" spans="1:108" ht="45" customHeight="1" x14ac:dyDescent="0.3">
      <c r="A236" s="50">
        <v>1023048759</v>
      </c>
      <c r="B236" s="37" t="s">
        <v>2428</v>
      </c>
      <c r="C236" s="81">
        <v>44775</v>
      </c>
      <c r="D236" s="81">
        <v>44837</v>
      </c>
      <c r="E236" s="50" t="e">
        <f>VLOOKUP(MATRIZ_PRINCIPAL_USUARIOS[[#This Row],[NUMERO DE DOCUMENTO]],#REF!,2,0)</f>
        <v>#REF!</v>
      </c>
      <c r="F236" s="154" t="e">
        <f>VLOOKUP(MATRIZ_PRINCIPAL_USUARIOS[[#This Row],[NOMBRE COMPLETO]],$E$659:$E$682,1,0)</f>
        <v>#N/A</v>
      </c>
      <c r="G236" s="50" t="s">
        <v>3686</v>
      </c>
      <c r="H236" s="50" t="s">
        <v>4102</v>
      </c>
      <c r="I236" s="50" t="s">
        <v>5619</v>
      </c>
      <c r="J236" s="37" t="str">
        <f>VLOOKUP(MATRIZ_PRINCIPAL_USUARIOS[[#This Row],[DUPLA]],DUPLAS[],2,0)</f>
        <v>PAOLA</v>
      </c>
      <c r="K236" s="50" t="s">
        <v>1</v>
      </c>
      <c r="L236" s="50" t="s">
        <v>4210</v>
      </c>
      <c r="M236" s="50" t="s">
        <v>3782</v>
      </c>
      <c r="N236" s="50" t="s">
        <v>3883</v>
      </c>
      <c r="O236" s="50" t="s">
        <v>3975</v>
      </c>
      <c r="P2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 DAVID GUTIERREZ FLOREZ</v>
      </c>
      <c r="Q236" s="81">
        <v>44732</v>
      </c>
      <c r="R236" s="50">
        <f t="shared" ca="1" si="15"/>
        <v>0</v>
      </c>
      <c r="S236" s="50">
        <f t="shared" ca="1" si="16"/>
        <v>8</v>
      </c>
      <c r="T236" s="50">
        <f t="shared" ca="1" si="17"/>
        <v>23</v>
      </c>
      <c r="U236" s="37" t="str">
        <f ca="1">IF(MATRIZ_PRINCIPAL_USUARIOS[[#This Row],[FECHA DE NACIMIENTO]]&gt;0,CONCATENATE(R236," AÑOS ",S236," MESES ",T236," DIAS "),"")</f>
        <v xml:space="preserve">0 AÑOS 8 MESES 23 DIAS </v>
      </c>
      <c r="V2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6" s="50" t="s">
        <v>129</v>
      </c>
      <c r="X236" s="50" t="s">
        <v>8</v>
      </c>
      <c r="Y236" s="37" t="s">
        <v>116</v>
      </c>
      <c r="Z236" s="37" t="s">
        <v>116</v>
      </c>
      <c r="AA236" s="37" t="s">
        <v>2496</v>
      </c>
      <c r="AB236" s="37" t="s">
        <v>2496</v>
      </c>
      <c r="AC236" s="37"/>
      <c r="AD236" s="37" t="s">
        <v>2518</v>
      </c>
      <c r="AE236" s="37"/>
      <c r="AF236" s="37" t="s">
        <v>2496</v>
      </c>
      <c r="AG236" s="37" t="s">
        <v>2496</v>
      </c>
      <c r="AH236" s="37" t="s">
        <v>2496</v>
      </c>
      <c r="AI236" s="37" t="s">
        <v>2496</v>
      </c>
      <c r="AJ236" s="37" t="s">
        <v>2496</v>
      </c>
      <c r="AK236" s="37" t="s">
        <v>2496</v>
      </c>
      <c r="AL236" s="37" t="s">
        <v>2496</v>
      </c>
      <c r="AM236" s="50" t="s">
        <v>8</v>
      </c>
      <c r="AN236" s="37" t="s">
        <v>116</v>
      </c>
      <c r="AO236" s="50" t="s">
        <v>140</v>
      </c>
      <c r="AP236" s="144" t="s">
        <v>143</v>
      </c>
      <c r="AQ236" s="50" t="s">
        <v>151</v>
      </c>
      <c r="AR236" s="37" t="s">
        <v>4539</v>
      </c>
      <c r="AS236" s="50"/>
      <c r="AT236" s="37" t="s">
        <v>4968</v>
      </c>
      <c r="AU236" s="37">
        <v>3229522220</v>
      </c>
      <c r="AV236" s="50"/>
      <c r="AW236" s="50">
        <v>1</v>
      </c>
      <c r="AX236" s="37" t="s">
        <v>135</v>
      </c>
      <c r="AY236" s="50" t="s">
        <v>2496</v>
      </c>
      <c r="AZ236" s="58"/>
      <c r="BA236" s="50" t="s">
        <v>2496</v>
      </c>
      <c r="BB236" s="50" t="s">
        <v>2496</v>
      </c>
      <c r="BC236" s="37" t="s">
        <v>3654</v>
      </c>
      <c r="BD236" s="50"/>
      <c r="BE236" s="50" t="s">
        <v>2434</v>
      </c>
      <c r="BF236" s="50" t="s">
        <v>2</v>
      </c>
      <c r="BG236" s="50">
        <v>1007270354</v>
      </c>
      <c r="BH236" s="37" t="s">
        <v>4374</v>
      </c>
      <c r="BI236" s="37" t="s">
        <v>4375</v>
      </c>
      <c r="BJ236" s="37" t="s">
        <v>3975</v>
      </c>
      <c r="BK236" s="37" t="s">
        <v>4371</v>
      </c>
      <c r="BL236" s="79">
        <v>34883</v>
      </c>
      <c r="BM236" s="50" t="s">
        <v>8</v>
      </c>
      <c r="BN236" s="50" t="s">
        <v>116</v>
      </c>
      <c r="BO236" s="50" t="s">
        <v>116</v>
      </c>
      <c r="BP236" s="50" t="s">
        <v>5</v>
      </c>
      <c r="BQ236" s="50"/>
      <c r="BR236" s="50" t="s">
        <v>4969</v>
      </c>
      <c r="BS236" s="50" t="s">
        <v>6083</v>
      </c>
      <c r="BT236" s="50" t="s">
        <v>3883</v>
      </c>
      <c r="BU236" s="50" t="s">
        <v>4970</v>
      </c>
      <c r="BV236" s="81">
        <v>31450</v>
      </c>
      <c r="BW236" s="50">
        <f t="shared" ca="1" si="19"/>
        <v>37</v>
      </c>
      <c r="BX236" s="62" t="s">
        <v>9</v>
      </c>
      <c r="BY236" s="62" t="s">
        <v>45</v>
      </c>
      <c r="BZ236" s="62" t="s">
        <v>45</v>
      </c>
      <c r="CA236" s="50" t="s">
        <v>2</v>
      </c>
      <c r="CB236" s="50">
        <v>1007270354</v>
      </c>
      <c r="CC236" s="37" t="s">
        <v>4374</v>
      </c>
      <c r="CD236" s="37" t="s">
        <v>4375</v>
      </c>
      <c r="CE236" s="37" t="s">
        <v>3975</v>
      </c>
      <c r="CF236" s="37" t="s">
        <v>4371</v>
      </c>
      <c r="CG236" s="79">
        <v>34883</v>
      </c>
      <c r="CH236" s="50">
        <f t="shared" ca="1" si="18"/>
        <v>27</v>
      </c>
      <c r="CI236" s="144" t="s">
        <v>8</v>
      </c>
      <c r="CJ236" s="144" t="s">
        <v>116</v>
      </c>
      <c r="CK236" s="144" t="s">
        <v>116</v>
      </c>
      <c r="CL236" s="50" t="s">
        <v>2443</v>
      </c>
      <c r="CM236" s="50" t="s">
        <v>2457</v>
      </c>
      <c r="CN236" s="50" t="s">
        <v>2495</v>
      </c>
      <c r="CO236" s="81">
        <v>44775</v>
      </c>
      <c r="CP236" s="50"/>
      <c r="CQ236" s="50"/>
      <c r="CR236" s="50"/>
      <c r="CS236" s="50"/>
      <c r="CT236" s="50"/>
      <c r="CU236" s="50"/>
      <c r="CV236" s="50">
        <v>39</v>
      </c>
      <c r="CW236" s="50">
        <v>2920</v>
      </c>
      <c r="CX236" s="50">
        <v>49</v>
      </c>
      <c r="CY236" s="50" t="s">
        <v>2495</v>
      </c>
      <c r="CZ236" s="50"/>
      <c r="DA236" s="50"/>
      <c r="DB236" s="37"/>
      <c r="DC2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36" s="37"/>
    </row>
    <row r="237" spans="1:108" ht="45" customHeight="1" x14ac:dyDescent="0.3">
      <c r="A237" s="50">
        <v>1007270354</v>
      </c>
      <c r="B237" s="37" t="s">
        <v>2428</v>
      </c>
      <c r="C237" s="81">
        <v>44623</v>
      </c>
      <c r="D237" s="81">
        <v>44774</v>
      </c>
      <c r="E237" s="50" t="e">
        <f>VLOOKUP(MATRIZ_PRINCIPAL_USUARIOS[[#This Row],[NUMERO DE DOCUMENTO]],#REF!,2,0)</f>
        <v>#REF!</v>
      </c>
      <c r="F237" s="50" t="e">
        <f>VLOOKUP(MATRIZ_PRINCIPAL_USUARIOS[[#This Row],[NOMBRE COMPLETO]],$E$659:$E$682,1,0)</f>
        <v>#N/A</v>
      </c>
      <c r="G237" s="50"/>
      <c r="H237" s="37" t="s">
        <v>4102</v>
      </c>
      <c r="I237" s="37" t="s">
        <v>5619</v>
      </c>
      <c r="J237" s="37" t="str">
        <f>VLOOKUP(MATRIZ_PRINCIPAL_USUARIOS[[#This Row],[DUPLA]],DUPLAS[],2,0)</f>
        <v>PAOLA</v>
      </c>
      <c r="K237" s="37" t="s">
        <v>2</v>
      </c>
      <c r="L237" s="37" t="s">
        <v>4374</v>
      </c>
      <c r="M237" s="37" t="s">
        <v>4375</v>
      </c>
      <c r="N237" s="37" t="s">
        <v>3975</v>
      </c>
      <c r="O237" s="37" t="s">
        <v>4371</v>
      </c>
      <c r="P2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NELFY JANETH FLOREZ CRUZ</v>
      </c>
      <c r="Q237" s="79">
        <v>34883</v>
      </c>
      <c r="R237" s="50">
        <f t="shared" ca="1" si="15"/>
        <v>27</v>
      </c>
      <c r="S237" s="50">
        <f t="shared" ca="1" si="16"/>
        <v>8</v>
      </c>
      <c r="T237" s="50">
        <f t="shared" ca="1" si="17"/>
        <v>12</v>
      </c>
      <c r="U237" s="37" t="str">
        <f ca="1">IF(MATRIZ_PRINCIPAL_USUARIOS[[#This Row],[FECHA DE NACIMIENTO]]&gt;0,CONCATENATE(R237," AÑOS ",S237," MESES ",T237," DIAS "),"")</f>
        <v xml:space="preserve">27 AÑOS 8 MESES 12 DIAS </v>
      </c>
      <c r="V2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37" s="116" t="s">
        <v>130</v>
      </c>
      <c r="X237" s="37" t="s">
        <v>8</v>
      </c>
      <c r="Y237" s="37" t="s">
        <v>18</v>
      </c>
      <c r="Z237" s="37" t="s">
        <v>2960</v>
      </c>
      <c r="AA237" s="37" t="s">
        <v>2496</v>
      </c>
      <c r="AB237" s="37" t="s">
        <v>2496</v>
      </c>
      <c r="AC237" s="37"/>
      <c r="AD237" s="37" t="s">
        <v>2518</v>
      </c>
      <c r="AE237" s="37"/>
      <c r="AF237" s="37" t="s">
        <v>2496</v>
      </c>
      <c r="AG237" s="37" t="s">
        <v>2496</v>
      </c>
      <c r="AH237" s="37" t="s">
        <v>2496</v>
      </c>
      <c r="AI237" s="37" t="s">
        <v>2496</v>
      </c>
      <c r="AJ237" s="37" t="s">
        <v>2496</v>
      </c>
      <c r="AK237" s="37" t="s">
        <v>2496</v>
      </c>
      <c r="AL237" s="37" t="s">
        <v>2496</v>
      </c>
      <c r="AM237" s="37" t="s">
        <v>8</v>
      </c>
      <c r="AN237" s="37" t="s">
        <v>116</v>
      </c>
      <c r="AO237" s="37" t="s">
        <v>141</v>
      </c>
      <c r="AP237" s="37" t="s">
        <v>143</v>
      </c>
      <c r="AQ237" s="37" t="s">
        <v>151</v>
      </c>
      <c r="AR237" s="37" t="s">
        <v>4539</v>
      </c>
      <c r="AS237" s="37"/>
      <c r="AT237" s="37" t="s">
        <v>4968</v>
      </c>
      <c r="AU237" s="37">
        <v>3229522220</v>
      </c>
      <c r="AV237" s="37"/>
      <c r="AW237" s="37">
        <v>1</v>
      </c>
      <c r="AX237" s="37" t="s">
        <v>135</v>
      </c>
      <c r="AY237" s="37" t="s">
        <v>2495</v>
      </c>
      <c r="AZ237" s="58"/>
      <c r="BA237" s="37" t="s">
        <v>2496</v>
      </c>
      <c r="BB237" s="37" t="s">
        <v>2496</v>
      </c>
      <c r="BC237" s="37" t="s">
        <v>3654</v>
      </c>
      <c r="BD237" s="37"/>
      <c r="BE237" s="37" t="s">
        <v>2437</v>
      </c>
      <c r="BF237" s="37" t="s">
        <v>5</v>
      </c>
      <c r="BG237" s="37">
        <v>4972018</v>
      </c>
      <c r="BH237" s="37" t="s">
        <v>4969</v>
      </c>
      <c r="BI237" s="37"/>
      <c r="BJ237" s="37" t="s">
        <v>3883</v>
      </c>
      <c r="BK237" s="37" t="s">
        <v>4970</v>
      </c>
      <c r="BL237" s="79" t="s">
        <v>4971</v>
      </c>
      <c r="BM237" s="37" t="s">
        <v>9</v>
      </c>
      <c r="BN237" s="37" t="s">
        <v>45</v>
      </c>
      <c r="BO237" s="37" t="s">
        <v>45</v>
      </c>
      <c r="BP237" s="37"/>
      <c r="BQ237" s="37"/>
      <c r="BR237" s="37"/>
      <c r="BS237" s="37"/>
      <c r="BT237" s="37"/>
      <c r="BU237" s="37"/>
      <c r="BV237" s="79"/>
      <c r="BW237" s="50" t="str">
        <f t="shared" si="19"/>
        <v/>
      </c>
      <c r="BX237" s="62"/>
      <c r="BY237" s="62"/>
      <c r="BZ237" s="62"/>
      <c r="CA237" s="37"/>
      <c r="CB237" s="37"/>
      <c r="CC237" s="37"/>
      <c r="CD237" s="37"/>
      <c r="CE237" s="37"/>
      <c r="CF237" s="37"/>
      <c r="CG237" s="79"/>
      <c r="CH237" s="50" t="str">
        <f t="shared" si="18"/>
        <v/>
      </c>
      <c r="CI237" s="62"/>
      <c r="CJ237" s="62"/>
      <c r="CK237" s="62"/>
      <c r="CL237" s="37" t="s">
        <v>2444</v>
      </c>
      <c r="CM237" s="37" t="s">
        <v>2457</v>
      </c>
      <c r="CN237" s="37"/>
      <c r="CO237" s="81">
        <v>44624</v>
      </c>
      <c r="CP237" s="37" t="s">
        <v>2495</v>
      </c>
      <c r="CQ237" s="37"/>
      <c r="CR237" s="37"/>
      <c r="CS237" s="37"/>
      <c r="CT237" s="37"/>
      <c r="CU237" s="37"/>
      <c r="CV237" s="37"/>
      <c r="CW237" s="37"/>
      <c r="CX237" s="37"/>
      <c r="CY237" s="37"/>
      <c r="CZ237" s="37"/>
      <c r="DA237" s="37"/>
      <c r="DB237" s="37">
        <v>24</v>
      </c>
      <c r="DC2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37" s="37"/>
    </row>
    <row r="238" spans="1:108" ht="45" customHeight="1" x14ac:dyDescent="0.3">
      <c r="A238" s="50">
        <v>1074161366</v>
      </c>
      <c r="B238" s="37" t="s">
        <v>2427</v>
      </c>
      <c r="C238" s="81">
        <v>44726</v>
      </c>
      <c r="D238" s="79"/>
      <c r="E238" s="50"/>
      <c r="F238" s="50"/>
      <c r="G238" s="50"/>
      <c r="H238" s="37" t="s">
        <v>4102</v>
      </c>
      <c r="I238" s="37" t="s">
        <v>5619</v>
      </c>
      <c r="J238" s="37" t="str">
        <f>VLOOKUP(MATRIZ_PRINCIPAL_USUARIOS[[#This Row],[DUPLA]],DUPLAS[],2,0)</f>
        <v>PAOLA</v>
      </c>
      <c r="K238" s="37" t="s">
        <v>1</v>
      </c>
      <c r="L238" s="37" t="s">
        <v>3831</v>
      </c>
      <c r="M238" s="37" t="s">
        <v>3866</v>
      </c>
      <c r="N238" s="37" t="s">
        <v>5993</v>
      </c>
      <c r="O238" s="37" t="s">
        <v>5994</v>
      </c>
      <c r="P2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JUAN JOSE ZAMBRANO  BUSTOS </v>
      </c>
      <c r="Q238" s="79">
        <v>44702</v>
      </c>
      <c r="R238" s="50">
        <f t="shared" ca="1" si="15"/>
        <v>0</v>
      </c>
      <c r="S238" s="50">
        <f t="shared" ca="1" si="16"/>
        <v>9</v>
      </c>
      <c r="T238" s="50">
        <f t="shared" ca="1" si="17"/>
        <v>22</v>
      </c>
      <c r="U238" s="37" t="str">
        <f ca="1">IF(MATRIZ_PRINCIPAL_USUARIOS[[#This Row],[FECHA DE NACIMIENTO]]&gt;0,CONCATENATE(R238," AÑOS ",S238," MESES ",T238," DIAS "),"")</f>
        <v xml:space="preserve">0 AÑOS 9 MESES 22 DIAS </v>
      </c>
      <c r="V2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38" s="136" t="s">
        <v>129</v>
      </c>
      <c r="X238" s="37" t="s">
        <v>8</v>
      </c>
      <c r="Y238" s="37" t="s">
        <v>116</v>
      </c>
      <c r="Z238" s="37" t="s">
        <v>116</v>
      </c>
      <c r="AA238" s="37" t="s">
        <v>2496</v>
      </c>
      <c r="AB238" s="37" t="s">
        <v>2496</v>
      </c>
      <c r="AC238" s="37"/>
      <c r="AD238" s="37" t="s">
        <v>2518</v>
      </c>
      <c r="AE238" s="37"/>
      <c r="AF238" s="37" t="s">
        <v>2496</v>
      </c>
      <c r="AG238" s="37" t="s">
        <v>2496</v>
      </c>
      <c r="AH238" s="37" t="s">
        <v>2496</v>
      </c>
      <c r="AI238" s="37" t="s">
        <v>2496</v>
      </c>
      <c r="AJ238" s="37" t="s">
        <v>2496</v>
      </c>
      <c r="AK238" s="37" t="s">
        <v>2496</v>
      </c>
      <c r="AL238" s="37" t="s">
        <v>2496</v>
      </c>
      <c r="AM238" s="37" t="s">
        <v>8</v>
      </c>
      <c r="AN238" s="37" t="s">
        <v>116</v>
      </c>
      <c r="AO238" s="37" t="s">
        <v>140</v>
      </c>
      <c r="AP238" s="62" t="s">
        <v>143</v>
      </c>
      <c r="AQ238" s="37" t="s">
        <v>151</v>
      </c>
      <c r="AR238" s="37" t="s">
        <v>4501</v>
      </c>
      <c r="AS238" s="37"/>
      <c r="AT238" s="37" t="s">
        <v>5995</v>
      </c>
      <c r="AU238" s="37">
        <v>3138803664</v>
      </c>
      <c r="AV238" s="37"/>
      <c r="AW238" s="37">
        <v>2</v>
      </c>
      <c r="AX238" s="37" t="s">
        <v>135</v>
      </c>
      <c r="AY238" s="37" t="s">
        <v>2496</v>
      </c>
      <c r="AZ238" s="58"/>
      <c r="BA238" s="37" t="s">
        <v>2496</v>
      </c>
      <c r="BB238" s="37" t="s">
        <v>2496</v>
      </c>
      <c r="BC238" s="37" t="s">
        <v>3654</v>
      </c>
      <c r="BD238" s="37"/>
      <c r="BE238" s="37" t="s">
        <v>2434</v>
      </c>
      <c r="BF238" s="37" t="s">
        <v>2</v>
      </c>
      <c r="BG238" s="37">
        <v>1022966556</v>
      </c>
      <c r="BH238" s="37" t="s">
        <v>3959</v>
      </c>
      <c r="BI238" s="37" t="s">
        <v>4376</v>
      </c>
      <c r="BJ238" s="37" t="s">
        <v>4377</v>
      </c>
      <c r="BK238" s="37" t="s">
        <v>3788</v>
      </c>
      <c r="BL238" s="79">
        <v>33262</v>
      </c>
      <c r="BM238" s="37" t="s">
        <v>8</v>
      </c>
      <c r="BN238" s="37" t="s">
        <v>116</v>
      </c>
      <c r="BO238" s="37" t="s">
        <v>116</v>
      </c>
      <c r="BP238" s="37" t="s">
        <v>2</v>
      </c>
      <c r="BQ238" s="37">
        <v>1022968502</v>
      </c>
      <c r="BR238" s="37" t="s">
        <v>4861</v>
      </c>
      <c r="BS238" s="37" t="s">
        <v>5069</v>
      </c>
      <c r="BT238" s="37" t="s">
        <v>2638</v>
      </c>
      <c r="BU238" s="37" t="s">
        <v>5996</v>
      </c>
      <c r="BV238" s="79">
        <v>33400</v>
      </c>
      <c r="BW238" s="50">
        <f t="shared" ca="1" si="19"/>
        <v>31</v>
      </c>
      <c r="BX238" s="62" t="s">
        <v>8</v>
      </c>
      <c r="BY238" s="62" t="s">
        <v>26</v>
      </c>
      <c r="BZ238" s="62" t="s">
        <v>3416</v>
      </c>
      <c r="CA238" s="37" t="s">
        <v>2</v>
      </c>
      <c r="CB238" s="37">
        <v>1022966556</v>
      </c>
      <c r="CC238" s="37" t="s">
        <v>3959</v>
      </c>
      <c r="CD238" s="37" t="s">
        <v>4376</v>
      </c>
      <c r="CE238" s="37" t="s">
        <v>4377</v>
      </c>
      <c r="CF238" s="37" t="s">
        <v>3788</v>
      </c>
      <c r="CG238" s="81">
        <v>33262</v>
      </c>
      <c r="CH238" s="50">
        <f t="shared" ca="1" si="18"/>
        <v>32</v>
      </c>
      <c r="CI238" s="62" t="s">
        <v>8</v>
      </c>
      <c r="CJ238" s="62" t="s">
        <v>116</v>
      </c>
      <c r="CK238" s="62" t="s">
        <v>116</v>
      </c>
      <c r="CL238" s="37" t="s">
        <v>2444</v>
      </c>
      <c r="CM238" s="37" t="s">
        <v>2468</v>
      </c>
      <c r="CN238" s="37" t="s">
        <v>2495</v>
      </c>
      <c r="CO238" s="37"/>
      <c r="CP238" s="81"/>
      <c r="CQ238" s="81" t="s">
        <v>2496</v>
      </c>
      <c r="CR238" s="81"/>
      <c r="CS238" s="37"/>
      <c r="CT238" s="37"/>
      <c r="CU238" s="37"/>
      <c r="CV238" s="37">
        <v>36</v>
      </c>
      <c r="CW238" s="37">
        <v>2890</v>
      </c>
      <c r="CX238" s="37">
        <v>49</v>
      </c>
      <c r="CY238" s="37"/>
      <c r="CZ238" s="37"/>
      <c r="DA238" s="37"/>
      <c r="DB238" s="37"/>
      <c r="DC2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38" s="37"/>
    </row>
    <row r="239" spans="1:108" ht="45" customHeight="1" x14ac:dyDescent="0.3">
      <c r="A239" s="50">
        <v>1022966556</v>
      </c>
      <c r="B239" s="37" t="s">
        <v>2428</v>
      </c>
      <c r="C239" s="81">
        <v>44623</v>
      </c>
      <c r="D239" s="81">
        <v>44725</v>
      </c>
      <c r="E239" s="50" t="e">
        <f>VLOOKUP(MATRIZ_PRINCIPAL_USUARIOS[[#This Row],[NUMERO DE DOCUMENTO]],#REF!,2,0)</f>
        <v>#REF!</v>
      </c>
      <c r="F239" s="50" t="e">
        <f>VLOOKUP(MATRIZ_PRINCIPAL_USUARIOS[[#This Row],[NOMBRE COMPLETO]],$E$659:$E$682,1,0)</f>
        <v>#N/A</v>
      </c>
      <c r="G239" s="50"/>
      <c r="H239" s="37" t="s">
        <v>4102</v>
      </c>
      <c r="I239" s="135" t="s">
        <v>5619</v>
      </c>
      <c r="J239" s="37" t="str">
        <f>VLOOKUP(MATRIZ_PRINCIPAL_USUARIOS[[#This Row],[DUPLA]],DUPLAS[],2,0)</f>
        <v>PAOLA</v>
      </c>
      <c r="K239" s="37" t="s">
        <v>2</v>
      </c>
      <c r="L239" s="37" t="s">
        <v>3959</v>
      </c>
      <c r="M239" s="37" t="s">
        <v>4376</v>
      </c>
      <c r="N239" s="37" t="s">
        <v>4377</v>
      </c>
      <c r="O239" s="37" t="s">
        <v>3788</v>
      </c>
      <c r="P2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OLGA SENAIDA BUSTOS LOPEZ</v>
      </c>
      <c r="Q239" s="79">
        <v>33262</v>
      </c>
      <c r="R239" s="50">
        <f t="shared" ca="1" si="15"/>
        <v>32</v>
      </c>
      <c r="S239" s="50">
        <f t="shared" ca="1" si="16"/>
        <v>1</v>
      </c>
      <c r="T239" s="50">
        <f t="shared" ca="1" si="17"/>
        <v>19</v>
      </c>
      <c r="U239" s="37" t="str">
        <f ca="1">IF(MATRIZ_PRINCIPAL_USUARIOS[[#This Row],[FECHA DE NACIMIENTO]]&gt;0,CONCATENATE(R239," AÑOS ",S239," MESES ",T239," DIAS "),"")</f>
        <v xml:space="preserve">32 AÑOS 1 MESES 19 DIAS </v>
      </c>
      <c r="V2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39" s="116" t="s">
        <v>130</v>
      </c>
      <c r="X239" s="37" t="s">
        <v>8</v>
      </c>
      <c r="Y239" s="37" t="s">
        <v>116</v>
      </c>
      <c r="Z239" s="37" t="s">
        <v>116</v>
      </c>
      <c r="AA239" s="37" t="s">
        <v>2496</v>
      </c>
      <c r="AB239" s="37" t="s">
        <v>2496</v>
      </c>
      <c r="AC239" s="37"/>
      <c r="AD239" s="37" t="s">
        <v>2518</v>
      </c>
      <c r="AE239" s="37"/>
      <c r="AF239" s="37" t="s">
        <v>2496</v>
      </c>
      <c r="AG239" s="37" t="s">
        <v>2496</v>
      </c>
      <c r="AH239" s="37" t="s">
        <v>2496</v>
      </c>
      <c r="AI239" s="37" t="s">
        <v>2496</v>
      </c>
      <c r="AJ239" s="37" t="s">
        <v>2496</v>
      </c>
      <c r="AK239" s="37" t="s">
        <v>2496</v>
      </c>
      <c r="AL239" s="37" t="s">
        <v>2496</v>
      </c>
      <c r="AM239" s="37" t="s">
        <v>8</v>
      </c>
      <c r="AN239" s="37" t="s">
        <v>116</v>
      </c>
      <c r="AO239" s="37" t="s">
        <v>140</v>
      </c>
      <c r="AP239" s="62" t="s">
        <v>143</v>
      </c>
      <c r="AQ239" s="37" t="s">
        <v>151</v>
      </c>
      <c r="AR239" s="37" t="s">
        <v>4501</v>
      </c>
      <c r="AS239" s="37"/>
      <c r="AT239" s="37" t="s">
        <v>4972</v>
      </c>
      <c r="AU239" s="37">
        <v>3138803664</v>
      </c>
      <c r="AV239" s="37"/>
      <c r="AW239" s="37">
        <v>1</v>
      </c>
      <c r="AX239" s="37" t="s">
        <v>135</v>
      </c>
      <c r="AY239" s="37" t="s">
        <v>2495</v>
      </c>
      <c r="AZ239" s="58" t="s">
        <v>3594</v>
      </c>
      <c r="BA239" s="37" t="s">
        <v>2496</v>
      </c>
      <c r="BB239" s="37" t="s">
        <v>2496</v>
      </c>
      <c r="BC239" s="37" t="s">
        <v>3607</v>
      </c>
      <c r="BD239" s="37"/>
      <c r="BE239" s="37" t="s">
        <v>2434</v>
      </c>
      <c r="BF239" s="37" t="s">
        <v>2</v>
      </c>
      <c r="BG239" s="37">
        <v>39798043</v>
      </c>
      <c r="BH239" s="37" t="s">
        <v>4973</v>
      </c>
      <c r="BI239" s="37" t="s">
        <v>4974</v>
      </c>
      <c r="BJ239" s="37" t="s">
        <v>3788</v>
      </c>
      <c r="BK239" s="37" t="s">
        <v>3867</v>
      </c>
      <c r="BL239" s="79">
        <v>24960</v>
      </c>
      <c r="BM239" s="37" t="s">
        <v>8</v>
      </c>
      <c r="BN239" s="37" t="s">
        <v>38</v>
      </c>
      <c r="BO239" s="37" t="s">
        <v>3220</v>
      </c>
      <c r="BP239" s="37"/>
      <c r="BQ239" s="37"/>
      <c r="BR239" s="37"/>
      <c r="BS239" s="37"/>
      <c r="BT239" s="37"/>
      <c r="BU239" s="37"/>
      <c r="BV239" s="79"/>
      <c r="BW239" s="50" t="str">
        <f t="shared" si="19"/>
        <v/>
      </c>
      <c r="BX239" s="62"/>
      <c r="BY239" s="62"/>
      <c r="BZ239" s="62"/>
      <c r="CA239" s="37"/>
      <c r="CB239" s="37"/>
      <c r="CC239" s="37"/>
      <c r="CD239" s="37"/>
      <c r="CE239" s="37"/>
      <c r="CF239" s="37"/>
      <c r="CG239" s="79"/>
      <c r="CH239" s="50" t="str">
        <f t="shared" si="18"/>
        <v/>
      </c>
      <c r="CI239" s="62"/>
      <c r="CJ239" s="62"/>
      <c r="CK239" s="62"/>
      <c r="CL239" s="37" t="s">
        <v>2444</v>
      </c>
      <c r="CM239" s="37" t="s">
        <v>2468</v>
      </c>
      <c r="CN239" s="37"/>
      <c r="CO239" s="81">
        <v>44624</v>
      </c>
      <c r="CP239" s="37"/>
      <c r="CQ239" s="37"/>
      <c r="CR239" s="37"/>
      <c r="CS239" s="37"/>
      <c r="CT239" s="37"/>
      <c r="CU239" s="37"/>
      <c r="CV239" s="37"/>
      <c r="CW239" s="37"/>
      <c r="CX239" s="37"/>
      <c r="CY239" s="37"/>
      <c r="CZ239" s="37"/>
      <c r="DA239" s="37"/>
      <c r="DB239" s="37">
        <v>12</v>
      </c>
      <c r="DC2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39" s="37"/>
    </row>
    <row r="240" spans="1:108" ht="45" customHeight="1" x14ac:dyDescent="0.3">
      <c r="A240" s="50">
        <v>1023048697</v>
      </c>
      <c r="B240" s="37" t="s">
        <v>2427</v>
      </c>
      <c r="C240" s="81">
        <v>44761</v>
      </c>
      <c r="D240" s="81"/>
      <c r="E240" s="50"/>
      <c r="F240" s="50"/>
      <c r="G240" s="50"/>
      <c r="H240" s="37" t="s">
        <v>4102</v>
      </c>
      <c r="I240" s="50" t="s">
        <v>5619</v>
      </c>
      <c r="J240" s="37" t="str">
        <f>VLOOKUP(MATRIZ_PRINCIPAL_USUARIOS[[#This Row],[DUPLA]],DUPLAS[],2,0)</f>
        <v>PAOLA</v>
      </c>
      <c r="K240" s="37" t="s">
        <v>1</v>
      </c>
      <c r="L240" s="37" t="s">
        <v>3961</v>
      </c>
      <c r="M240" s="37" t="s">
        <v>6054</v>
      </c>
      <c r="N240" s="37" t="s">
        <v>4079</v>
      </c>
      <c r="O240" s="37" t="s">
        <v>3788</v>
      </c>
      <c r="P2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LUZ LINEY PAEZ LOPEZ</v>
      </c>
      <c r="Q240" s="81">
        <v>44724</v>
      </c>
      <c r="R240" s="50">
        <f t="shared" ca="1" si="15"/>
        <v>0</v>
      </c>
      <c r="S240" s="50">
        <f t="shared" ca="1" si="16"/>
        <v>9</v>
      </c>
      <c r="T240" s="50">
        <f t="shared" ca="1" si="17"/>
        <v>3</v>
      </c>
      <c r="U240" s="37" t="str">
        <f ca="1">IF(MATRIZ_PRINCIPAL_USUARIOS[[#This Row],[FECHA DE NACIMIENTO]]&gt;0,CONCATENATE(R240," AÑOS ",S240," MESES ",T240," DIAS "),"")</f>
        <v xml:space="preserve">0 AÑOS 9 MESES 3 DIAS </v>
      </c>
      <c r="V2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0" s="138" t="s">
        <v>130</v>
      </c>
      <c r="X240" s="37" t="s">
        <v>8</v>
      </c>
      <c r="Y240" s="37" t="s">
        <v>116</v>
      </c>
      <c r="Z240" s="37" t="s">
        <v>116</v>
      </c>
      <c r="AA240" s="37" t="s">
        <v>2496</v>
      </c>
      <c r="AB240" s="37" t="s">
        <v>2496</v>
      </c>
      <c r="AC240" s="37"/>
      <c r="AD240" s="37" t="s">
        <v>2518</v>
      </c>
      <c r="AE240" s="37"/>
      <c r="AF240" s="37" t="s">
        <v>2496</v>
      </c>
      <c r="AG240" s="37" t="s">
        <v>2496</v>
      </c>
      <c r="AH240" s="37" t="s">
        <v>2496</v>
      </c>
      <c r="AI240" s="37" t="s">
        <v>2496</v>
      </c>
      <c r="AJ240" s="37" t="s">
        <v>2496</v>
      </c>
      <c r="AK240" s="37" t="s">
        <v>2496</v>
      </c>
      <c r="AL240" s="37" t="s">
        <v>2496</v>
      </c>
      <c r="AM240" s="37" t="s">
        <v>8</v>
      </c>
      <c r="AN240" s="37" t="s">
        <v>116</v>
      </c>
      <c r="AO240" s="37" t="s">
        <v>140</v>
      </c>
      <c r="AP240" s="62" t="s">
        <v>143</v>
      </c>
      <c r="AQ240" s="37" t="s">
        <v>151</v>
      </c>
      <c r="AR240" s="37" t="s">
        <v>6055</v>
      </c>
      <c r="AS240" s="37"/>
      <c r="AT240" s="37" t="s">
        <v>6055</v>
      </c>
      <c r="AU240" s="37">
        <v>3028441309</v>
      </c>
      <c r="AV240" s="37"/>
      <c r="AW240" s="37">
        <v>1</v>
      </c>
      <c r="AX240" s="37" t="s">
        <v>135</v>
      </c>
      <c r="AY240" s="37" t="s">
        <v>2496</v>
      </c>
      <c r="AZ240" s="58"/>
      <c r="BA240" s="37" t="s">
        <v>2496</v>
      </c>
      <c r="BB240" s="37" t="s">
        <v>2496</v>
      </c>
      <c r="BC240" s="37" t="s">
        <v>3654</v>
      </c>
      <c r="BD240" s="37"/>
      <c r="BE240" s="37" t="s">
        <v>2434</v>
      </c>
      <c r="BF240" s="37" t="s">
        <v>2</v>
      </c>
      <c r="BG240" s="37">
        <v>1193127099</v>
      </c>
      <c r="BH240" s="37" t="s">
        <v>4378</v>
      </c>
      <c r="BI240" s="37"/>
      <c r="BJ240" s="37" t="s">
        <v>3788</v>
      </c>
      <c r="BK240" s="37" t="s">
        <v>4379</v>
      </c>
      <c r="BL240" s="79">
        <v>37181</v>
      </c>
      <c r="BM240" s="37" t="s">
        <v>8</v>
      </c>
      <c r="BN240" s="37" t="s">
        <v>116</v>
      </c>
      <c r="BO240" s="37" t="s">
        <v>116</v>
      </c>
      <c r="BP240" s="37"/>
      <c r="BQ240" s="37"/>
      <c r="BR240" s="37"/>
      <c r="BS240" s="81"/>
      <c r="BT240" s="37"/>
      <c r="BU240" s="37"/>
      <c r="BV240" s="81"/>
      <c r="BW240" s="50" t="str">
        <f t="shared" si="19"/>
        <v/>
      </c>
      <c r="BX240" s="62"/>
      <c r="BY240" s="62"/>
      <c r="BZ240" s="62"/>
      <c r="CA240" s="37" t="s">
        <v>2</v>
      </c>
      <c r="CB240" s="37">
        <v>1193127099</v>
      </c>
      <c r="CC240" s="37" t="s">
        <v>4378</v>
      </c>
      <c r="CD240" s="37"/>
      <c r="CE240" s="37" t="s">
        <v>3788</v>
      </c>
      <c r="CF240" s="37" t="s">
        <v>4379</v>
      </c>
      <c r="CG240" s="79">
        <v>37181</v>
      </c>
      <c r="CH240" s="50">
        <f t="shared" ca="1" si="18"/>
        <v>21</v>
      </c>
      <c r="CI240" s="62" t="s">
        <v>8</v>
      </c>
      <c r="CJ240" s="62" t="s">
        <v>116</v>
      </c>
      <c r="CK240" s="62" t="s">
        <v>116</v>
      </c>
      <c r="CL240" s="37" t="s">
        <v>2444</v>
      </c>
      <c r="CM240" s="37" t="s">
        <v>2468</v>
      </c>
      <c r="CN240" s="37" t="s">
        <v>2496</v>
      </c>
      <c r="CO240" s="81">
        <v>44761</v>
      </c>
      <c r="CP240" s="37" t="s">
        <v>2496</v>
      </c>
      <c r="CQ240" s="37" t="s">
        <v>2496</v>
      </c>
      <c r="CR240" s="37"/>
      <c r="CS240" s="37" t="s">
        <v>2495</v>
      </c>
      <c r="CT240" s="37" t="s">
        <v>4082</v>
      </c>
      <c r="CU240" s="37"/>
      <c r="CV240" s="37" t="s">
        <v>5834</v>
      </c>
      <c r="CW240" s="37"/>
      <c r="CX240" s="37"/>
      <c r="CY240" s="37" t="s">
        <v>2496</v>
      </c>
      <c r="CZ240" s="37">
        <v>0</v>
      </c>
      <c r="DA240" s="37">
        <v>2</v>
      </c>
      <c r="DB240" s="37"/>
      <c r="DC2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40" s="37"/>
    </row>
    <row r="241" spans="1:108" ht="45" customHeight="1" x14ac:dyDescent="0.3">
      <c r="A241" s="50">
        <v>1193127099</v>
      </c>
      <c r="B241" s="37" t="s">
        <v>2428</v>
      </c>
      <c r="C241" s="81">
        <v>44623</v>
      </c>
      <c r="D241" s="81">
        <v>44760</v>
      </c>
      <c r="E241" s="50" t="e">
        <f>VLOOKUP(MATRIZ_PRINCIPAL_USUARIOS[[#This Row],[NUMERO DE DOCUMENTO]],#REF!,2,0)</f>
        <v>#REF!</v>
      </c>
      <c r="F241" s="50" t="e">
        <f>VLOOKUP(MATRIZ_PRINCIPAL_USUARIOS[[#This Row],[NOMBRE COMPLETO]],$E$659:$E$682,1,0)</f>
        <v>#N/A</v>
      </c>
      <c r="G241" s="50"/>
      <c r="H241" s="37" t="s">
        <v>4102</v>
      </c>
      <c r="I241" s="37" t="s">
        <v>5619</v>
      </c>
      <c r="J241" s="37" t="str">
        <f>VLOOKUP(MATRIZ_PRINCIPAL_USUARIOS[[#This Row],[DUPLA]],DUPLAS[],2,0)</f>
        <v>PAOLA</v>
      </c>
      <c r="K241" s="37" t="s">
        <v>2</v>
      </c>
      <c r="L241" s="37" t="s">
        <v>4378</v>
      </c>
      <c r="M241" s="37"/>
      <c r="N241" s="37" t="s">
        <v>3788</v>
      </c>
      <c r="O241" s="37" t="s">
        <v>4379</v>
      </c>
      <c r="P2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PRISCILA  LOPEZ KIRIATEKE</v>
      </c>
      <c r="Q241" s="79">
        <v>37181</v>
      </c>
      <c r="R241" s="50">
        <f t="shared" ca="1" si="15"/>
        <v>21</v>
      </c>
      <c r="S241" s="50">
        <f t="shared" ca="1" si="16"/>
        <v>4</v>
      </c>
      <c r="T241" s="50">
        <f t="shared" ca="1" si="17"/>
        <v>26</v>
      </c>
      <c r="U241" s="37" t="str">
        <f ca="1">IF(MATRIZ_PRINCIPAL_USUARIOS[[#This Row],[FECHA DE NACIMIENTO]]&gt;0,CONCATENATE(R241," AÑOS ",S241," MESES ",T241," DIAS "),"")</f>
        <v xml:space="preserve">21 AÑOS 4 MESES 26 DIAS </v>
      </c>
      <c r="V2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41" s="116" t="s">
        <v>130</v>
      </c>
      <c r="X241" s="37" t="s">
        <v>8</v>
      </c>
      <c r="Y241" s="37" t="s">
        <v>116</v>
      </c>
      <c r="Z241" s="37" t="s">
        <v>116</v>
      </c>
      <c r="AA241" s="37" t="s">
        <v>2496</v>
      </c>
      <c r="AB241" s="37" t="s">
        <v>2496</v>
      </c>
      <c r="AC241" s="37"/>
      <c r="AD241" s="37" t="s">
        <v>2518</v>
      </c>
      <c r="AE241" s="37"/>
      <c r="AF241" s="37" t="s">
        <v>2496</v>
      </c>
      <c r="AG241" s="37" t="s">
        <v>2496</v>
      </c>
      <c r="AH241" s="37" t="s">
        <v>2496</v>
      </c>
      <c r="AI241" s="37" t="s">
        <v>2496</v>
      </c>
      <c r="AJ241" s="37" t="s">
        <v>2496</v>
      </c>
      <c r="AK241" s="37" t="s">
        <v>2496</v>
      </c>
      <c r="AL241" s="37" t="s">
        <v>2496</v>
      </c>
      <c r="AM241" s="37" t="s">
        <v>8</v>
      </c>
      <c r="AN241" s="37" t="s">
        <v>116</v>
      </c>
      <c r="AO241" s="37" t="s">
        <v>141</v>
      </c>
      <c r="AP241" s="37" t="s">
        <v>143</v>
      </c>
      <c r="AQ241" s="37" t="s">
        <v>151</v>
      </c>
      <c r="AR241" s="37" t="s">
        <v>4957</v>
      </c>
      <c r="AS241" s="37" t="s">
        <v>4958</v>
      </c>
      <c r="AT241" s="37" t="s">
        <v>4959</v>
      </c>
      <c r="AU241" s="37">
        <v>3028441309</v>
      </c>
      <c r="AV241" s="37"/>
      <c r="AW241" s="37">
        <v>1</v>
      </c>
      <c r="AX241" s="37" t="s">
        <v>134</v>
      </c>
      <c r="AY241" s="37" t="s">
        <v>2496</v>
      </c>
      <c r="AZ241" s="58"/>
      <c r="BA241" s="37" t="s">
        <v>2496</v>
      </c>
      <c r="BB241" s="37" t="s">
        <v>2496</v>
      </c>
      <c r="BC241" s="37" t="s">
        <v>3613</v>
      </c>
      <c r="BD241" s="37"/>
      <c r="BE241" s="37" t="s">
        <v>2437</v>
      </c>
      <c r="BF241" s="37" t="s">
        <v>2</v>
      </c>
      <c r="BG241" s="37">
        <v>1073968535</v>
      </c>
      <c r="BH241" s="37" t="s">
        <v>4561</v>
      </c>
      <c r="BI241" s="37" t="s">
        <v>3782</v>
      </c>
      <c r="BJ241" s="37" t="s">
        <v>4079</v>
      </c>
      <c r="BK241" s="37" t="s">
        <v>4975</v>
      </c>
      <c r="BL241" s="79">
        <v>34943</v>
      </c>
      <c r="BM241" s="37" t="s">
        <v>8</v>
      </c>
      <c r="BN241" s="37" t="s">
        <v>2642</v>
      </c>
      <c r="BO241" s="37" t="s">
        <v>2670</v>
      </c>
      <c r="BP241" s="37"/>
      <c r="BQ241" s="37"/>
      <c r="BR241" s="37"/>
      <c r="BS241" s="37"/>
      <c r="BT241" s="37"/>
      <c r="BU241" s="37"/>
      <c r="BV241" s="79"/>
      <c r="BW241" s="50" t="str">
        <f t="shared" si="19"/>
        <v/>
      </c>
      <c r="BX241" s="62"/>
      <c r="BY241" s="62"/>
      <c r="BZ241" s="62"/>
      <c r="CA241" s="37"/>
      <c r="CB241" s="37"/>
      <c r="CC241" s="37"/>
      <c r="CD241" s="37"/>
      <c r="CE241" s="37"/>
      <c r="CF241" s="37"/>
      <c r="CG241" s="79"/>
      <c r="CH241" s="50" t="str">
        <f t="shared" si="18"/>
        <v/>
      </c>
      <c r="CI241" s="62"/>
      <c r="CJ241" s="62"/>
      <c r="CK241" s="62"/>
      <c r="CL241" s="37" t="s">
        <v>2443</v>
      </c>
      <c r="CM241" s="37" t="s">
        <v>2453</v>
      </c>
      <c r="CN241" s="37"/>
      <c r="CO241" s="81">
        <v>44624</v>
      </c>
      <c r="CP241" s="37"/>
      <c r="CQ241" s="37"/>
      <c r="CR241" s="37"/>
      <c r="CS241" s="37"/>
      <c r="CT241" s="37"/>
      <c r="CU241" s="37"/>
      <c r="CV241" s="37"/>
      <c r="CW241" s="37"/>
      <c r="CX241" s="37"/>
      <c r="CY241" s="37"/>
      <c r="CZ241" s="37"/>
      <c r="DA241" s="37"/>
      <c r="DB241" s="37">
        <v>12</v>
      </c>
      <c r="DC2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41" s="37"/>
    </row>
    <row r="242" spans="1:108" ht="45" customHeight="1" x14ac:dyDescent="0.3">
      <c r="A242" s="37">
        <v>1021319533</v>
      </c>
      <c r="B242" s="37" t="s">
        <v>2427</v>
      </c>
      <c r="C242" s="130">
        <v>44698</v>
      </c>
      <c r="D242" s="37"/>
      <c r="E242" s="37"/>
      <c r="F242" s="50"/>
      <c r="G242" s="50" t="s">
        <v>3686</v>
      </c>
      <c r="H242" s="37" t="s">
        <v>4102</v>
      </c>
      <c r="I242" s="37" t="s">
        <v>6750</v>
      </c>
      <c r="J242" s="37" t="str">
        <f>VLOOKUP(MATRIZ_PRINCIPAL_USUARIOS[[#This Row],[DUPLA]],DUPLAS[],2,0)</f>
        <v>JOHANA ALVARADO</v>
      </c>
      <c r="K242" s="37" t="s">
        <v>1</v>
      </c>
      <c r="L242" s="37" t="s">
        <v>5823</v>
      </c>
      <c r="M242" s="37" t="s">
        <v>3696</v>
      </c>
      <c r="N242" s="37" t="s">
        <v>5824</v>
      </c>
      <c r="O242" s="37" t="s">
        <v>2633</v>
      </c>
      <c r="P2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ARIANA SOFIA QUITIAN RIVERA</v>
      </c>
      <c r="Q242" s="130">
        <v>44615</v>
      </c>
      <c r="R242" s="50">
        <f t="shared" ca="1" si="15"/>
        <v>1</v>
      </c>
      <c r="S242" s="50">
        <f t="shared" ca="1" si="16"/>
        <v>0</v>
      </c>
      <c r="T242" s="50">
        <f t="shared" ca="1" si="17"/>
        <v>20</v>
      </c>
      <c r="U242" s="37" t="str">
        <f ca="1">IF(MATRIZ_PRINCIPAL_USUARIOS[[#This Row],[FECHA DE NACIMIENTO]]&gt;0,CONCATENATE(R242," AÑOS ",S242," MESES ",T242," DIAS "),"")</f>
        <v xml:space="preserve">1 AÑOS 0 MESES 20 DIAS </v>
      </c>
      <c r="V2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2" s="37" t="s">
        <v>130</v>
      </c>
      <c r="X242" s="37" t="s">
        <v>8</v>
      </c>
      <c r="Y242" s="37" t="s">
        <v>116</v>
      </c>
      <c r="Z242" s="37" t="s">
        <v>116</v>
      </c>
      <c r="AA242" s="37" t="s">
        <v>2496</v>
      </c>
      <c r="AB242" s="37" t="s">
        <v>2496</v>
      </c>
      <c r="AC242" s="37"/>
      <c r="AD242" s="37" t="s">
        <v>2518</v>
      </c>
      <c r="AE242" s="37"/>
      <c r="AF242" s="37" t="s">
        <v>2496</v>
      </c>
      <c r="AG242" s="37" t="s">
        <v>2496</v>
      </c>
      <c r="AH242" s="37" t="s">
        <v>2496</v>
      </c>
      <c r="AI242" s="37" t="s">
        <v>2496</v>
      </c>
      <c r="AJ242" s="37" t="s">
        <v>2496</v>
      </c>
      <c r="AK242" s="37" t="s">
        <v>2496</v>
      </c>
      <c r="AL242" s="37" t="s">
        <v>2496</v>
      </c>
      <c r="AM242" s="37" t="s">
        <v>8</v>
      </c>
      <c r="AN242" s="37" t="s">
        <v>116</v>
      </c>
      <c r="AO242" s="37" t="s">
        <v>140</v>
      </c>
      <c r="AP242" s="62" t="s">
        <v>143</v>
      </c>
      <c r="AQ242" s="37" t="s">
        <v>151</v>
      </c>
      <c r="AR242" s="37" t="s">
        <v>4582</v>
      </c>
      <c r="AS242" s="37"/>
      <c r="AT242" s="37" t="s">
        <v>5825</v>
      </c>
      <c r="AU242" s="37">
        <v>3208171698</v>
      </c>
      <c r="AV242" s="37">
        <v>3228613336</v>
      </c>
      <c r="AW242" s="37">
        <v>1</v>
      </c>
      <c r="AX242" s="37" t="s">
        <v>135</v>
      </c>
      <c r="AY242" s="37" t="s">
        <v>2496</v>
      </c>
      <c r="AZ242" s="37"/>
      <c r="BA242" s="37" t="s">
        <v>2496</v>
      </c>
      <c r="BB242" s="37" t="s">
        <v>2496</v>
      </c>
      <c r="BC242" s="37" t="s">
        <v>3654</v>
      </c>
      <c r="BD242" s="37"/>
      <c r="BE242" s="37" t="s">
        <v>2433</v>
      </c>
      <c r="BF242" s="37" t="s">
        <v>2</v>
      </c>
      <c r="BG242" s="37">
        <v>1023878356</v>
      </c>
      <c r="BH242" s="37" t="s">
        <v>5826</v>
      </c>
      <c r="BI242" s="37" t="s">
        <v>3726</v>
      </c>
      <c r="BJ242" s="37" t="s">
        <v>5824</v>
      </c>
      <c r="BK242" s="37" t="s">
        <v>5768</v>
      </c>
      <c r="BL242" s="130">
        <v>32325</v>
      </c>
      <c r="BM242" s="37" t="s">
        <v>8</v>
      </c>
      <c r="BN242" s="37" t="s">
        <v>38</v>
      </c>
      <c r="BO242" s="37" t="s">
        <v>3216</v>
      </c>
      <c r="BP242" s="37" t="s">
        <v>2</v>
      </c>
      <c r="BQ242" s="37">
        <v>1023878356</v>
      </c>
      <c r="BR242" s="37" t="s">
        <v>5826</v>
      </c>
      <c r="BS242" s="37" t="s">
        <v>3726</v>
      </c>
      <c r="BT242" s="37" t="s">
        <v>5824</v>
      </c>
      <c r="BU242" s="37" t="s">
        <v>5768</v>
      </c>
      <c r="BV242" s="79">
        <v>32325</v>
      </c>
      <c r="BW242" s="50">
        <f t="shared" ca="1" si="19"/>
        <v>34</v>
      </c>
      <c r="BX242" s="62" t="s">
        <v>8</v>
      </c>
      <c r="BY242" s="62" t="s">
        <v>38</v>
      </c>
      <c r="BZ242" s="62" t="s">
        <v>3216</v>
      </c>
      <c r="CA242" s="37" t="s">
        <v>2</v>
      </c>
      <c r="CB242" s="37">
        <v>1023007927</v>
      </c>
      <c r="CC242" s="37" t="s">
        <v>5827</v>
      </c>
      <c r="CD242" s="37" t="s">
        <v>3779</v>
      </c>
      <c r="CE242" s="37" t="s">
        <v>2633</v>
      </c>
      <c r="CF242" s="37" t="s">
        <v>3702</v>
      </c>
      <c r="CG242" s="130">
        <v>34982</v>
      </c>
      <c r="CH242" s="50">
        <f t="shared" ca="1" si="18"/>
        <v>27</v>
      </c>
      <c r="CI242" s="62" t="s">
        <v>8</v>
      </c>
      <c r="CJ242" s="62" t="s">
        <v>116</v>
      </c>
      <c r="CK242" s="62" t="s">
        <v>116</v>
      </c>
      <c r="CL242" s="37" t="s">
        <v>2444</v>
      </c>
      <c r="CM242" s="37" t="s">
        <v>2460</v>
      </c>
      <c r="CN242" s="37" t="s">
        <v>2495</v>
      </c>
      <c r="CO242" s="117">
        <v>44697</v>
      </c>
      <c r="CP242" s="37" t="s">
        <v>2495</v>
      </c>
      <c r="CQ242" s="37" t="s">
        <v>2495</v>
      </c>
      <c r="CR242" s="37">
        <v>4</v>
      </c>
      <c r="CS242" s="37" t="s">
        <v>2496</v>
      </c>
      <c r="CT242" s="37"/>
      <c r="CU242" s="37"/>
      <c r="CV242" s="37" t="s">
        <v>5828</v>
      </c>
      <c r="CW242" s="37">
        <v>3100</v>
      </c>
      <c r="CX242" s="37">
        <v>53</v>
      </c>
      <c r="CY242" s="37" t="s">
        <v>2496</v>
      </c>
      <c r="CZ242" s="37">
        <v>1</v>
      </c>
      <c r="DA242" s="37"/>
      <c r="DB242" s="37"/>
      <c r="DC2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2" s="37"/>
    </row>
    <row r="243" spans="1:108" ht="45" customHeight="1" x14ac:dyDescent="0.3">
      <c r="A243" s="50">
        <v>1016753167</v>
      </c>
      <c r="B243" s="37" t="s">
        <v>2428</v>
      </c>
      <c r="C243" s="81">
        <v>44623</v>
      </c>
      <c r="D243" s="81">
        <v>44697</v>
      </c>
      <c r="E243" s="50" t="e">
        <f>VLOOKUP(MATRIZ_PRINCIPAL_USUARIOS[[#This Row],[NUMERO DE DOCUMENTO]],#REF!,2,0)</f>
        <v>#REF!</v>
      </c>
      <c r="F243" s="50" t="e">
        <f>VLOOKUP(MATRIZ_PRINCIPAL_USUARIOS[[#This Row],[NOMBRE COMPLETO]],$E$659:$E$682,1,0)</f>
        <v>#N/A</v>
      </c>
      <c r="G243" s="50"/>
      <c r="H243" s="37" t="s">
        <v>4102</v>
      </c>
      <c r="I243" s="37" t="s">
        <v>3674</v>
      </c>
      <c r="J243" s="37" t="e">
        <f>VLOOKUP(MATRIZ_PRINCIPAL_USUARIOS[[#This Row],[DUPLA]],DUPLAS[],2,0)</f>
        <v>#N/A</v>
      </c>
      <c r="K243" s="37" t="s">
        <v>1</v>
      </c>
      <c r="L243" s="37" t="s">
        <v>3943</v>
      </c>
      <c r="M243" s="37" t="s">
        <v>3694</v>
      </c>
      <c r="N243" s="37" t="s">
        <v>3805</v>
      </c>
      <c r="O243" s="37" t="s">
        <v>3835</v>
      </c>
      <c r="P2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CRISTIAN DANIEL ORTIZ SANCHEZ</v>
      </c>
      <c r="Q243" s="79">
        <v>44524</v>
      </c>
      <c r="R243" s="50">
        <f t="shared" ca="1" si="15"/>
        <v>1</v>
      </c>
      <c r="S243" s="50">
        <f t="shared" ca="1" si="16"/>
        <v>3</v>
      </c>
      <c r="T243" s="50">
        <f t="shared" ca="1" si="17"/>
        <v>19</v>
      </c>
      <c r="U243" s="37" t="str">
        <f ca="1">IF(MATRIZ_PRINCIPAL_USUARIOS[[#This Row],[FECHA DE NACIMIENTO]]&gt;0,CONCATENATE(R243," AÑOS ",S243," MESES ",T243," DIAS "),"")</f>
        <v xml:space="preserve">1 AÑOS 3 MESES 19 DIAS </v>
      </c>
      <c r="V2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3" s="116" t="s">
        <v>129</v>
      </c>
      <c r="X243" s="37" t="s">
        <v>8</v>
      </c>
      <c r="Y243" s="37" t="s">
        <v>116</v>
      </c>
      <c r="Z243" s="37" t="s">
        <v>116</v>
      </c>
      <c r="AA243" s="37" t="s">
        <v>2496</v>
      </c>
      <c r="AB243" s="37" t="s">
        <v>2496</v>
      </c>
      <c r="AC243" s="37"/>
      <c r="AD243" s="37" t="s">
        <v>2518</v>
      </c>
      <c r="AE243" s="37"/>
      <c r="AF243" s="37" t="s">
        <v>2496</v>
      </c>
      <c r="AG243" s="37" t="s">
        <v>2496</v>
      </c>
      <c r="AH243" s="37" t="s">
        <v>2496</v>
      </c>
      <c r="AI243" s="37" t="s">
        <v>2496</v>
      </c>
      <c r="AJ243" s="37" t="s">
        <v>2496</v>
      </c>
      <c r="AK243" s="37" t="s">
        <v>2496</v>
      </c>
      <c r="AL243" s="37" t="s">
        <v>2496</v>
      </c>
      <c r="AM243" s="37" t="s">
        <v>8</v>
      </c>
      <c r="AN243" s="37" t="s">
        <v>116</v>
      </c>
      <c r="AO243" s="37" t="s">
        <v>141</v>
      </c>
      <c r="AP243" s="37" t="s">
        <v>143</v>
      </c>
      <c r="AQ243" s="37" t="s">
        <v>151</v>
      </c>
      <c r="AR243" s="37" t="s">
        <v>4957</v>
      </c>
      <c r="AS243" s="37" t="s">
        <v>4958</v>
      </c>
      <c r="AT243" s="37" t="s">
        <v>4959</v>
      </c>
      <c r="AU243" s="37">
        <v>3153084336</v>
      </c>
      <c r="AV243" s="37"/>
      <c r="AW243" s="37">
        <v>1</v>
      </c>
      <c r="AX243" s="37" t="s">
        <v>135</v>
      </c>
      <c r="AY243" s="37" t="s">
        <v>2496</v>
      </c>
      <c r="AZ243" s="58" t="s">
        <v>3598</v>
      </c>
      <c r="BA243" s="37" t="s">
        <v>2496</v>
      </c>
      <c r="BB243" s="37" t="s">
        <v>2496</v>
      </c>
      <c r="BC243" s="37" t="s">
        <v>3613</v>
      </c>
      <c r="BD243" s="37"/>
      <c r="BE243" s="37" t="s">
        <v>2434</v>
      </c>
      <c r="BF243" s="37" t="s">
        <v>2</v>
      </c>
      <c r="BG243" s="37">
        <v>1125472109</v>
      </c>
      <c r="BH243" s="37" t="s">
        <v>3971</v>
      </c>
      <c r="BI243" s="37"/>
      <c r="BJ243" s="37" t="s">
        <v>3835</v>
      </c>
      <c r="BK243" s="37" t="s">
        <v>4976</v>
      </c>
      <c r="BL243" s="79">
        <v>33127</v>
      </c>
      <c r="BM243" s="37" t="s">
        <v>8</v>
      </c>
      <c r="BN243" s="37" t="s">
        <v>42</v>
      </c>
      <c r="BO243" s="37"/>
      <c r="BP243" s="37" t="s">
        <v>2</v>
      </c>
      <c r="BQ243" s="37">
        <v>1010086412</v>
      </c>
      <c r="BR243" s="37" t="s">
        <v>4074</v>
      </c>
      <c r="BS243" s="37" t="s">
        <v>4011</v>
      </c>
      <c r="BT243" s="37" t="s">
        <v>3805</v>
      </c>
      <c r="BU243" s="37" t="s">
        <v>3730</v>
      </c>
      <c r="BV243" s="79">
        <v>32256</v>
      </c>
      <c r="BW243" s="50">
        <f t="shared" ca="1" si="19"/>
        <v>34</v>
      </c>
      <c r="BX243" s="62" t="s">
        <v>8</v>
      </c>
      <c r="BY243" s="62" t="s">
        <v>42</v>
      </c>
      <c r="BZ243" s="62"/>
      <c r="CA243" s="37" t="s">
        <v>2</v>
      </c>
      <c r="CB243" s="37">
        <v>1125472109</v>
      </c>
      <c r="CC243" s="37" t="s">
        <v>3971</v>
      </c>
      <c r="CD243" s="37"/>
      <c r="CE243" s="37" t="s">
        <v>3835</v>
      </c>
      <c r="CF243" s="37" t="s">
        <v>4976</v>
      </c>
      <c r="CG243" s="79">
        <v>33127</v>
      </c>
      <c r="CH243" s="50">
        <f t="shared" ca="1" si="18"/>
        <v>32</v>
      </c>
      <c r="CI243" s="62" t="s">
        <v>8</v>
      </c>
      <c r="CJ243" s="62" t="s">
        <v>42</v>
      </c>
      <c r="CK243" s="62"/>
      <c r="CL243" s="37" t="s">
        <v>2444</v>
      </c>
      <c r="CM243" s="37" t="s">
        <v>2466</v>
      </c>
      <c r="CN243" s="37" t="s">
        <v>2495</v>
      </c>
      <c r="CO243" s="81">
        <v>44624</v>
      </c>
      <c r="CP243" s="37" t="s">
        <v>2495</v>
      </c>
      <c r="CQ243" s="37" t="s">
        <v>2495</v>
      </c>
      <c r="CR243" s="37">
        <v>3</v>
      </c>
      <c r="CS243" s="37"/>
      <c r="CT243" s="37"/>
      <c r="CU243" s="37"/>
      <c r="CV243" s="37"/>
      <c r="CW243" s="37"/>
      <c r="CX243" s="37"/>
      <c r="CY243" s="37" t="s">
        <v>2495</v>
      </c>
      <c r="CZ243" s="37">
        <v>3</v>
      </c>
      <c r="DA243" s="37">
        <v>3</v>
      </c>
      <c r="DB243" s="37"/>
      <c r="DC2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3" s="37"/>
    </row>
    <row r="244" spans="1:108" ht="45" customHeight="1" x14ac:dyDescent="0.3">
      <c r="A244" s="50">
        <v>1032514103</v>
      </c>
      <c r="B244" s="37" t="s">
        <v>2427</v>
      </c>
      <c r="C244" s="81">
        <v>44659</v>
      </c>
      <c r="D244" s="81"/>
      <c r="E244" s="50"/>
      <c r="F244" s="50"/>
      <c r="G244" s="50"/>
      <c r="H244" s="37" t="s">
        <v>4102</v>
      </c>
      <c r="I244" s="37" t="s">
        <v>6747</v>
      </c>
      <c r="J244" s="37" t="str">
        <f>VLOOKUP(MATRIZ_PRINCIPAL_USUARIOS[[#This Row],[DUPLA]],DUPLAS[],2,0)</f>
        <v>EMILCE SANCHEZ - MARTHA PACASUCA</v>
      </c>
      <c r="K244" s="37" t="s">
        <v>1</v>
      </c>
      <c r="L244" s="37" t="s">
        <v>3792</v>
      </c>
      <c r="M244" s="37" t="s">
        <v>2620</v>
      </c>
      <c r="N244" s="37" t="s">
        <v>5721</v>
      </c>
      <c r="O244" s="37" t="s">
        <v>4139</v>
      </c>
      <c r="P2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SANTIAGO VALERO SALINAS</v>
      </c>
      <c r="Q244" s="81">
        <v>44466</v>
      </c>
      <c r="R244" s="50">
        <f t="shared" ca="1" si="15"/>
        <v>1</v>
      </c>
      <c r="S244" s="50">
        <f t="shared" ca="1" si="16"/>
        <v>5</v>
      </c>
      <c r="T244" s="50">
        <f t="shared" ca="1" si="17"/>
        <v>16</v>
      </c>
      <c r="U244" s="37" t="str">
        <f ca="1">IF(MATRIZ_PRINCIPAL_USUARIOS[[#This Row],[FECHA DE NACIMIENTO]]&gt;0,CONCATENATE(R244," AÑOS ",S244," MESES ",T244," DIAS "),"")</f>
        <v xml:space="preserve">1 AÑOS 5 MESES 16 DIAS </v>
      </c>
      <c r="V2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4" s="126" t="s">
        <v>129</v>
      </c>
      <c r="X244" s="37" t="s">
        <v>8</v>
      </c>
      <c r="Y244" s="37" t="s">
        <v>116</v>
      </c>
      <c r="Z244" s="37" t="s">
        <v>116</v>
      </c>
      <c r="AA244" s="37" t="s">
        <v>2496</v>
      </c>
      <c r="AB244" s="37" t="s">
        <v>2496</v>
      </c>
      <c r="AC244" s="37"/>
      <c r="AD244" s="37" t="s">
        <v>2518</v>
      </c>
      <c r="AE244" s="37"/>
      <c r="AF244" s="37" t="s">
        <v>2496</v>
      </c>
      <c r="AG244" s="37" t="s">
        <v>2496</v>
      </c>
      <c r="AH244" s="37" t="s">
        <v>2496</v>
      </c>
      <c r="AI244" s="37" t="s">
        <v>2496</v>
      </c>
      <c r="AJ244" s="37" t="s">
        <v>2496</v>
      </c>
      <c r="AK244" s="37" t="s">
        <v>2496</v>
      </c>
      <c r="AL244" s="37" t="s">
        <v>2496</v>
      </c>
      <c r="AM244" s="37" t="s">
        <v>8</v>
      </c>
      <c r="AN244" s="37" t="s">
        <v>116</v>
      </c>
      <c r="AO244" s="37" t="s">
        <v>140</v>
      </c>
      <c r="AP244" s="62" t="s">
        <v>143</v>
      </c>
      <c r="AQ244" s="37" t="s">
        <v>151</v>
      </c>
      <c r="AR244" s="37" t="s">
        <v>5722</v>
      </c>
      <c r="AS244" s="37"/>
      <c r="AT244" s="37" t="s">
        <v>5723</v>
      </c>
      <c r="AU244" s="37">
        <v>3227002758</v>
      </c>
      <c r="AV244" s="37">
        <v>3147916958</v>
      </c>
      <c r="AW244" s="37">
        <v>1</v>
      </c>
      <c r="AX244" s="37" t="s">
        <v>135</v>
      </c>
      <c r="AY244" s="37" t="s">
        <v>2496</v>
      </c>
      <c r="AZ244" s="37"/>
      <c r="BA244" s="37" t="s">
        <v>2496</v>
      </c>
      <c r="BB244" s="37" t="s">
        <v>2496</v>
      </c>
      <c r="BC244" s="37"/>
      <c r="BD244" s="37"/>
      <c r="BE244" s="37" t="s">
        <v>2440</v>
      </c>
      <c r="BF244" s="37" t="s">
        <v>2</v>
      </c>
      <c r="BG244" s="37">
        <v>51737255</v>
      </c>
      <c r="BH244" s="37" t="s">
        <v>3959</v>
      </c>
      <c r="BI244" s="37" t="s">
        <v>3742</v>
      </c>
      <c r="BJ244" s="37" t="s">
        <v>3751</v>
      </c>
      <c r="BK244" s="37" t="s">
        <v>5724</v>
      </c>
      <c r="BL244" s="81">
        <v>23560</v>
      </c>
      <c r="BM244" s="37" t="s">
        <v>8</v>
      </c>
      <c r="BN244" s="37" t="s">
        <v>26</v>
      </c>
      <c r="BO244" s="37"/>
      <c r="BP244" s="37" t="s">
        <v>2</v>
      </c>
      <c r="BQ244" s="37">
        <v>74339930</v>
      </c>
      <c r="BR244" s="37" t="s">
        <v>5725</v>
      </c>
      <c r="BS244" s="37" t="s">
        <v>4516</v>
      </c>
      <c r="BT244" s="37" t="s">
        <v>5721</v>
      </c>
      <c r="BU244" s="37" t="s">
        <v>5726</v>
      </c>
      <c r="BV244" s="81">
        <v>31420</v>
      </c>
      <c r="BW244" s="50">
        <f t="shared" ca="1" si="19"/>
        <v>37</v>
      </c>
      <c r="BX244" s="62" t="s">
        <v>8</v>
      </c>
      <c r="BY244" s="62" t="s">
        <v>116</v>
      </c>
      <c r="BZ244" s="62"/>
      <c r="CA244" s="37" t="s">
        <v>2</v>
      </c>
      <c r="CB244" s="37">
        <v>1022946645</v>
      </c>
      <c r="CC244" s="37" t="s">
        <v>3952</v>
      </c>
      <c r="CD244" s="37" t="s">
        <v>5727</v>
      </c>
      <c r="CE244" s="37" t="s">
        <v>5728</v>
      </c>
      <c r="CF244" s="37" t="s">
        <v>3751</v>
      </c>
      <c r="CG244" s="81">
        <v>32423</v>
      </c>
      <c r="CH244" s="50">
        <f t="shared" ca="1" si="18"/>
        <v>34</v>
      </c>
      <c r="CI244" s="62" t="s">
        <v>8</v>
      </c>
      <c r="CJ244" s="62" t="s">
        <v>116</v>
      </c>
      <c r="CK244" s="62"/>
      <c r="CL244" s="37" t="s">
        <v>2444</v>
      </c>
      <c r="CM244" s="37" t="s">
        <v>2462</v>
      </c>
      <c r="CN244" s="37" t="s">
        <v>2495</v>
      </c>
      <c r="CO244" s="81">
        <v>44659</v>
      </c>
      <c r="CP244" s="37" t="s">
        <v>2495</v>
      </c>
      <c r="CQ244" s="37" t="s">
        <v>2495</v>
      </c>
      <c r="CR244" s="50">
        <v>3</v>
      </c>
      <c r="CS244" s="37" t="s">
        <v>2496</v>
      </c>
      <c r="CT244" s="37"/>
      <c r="CU244" s="37"/>
      <c r="CV244" s="37"/>
      <c r="CW244" s="37">
        <v>3275</v>
      </c>
      <c r="CX244" s="37">
        <v>50</v>
      </c>
      <c r="CY244" s="37"/>
      <c r="CZ244" s="37">
        <v>6</v>
      </c>
      <c r="DA244" s="37"/>
      <c r="DB244" s="37"/>
      <c r="DC2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4" s="37"/>
    </row>
    <row r="245" spans="1:108" ht="45" customHeight="1" x14ac:dyDescent="0.3">
      <c r="A245" s="50">
        <v>1031187897</v>
      </c>
      <c r="B245" s="37" t="s">
        <v>2428</v>
      </c>
      <c r="C245" s="81">
        <v>44623</v>
      </c>
      <c r="D245" s="81">
        <v>44658</v>
      </c>
      <c r="E245" s="50" t="e">
        <f>VLOOKUP(MATRIZ_PRINCIPAL_USUARIOS[[#This Row],[NUMERO DE DOCUMENTO]],#REF!,2,0)</f>
        <v>#REF!</v>
      </c>
      <c r="F245" s="50" t="e">
        <f>VLOOKUP(MATRIZ_PRINCIPAL_USUARIOS[[#This Row],[NOMBRE COMPLETO]],$E$659:$E$682,1,0)</f>
        <v>#N/A</v>
      </c>
      <c r="G245" s="50"/>
      <c r="H245" s="37" t="s">
        <v>4102</v>
      </c>
      <c r="I245" s="37" t="s">
        <v>6747</v>
      </c>
      <c r="J245" s="37" t="str">
        <f>VLOOKUP(MATRIZ_PRINCIPAL_USUARIOS[[#This Row],[DUPLA]],DUPLAS[],2,0)</f>
        <v>EMILCE SANCHEZ - MARTHA PACASUCA</v>
      </c>
      <c r="K245" s="37" t="s">
        <v>1</v>
      </c>
      <c r="L245" s="37" t="s">
        <v>3970</v>
      </c>
      <c r="M245" s="37" t="s">
        <v>3864</v>
      </c>
      <c r="N245" s="37" t="s">
        <v>4380</v>
      </c>
      <c r="O245" s="37" t="s">
        <v>4341</v>
      </c>
      <c r="P2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JEFFERSON ALEXANDER ECHEVERRY CHARRY</v>
      </c>
      <c r="Q245" s="79">
        <v>44418</v>
      </c>
      <c r="R245" s="50">
        <f t="shared" ca="1" si="15"/>
        <v>1</v>
      </c>
      <c r="S245" s="50">
        <f t="shared" ca="1" si="16"/>
        <v>7</v>
      </c>
      <c r="T245" s="50">
        <f t="shared" ca="1" si="17"/>
        <v>5</v>
      </c>
      <c r="U245" s="37" t="str">
        <f ca="1">IF(MATRIZ_PRINCIPAL_USUARIOS[[#This Row],[FECHA DE NACIMIENTO]]&gt;0,CONCATENATE(R245," AÑOS ",S245," MESES ",T245," DIAS "),"")</f>
        <v xml:space="preserve">1 AÑOS 7 MESES 5 DIAS </v>
      </c>
      <c r="V2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5" s="116" t="s">
        <v>130</v>
      </c>
      <c r="X245" s="37" t="s">
        <v>8</v>
      </c>
      <c r="Y245" s="37" t="s">
        <v>116</v>
      </c>
      <c r="Z245" s="37" t="s">
        <v>116</v>
      </c>
      <c r="AA245" s="37" t="s">
        <v>2496</v>
      </c>
      <c r="AB245" s="37" t="s">
        <v>2496</v>
      </c>
      <c r="AC245" s="37"/>
      <c r="AD245" s="37" t="s">
        <v>2518</v>
      </c>
      <c r="AE245" s="37"/>
      <c r="AF245" s="37" t="s">
        <v>2496</v>
      </c>
      <c r="AG245" s="37" t="s">
        <v>2496</v>
      </c>
      <c r="AH245" s="37" t="s">
        <v>2496</v>
      </c>
      <c r="AI245" s="37" t="s">
        <v>2496</v>
      </c>
      <c r="AJ245" s="37" t="s">
        <v>2496</v>
      </c>
      <c r="AK245" s="37" t="s">
        <v>2496</v>
      </c>
      <c r="AL245" s="37" t="s">
        <v>2496</v>
      </c>
      <c r="AM245" s="37" t="s">
        <v>8</v>
      </c>
      <c r="AN245" s="37" t="s">
        <v>116</v>
      </c>
      <c r="AO245" s="37" t="s">
        <v>141</v>
      </c>
      <c r="AP245" s="37" t="s">
        <v>143</v>
      </c>
      <c r="AQ245" s="37" t="s">
        <v>151</v>
      </c>
      <c r="AR245" s="37" t="s">
        <v>4957</v>
      </c>
      <c r="AS245" s="37" t="s">
        <v>4958</v>
      </c>
      <c r="AT245" s="37" t="s">
        <v>4959</v>
      </c>
      <c r="AU245" s="37">
        <v>3044480791</v>
      </c>
      <c r="AV245" s="37">
        <v>3243450571</v>
      </c>
      <c r="AW245" s="37">
        <v>1</v>
      </c>
      <c r="AX245" s="37" t="s">
        <v>135</v>
      </c>
      <c r="AY245" s="37" t="s">
        <v>2495</v>
      </c>
      <c r="AZ245" s="58" t="s">
        <v>3592</v>
      </c>
      <c r="BA245" s="37" t="s">
        <v>2496</v>
      </c>
      <c r="BB245" s="37" t="s">
        <v>2496</v>
      </c>
      <c r="BC245" s="37" t="s">
        <v>3607</v>
      </c>
      <c r="BD245" s="37"/>
      <c r="BE245" s="37" t="s">
        <v>2434</v>
      </c>
      <c r="BF245" s="37" t="s">
        <v>3</v>
      </c>
      <c r="BG245" s="37">
        <v>1021673252</v>
      </c>
      <c r="BH245" s="37" t="s">
        <v>4977</v>
      </c>
      <c r="BI245" s="37" t="s">
        <v>3814</v>
      </c>
      <c r="BJ245" s="37" t="s">
        <v>4380</v>
      </c>
      <c r="BK245" s="37" t="s">
        <v>3891</v>
      </c>
      <c r="BL245" s="79">
        <v>39066</v>
      </c>
      <c r="BM245" s="37" t="s">
        <v>8</v>
      </c>
      <c r="BN245" s="37" t="s">
        <v>26</v>
      </c>
      <c r="BO245" s="37" t="s">
        <v>116</v>
      </c>
      <c r="BP245" s="37" t="s">
        <v>2</v>
      </c>
      <c r="BQ245" s="37">
        <v>1024468068</v>
      </c>
      <c r="BR245" s="37" t="s">
        <v>4978</v>
      </c>
      <c r="BS245" s="37"/>
      <c r="BT245" s="37" t="s">
        <v>4341</v>
      </c>
      <c r="BU245" s="37" t="s">
        <v>4979</v>
      </c>
      <c r="BV245" s="79">
        <v>38295</v>
      </c>
      <c r="BW245" s="50">
        <f t="shared" ca="1" si="19"/>
        <v>18</v>
      </c>
      <c r="BX245" s="62" t="s">
        <v>8</v>
      </c>
      <c r="BY245" s="62" t="s">
        <v>116</v>
      </c>
      <c r="BZ245" s="62"/>
      <c r="CA245" s="37" t="s">
        <v>3</v>
      </c>
      <c r="CB245" s="37">
        <v>1021673252</v>
      </c>
      <c r="CC245" s="37" t="s">
        <v>4977</v>
      </c>
      <c r="CD245" s="37" t="s">
        <v>3814</v>
      </c>
      <c r="CE245" s="37" t="s">
        <v>4380</v>
      </c>
      <c r="CF245" s="37" t="s">
        <v>5204</v>
      </c>
      <c r="CG245" s="79">
        <v>39066</v>
      </c>
      <c r="CH245" s="50">
        <f t="shared" ca="1" si="18"/>
        <v>16</v>
      </c>
      <c r="CI245" s="62" t="s">
        <v>8</v>
      </c>
      <c r="CJ245" s="62" t="s">
        <v>116</v>
      </c>
      <c r="CK245" s="62"/>
      <c r="CL245" s="37" t="s">
        <v>2443</v>
      </c>
      <c r="CM245" s="37" t="s">
        <v>2457</v>
      </c>
      <c r="CN245" s="37" t="s">
        <v>2495</v>
      </c>
      <c r="CO245" s="81">
        <v>44624</v>
      </c>
      <c r="CP245" s="37" t="s">
        <v>2495</v>
      </c>
      <c r="CQ245" s="37" t="s">
        <v>2496</v>
      </c>
      <c r="CR245" s="37"/>
      <c r="CS245" s="37"/>
      <c r="CT245" s="37"/>
      <c r="CU245" s="37"/>
      <c r="CV245" s="37"/>
      <c r="CW245" s="37"/>
      <c r="CX245" s="37"/>
      <c r="CY245" s="37" t="s">
        <v>2496</v>
      </c>
      <c r="CZ245" s="37">
        <v>6</v>
      </c>
      <c r="DA245" s="37">
        <v>6</v>
      </c>
      <c r="DB245" s="37"/>
      <c r="DC2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5" s="37"/>
    </row>
    <row r="246" spans="1:108" ht="45" customHeight="1" x14ac:dyDescent="0.3">
      <c r="A246" s="50">
        <v>1121975670</v>
      </c>
      <c r="B246" s="37" t="s">
        <v>2427</v>
      </c>
      <c r="C246" s="81">
        <v>44623</v>
      </c>
      <c r="D246" s="81"/>
      <c r="E246" s="50"/>
      <c r="F246" s="50"/>
      <c r="G246" s="50"/>
      <c r="H246" s="37" t="s">
        <v>4102</v>
      </c>
      <c r="I246" s="37" t="s">
        <v>6748</v>
      </c>
      <c r="J246" s="37" t="str">
        <f>VLOOKUP(MATRIZ_PRINCIPAL_USUARIOS[[#This Row],[DUPLA]],DUPLAS[],2,0)</f>
        <v>GLORIA GUERRA - KAROL</v>
      </c>
      <c r="K246" s="37" t="s">
        <v>1</v>
      </c>
      <c r="L246" s="37" t="s">
        <v>3718</v>
      </c>
      <c r="M246" s="37" t="s">
        <v>3743</v>
      </c>
      <c r="N246" s="37" t="s">
        <v>4381</v>
      </c>
      <c r="O246" s="37" t="s">
        <v>4382</v>
      </c>
      <c r="P2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NICOL CAMILA MANAIDEKE KUETGAJE</v>
      </c>
      <c r="Q246" s="79">
        <v>44153</v>
      </c>
      <c r="R246" s="50">
        <f t="shared" ca="1" si="15"/>
        <v>2</v>
      </c>
      <c r="S246" s="50">
        <f t="shared" ca="1" si="16"/>
        <v>3</v>
      </c>
      <c r="T246" s="50">
        <f t="shared" ca="1" si="17"/>
        <v>25</v>
      </c>
      <c r="U246" s="37" t="str">
        <f ca="1">IF(MATRIZ_PRINCIPAL_USUARIOS[[#This Row],[FECHA DE NACIMIENTO]]&gt;0,CONCATENATE(R246," AÑOS ",S246," MESES ",T246," DIAS "),"")</f>
        <v xml:space="preserve">2 AÑOS 3 MESES 25 DIAS </v>
      </c>
      <c r="V2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6" s="116" t="s">
        <v>130</v>
      </c>
      <c r="X246" s="37" t="s">
        <v>8</v>
      </c>
      <c r="Y246" s="37" t="s">
        <v>32</v>
      </c>
      <c r="Z246" s="37" t="s">
        <v>108</v>
      </c>
      <c r="AA246" s="37" t="s">
        <v>2496</v>
      </c>
      <c r="AB246" s="37" t="s">
        <v>2496</v>
      </c>
      <c r="AC246" s="37"/>
      <c r="AD246" s="37" t="s">
        <v>2518</v>
      </c>
      <c r="AE246" s="37"/>
      <c r="AF246" s="37" t="s">
        <v>2496</v>
      </c>
      <c r="AG246" s="37" t="s">
        <v>2496</v>
      </c>
      <c r="AH246" s="37" t="s">
        <v>2496</v>
      </c>
      <c r="AI246" s="37" t="s">
        <v>2496</v>
      </c>
      <c r="AJ246" s="37" t="s">
        <v>2496</v>
      </c>
      <c r="AK246" s="37" t="s">
        <v>2496</v>
      </c>
      <c r="AL246" s="37" t="s">
        <v>2496</v>
      </c>
      <c r="AM246" s="37" t="s">
        <v>8</v>
      </c>
      <c r="AN246" s="37" t="s">
        <v>116</v>
      </c>
      <c r="AO246" s="37" t="s">
        <v>141</v>
      </c>
      <c r="AP246" s="37" t="s">
        <v>143</v>
      </c>
      <c r="AQ246" s="37" t="s">
        <v>151</v>
      </c>
      <c r="AR246" s="37" t="s">
        <v>4957</v>
      </c>
      <c r="AS246" s="37" t="s">
        <v>4958</v>
      </c>
      <c r="AT246" s="37" t="s">
        <v>4959</v>
      </c>
      <c r="AU246" s="37">
        <v>3227671531</v>
      </c>
      <c r="AV246" s="37"/>
      <c r="AW246" s="37">
        <v>1</v>
      </c>
      <c r="AX246" s="37" t="s">
        <v>134</v>
      </c>
      <c r="AY246" s="37" t="s">
        <v>2496</v>
      </c>
      <c r="AZ246" s="58"/>
      <c r="BA246" s="37" t="s">
        <v>2496</v>
      </c>
      <c r="BB246" s="37" t="s">
        <v>2496</v>
      </c>
      <c r="BC246" s="37" t="s">
        <v>3613</v>
      </c>
      <c r="BD246" s="37"/>
      <c r="BE246" s="37"/>
      <c r="BF246" s="37" t="s">
        <v>2</v>
      </c>
      <c r="BG246" s="37"/>
      <c r="BH246" s="37"/>
      <c r="BI246" s="37"/>
      <c r="BJ246" s="37"/>
      <c r="BK246" s="37"/>
      <c r="BL246" s="79"/>
      <c r="BM246" s="37" t="s">
        <v>8</v>
      </c>
      <c r="BN246" s="37"/>
      <c r="BO246" s="37"/>
      <c r="BP246" s="37"/>
      <c r="BQ246" s="37"/>
      <c r="BR246" s="37"/>
      <c r="BS246" s="37"/>
      <c r="BT246" s="37"/>
      <c r="BU246" s="37"/>
      <c r="BV246" s="79"/>
      <c r="BW246" s="50" t="str">
        <f t="shared" si="19"/>
        <v/>
      </c>
      <c r="BX246" s="62" t="s">
        <v>8</v>
      </c>
      <c r="BY246" s="62"/>
      <c r="BZ246" s="62"/>
      <c r="CA246" s="37" t="s">
        <v>2</v>
      </c>
      <c r="CB246" s="37"/>
      <c r="CC246" s="37"/>
      <c r="CD246" s="37"/>
      <c r="CE246" s="37"/>
      <c r="CF246" s="37"/>
      <c r="CG246" s="79"/>
      <c r="CH246" s="50" t="str">
        <f t="shared" si="18"/>
        <v/>
      </c>
      <c r="CI246" s="62" t="s">
        <v>8</v>
      </c>
      <c r="CJ246" s="62" t="s">
        <v>14</v>
      </c>
      <c r="CK246" s="62"/>
      <c r="CL246" s="37" t="s">
        <v>2443</v>
      </c>
      <c r="CM246" s="37" t="s">
        <v>2457</v>
      </c>
      <c r="CN246" s="37" t="s">
        <v>2495</v>
      </c>
      <c r="CO246" s="81">
        <v>44624</v>
      </c>
      <c r="CP246" s="37" t="s">
        <v>2496</v>
      </c>
      <c r="CQ246" s="37" t="s">
        <v>2495</v>
      </c>
      <c r="CR246" s="37">
        <v>1</v>
      </c>
      <c r="CS246" s="37" t="s">
        <v>2496</v>
      </c>
      <c r="CT246" s="37"/>
      <c r="CU246" s="37"/>
      <c r="CV246" s="37">
        <v>38</v>
      </c>
      <c r="CW246" s="37">
        <v>2750</v>
      </c>
      <c r="CX246" s="37">
        <v>51</v>
      </c>
      <c r="CY246" s="37" t="s">
        <v>2496</v>
      </c>
      <c r="CZ246" s="37">
        <v>6</v>
      </c>
      <c r="DA246" s="37">
        <v>6</v>
      </c>
      <c r="DB246" s="37"/>
      <c r="DC2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6" s="37"/>
    </row>
    <row r="247" spans="1:108" ht="45" customHeight="1" x14ac:dyDescent="0.3">
      <c r="A247" s="50">
        <v>1140938208</v>
      </c>
      <c r="B247" s="37" t="s">
        <v>2427</v>
      </c>
      <c r="C247" s="81">
        <v>44623</v>
      </c>
      <c r="D247" s="81"/>
      <c r="E247" s="50"/>
      <c r="F247" s="50"/>
      <c r="G247" s="50"/>
      <c r="H247" s="37" t="s">
        <v>4102</v>
      </c>
      <c r="I247" s="37" t="s">
        <v>6748</v>
      </c>
      <c r="J247" s="37" t="str">
        <f>VLOOKUP(MATRIZ_PRINCIPAL_USUARIOS[[#This Row],[DUPLA]],DUPLAS[],2,0)</f>
        <v>GLORIA GUERRA - KAROL</v>
      </c>
      <c r="K247" s="37" t="s">
        <v>1</v>
      </c>
      <c r="L247" s="37" t="s">
        <v>4022</v>
      </c>
      <c r="M247" s="37" t="s">
        <v>3726</v>
      </c>
      <c r="N247" s="37" t="s">
        <v>3760</v>
      </c>
      <c r="O247" s="37" t="s">
        <v>4370</v>
      </c>
      <c r="P2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MAICOL ANDRES SUAREZ MUCUTUY</v>
      </c>
      <c r="Q247" s="79">
        <v>43922</v>
      </c>
      <c r="R247" s="50">
        <f t="shared" ca="1" si="15"/>
        <v>2</v>
      </c>
      <c r="S247" s="50">
        <f t="shared" ca="1" si="16"/>
        <v>11</v>
      </c>
      <c r="T247" s="50">
        <f t="shared" ca="1" si="17"/>
        <v>14</v>
      </c>
      <c r="U247" s="37" t="str">
        <f ca="1">IF(MATRIZ_PRINCIPAL_USUARIOS[[#This Row],[FECHA DE NACIMIENTO]]&gt;0,CONCATENATE(R247," AÑOS ",S247," MESES ",T247," DIAS "),"")</f>
        <v xml:space="preserve">2 AÑOS 11 MESES 14 DIAS </v>
      </c>
      <c r="V2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7" s="116" t="s">
        <v>129</v>
      </c>
      <c r="X247" s="37" t="s">
        <v>8</v>
      </c>
      <c r="Y247" s="37" t="s">
        <v>116</v>
      </c>
      <c r="Z247" s="37" t="s">
        <v>116</v>
      </c>
      <c r="AA247" s="37" t="s">
        <v>2496</v>
      </c>
      <c r="AB247" s="37" t="s">
        <v>2496</v>
      </c>
      <c r="AC247" s="37"/>
      <c r="AD247" s="37" t="s">
        <v>2518</v>
      </c>
      <c r="AE247" s="37"/>
      <c r="AF247" s="37" t="s">
        <v>2496</v>
      </c>
      <c r="AG247" s="37" t="s">
        <v>2496</v>
      </c>
      <c r="AH247" s="37" t="s">
        <v>2496</v>
      </c>
      <c r="AI247" s="37" t="s">
        <v>2496</v>
      </c>
      <c r="AJ247" s="37" t="s">
        <v>2496</v>
      </c>
      <c r="AK247" s="37" t="s">
        <v>2496</v>
      </c>
      <c r="AL247" s="37" t="s">
        <v>2496</v>
      </c>
      <c r="AM247" s="37" t="s">
        <v>8</v>
      </c>
      <c r="AN247" s="37" t="s">
        <v>116</v>
      </c>
      <c r="AO247" s="37" t="s">
        <v>141</v>
      </c>
      <c r="AP247" s="37" t="s">
        <v>143</v>
      </c>
      <c r="AQ247" s="37" t="s">
        <v>151</v>
      </c>
      <c r="AR247" s="37" t="s">
        <v>4957</v>
      </c>
      <c r="AS247" s="37" t="s">
        <v>4958</v>
      </c>
      <c r="AT247" s="37" t="s">
        <v>4959</v>
      </c>
      <c r="AU247" s="37">
        <v>3005160405</v>
      </c>
      <c r="AV247" s="37"/>
      <c r="AW247" s="37">
        <v>1</v>
      </c>
      <c r="AX247" s="37" t="s">
        <v>134</v>
      </c>
      <c r="AY247" s="37" t="s">
        <v>2496</v>
      </c>
      <c r="AZ247" s="58"/>
      <c r="BA247" s="37" t="s">
        <v>2496</v>
      </c>
      <c r="BB247" s="37" t="s">
        <v>2496</v>
      </c>
      <c r="BC247" s="37" t="s">
        <v>3613</v>
      </c>
      <c r="BD247" s="37"/>
      <c r="BE247" s="37" t="s">
        <v>2434</v>
      </c>
      <c r="BF247" s="37" t="s">
        <v>2</v>
      </c>
      <c r="BG247" s="37">
        <v>1121220264</v>
      </c>
      <c r="BH247" s="37" t="s">
        <v>4965</v>
      </c>
      <c r="BI247" s="37" t="s">
        <v>3794</v>
      </c>
      <c r="BJ247" s="37" t="s">
        <v>4370</v>
      </c>
      <c r="BK247" s="37" t="s">
        <v>4371</v>
      </c>
      <c r="BL247" s="79">
        <v>35950</v>
      </c>
      <c r="BM247" s="37" t="s">
        <v>8</v>
      </c>
      <c r="BN247" s="37" t="s">
        <v>14</v>
      </c>
      <c r="BO247" s="37" t="s">
        <v>55</v>
      </c>
      <c r="BP247" s="37"/>
      <c r="BQ247" s="37"/>
      <c r="BR247" s="37"/>
      <c r="BS247" s="37"/>
      <c r="BT247" s="37"/>
      <c r="BU247" s="37"/>
      <c r="BV247" s="79"/>
      <c r="BW247" s="50" t="str">
        <f t="shared" si="19"/>
        <v/>
      </c>
      <c r="BX247" s="62"/>
      <c r="BY247" s="62"/>
      <c r="BZ247" s="62"/>
      <c r="CA247" s="37" t="s">
        <v>2</v>
      </c>
      <c r="CB247" s="37">
        <v>1121220264</v>
      </c>
      <c r="CC247" s="37" t="s">
        <v>5205</v>
      </c>
      <c r="CD247" s="37" t="s">
        <v>3794</v>
      </c>
      <c r="CE247" s="37" t="s">
        <v>4370</v>
      </c>
      <c r="CF247" s="37" t="s">
        <v>4371</v>
      </c>
      <c r="CG247" s="79">
        <v>35980</v>
      </c>
      <c r="CH247" s="50">
        <f t="shared" ca="1" si="18"/>
        <v>24</v>
      </c>
      <c r="CI247" s="62" t="s">
        <v>8</v>
      </c>
      <c r="CJ247" s="62" t="s">
        <v>116</v>
      </c>
      <c r="CK247" s="62"/>
      <c r="CL247" s="37" t="s">
        <v>2443</v>
      </c>
      <c r="CM247" s="37" t="s">
        <v>2457</v>
      </c>
      <c r="CN247" s="37" t="s">
        <v>2495</v>
      </c>
      <c r="CO247" s="81">
        <v>44624</v>
      </c>
      <c r="CP247" s="37" t="s">
        <v>2496</v>
      </c>
      <c r="CQ247" s="37" t="s">
        <v>2496</v>
      </c>
      <c r="CR247" s="37">
        <v>1</v>
      </c>
      <c r="CS247" s="37" t="s">
        <v>2496</v>
      </c>
      <c r="CT247" s="37"/>
      <c r="CU247" s="37"/>
      <c r="CV247" s="37"/>
      <c r="CW247" s="37"/>
      <c r="CX247" s="37"/>
      <c r="CY247" s="37"/>
      <c r="CZ247" s="37"/>
      <c r="DA247" s="37"/>
      <c r="DB247" s="37"/>
      <c r="DC2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7" s="37"/>
    </row>
    <row r="248" spans="1:108" ht="45" customHeight="1" x14ac:dyDescent="0.3">
      <c r="A248" s="50">
        <v>1015487586</v>
      </c>
      <c r="B248" s="37" t="s">
        <v>2428</v>
      </c>
      <c r="C248" s="81">
        <v>44677</v>
      </c>
      <c r="D248" s="81">
        <v>44837</v>
      </c>
      <c r="E248" s="50" t="e">
        <f>VLOOKUP(MATRIZ_PRINCIPAL_USUARIOS[[#This Row],[NUMERO DE DOCUMENTO]],#REF!,2,0)</f>
        <v>#REF!</v>
      </c>
      <c r="F248" s="154" t="e">
        <f>VLOOKUP(MATRIZ_PRINCIPAL_USUARIOS[[#This Row],[NOMBRE COMPLETO]],$E$659:$E$682,1,0)</f>
        <v>#N/A</v>
      </c>
      <c r="G248" s="50" t="s">
        <v>2557</v>
      </c>
      <c r="H248" s="37" t="s">
        <v>4102</v>
      </c>
      <c r="I248" s="37" t="s">
        <v>6747</v>
      </c>
      <c r="J248" s="37" t="str">
        <f>VLOOKUP(MATRIZ_PRINCIPAL_USUARIOS[[#This Row],[DUPLA]],DUPLAS[],2,0)</f>
        <v>EMILCE SANCHEZ - MARTHA PACASUCA</v>
      </c>
      <c r="K248" s="37" t="s">
        <v>1</v>
      </c>
      <c r="L248" s="37" t="s">
        <v>3895</v>
      </c>
      <c r="M248" s="37" t="s">
        <v>3762</v>
      </c>
      <c r="N248" s="37" t="s">
        <v>3822</v>
      </c>
      <c r="O248" s="37" t="s">
        <v>3937</v>
      </c>
      <c r="P2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FRANCO MARTIN VARGAS SALCEDO</v>
      </c>
      <c r="Q248" s="79">
        <v>44388</v>
      </c>
      <c r="R248" s="50">
        <f t="shared" ca="1" si="15"/>
        <v>1</v>
      </c>
      <c r="S248" s="50">
        <f t="shared" ca="1" si="16"/>
        <v>8</v>
      </c>
      <c r="T248" s="50">
        <f t="shared" ca="1" si="17"/>
        <v>4</v>
      </c>
      <c r="U248" s="37" t="str">
        <f ca="1">IF(MATRIZ_PRINCIPAL_USUARIOS[[#This Row],[FECHA DE NACIMIENTO]]&gt;0,CONCATENATE(R248," AÑOS ",S248," MESES ",T248," DIAS "),"")</f>
        <v xml:space="preserve">1 AÑOS 8 MESES 4 DIAS </v>
      </c>
      <c r="V2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8" s="129" t="s">
        <v>129</v>
      </c>
      <c r="X248" s="37" t="s">
        <v>8</v>
      </c>
      <c r="Y248" s="37" t="s">
        <v>116</v>
      </c>
      <c r="Z248" s="37" t="s">
        <v>116</v>
      </c>
      <c r="AA248" s="37" t="s">
        <v>2496</v>
      </c>
      <c r="AB248" s="37" t="s">
        <v>2496</v>
      </c>
      <c r="AC248" s="37"/>
      <c r="AD248" s="37" t="s">
        <v>2518</v>
      </c>
      <c r="AE248" s="37"/>
      <c r="AF248" s="37" t="s">
        <v>2496</v>
      </c>
      <c r="AG248" s="37" t="s">
        <v>2496</v>
      </c>
      <c r="AH248" s="37" t="s">
        <v>2496</v>
      </c>
      <c r="AI248" s="37" t="s">
        <v>2496</v>
      </c>
      <c r="AJ248" s="37" t="s">
        <v>2496</v>
      </c>
      <c r="AK248" s="37" t="s">
        <v>2496</v>
      </c>
      <c r="AL248" s="37" t="s">
        <v>2496</v>
      </c>
      <c r="AM248" s="37" t="s">
        <v>8</v>
      </c>
      <c r="AN248" s="37" t="s">
        <v>116</v>
      </c>
      <c r="AO248" s="37" t="s">
        <v>140</v>
      </c>
      <c r="AP248" s="62" t="s">
        <v>143</v>
      </c>
      <c r="AQ248" s="37" t="s">
        <v>151</v>
      </c>
      <c r="AR248" s="37" t="s">
        <v>4533</v>
      </c>
      <c r="AS248" s="37"/>
      <c r="AT248" s="37" t="s">
        <v>6586</v>
      </c>
      <c r="AU248" s="37">
        <v>3209533475</v>
      </c>
      <c r="AV248" s="37"/>
      <c r="AW248" s="37">
        <v>1</v>
      </c>
      <c r="AX248" s="37" t="s">
        <v>135</v>
      </c>
      <c r="AY248" s="37" t="s">
        <v>2496</v>
      </c>
      <c r="AZ248" s="58"/>
      <c r="BA248" s="37" t="s">
        <v>2496</v>
      </c>
      <c r="BB248" s="37" t="s">
        <v>2496</v>
      </c>
      <c r="BC248" s="37" t="s">
        <v>3654</v>
      </c>
      <c r="BD248" s="37"/>
      <c r="BE248" s="37" t="s">
        <v>2434</v>
      </c>
      <c r="BF248" s="37" t="s">
        <v>2</v>
      </c>
      <c r="BG248" s="37">
        <v>1000335392</v>
      </c>
      <c r="BH248" s="37" t="s">
        <v>5751</v>
      </c>
      <c r="BI248" s="37" t="s">
        <v>5752</v>
      </c>
      <c r="BJ248" s="37" t="s">
        <v>3937</v>
      </c>
      <c r="BK248" s="37" t="s">
        <v>3746</v>
      </c>
      <c r="BL248" s="79">
        <v>37556</v>
      </c>
      <c r="BM248" s="37" t="s">
        <v>8</v>
      </c>
      <c r="BN248" s="37" t="s">
        <v>116</v>
      </c>
      <c r="BO248" s="37" t="s">
        <v>116</v>
      </c>
      <c r="BP248" s="37" t="s">
        <v>2</v>
      </c>
      <c r="BQ248" s="37">
        <v>1023022088</v>
      </c>
      <c r="BR248" s="37" t="s">
        <v>3943</v>
      </c>
      <c r="BS248" s="37" t="s">
        <v>5753</v>
      </c>
      <c r="BT248" s="37" t="s">
        <v>3822</v>
      </c>
      <c r="BU248" s="37" t="s">
        <v>4120</v>
      </c>
      <c r="BV248" s="79">
        <v>35612</v>
      </c>
      <c r="BW248" s="50">
        <f t="shared" ca="1" si="19"/>
        <v>25</v>
      </c>
      <c r="BX248" s="62" t="s">
        <v>8</v>
      </c>
      <c r="BY248" s="62" t="s">
        <v>116</v>
      </c>
      <c r="BZ248" s="62" t="s">
        <v>116</v>
      </c>
      <c r="CA248" s="37" t="s">
        <v>2</v>
      </c>
      <c r="CB248" s="37">
        <v>1000335392</v>
      </c>
      <c r="CC248" s="37" t="s">
        <v>5751</v>
      </c>
      <c r="CD248" s="37" t="s">
        <v>5752</v>
      </c>
      <c r="CE248" s="37" t="s">
        <v>3937</v>
      </c>
      <c r="CF248" s="37" t="s">
        <v>3746</v>
      </c>
      <c r="CG248" s="79">
        <v>37556</v>
      </c>
      <c r="CH248" s="50">
        <f t="shared" ca="1" si="18"/>
        <v>20</v>
      </c>
      <c r="CI248" s="62" t="s">
        <v>8</v>
      </c>
      <c r="CJ248" s="62" t="s">
        <v>116</v>
      </c>
      <c r="CK248" s="62" t="s">
        <v>116</v>
      </c>
      <c r="CL248" s="37" t="s">
        <v>2443</v>
      </c>
      <c r="CM248" s="37" t="s">
        <v>2457</v>
      </c>
      <c r="CN248" s="37" t="s">
        <v>2495</v>
      </c>
      <c r="CO248" s="37"/>
      <c r="CP248" s="37" t="s">
        <v>2495</v>
      </c>
      <c r="CQ248" s="37"/>
      <c r="CR248" s="37"/>
      <c r="CS248" s="37"/>
      <c r="CT248" s="37"/>
      <c r="CU248" s="37"/>
      <c r="CV248" s="37">
        <v>36</v>
      </c>
      <c r="CW248" s="37">
        <v>2400</v>
      </c>
      <c r="CX248" s="37">
        <v>46</v>
      </c>
      <c r="CY248" s="37"/>
      <c r="CZ248" s="37">
        <v>3</v>
      </c>
      <c r="DA248" s="37">
        <v>3</v>
      </c>
      <c r="DB248" s="37"/>
      <c r="DC2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8" s="37"/>
    </row>
    <row r="249" spans="1:108" ht="45" customHeight="1" x14ac:dyDescent="0.3">
      <c r="A249" s="50">
        <v>1033829763</v>
      </c>
      <c r="B249" s="37" t="s">
        <v>2428</v>
      </c>
      <c r="C249" s="81">
        <v>44623</v>
      </c>
      <c r="D249" s="81">
        <v>44676</v>
      </c>
      <c r="E249" s="50" t="e">
        <f>VLOOKUP(MATRIZ_PRINCIPAL_USUARIOS[[#This Row],[NUMERO DE DOCUMENTO]],#REF!,2,0)</f>
        <v>#REF!</v>
      </c>
      <c r="F249" s="50" t="e">
        <f>VLOOKUP(MATRIZ_PRINCIPAL_USUARIOS[[#This Row],[NOMBRE COMPLETO]],$E$659:$E$682,1,0)</f>
        <v>#N/A</v>
      </c>
      <c r="G249" s="50"/>
      <c r="H249" s="37" t="s">
        <v>4102</v>
      </c>
      <c r="I249" s="37" t="s">
        <v>6747</v>
      </c>
      <c r="J249" s="37" t="str">
        <f>VLOOKUP(MATRIZ_PRINCIPAL_USUARIOS[[#This Row],[DUPLA]],DUPLAS[],2,0)</f>
        <v>EMILCE SANCHEZ - MARTHA PACASUCA</v>
      </c>
      <c r="K249" s="37" t="s">
        <v>1</v>
      </c>
      <c r="L249" s="37" t="s">
        <v>4198</v>
      </c>
      <c r="M249" s="37" t="s">
        <v>3718</v>
      </c>
      <c r="N249" s="37" t="s">
        <v>3724</v>
      </c>
      <c r="O249" s="37" t="s">
        <v>3707</v>
      </c>
      <c r="P2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 NICOL AMAYA HERNANDEZ</v>
      </c>
      <c r="Q249" s="79">
        <v>44301</v>
      </c>
      <c r="R249" s="50">
        <f t="shared" ca="1" si="15"/>
        <v>1</v>
      </c>
      <c r="S249" s="50">
        <f t="shared" ca="1" si="16"/>
        <v>11</v>
      </c>
      <c r="T249" s="50">
        <f t="shared" ca="1" si="17"/>
        <v>0</v>
      </c>
      <c r="U249" s="37" t="str">
        <f ca="1">IF(MATRIZ_PRINCIPAL_USUARIOS[[#This Row],[FECHA DE NACIMIENTO]]&gt;0,CONCATENATE(R249," AÑOS ",S249," MESES ",T249," DIAS "),"")</f>
        <v xml:space="preserve">1 AÑOS 11 MESES 0 DIAS </v>
      </c>
      <c r="V2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49" s="116" t="s">
        <v>130</v>
      </c>
      <c r="X249" s="37" t="s">
        <v>8</v>
      </c>
      <c r="Y249" s="37" t="s">
        <v>116</v>
      </c>
      <c r="Z249" s="37" t="s">
        <v>116</v>
      </c>
      <c r="AA249" s="37" t="s">
        <v>2496</v>
      </c>
      <c r="AB249" s="37" t="s">
        <v>2496</v>
      </c>
      <c r="AC249" s="37"/>
      <c r="AD249" s="37" t="s">
        <v>2518</v>
      </c>
      <c r="AE249" s="37"/>
      <c r="AF249" s="37" t="s">
        <v>2496</v>
      </c>
      <c r="AG249" s="37" t="s">
        <v>2496</v>
      </c>
      <c r="AH249" s="37" t="s">
        <v>2496</v>
      </c>
      <c r="AI249" s="37" t="s">
        <v>2496</v>
      </c>
      <c r="AJ249" s="37" t="s">
        <v>2496</v>
      </c>
      <c r="AK249" s="37" t="s">
        <v>2496</v>
      </c>
      <c r="AL249" s="37" t="s">
        <v>2496</v>
      </c>
      <c r="AM249" s="37" t="s">
        <v>8</v>
      </c>
      <c r="AN249" s="37" t="s">
        <v>116</v>
      </c>
      <c r="AO249" s="37" t="s">
        <v>141</v>
      </c>
      <c r="AP249" s="37" t="s">
        <v>143</v>
      </c>
      <c r="AQ249" s="37" t="s">
        <v>151</v>
      </c>
      <c r="AR249" s="37" t="s">
        <v>4980</v>
      </c>
      <c r="AS249" s="37" t="s">
        <v>4981</v>
      </c>
      <c r="AT249" s="37" t="s">
        <v>4982</v>
      </c>
      <c r="AU249" s="37">
        <v>3138759192</v>
      </c>
      <c r="AV249" s="37"/>
      <c r="AW249" s="37">
        <v>1</v>
      </c>
      <c r="AX249" s="37" t="s">
        <v>135</v>
      </c>
      <c r="AY249" s="37" t="s">
        <v>2495</v>
      </c>
      <c r="AZ249" s="58" t="s">
        <v>3601</v>
      </c>
      <c r="BA249" s="37" t="s">
        <v>2496</v>
      </c>
      <c r="BB249" s="37" t="s">
        <v>2496</v>
      </c>
      <c r="BC249" s="37" t="s">
        <v>3607</v>
      </c>
      <c r="BD249" s="37"/>
      <c r="BE249" s="37" t="s">
        <v>2434</v>
      </c>
      <c r="BF249" s="37" t="s">
        <v>2</v>
      </c>
      <c r="BG249" s="37">
        <v>1022969005</v>
      </c>
      <c r="BH249" s="37" t="s">
        <v>4983</v>
      </c>
      <c r="BI249" s="37" t="s">
        <v>3740</v>
      </c>
      <c r="BJ249" s="37" t="s">
        <v>3707</v>
      </c>
      <c r="BK249" s="37" t="s">
        <v>4405</v>
      </c>
      <c r="BL249" s="79">
        <v>33390</v>
      </c>
      <c r="BM249" s="37" t="s">
        <v>8</v>
      </c>
      <c r="BN249" s="37" t="s">
        <v>26</v>
      </c>
      <c r="BO249" s="37"/>
      <c r="BP249" s="37"/>
      <c r="BQ249" s="37"/>
      <c r="BR249" s="37"/>
      <c r="BS249" s="37"/>
      <c r="BT249" s="37"/>
      <c r="BU249" s="37"/>
      <c r="BV249" s="79"/>
      <c r="BW249" s="50" t="str">
        <f t="shared" si="19"/>
        <v/>
      </c>
      <c r="BX249" s="62"/>
      <c r="BY249" s="62"/>
      <c r="BZ249" s="62"/>
      <c r="CA249" s="37" t="s">
        <v>2</v>
      </c>
      <c r="CB249" s="37">
        <v>1022969005</v>
      </c>
      <c r="CC249" s="37" t="s">
        <v>4983</v>
      </c>
      <c r="CD249" s="37" t="s">
        <v>3740</v>
      </c>
      <c r="CE249" s="37" t="s">
        <v>3707</v>
      </c>
      <c r="CF249" s="37" t="s">
        <v>4405</v>
      </c>
      <c r="CG249" s="79">
        <v>33390</v>
      </c>
      <c r="CH249" s="50">
        <f t="shared" ca="1" si="18"/>
        <v>31</v>
      </c>
      <c r="CI249" s="62" t="s">
        <v>8</v>
      </c>
      <c r="CJ249" s="62" t="s">
        <v>116</v>
      </c>
      <c r="CK249" s="62" t="s">
        <v>116</v>
      </c>
      <c r="CL249" s="37" t="s">
        <v>2444</v>
      </c>
      <c r="CM249" s="37" t="s">
        <v>2462</v>
      </c>
      <c r="CN249" s="37" t="s">
        <v>2495</v>
      </c>
      <c r="CO249" s="81">
        <v>44624</v>
      </c>
      <c r="CP249" s="37" t="s">
        <v>2495</v>
      </c>
      <c r="CQ249" s="37" t="s">
        <v>2495</v>
      </c>
      <c r="CR249" s="37">
        <v>1</v>
      </c>
      <c r="CS249" s="37" t="s">
        <v>2496</v>
      </c>
      <c r="CT249" s="37"/>
      <c r="CU249" s="37"/>
      <c r="CV249" s="37">
        <v>39</v>
      </c>
      <c r="CW249" s="37">
        <v>3240</v>
      </c>
      <c r="CX249" s="37">
        <v>51</v>
      </c>
      <c r="CY249" s="37" t="s">
        <v>2496</v>
      </c>
      <c r="CZ249" s="37">
        <v>6</v>
      </c>
      <c r="DA249" s="37">
        <v>6</v>
      </c>
      <c r="DB249" s="37">
        <v>39</v>
      </c>
      <c r="DC2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49" s="37"/>
    </row>
    <row r="250" spans="1:108" ht="45" customHeight="1" x14ac:dyDescent="0.3">
      <c r="A250" s="50">
        <v>1243858312</v>
      </c>
      <c r="B250" s="37" t="s">
        <v>2428</v>
      </c>
      <c r="C250" s="81">
        <v>44623</v>
      </c>
      <c r="D250" s="81">
        <v>44623</v>
      </c>
      <c r="E250" s="50" t="e">
        <f>VLOOKUP(MATRIZ_PRINCIPAL_USUARIOS[[#This Row],[NUMERO DE DOCUMENTO]],#REF!,2,0)</f>
        <v>#REF!</v>
      </c>
      <c r="F250" s="50" t="e">
        <f>VLOOKUP(MATRIZ_PRINCIPAL_USUARIOS[[#This Row],[NOMBRE COMPLETO]],$E$659:$E$682,1,0)</f>
        <v>#N/A</v>
      </c>
      <c r="G250" s="50" t="s">
        <v>5501</v>
      </c>
      <c r="H250" s="37" t="s">
        <v>4102</v>
      </c>
      <c r="I250" s="37" t="s">
        <v>6750</v>
      </c>
      <c r="J250" s="37" t="str">
        <f>VLOOKUP(MATRIZ_PRINCIPAL_USUARIOS[[#This Row],[DUPLA]],DUPLAS[],2,0)</f>
        <v>JOHANA ALVARADO</v>
      </c>
      <c r="K250" s="37" t="s">
        <v>1</v>
      </c>
      <c r="L250" s="37" t="s">
        <v>4383</v>
      </c>
      <c r="M250" s="37"/>
      <c r="N250" s="37" t="s">
        <v>3760</v>
      </c>
      <c r="O250" s="37" t="s">
        <v>4384</v>
      </c>
      <c r="P2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DUVAN  SUAREZ NAIDAINAMA</v>
      </c>
      <c r="Q250" s="79">
        <v>43874</v>
      </c>
      <c r="R250" s="50">
        <f t="shared" ca="1" si="15"/>
        <v>3</v>
      </c>
      <c r="S250" s="50">
        <f t="shared" ca="1" si="16"/>
        <v>1</v>
      </c>
      <c r="T250" s="50">
        <f t="shared" ca="1" si="17"/>
        <v>2</v>
      </c>
      <c r="U250" s="37" t="str">
        <f ca="1">IF(MATRIZ_PRINCIPAL_USUARIOS[[#This Row],[FECHA DE NACIMIENTO]]&gt;0,CONCATENATE(R250," AÑOS ",S250," MESES ",T250," DIAS "),"")</f>
        <v xml:space="preserve">3 AÑOS 1 MESES 2 DIAS </v>
      </c>
      <c r="V2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0" s="116" t="s">
        <v>129</v>
      </c>
      <c r="X250" s="37" t="s">
        <v>8</v>
      </c>
      <c r="Y250" s="37" t="s">
        <v>116</v>
      </c>
      <c r="Z250" s="37" t="s">
        <v>116</v>
      </c>
      <c r="AA250" s="37" t="s">
        <v>2496</v>
      </c>
      <c r="AB250" s="37" t="s">
        <v>2496</v>
      </c>
      <c r="AC250" s="37"/>
      <c r="AD250" s="37" t="s">
        <v>2518</v>
      </c>
      <c r="AE250" s="37"/>
      <c r="AF250" s="37" t="s">
        <v>2496</v>
      </c>
      <c r="AG250" s="37" t="s">
        <v>2496</v>
      </c>
      <c r="AH250" s="37" t="s">
        <v>2496</v>
      </c>
      <c r="AI250" s="37" t="s">
        <v>2496</v>
      </c>
      <c r="AJ250" s="37" t="s">
        <v>2496</v>
      </c>
      <c r="AK250" s="37" t="s">
        <v>2496</v>
      </c>
      <c r="AL250" s="37" t="s">
        <v>2496</v>
      </c>
      <c r="AM250" s="37" t="s">
        <v>8</v>
      </c>
      <c r="AN250" s="37" t="s">
        <v>116</v>
      </c>
      <c r="AO250" s="37" t="s">
        <v>141</v>
      </c>
      <c r="AP250" s="37" t="s">
        <v>143</v>
      </c>
      <c r="AQ250" s="37" t="s">
        <v>151</v>
      </c>
      <c r="AR250" s="37" t="s">
        <v>4501</v>
      </c>
      <c r="AS250" s="37" t="s">
        <v>4958</v>
      </c>
      <c r="AT250" s="37" t="s">
        <v>4959</v>
      </c>
      <c r="AU250" s="37">
        <v>3204455826</v>
      </c>
      <c r="AV250" s="37"/>
      <c r="AW250" s="37">
        <v>1</v>
      </c>
      <c r="AX250" s="37" t="s">
        <v>135</v>
      </c>
      <c r="AY250" s="37" t="s">
        <v>2495</v>
      </c>
      <c r="AZ250" s="58" t="s">
        <v>3592</v>
      </c>
      <c r="BA250" s="37" t="s">
        <v>2496</v>
      </c>
      <c r="BB250" s="37" t="s">
        <v>2496</v>
      </c>
      <c r="BC250" s="37" t="s">
        <v>3607</v>
      </c>
      <c r="BD250" s="37"/>
      <c r="BE250" s="37" t="s">
        <v>2434</v>
      </c>
      <c r="BF250" s="37" t="s">
        <v>2</v>
      </c>
      <c r="BG250" s="37">
        <v>1073510687</v>
      </c>
      <c r="BH250" s="37" t="s">
        <v>4984</v>
      </c>
      <c r="BI250" s="37" t="s">
        <v>4985</v>
      </c>
      <c r="BJ250" s="37" t="s">
        <v>4384</v>
      </c>
      <c r="BK250" s="37" t="s">
        <v>4729</v>
      </c>
      <c r="BL250" s="79">
        <v>33442</v>
      </c>
      <c r="BM250" s="37" t="s">
        <v>8</v>
      </c>
      <c r="BN250" s="37" t="s">
        <v>14</v>
      </c>
      <c r="BO250" s="37"/>
      <c r="BP250" s="37" t="s">
        <v>2</v>
      </c>
      <c r="BQ250" s="37">
        <v>1033714961</v>
      </c>
      <c r="BR250" s="37" t="s">
        <v>4001</v>
      </c>
      <c r="BS250" s="37" t="s">
        <v>3763</v>
      </c>
      <c r="BT250" s="37" t="s">
        <v>3760</v>
      </c>
      <c r="BU250" s="37" t="s">
        <v>4496</v>
      </c>
      <c r="BV250" s="79">
        <v>32774</v>
      </c>
      <c r="BW250" s="50">
        <f t="shared" ca="1" si="19"/>
        <v>33</v>
      </c>
      <c r="BX250" s="62" t="s">
        <v>8</v>
      </c>
      <c r="BY250" s="62" t="s">
        <v>116</v>
      </c>
      <c r="BZ250" s="62" t="s">
        <v>116</v>
      </c>
      <c r="CA250" s="37"/>
      <c r="CB250" s="37">
        <v>1073510687</v>
      </c>
      <c r="CC250" s="37" t="s">
        <v>4984</v>
      </c>
      <c r="CD250" s="37" t="s">
        <v>4985</v>
      </c>
      <c r="CE250" s="37" t="s">
        <v>4384</v>
      </c>
      <c r="CF250" s="37" t="s">
        <v>4729</v>
      </c>
      <c r="CG250" s="79">
        <v>33442</v>
      </c>
      <c r="CH250" s="50">
        <f t="shared" ca="1" si="18"/>
        <v>31</v>
      </c>
      <c r="CI250" s="62" t="s">
        <v>8</v>
      </c>
      <c r="CJ250" s="62" t="s">
        <v>14</v>
      </c>
      <c r="CK250" s="62" t="s">
        <v>55</v>
      </c>
      <c r="CL250" s="37" t="s">
        <v>2443</v>
      </c>
      <c r="CM250" s="37" t="s">
        <v>2457</v>
      </c>
      <c r="CN250" s="37" t="s">
        <v>2495</v>
      </c>
      <c r="CO250" s="81">
        <v>44624</v>
      </c>
      <c r="CP250" s="37" t="s">
        <v>2495</v>
      </c>
      <c r="CQ250" s="37" t="s">
        <v>2495</v>
      </c>
      <c r="CR250" s="37">
        <v>1</v>
      </c>
      <c r="CS250" s="37" t="s">
        <v>2496</v>
      </c>
      <c r="CT250" s="37"/>
      <c r="CU250" s="37"/>
      <c r="CV250" s="37">
        <v>41</v>
      </c>
      <c r="CW250" s="37">
        <v>2225</v>
      </c>
      <c r="CX250" s="37">
        <v>55</v>
      </c>
      <c r="CY250" s="37" t="s">
        <v>2496</v>
      </c>
      <c r="CZ250" s="37">
        <v>6</v>
      </c>
      <c r="DA250" s="37">
        <v>6</v>
      </c>
      <c r="DB250" s="37"/>
      <c r="DC2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250" s="37"/>
    </row>
    <row r="251" spans="1:108" ht="45" customHeight="1" x14ac:dyDescent="0.3">
      <c r="A251" s="50">
        <v>1023045131</v>
      </c>
      <c r="B251" s="37" t="s">
        <v>2427</v>
      </c>
      <c r="C251" s="81">
        <v>44623</v>
      </c>
      <c r="D251" s="81"/>
      <c r="E251" s="50"/>
      <c r="F251" s="50"/>
      <c r="G251" s="50"/>
      <c r="H251" s="37" t="s">
        <v>4102</v>
      </c>
      <c r="I251" s="37" t="s">
        <v>6748</v>
      </c>
      <c r="J251" s="37" t="str">
        <f>VLOOKUP(MATRIZ_PRINCIPAL_USUARIOS[[#This Row],[DUPLA]],DUPLAS[],2,0)</f>
        <v>GLORIA GUERRA - KAROL</v>
      </c>
      <c r="K251" s="37" t="s">
        <v>1</v>
      </c>
      <c r="L251" s="37" t="s">
        <v>4198</v>
      </c>
      <c r="M251" s="37" t="s">
        <v>3814</v>
      </c>
      <c r="N251" s="37" t="s">
        <v>3697</v>
      </c>
      <c r="O251" s="37" t="s">
        <v>4385</v>
      </c>
      <c r="P2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 VALENTINA MEJIA CUBIDES</v>
      </c>
      <c r="Q251" s="79">
        <v>43846</v>
      </c>
      <c r="R251" s="50">
        <f t="shared" ca="1" si="15"/>
        <v>3</v>
      </c>
      <c r="S251" s="50">
        <f t="shared" ca="1" si="16"/>
        <v>1</v>
      </c>
      <c r="T251" s="50">
        <f t="shared" ca="1" si="17"/>
        <v>27</v>
      </c>
      <c r="U251" s="37" t="str">
        <f ca="1">IF(MATRIZ_PRINCIPAL_USUARIOS[[#This Row],[FECHA DE NACIMIENTO]]&gt;0,CONCATENATE(R251," AÑOS ",S251," MESES ",T251," DIAS "),"")</f>
        <v xml:space="preserve">3 AÑOS 1 MESES 27 DIAS </v>
      </c>
      <c r="V2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1" s="116" t="s">
        <v>130</v>
      </c>
      <c r="X251" s="37" t="s">
        <v>8</v>
      </c>
      <c r="Y251" s="37" t="s">
        <v>116</v>
      </c>
      <c r="Z251" s="37" t="s">
        <v>116</v>
      </c>
      <c r="AA251" s="37" t="s">
        <v>2496</v>
      </c>
      <c r="AB251" s="37" t="s">
        <v>2496</v>
      </c>
      <c r="AC251" s="37"/>
      <c r="AD251" s="37" t="s">
        <v>2518</v>
      </c>
      <c r="AE251" s="37"/>
      <c r="AF251" s="37" t="s">
        <v>2496</v>
      </c>
      <c r="AG251" s="37" t="s">
        <v>2496</v>
      </c>
      <c r="AH251" s="37" t="s">
        <v>2496</v>
      </c>
      <c r="AI251" s="37" t="s">
        <v>2496</v>
      </c>
      <c r="AJ251" s="37" t="s">
        <v>2496</v>
      </c>
      <c r="AK251" s="37" t="s">
        <v>2496</v>
      </c>
      <c r="AL251" s="37" t="s">
        <v>2496</v>
      </c>
      <c r="AM251" s="37" t="s">
        <v>8</v>
      </c>
      <c r="AN251" s="37" t="s">
        <v>116</v>
      </c>
      <c r="AO251" s="37" t="s">
        <v>140</v>
      </c>
      <c r="AP251" s="62" t="s">
        <v>143</v>
      </c>
      <c r="AQ251" s="37" t="s">
        <v>151</v>
      </c>
      <c r="AR251" s="37" t="s">
        <v>4501</v>
      </c>
      <c r="AS251" s="37"/>
      <c r="AT251" s="37" t="s">
        <v>4986</v>
      </c>
      <c r="AU251" s="37">
        <v>3103040554</v>
      </c>
      <c r="AV251" s="37"/>
      <c r="AW251" s="37">
        <v>1</v>
      </c>
      <c r="AX251" s="37" t="s">
        <v>135</v>
      </c>
      <c r="AY251" s="37" t="s">
        <v>2495</v>
      </c>
      <c r="AZ251" s="58" t="s">
        <v>3592</v>
      </c>
      <c r="BA251" s="37" t="s">
        <v>2496</v>
      </c>
      <c r="BB251" s="37" t="s">
        <v>2496</v>
      </c>
      <c r="BC251" s="37" t="s">
        <v>3607</v>
      </c>
      <c r="BD251" s="37"/>
      <c r="BE251" s="37" t="s">
        <v>2434</v>
      </c>
      <c r="BF251" s="37" t="s">
        <v>2</v>
      </c>
      <c r="BG251" s="37">
        <v>1000990</v>
      </c>
      <c r="BH251" s="37" t="s">
        <v>3884</v>
      </c>
      <c r="BI251" s="37" t="s">
        <v>3696</v>
      </c>
      <c r="BJ251" s="37" t="s">
        <v>3697</v>
      </c>
      <c r="BK251" s="37" t="s">
        <v>4385</v>
      </c>
      <c r="BL251" s="79">
        <v>37683</v>
      </c>
      <c r="BM251" s="37" t="s">
        <v>8</v>
      </c>
      <c r="BN251" s="37"/>
      <c r="BO251" s="37"/>
      <c r="BP251" s="37"/>
      <c r="BQ251" s="37"/>
      <c r="BR251" s="37"/>
      <c r="BS251" s="37"/>
      <c r="BT251" s="37"/>
      <c r="BU251" s="37"/>
      <c r="BV251" s="79"/>
      <c r="BW251" s="50" t="str">
        <f t="shared" si="19"/>
        <v/>
      </c>
      <c r="BX251" s="62"/>
      <c r="BY251" s="62"/>
      <c r="BZ251" s="62"/>
      <c r="CA251" s="37" t="s">
        <v>2</v>
      </c>
      <c r="CB251" s="37">
        <v>1000989499</v>
      </c>
      <c r="CC251" s="37" t="s">
        <v>3775</v>
      </c>
      <c r="CD251" s="37"/>
      <c r="CE251" s="37" t="s">
        <v>3697</v>
      </c>
      <c r="CF251" s="37" t="s">
        <v>4385</v>
      </c>
      <c r="CG251" s="79"/>
      <c r="CH251" s="50" t="str">
        <f t="shared" si="18"/>
        <v/>
      </c>
      <c r="CI251" s="62"/>
      <c r="CJ251" s="62"/>
      <c r="CK251" s="62"/>
      <c r="CL251" s="37" t="s">
        <v>2443</v>
      </c>
      <c r="CM251" s="37" t="s">
        <v>2448</v>
      </c>
      <c r="CN251" s="37" t="s">
        <v>2495</v>
      </c>
      <c r="CO251" s="81">
        <v>44624</v>
      </c>
      <c r="CP251" s="37" t="s">
        <v>2495</v>
      </c>
      <c r="CQ251" s="37" t="s">
        <v>2495</v>
      </c>
      <c r="CR251" s="37">
        <v>1</v>
      </c>
      <c r="CS251" s="37" t="s">
        <v>2495</v>
      </c>
      <c r="CT251" s="37"/>
      <c r="CU251" s="37"/>
      <c r="CV251" s="37"/>
      <c r="CW251" s="37"/>
      <c r="CX251" s="37"/>
      <c r="CY251" s="37"/>
      <c r="CZ251" s="37"/>
      <c r="DA251" s="37"/>
      <c r="DB251" s="37"/>
      <c r="DC2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251" s="37"/>
    </row>
    <row r="252" spans="1:108" ht="45" customHeight="1" x14ac:dyDescent="0.3">
      <c r="A252" s="50">
        <v>1140938471</v>
      </c>
      <c r="B252" s="37" t="s">
        <v>2428</v>
      </c>
      <c r="C252" s="81">
        <v>44671</v>
      </c>
      <c r="D252" s="79">
        <v>44852</v>
      </c>
      <c r="E252" s="50"/>
      <c r="F252" s="50" t="e">
        <f>VLOOKUP(MATRIZ_PRINCIPAL_USUARIOS[[#This Row],[NOMBRE COMPLETO]],$E$659:$E$682,1,0)</f>
        <v>#N/A</v>
      </c>
      <c r="G252" s="50"/>
      <c r="H252" s="37" t="s">
        <v>4102</v>
      </c>
      <c r="I252" s="50" t="s">
        <v>6748</v>
      </c>
      <c r="J252" s="50" t="str">
        <f>VLOOKUP(MATRIZ_PRINCIPAL_USUARIOS[[#This Row],[DUPLA]],DUPLAS[],2,0)</f>
        <v>GLORIA GUERRA - KAROL</v>
      </c>
      <c r="K252" s="37" t="s">
        <v>1</v>
      </c>
      <c r="L252" s="37" t="s">
        <v>4092</v>
      </c>
      <c r="M252" s="37" t="s">
        <v>2622</v>
      </c>
      <c r="N252" s="37" t="s">
        <v>5736</v>
      </c>
      <c r="O252" s="37" t="s">
        <v>2726</v>
      </c>
      <c r="P2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VICTORIA MARINEZ CAICEDO</v>
      </c>
      <c r="Q252" s="79">
        <v>43991</v>
      </c>
      <c r="R252" s="50">
        <f t="shared" ca="1" si="15"/>
        <v>2</v>
      </c>
      <c r="S252" s="50">
        <f t="shared" ca="1" si="16"/>
        <v>9</v>
      </c>
      <c r="T252" s="50">
        <f t="shared" ca="1" si="17"/>
        <v>6</v>
      </c>
      <c r="U252" s="37" t="str">
        <f ca="1">IF(MATRIZ_PRINCIPAL_USUARIOS[[#This Row],[FECHA DE NACIMIENTO]]&gt;0,CONCATENATE(R252," AÑOS ",S252," MESES ",T252," DIAS "),"")</f>
        <v xml:space="preserve">2 AÑOS 9 MESES 6 DIAS </v>
      </c>
      <c r="V2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2" s="127" t="s">
        <v>130</v>
      </c>
      <c r="X252" s="37" t="s">
        <v>8</v>
      </c>
      <c r="Y252" s="37" t="s">
        <v>116</v>
      </c>
      <c r="Z252" s="37" t="s">
        <v>116</v>
      </c>
      <c r="AA252" s="37" t="s">
        <v>2496</v>
      </c>
      <c r="AB252" s="37" t="s">
        <v>2496</v>
      </c>
      <c r="AC252" s="37"/>
      <c r="AD252" s="37" t="s">
        <v>2518</v>
      </c>
      <c r="AE252" s="37"/>
      <c r="AF252" s="37" t="s">
        <v>2496</v>
      </c>
      <c r="AG252" s="37" t="s">
        <v>2496</v>
      </c>
      <c r="AH252" s="37" t="s">
        <v>2496</v>
      </c>
      <c r="AI252" s="37" t="s">
        <v>2496</v>
      </c>
      <c r="AJ252" s="37" t="s">
        <v>2496</v>
      </c>
      <c r="AK252" s="37" t="s">
        <v>2496</v>
      </c>
      <c r="AL252" s="37" t="s">
        <v>2496</v>
      </c>
      <c r="AM252" s="37" t="s">
        <v>8</v>
      </c>
      <c r="AN252" s="37" t="s">
        <v>116</v>
      </c>
      <c r="AO252" s="37" t="s">
        <v>140</v>
      </c>
      <c r="AP252" s="62" t="s">
        <v>143</v>
      </c>
      <c r="AQ252" s="37" t="s">
        <v>151</v>
      </c>
      <c r="AR252" s="37"/>
      <c r="AS252" s="37"/>
      <c r="AT252" s="37"/>
      <c r="AU252" s="37">
        <v>3026099814</v>
      </c>
      <c r="AV252" s="37">
        <v>3165143754</v>
      </c>
      <c r="AW252" s="37">
        <v>1</v>
      </c>
      <c r="AX252" s="37" t="s">
        <v>135</v>
      </c>
      <c r="AY252" s="37" t="s">
        <v>2496</v>
      </c>
      <c r="AZ252" s="58"/>
      <c r="BA252" s="37" t="s">
        <v>2496</v>
      </c>
      <c r="BB252" s="37" t="s">
        <v>2496</v>
      </c>
      <c r="BC252" s="37" t="s">
        <v>3654</v>
      </c>
      <c r="BD252" s="37"/>
      <c r="BE252" s="37" t="s">
        <v>2434</v>
      </c>
      <c r="BF252" s="37" t="s">
        <v>2</v>
      </c>
      <c r="BG252" s="37">
        <v>1023033043</v>
      </c>
      <c r="BH252" s="37" t="s">
        <v>3952</v>
      </c>
      <c r="BI252" s="37" t="s">
        <v>5737</v>
      </c>
      <c r="BJ252" s="37" t="s">
        <v>2726</v>
      </c>
      <c r="BK252" s="37" t="s">
        <v>3751</v>
      </c>
      <c r="BL252" s="79">
        <v>36182</v>
      </c>
      <c r="BM252" s="37" t="s">
        <v>8</v>
      </c>
      <c r="BN252" s="37" t="s">
        <v>116</v>
      </c>
      <c r="BO252" s="37" t="s">
        <v>116</v>
      </c>
      <c r="BP252" s="37" t="s">
        <v>5738</v>
      </c>
      <c r="BQ252" s="37">
        <v>1023025659</v>
      </c>
      <c r="BR252" s="37" t="s">
        <v>3925</v>
      </c>
      <c r="BS252" s="81" t="s">
        <v>4667</v>
      </c>
      <c r="BT252" s="37" t="s">
        <v>3751</v>
      </c>
      <c r="BU252" s="37" t="s">
        <v>4568</v>
      </c>
      <c r="BV252" s="79">
        <v>35634</v>
      </c>
      <c r="BW252" s="50">
        <f t="shared" ca="1" si="19"/>
        <v>25</v>
      </c>
      <c r="BX252" s="62" t="s">
        <v>8</v>
      </c>
      <c r="BY252" s="62" t="s">
        <v>116</v>
      </c>
      <c r="BZ252" s="62" t="s">
        <v>116</v>
      </c>
      <c r="CA252" s="37" t="s">
        <v>2</v>
      </c>
      <c r="CB252" s="37">
        <v>1023033043</v>
      </c>
      <c r="CC252" s="37" t="s">
        <v>3952</v>
      </c>
      <c r="CD252" s="37" t="s">
        <v>4641</v>
      </c>
      <c r="CE252" s="37" t="s">
        <v>2726</v>
      </c>
      <c r="CF252" s="37" t="s">
        <v>3751</v>
      </c>
      <c r="CG252" s="79">
        <v>36182</v>
      </c>
      <c r="CH252" s="50">
        <f t="shared" ca="1" si="18"/>
        <v>24</v>
      </c>
      <c r="CI252" s="62" t="s">
        <v>8</v>
      </c>
      <c r="CJ252" s="62" t="s">
        <v>116</v>
      </c>
      <c r="CK252" s="62" t="s">
        <v>116</v>
      </c>
      <c r="CL252" s="37" t="s">
        <v>2444</v>
      </c>
      <c r="CM252" s="37" t="s">
        <v>2468</v>
      </c>
      <c r="CN252" s="37" t="s">
        <v>2495</v>
      </c>
      <c r="CO252" s="81">
        <v>44659</v>
      </c>
      <c r="CP252" s="37" t="s">
        <v>2495</v>
      </c>
      <c r="CQ252" s="37" t="s">
        <v>2495</v>
      </c>
      <c r="CR252" s="37"/>
      <c r="CS252" s="37" t="s">
        <v>2496</v>
      </c>
      <c r="CT252" s="37"/>
      <c r="CU252" s="37"/>
      <c r="CV252" s="37"/>
      <c r="CW252" s="37">
        <v>3220</v>
      </c>
      <c r="CX252" s="37"/>
      <c r="CY252" s="37" t="s">
        <v>2495</v>
      </c>
      <c r="CZ252" s="37">
        <v>6</v>
      </c>
      <c r="DA252" s="37"/>
      <c r="DB252" s="37"/>
      <c r="DC2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2" s="37"/>
    </row>
    <row r="253" spans="1:108" ht="45" customHeight="1" x14ac:dyDescent="0.3">
      <c r="A253" s="50">
        <v>1023045752</v>
      </c>
      <c r="B253" s="37" t="s">
        <v>2428</v>
      </c>
      <c r="C253" s="81">
        <v>44623</v>
      </c>
      <c r="D253" s="81">
        <v>44671</v>
      </c>
      <c r="E253" s="50" t="e">
        <f>VLOOKUP(MATRIZ_PRINCIPAL_USUARIOS[[#This Row],[NUMERO DE DOCUMENTO]],#REF!,2,0)</f>
        <v>#REF!</v>
      </c>
      <c r="F253" s="50" t="e">
        <f>VLOOKUP(MATRIZ_PRINCIPAL_USUARIOS[[#This Row],[NOMBRE COMPLETO]],$E$659:$E$682,1,0)</f>
        <v>#N/A</v>
      </c>
      <c r="G253" s="50"/>
      <c r="H253" s="37" t="s">
        <v>4102</v>
      </c>
      <c r="I253" s="37" t="s">
        <v>6750</v>
      </c>
      <c r="J253" s="37" t="str">
        <f>VLOOKUP(MATRIZ_PRINCIPAL_USUARIOS[[#This Row],[DUPLA]],DUPLAS[],2,0)</f>
        <v>JOHANA ALVARADO</v>
      </c>
      <c r="K253" s="37" t="s">
        <v>1</v>
      </c>
      <c r="L253" s="37" t="s">
        <v>4386</v>
      </c>
      <c r="M253" s="37" t="s">
        <v>4298</v>
      </c>
      <c r="N253" s="37" t="s">
        <v>4387</v>
      </c>
      <c r="O253" s="37" t="s">
        <v>3751</v>
      </c>
      <c r="P2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SAHILY GABRIELA  SABOGAL MARTINEZ</v>
      </c>
      <c r="Q253" s="81">
        <v>44125</v>
      </c>
      <c r="R253" s="50">
        <f t="shared" ca="1" si="15"/>
        <v>2</v>
      </c>
      <c r="S253" s="50">
        <f t="shared" ca="1" si="16"/>
        <v>4</v>
      </c>
      <c r="T253" s="50">
        <f t="shared" ca="1" si="17"/>
        <v>22</v>
      </c>
      <c r="U253" s="37" t="str">
        <f ca="1">IF(MATRIZ_PRINCIPAL_USUARIOS[[#This Row],[FECHA DE NACIMIENTO]]&gt;0,CONCATENATE(R253," AÑOS ",S253," MESES ",T253," DIAS "),"")</f>
        <v xml:space="preserve">2 AÑOS 4 MESES 22 DIAS </v>
      </c>
      <c r="V2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3" s="116" t="s">
        <v>130</v>
      </c>
      <c r="X253" s="37" t="s">
        <v>8</v>
      </c>
      <c r="Y253" s="37" t="s">
        <v>116</v>
      </c>
      <c r="Z253" s="37" t="s">
        <v>116</v>
      </c>
      <c r="AA253" s="37" t="s">
        <v>2496</v>
      </c>
      <c r="AB253" s="37" t="s">
        <v>2496</v>
      </c>
      <c r="AC253" s="37"/>
      <c r="AD253" s="37" t="s">
        <v>2518</v>
      </c>
      <c r="AE253" s="37"/>
      <c r="AF253" s="37" t="s">
        <v>2496</v>
      </c>
      <c r="AG253" s="37" t="s">
        <v>2496</v>
      </c>
      <c r="AH253" s="37" t="s">
        <v>2496</v>
      </c>
      <c r="AI253" s="37" t="s">
        <v>2496</v>
      </c>
      <c r="AJ253" s="37" t="s">
        <v>2496</v>
      </c>
      <c r="AK253" s="37" t="s">
        <v>2496</v>
      </c>
      <c r="AL253" s="37" t="s">
        <v>2496</v>
      </c>
      <c r="AM253" s="37" t="s">
        <v>8</v>
      </c>
      <c r="AN253" s="37" t="s">
        <v>116</v>
      </c>
      <c r="AO253" s="37" t="s">
        <v>140</v>
      </c>
      <c r="AP253" s="62" t="s">
        <v>143</v>
      </c>
      <c r="AQ253" s="37" t="s">
        <v>151</v>
      </c>
      <c r="AR253" s="37" t="s">
        <v>4539</v>
      </c>
      <c r="AS253" s="37"/>
      <c r="AT253" s="37" t="s">
        <v>4987</v>
      </c>
      <c r="AU253" s="37">
        <v>3137588497</v>
      </c>
      <c r="AV253" s="37"/>
      <c r="AW253" s="37">
        <v>1</v>
      </c>
      <c r="AX253" s="37" t="s">
        <v>135</v>
      </c>
      <c r="AY253" s="37" t="s">
        <v>2495</v>
      </c>
      <c r="AZ253" s="37" t="s">
        <v>3601</v>
      </c>
      <c r="BA253" s="37" t="s">
        <v>2496</v>
      </c>
      <c r="BB253" s="37" t="s">
        <v>2496</v>
      </c>
      <c r="BC253" s="37" t="s">
        <v>3607</v>
      </c>
      <c r="BD253" s="37"/>
      <c r="BE253" s="37" t="s">
        <v>2434</v>
      </c>
      <c r="BF253" s="37" t="s">
        <v>2</v>
      </c>
      <c r="BG253" s="37">
        <v>1000686497</v>
      </c>
      <c r="BH253" s="37" t="s">
        <v>3738</v>
      </c>
      <c r="BI253" s="37" t="s">
        <v>3814</v>
      </c>
      <c r="BJ253" s="37" t="s">
        <v>3751</v>
      </c>
      <c r="BK253" s="37" t="s">
        <v>4066</v>
      </c>
      <c r="BL253" s="81">
        <v>29485</v>
      </c>
      <c r="BM253" s="37" t="s">
        <v>8</v>
      </c>
      <c r="BN253" s="37" t="s">
        <v>116</v>
      </c>
      <c r="BO253" s="37" t="s">
        <v>116</v>
      </c>
      <c r="BP253" s="37"/>
      <c r="BQ253" s="37"/>
      <c r="BR253" s="37"/>
      <c r="BS253" s="37"/>
      <c r="BT253" s="37"/>
      <c r="BU253" s="37"/>
      <c r="BV253" s="81"/>
      <c r="BW253" s="50" t="str">
        <f t="shared" si="19"/>
        <v/>
      </c>
      <c r="BX253" s="62"/>
      <c r="BY253" s="62"/>
      <c r="BZ253" s="62"/>
      <c r="CA253" s="37" t="s">
        <v>2</v>
      </c>
      <c r="CB253" s="37">
        <v>1000686497</v>
      </c>
      <c r="CC253" s="37" t="s">
        <v>3738</v>
      </c>
      <c r="CD253" s="37" t="s">
        <v>3814</v>
      </c>
      <c r="CE253" s="37" t="s">
        <v>3751</v>
      </c>
      <c r="CF253" s="37" t="s">
        <v>4066</v>
      </c>
      <c r="CG253" s="81">
        <v>29485</v>
      </c>
      <c r="CH253" s="50">
        <f t="shared" ca="1" si="18"/>
        <v>42</v>
      </c>
      <c r="CI253" s="62" t="s">
        <v>8</v>
      </c>
      <c r="CJ253" s="62" t="s">
        <v>116</v>
      </c>
      <c r="CK253" s="62" t="s">
        <v>116</v>
      </c>
      <c r="CL253" s="37" t="s">
        <v>2443</v>
      </c>
      <c r="CM253" s="37" t="s">
        <v>2457</v>
      </c>
      <c r="CN253" s="37" t="s">
        <v>2495</v>
      </c>
      <c r="CO253" s="81">
        <v>44624</v>
      </c>
      <c r="CP253" s="37" t="s">
        <v>2496</v>
      </c>
      <c r="CQ253" s="37" t="s">
        <v>2495</v>
      </c>
      <c r="CR253" s="37">
        <v>2</v>
      </c>
      <c r="CS253" s="37" t="s">
        <v>2495</v>
      </c>
      <c r="CT253" s="37" t="s">
        <v>4082</v>
      </c>
      <c r="CU253" s="37"/>
      <c r="CV253" s="37"/>
      <c r="CW253" s="37">
        <v>2550</v>
      </c>
      <c r="CX253" s="37">
        <v>49</v>
      </c>
      <c r="CY253" s="37" t="s">
        <v>2496</v>
      </c>
      <c r="CZ253" s="37">
        <v>6</v>
      </c>
      <c r="DA253" s="37">
        <v>6</v>
      </c>
      <c r="DB253" s="37"/>
      <c r="DC2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3" s="37"/>
    </row>
    <row r="254" spans="1:108" ht="45" customHeight="1" x14ac:dyDescent="0.3">
      <c r="A254" s="50">
        <v>1243859055</v>
      </c>
      <c r="B254" s="37" t="s">
        <v>2428</v>
      </c>
      <c r="C254" s="81">
        <v>44623</v>
      </c>
      <c r="D254" s="81">
        <v>44767</v>
      </c>
      <c r="E254" s="50" t="e">
        <f>VLOOKUP(MATRIZ_PRINCIPAL_USUARIOS[[#This Row],[NUMERO DE DOCUMENTO]],#REF!,2,0)</f>
        <v>#REF!</v>
      </c>
      <c r="F254" s="50" t="e">
        <f>VLOOKUP(MATRIZ_PRINCIPAL_USUARIOS[[#This Row],[NOMBRE COMPLETO]],$E$659:$E$682,1,0)</f>
        <v>#N/A</v>
      </c>
      <c r="G254" s="50"/>
      <c r="H254" s="37" t="s">
        <v>4102</v>
      </c>
      <c r="I254" s="37" t="s">
        <v>6748</v>
      </c>
      <c r="J254" s="37" t="str">
        <f>VLOOKUP(MATRIZ_PRINCIPAL_USUARIOS[[#This Row],[DUPLA]],DUPLAS[],2,0)</f>
        <v>GLORIA GUERRA - KAROL</v>
      </c>
      <c r="K254" s="37" t="s">
        <v>1</v>
      </c>
      <c r="L254" s="37" t="s">
        <v>3713</v>
      </c>
      <c r="M254" s="37" t="s">
        <v>3865</v>
      </c>
      <c r="N254" s="37" t="s">
        <v>4388</v>
      </c>
      <c r="O254" s="37" t="s">
        <v>4085</v>
      </c>
      <c r="P2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MARIANA ROCHA ROZO</v>
      </c>
      <c r="Q254" s="81">
        <v>44003</v>
      </c>
      <c r="R254" s="50">
        <f t="shared" ca="1" si="15"/>
        <v>2</v>
      </c>
      <c r="S254" s="50">
        <f t="shared" ca="1" si="16"/>
        <v>8</v>
      </c>
      <c r="T254" s="50">
        <f t="shared" ca="1" si="17"/>
        <v>22</v>
      </c>
      <c r="U254" s="37" t="str">
        <f ca="1">IF(MATRIZ_PRINCIPAL_USUARIOS[[#This Row],[FECHA DE NACIMIENTO]]&gt;0,CONCATENATE(R254," AÑOS ",S254," MESES ",T254," DIAS "),"")</f>
        <v xml:space="preserve">2 AÑOS 8 MESES 22 DIAS </v>
      </c>
      <c r="V2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4" s="116" t="s">
        <v>130</v>
      </c>
      <c r="X254" s="37" t="s">
        <v>8</v>
      </c>
      <c r="Y254" s="37" t="s">
        <v>116</v>
      </c>
      <c r="Z254" s="37" t="s">
        <v>116</v>
      </c>
      <c r="AA254" s="37" t="s">
        <v>2496</v>
      </c>
      <c r="AB254" s="37" t="s">
        <v>2496</v>
      </c>
      <c r="AC254" s="37"/>
      <c r="AD254" s="37" t="s">
        <v>2518</v>
      </c>
      <c r="AE254" s="37"/>
      <c r="AF254" s="37" t="s">
        <v>2496</v>
      </c>
      <c r="AG254" s="37" t="s">
        <v>2496</v>
      </c>
      <c r="AH254" s="37" t="s">
        <v>2496</v>
      </c>
      <c r="AI254" s="37" t="s">
        <v>2496</v>
      </c>
      <c r="AJ254" s="37" t="s">
        <v>2496</v>
      </c>
      <c r="AK254" s="37" t="s">
        <v>2496</v>
      </c>
      <c r="AL254" s="37" t="s">
        <v>2496</v>
      </c>
      <c r="AM254" s="37" t="s">
        <v>8</v>
      </c>
      <c r="AN254" s="37" t="s">
        <v>116</v>
      </c>
      <c r="AO254" s="37" t="s">
        <v>140</v>
      </c>
      <c r="AP254" s="62" t="s">
        <v>143</v>
      </c>
      <c r="AQ254" s="37" t="s">
        <v>151</v>
      </c>
      <c r="AR254" s="37" t="s">
        <v>4501</v>
      </c>
      <c r="AS254" s="37"/>
      <c r="AT254" s="37" t="s">
        <v>4988</v>
      </c>
      <c r="AU254" s="37">
        <v>3124866145</v>
      </c>
      <c r="AV254" s="37"/>
      <c r="AW254" s="37">
        <v>1</v>
      </c>
      <c r="AX254" s="37" t="s">
        <v>135</v>
      </c>
      <c r="AY254" s="37" t="s">
        <v>2495</v>
      </c>
      <c r="AZ254" s="58" t="s">
        <v>3591</v>
      </c>
      <c r="BA254" s="37" t="s">
        <v>2496</v>
      </c>
      <c r="BB254" s="37" t="s">
        <v>2496</v>
      </c>
      <c r="BC254" s="37" t="s">
        <v>3607</v>
      </c>
      <c r="BD254" s="37"/>
      <c r="BE254" s="37" t="s">
        <v>2434</v>
      </c>
      <c r="BF254" s="37" t="s">
        <v>2</v>
      </c>
      <c r="BG254" s="37">
        <v>1000929565</v>
      </c>
      <c r="BH254" s="37" t="s">
        <v>3933</v>
      </c>
      <c r="BI254" s="37" t="s">
        <v>3739</v>
      </c>
      <c r="BJ254" s="37" t="s">
        <v>4085</v>
      </c>
      <c r="BK254" s="37" t="s">
        <v>4989</v>
      </c>
      <c r="BL254" s="81">
        <v>35608</v>
      </c>
      <c r="BM254" s="37" t="s">
        <v>8</v>
      </c>
      <c r="BN254" s="37" t="s">
        <v>116</v>
      </c>
      <c r="BO254" s="37" t="s">
        <v>116</v>
      </c>
      <c r="BP254" s="37" t="s">
        <v>2</v>
      </c>
      <c r="BQ254" s="37">
        <v>1023027959</v>
      </c>
      <c r="BR254" s="37" t="s">
        <v>4990</v>
      </c>
      <c r="BS254" s="37" t="s">
        <v>3944</v>
      </c>
      <c r="BT254" s="37" t="s">
        <v>4388</v>
      </c>
      <c r="BU254" s="37" t="s">
        <v>4180</v>
      </c>
      <c r="BV254" s="81">
        <v>35943</v>
      </c>
      <c r="BW254" s="50">
        <f t="shared" ca="1" si="19"/>
        <v>24</v>
      </c>
      <c r="BX254" s="62" t="s">
        <v>8</v>
      </c>
      <c r="BY254" s="62" t="s">
        <v>116</v>
      </c>
      <c r="BZ254" s="62" t="s">
        <v>116</v>
      </c>
      <c r="CA254" s="37" t="s">
        <v>2</v>
      </c>
      <c r="CB254" s="37">
        <v>1000929565</v>
      </c>
      <c r="CC254" s="37" t="s">
        <v>3933</v>
      </c>
      <c r="CD254" s="37" t="s">
        <v>3739</v>
      </c>
      <c r="CE254" s="37" t="s">
        <v>4085</v>
      </c>
      <c r="CF254" s="37" t="s">
        <v>4989</v>
      </c>
      <c r="CG254" s="81">
        <v>35608</v>
      </c>
      <c r="CH254" s="50">
        <f t="shared" ca="1" si="18"/>
        <v>25</v>
      </c>
      <c r="CI254" s="62" t="s">
        <v>8</v>
      </c>
      <c r="CJ254" s="62" t="s">
        <v>116</v>
      </c>
      <c r="CK254" s="62" t="s">
        <v>116</v>
      </c>
      <c r="CL254" s="37" t="s">
        <v>2443</v>
      </c>
      <c r="CM254" s="37" t="s">
        <v>2457</v>
      </c>
      <c r="CN254" s="37" t="s">
        <v>2496</v>
      </c>
      <c r="CO254" s="81">
        <v>44624</v>
      </c>
      <c r="CP254" s="37" t="s">
        <v>2496</v>
      </c>
      <c r="CQ254" s="37" t="s">
        <v>2496</v>
      </c>
      <c r="CR254" s="81"/>
      <c r="CS254" s="37" t="s">
        <v>2495</v>
      </c>
      <c r="CT254" s="37" t="s">
        <v>4082</v>
      </c>
      <c r="CU254" s="37"/>
      <c r="CV254" s="37">
        <v>35</v>
      </c>
      <c r="CW254" s="37">
        <v>2210</v>
      </c>
      <c r="CX254" s="37">
        <v>45</v>
      </c>
      <c r="CY254" s="37" t="s">
        <v>2496</v>
      </c>
      <c r="CZ254" s="37">
        <v>6</v>
      </c>
      <c r="DA254" s="37">
        <v>6</v>
      </c>
      <c r="DB254" s="37"/>
      <c r="DC2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4" s="37"/>
    </row>
    <row r="255" spans="1:108" ht="45" customHeight="1" x14ac:dyDescent="0.3">
      <c r="A255" s="50">
        <v>1023045915</v>
      </c>
      <c r="B255" s="37" t="s">
        <v>2427</v>
      </c>
      <c r="C255" s="81">
        <v>44623</v>
      </c>
      <c r="D255" s="81"/>
      <c r="E255" s="50"/>
      <c r="F255" s="50"/>
      <c r="G255" s="50"/>
      <c r="H255" s="37" t="s">
        <v>4102</v>
      </c>
      <c r="I255" s="37" t="s">
        <v>6748</v>
      </c>
      <c r="J255" s="37" t="str">
        <f>VLOOKUP(MATRIZ_PRINCIPAL_USUARIOS[[#This Row],[DUPLA]],DUPLAS[],2,0)</f>
        <v>GLORIA GUERRA - KAROL</v>
      </c>
      <c r="K255" s="37" t="s">
        <v>1</v>
      </c>
      <c r="L255" s="37" t="s">
        <v>3956</v>
      </c>
      <c r="M255" s="37" t="s">
        <v>4389</v>
      </c>
      <c r="N255" s="37" t="s">
        <v>4390</v>
      </c>
      <c r="O255" s="37" t="s">
        <v>4371</v>
      </c>
      <c r="P2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DEYSI DALLANA MIRAÑA CRUZ</v>
      </c>
      <c r="Q255" s="81">
        <v>44144</v>
      </c>
      <c r="R255" s="50">
        <f t="shared" ca="1" si="15"/>
        <v>2</v>
      </c>
      <c r="S255" s="50">
        <f t="shared" ca="1" si="16"/>
        <v>4</v>
      </c>
      <c r="T255" s="50">
        <f t="shared" ca="1" si="17"/>
        <v>6</v>
      </c>
      <c r="U255" s="37" t="str">
        <f ca="1">IF(MATRIZ_PRINCIPAL_USUARIOS[[#This Row],[FECHA DE NACIMIENTO]]&gt;0,CONCATENATE(R255," AÑOS ",S255," MESES ",T255," DIAS "),"")</f>
        <v xml:space="preserve">2 AÑOS 4 MESES 6 DIAS </v>
      </c>
      <c r="V2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5" s="116" t="s">
        <v>130</v>
      </c>
      <c r="X255" s="37" t="s">
        <v>8</v>
      </c>
      <c r="Y255" s="37" t="s">
        <v>116</v>
      </c>
      <c r="Z255" s="37" t="s">
        <v>116</v>
      </c>
      <c r="AA255" s="37" t="s">
        <v>2496</v>
      </c>
      <c r="AB255" s="37" t="s">
        <v>2496</v>
      </c>
      <c r="AC255" s="37"/>
      <c r="AD255" s="37" t="s">
        <v>2518</v>
      </c>
      <c r="AE255" s="37"/>
      <c r="AF255" s="37" t="s">
        <v>2496</v>
      </c>
      <c r="AG255" s="37" t="s">
        <v>2496</v>
      </c>
      <c r="AH255" s="37" t="s">
        <v>2496</v>
      </c>
      <c r="AI255" s="37" t="s">
        <v>2496</v>
      </c>
      <c r="AJ255" s="37" t="s">
        <v>2496</v>
      </c>
      <c r="AK255" s="37" t="s">
        <v>2496</v>
      </c>
      <c r="AL255" s="37" t="s">
        <v>2496</v>
      </c>
      <c r="AM255" s="37" t="s">
        <v>8</v>
      </c>
      <c r="AN255" s="37" t="s">
        <v>116</v>
      </c>
      <c r="AO255" s="37" t="s">
        <v>141</v>
      </c>
      <c r="AP255" s="37" t="s">
        <v>143</v>
      </c>
      <c r="AQ255" s="37" t="s">
        <v>151</v>
      </c>
      <c r="AR255" s="37" t="s">
        <v>4957</v>
      </c>
      <c r="AS255" s="37"/>
      <c r="AT255" s="37" t="s">
        <v>4959</v>
      </c>
      <c r="AU255" s="37">
        <v>3132411332</v>
      </c>
      <c r="AV255" s="37"/>
      <c r="AW255" s="37">
        <v>1</v>
      </c>
      <c r="AX255" s="37" t="s">
        <v>134</v>
      </c>
      <c r="AY255" s="37" t="s">
        <v>2495</v>
      </c>
      <c r="AZ255" s="58" t="s">
        <v>3652</v>
      </c>
      <c r="BA255" s="37" t="s">
        <v>2496</v>
      </c>
      <c r="BB255" s="37" t="s">
        <v>2496</v>
      </c>
      <c r="BC255" s="37" t="s">
        <v>3607</v>
      </c>
      <c r="BD255" s="37"/>
      <c r="BE255" s="37" t="s">
        <v>2434</v>
      </c>
      <c r="BF255" s="37" t="s">
        <v>2</v>
      </c>
      <c r="BG255" s="37">
        <v>26641347</v>
      </c>
      <c r="BH255" s="37" t="s">
        <v>4991</v>
      </c>
      <c r="BI255" s="37"/>
      <c r="BJ255" s="37" t="s">
        <v>4371</v>
      </c>
      <c r="BK255" s="37" t="s">
        <v>4384</v>
      </c>
      <c r="BL255" s="81">
        <v>28579</v>
      </c>
      <c r="BM255" s="37" t="s">
        <v>8</v>
      </c>
      <c r="BN255" s="37" t="s">
        <v>14</v>
      </c>
      <c r="BO255" s="37" t="s">
        <v>55</v>
      </c>
      <c r="BP255" s="37"/>
      <c r="BQ255" s="37"/>
      <c r="BR255" s="37"/>
      <c r="BS255" s="37"/>
      <c r="BT255" s="37"/>
      <c r="BU255" s="37"/>
      <c r="BV255" s="81"/>
      <c r="BW255" s="50" t="str">
        <f t="shared" si="19"/>
        <v/>
      </c>
      <c r="BX255" s="62"/>
      <c r="BY255" s="62"/>
      <c r="BZ255" s="62"/>
      <c r="CA255" s="37" t="s">
        <v>2</v>
      </c>
      <c r="CB255" s="37">
        <v>26641347</v>
      </c>
      <c r="CC255" s="37" t="s">
        <v>4991</v>
      </c>
      <c r="CD255" s="37"/>
      <c r="CE255" s="37" t="s">
        <v>4371</v>
      </c>
      <c r="CF255" s="37" t="s">
        <v>4384</v>
      </c>
      <c r="CG255" s="81">
        <v>28579</v>
      </c>
      <c r="CH255" s="50">
        <f t="shared" ca="1" si="18"/>
        <v>44</v>
      </c>
      <c r="CI255" s="62" t="s">
        <v>8</v>
      </c>
      <c r="CJ255" s="62" t="s">
        <v>14</v>
      </c>
      <c r="CK255" s="62" t="s">
        <v>55</v>
      </c>
      <c r="CL255" s="37" t="s">
        <v>2444</v>
      </c>
      <c r="CM255" s="37" t="s">
        <v>2466</v>
      </c>
      <c r="CN255" s="37" t="s">
        <v>2495</v>
      </c>
      <c r="CO255" s="81">
        <v>44624</v>
      </c>
      <c r="CP255" s="37" t="s">
        <v>2495</v>
      </c>
      <c r="CQ255" s="37" t="s">
        <v>2495</v>
      </c>
      <c r="CR255" s="37">
        <v>2</v>
      </c>
      <c r="CS255" s="37" t="s">
        <v>2496</v>
      </c>
      <c r="CT255" s="37" t="s">
        <v>4082</v>
      </c>
      <c r="CU255" s="37"/>
      <c r="CV255" s="37"/>
      <c r="CW255" s="37">
        <v>3200</v>
      </c>
      <c r="CX255" s="37">
        <v>52</v>
      </c>
      <c r="CY255" s="37" t="s">
        <v>2496</v>
      </c>
      <c r="CZ255" s="37">
        <v>6</v>
      </c>
      <c r="DA255" s="37">
        <v>6</v>
      </c>
      <c r="DB255" s="37"/>
      <c r="DC2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5" s="37"/>
    </row>
    <row r="256" spans="1:108" ht="45" customHeight="1" x14ac:dyDescent="0.3">
      <c r="A256" s="50">
        <v>1023046429</v>
      </c>
      <c r="B256" s="37" t="s">
        <v>2427</v>
      </c>
      <c r="C256" s="81">
        <v>44623</v>
      </c>
      <c r="D256" s="81"/>
      <c r="E256" s="50"/>
      <c r="F256" s="50"/>
      <c r="G256" s="50"/>
      <c r="H256" s="37" t="s">
        <v>4102</v>
      </c>
      <c r="I256" s="37" t="s">
        <v>6748</v>
      </c>
      <c r="J256" s="37" t="str">
        <f>VLOOKUP(MATRIZ_PRINCIPAL_USUARIOS[[#This Row],[DUPLA]],DUPLAS[],2,0)</f>
        <v>GLORIA GUERRA - KAROL</v>
      </c>
      <c r="K256" s="37" t="s">
        <v>1</v>
      </c>
      <c r="L256" s="37" t="s">
        <v>4391</v>
      </c>
      <c r="M256" s="37" t="s">
        <v>3866</v>
      </c>
      <c r="N256" s="37" t="s">
        <v>3979</v>
      </c>
      <c r="O256" s="37" t="s">
        <v>3731</v>
      </c>
      <c r="P2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JEREMY JOSE GARZON GARCIA</v>
      </c>
      <c r="Q256" s="79">
        <v>44252</v>
      </c>
      <c r="R256" s="50">
        <f t="shared" ca="1" si="15"/>
        <v>2</v>
      </c>
      <c r="S256" s="50">
        <f t="shared" ca="1" si="16"/>
        <v>0</v>
      </c>
      <c r="T256" s="50">
        <f t="shared" ca="1" si="17"/>
        <v>18</v>
      </c>
      <c r="U256" s="37" t="str">
        <f ca="1">IF(MATRIZ_PRINCIPAL_USUARIOS[[#This Row],[FECHA DE NACIMIENTO]]&gt;0,CONCATENATE(R256," AÑOS ",S256," MESES ",T256," DIAS "),"")</f>
        <v xml:space="preserve">2 AÑOS 0 MESES 18 DIAS </v>
      </c>
      <c r="V2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6" s="116" t="s">
        <v>129</v>
      </c>
      <c r="X256" s="37" t="s">
        <v>8</v>
      </c>
      <c r="Y256" s="37" t="s">
        <v>116</v>
      </c>
      <c r="Z256" s="37" t="s">
        <v>116</v>
      </c>
      <c r="AA256" s="37" t="s">
        <v>2496</v>
      </c>
      <c r="AB256" s="37" t="s">
        <v>2496</v>
      </c>
      <c r="AC256" s="37"/>
      <c r="AD256" s="37" t="s">
        <v>2518</v>
      </c>
      <c r="AE256" s="37"/>
      <c r="AF256" s="37" t="s">
        <v>2496</v>
      </c>
      <c r="AG256" s="37" t="s">
        <v>2496</v>
      </c>
      <c r="AH256" s="37" t="s">
        <v>2496</v>
      </c>
      <c r="AI256" s="37" t="s">
        <v>2496</v>
      </c>
      <c r="AJ256" s="37" t="s">
        <v>2496</v>
      </c>
      <c r="AK256" s="37" t="s">
        <v>2496</v>
      </c>
      <c r="AL256" s="37" t="s">
        <v>2496</v>
      </c>
      <c r="AM256" s="37" t="s">
        <v>8</v>
      </c>
      <c r="AN256" s="37" t="s">
        <v>116</v>
      </c>
      <c r="AO256" s="37" t="s">
        <v>140</v>
      </c>
      <c r="AP256" s="62" t="s">
        <v>143</v>
      </c>
      <c r="AQ256" s="37" t="s">
        <v>151</v>
      </c>
      <c r="AR256" s="37" t="s">
        <v>4539</v>
      </c>
      <c r="AS256" s="37"/>
      <c r="AT256" s="37" t="s">
        <v>4992</v>
      </c>
      <c r="AU256" s="37">
        <v>3183045646</v>
      </c>
      <c r="AV256" s="37"/>
      <c r="AW256" s="37">
        <v>1</v>
      </c>
      <c r="AX256" s="37" t="s">
        <v>135</v>
      </c>
      <c r="AY256" s="37" t="s">
        <v>2496</v>
      </c>
      <c r="AZ256" s="58"/>
      <c r="BA256" s="37" t="s">
        <v>2496</v>
      </c>
      <c r="BB256" s="37" t="s">
        <v>2496</v>
      </c>
      <c r="BC256" s="37" t="s">
        <v>3654</v>
      </c>
      <c r="BD256" s="37"/>
      <c r="BE256" s="37" t="s">
        <v>2434</v>
      </c>
      <c r="BF256" s="37" t="s">
        <v>2</v>
      </c>
      <c r="BG256" s="37">
        <v>1023878352</v>
      </c>
      <c r="BH256" s="37" t="s">
        <v>4993</v>
      </c>
      <c r="BI256" s="37" t="s">
        <v>3740</v>
      </c>
      <c r="BJ256" s="37" t="s">
        <v>3731</v>
      </c>
      <c r="BK256" s="37" t="s">
        <v>4994</v>
      </c>
      <c r="BL256" s="79">
        <v>32312</v>
      </c>
      <c r="BM256" s="37" t="s">
        <v>8</v>
      </c>
      <c r="BN256" s="37" t="s">
        <v>116</v>
      </c>
      <c r="BO256" s="37" t="s">
        <v>116</v>
      </c>
      <c r="BP256" s="37" t="s">
        <v>2</v>
      </c>
      <c r="BQ256" s="37">
        <v>80741786</v>
      </c>
      <c r="BR256" s="37" t="s">
        <v>3866</v>
      </c>
      <c r="BS256" s="37" t="s">
        <v>4995</v>
      </c>
      <c r="BT256" s="37" t="s">
        <v>3979</v>
      </c>
      <c r="BU256" s="37" t="s">
        <v>2629</v>
      </c>
      <c r="BV256" s="79">
        <v>30220</v>
      </c>
      <c r="BW256" s="50">
        <f t="shared" ca="1" si="19"/>
        <v>40</v>
      </c>
      <c r="BX256" s="62" t="s">
        <v>8</v>
      </c>
      <c r="BY256" s="62" t="s">
        <v>116</v>
      </c>
      <c r="BZ256" s="62" t="s">
        <v>116</v>
      </c>
      <c r="CA256" s="37" t="s">
        <v>2</v>
      </c>
      <c r="CB256" s="37">
        <v>1023878352</v>
      </c>
      <c r="CC256" s="37" t="s">
        <v>4993</v>
      </c>
      <c r="CD256" s="37" t="s">
        <v>3740</v>
      </c>
      <c r="CE256" s="37" t="s">
        <v>3731</v>
      </c>
      <c r="CF256" s="37" t="s">
        <v>4994</v>
      </c>
      <c r="CG256" s="79">
        <v>32312</v>
      </c>
      <c r="CH256" s="50">
        <f t="shared" ca="1" si="18"/>
        <v>34</v>
      </c>
      <c r="CI256" s="62" t="s">
        <v>8</v>
      </c>
      <c r="CJ256" s="62" t="s">
        <v>116</v>
      </c>
      <c r="CK256" s="62" t="s">
        <v>116</v>
      </c>
      <c r="CL256" s="37" t="s">
        <v>2444</v>
      </c>
      <c r="CM256" s="37" t="s">
        <v>2462</v>
      </c>
      <c r="CN256" s="37" t="s">
        <v>2495</v>
      </c>
      <c r="CO256" s="81">
        <v>44624</v>
      </c>
      <c r="CP256" s="37" t="s">
        <v>2495</v>
      </c>
      <c r="CQ256" s="37" t="s">
        <v>2496</v>
      </c>
      <c r="CR256" s="37"/>
      <c r="CS256" s="37" t="s">
        <v>2495</v>
      </c>
      <c r="CT256" s="37" t="s">
        <v>4082</v>
      </c>
      <c r="CU256" s="37"/>
      <c r="CV256" s="37">
        <v>40</v>
      </c>
      <c r="CW256" s="37">
        <v>2505</v>
      </c>
      <c r="CX256" s="37">
        <v>45</v>
      </c>
      <c r="CY256" s="37" t="s">
        <v>2495</v>
      </c>
      <c r="CZ256" s="37">
        <v>6</v>
      </c>
      <c r="DA256" s="37"/>
      <c r="DB256" s="37"/>
      <c r="DC2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6" s="37"/>
    </row>
    <row r="257" spans="1:108" ht="45" customHeight="1" x14ac:dyDescent="0.3">
      <c r="A257" s="50">
        <v>1010252069</v>
      </c>
      <c r="B257" s="37" t="s">
        <v>2427</v>
      </c>
      <c r="C257" s="81">
        <v>44623</v>
      </c>
      <c r="D257" s="81"/>
      <c r="E257" s="50"/>
      <c r="F257" s="50"/>
      <c r="G257" s="50"/>
      <c r="H257" s="37" t="s">
        <v>4102</v>
      </c>
      <c r="I257" s="37" t="s">
        <v>6745</v>
      </c>
      <c r="J257" s="37" t="str">
        <f>VLOOKUP(MATRIZ_PRINCIPAL_USUARIOS[[#This Row],[DUPLA]],DUPLAS[],2,0)</f>
        <v>NIKOL MALES - ANDREA ROCIO</v>
      </c>
      <c r="K257" s="37" t="s">
        <v>1</v>
      </c>
      <c r="L257" s="37" t="s">
        <v>4392</v>
      </c>
      <c r="M257" s="37" t="s">
        <v>4126</v>
      </c>
      <c r="N257" s="37" t="s">
        <v>4393</v>
      </c>
      <c r="O257" s="37" t="s">
        <v>3788</v>
      </c>
      <c r="P2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GREYSI CELESTE  GUGUMA LOPEZ</v>
      </c>
      <c r="Q257" s="79">
        <v>44355</v>
      </c>
      <c r="R257" s="50">
        <f t="shared" ca="1" si="15"/>
        <v>1</v>
      </c>
      <c r="S257" s="50">
        <f t="shared" ca="1" si="16"/>
        <v>9</v>
      </c>
      <c r="T257" s="50">
        <f t="shared" ca="1" si="17"/>
        <v>7</v>
      </c>
      <c r="U257" s="37" t="str">
        <f ca="1">IF(MATRIZ_PRINCIPAL_USUARIOS[[#This Row],[FECHA DE NACIMIENTO]]&gt;0,CONCATENATE(R257," AÑOS ",S257," MESES ",T257," DIAS "),"")</f>
        <v xml:space="preserve">1 AÑOS 9 MESES 7 DIAS </v>
      </c>
      <c r="V2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7" s="116" t="s">
        <v>130</v>
      </c>
      <c r="X257" s="37" t="s">
        <v>8</v>
      </c>
      <c r="Y257" s="37" t="s">
        <v>116</v>
      </c>
      <c r="Z257" s="37" t="s">
        <v>116</v>
      </c>
      <c r="AA257" s="37" t="s">
        <v>2496</v>
      </c>
      <c r="AB257" s="37" t="s">
        <v>2496</v>
      </c>
      <c r="AC257" s="37"/>
      <c r="AD257" s="37" t="s">
        <v>2518</v>
      </c>
      <c r="AE257" s="37"/>
      <c r="AF257" s="37" t="s">
        <v>2496</v>
      </c>
      <c r="AG257" s="37" t="s">
        <v>2496</v>
      </c>
      <c r="AH257" s="37" t="s">
        <v>2496</v>
      </c>
      <c r="AI257" s="37" t="s">
        <v>2496</v>
      </c>
      <c r="AJ257" s="37" t="s">
        <v>2496</v>
      </c>
      <c r="AK257" s="37" t="s">
        <v>2496</v>
      </c>
      <c r="AL257" s="37" t="s">
        <v>2496</v>
      </c>
      <c r="AM257" s="37" t="s">
        <v>8</v>
      </c>
      <c r="AN257" s="37" t="s">
        <v>116</v>
      </c>
      <c r="AO257" s="37" t="s">
        <v>141</v>
      </c>
      <c r="AP257" s="37" t="s">
        <v>143</v>
      </c>
      <c r="AQ257" s="37" t="s">
        <v>151</v>
      </c>
      <c r="AR257" s="37" t="s">
        <v>4957</v>
      </c>
      <c r="AS257" s="37" t="s">
        <v>4958</v>
      </c>
      <c r="AT257" s="37" t="s">
        <v>4959</v>
      </c>
      <c r="AU257" s="37">
        <v>3154171024</v>
      </c>
      <c r="AV257" s="37"/>
      <c r="AW257" s="37">
        <v>1</v>
      </c>
      <c r="AX257" s="37" t="s">
        <v>134</v>
      </c>
      <c r="AY257" s="37" t="s">
        <v>2496</v>
      </c>
      <c r="AZ257" s="58"/>
      <c r="BA257" s="37" t="s">
        <v>2496</v>
      </c>
      <c r="BB257" s="37" t="s">
        <v>2496</v>
      </c>
      <c r="BC257" s="37" t="s">
        <v>3654</v>
      </c>
      <c r="BD257" s="37"/>
      <c r="BE257" s="37" t="s">
        <v>2434</v>
      </c>
      <c r="BF257" s="37" t="s">
        <v>2</v>
      </c>
      <c r="BG257" s="37">
        <v>1117552683</v>
      </c>
      <c r="BH257" s="37" t="s">
        <v>4996</v>
      </c>
      <c r="BI257" s="37" t="s">
        <v>3884</v>
      </c>
      <c r="BJ257" s="37" t="s">
        <v>3788</v>
      </c>
      <c r="BK257" s="37" t="s">
        <v>4997</v>
      </c>
      <c r="BL257" s="79">
        <v>36208</v>
      </c>
      <c r="BM257" s="37" t="s">
        <v>8</v>
      </c>
      <c r="BN257" s="37" t="s">
        <v>14</v>
      </c>
      <c r="BO257" s="37" t="s">
        <v>55</v>
      </c>
      <c r="BP257" s="37"/>
      <c r="BQ257" s="37"/>
      <c r="BR257" s="37"/>
      <c r="BS257" s="37"/>
      <c r="BT257" s="37"/>
      <c r="BU257" s="37"/>
      <c r="BV257" s="79"/>
      <c r="BW257" s="50" t="str">
        <f t="shared" si="19"/>
        <v/>
      </c>
      <c r="BX257" s="62"/>
      <c r="BY257" s="62"/>
      <c r="BZ257" s="62"/>
      <c r="CA257" s="37" t="s">
        <v>2</v>
      </c>
      <c r="CB257" s="37">
        <v>1117552683</v>
      </c>
      <c r="CC257" s="37" t="s">
        <v>4996</v>
      </c>
      <c r="CD257" s="37" t="s">
        <v>3884</v>
      </c>
      <c r="CE257" s="37" t="s">
        <v>3788</v>
      </c>
      <c r="CF257" s="37" t="s">
        <v>4997</v>
      </c>
      <c r="CG257" s="79">
        <v>36208</v>
      </c>
      <c r="CH257" s="50">
        <f t="shared" ca="1" si="18"/>
        <v>24</v>
      </c>
      <c r="CI257" s="62" t="s">
        <v>8</v>
      </c>
      <c r="CJ257" s="62" t="s">
        <v>14</v>
      </c>
      <c r="CK257" s="62" t="s">
        <v>55</v>
      </c>
      <c r="CL257" s="37" t="s">
        <v>2443</v>
      </c>
      <c r="CM257" s="37" t="s">
        <v>5260</v>
      </c>
      <c r="CN257" s="37" t="s">
        <v>2495</v>
      </c>
      <c r="CO257" s="81">
        <v>44624</v>
      </c>
      <c r="CP257" s="37" t="s">
        <v>2495</v>
      </c>
      <c r="CQ257" s="37" t="s">
        <v>2495</v>
      </c>
      <c r="CR257" s="37">
        <v>2</v>
      </c>
      <c r="CS257" s="37" t="s">
        <v>2496</v>
      </c>
      <c r="CT257" s="37" t="s">
        <v>4082</v>
      </c>
      <c r="CU257" s="37"/>
      <c r="CV257" s="37">
        <v>39</v>
      </c>
      <c r="CW257" s="37">
        <v>2720</v>
      </c>
      <c r="CX257" s="37">
        <v>49</v>
      </c>
      <c r="CY257" s="37" t="s">
        <v>2495</v>
      </c>
      <c r="CZ257" s="37">
        <v>6</v>
      </c>
      <c r="DA257" s="37"/>
      <c r="DB257" s="37"/>
      <c r="DC2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7" s="37"/>
    </row>
    <row r="258" spans="1:108" ht="45" customHeight="1" x14ac:dyDescent="0.3">
      <c r="A258" s="50">
        <v>1023047059</v>
      </c>
      <c r="B258" s="37" t="s">
        <v>2428</v>
      </c>
      <c r="C258" s="81">
        <v>44623</v>
      </c>
      <c r="D258" s="81">
        <v>44837</v>
      </c>
      <c r="E258" s="50" t="e">
        <f>VLOOKUP(MATRIZ_PRINCIPAL_USUARIOS[[#This Row],[NUMERO DE DOCUMENTO]],#REF!,2,0)</f>
        <v>#REF!</v>
      </c>
      <c r="F258" s="154" t="e">
        <f>VLOOKUP(MATRIZ_PRINCIPAL_USUARIOS[[#This Row],[NOMBRE COMPLETO]],$E$659:$E$682,1,0)</f>
        <v>#N/A</v>
      </c>
      <c r="G258" s="50" t="s">
        <v>3686</v>
      </c>
      <c r="H258" s="37" t="s">
        <v>4102</v>
      </c>
      <c r="I258" s="37" t="s">
        <v>6747</v>
      </c>
      <c r="J258" s="37" t="str">
        <f>VLOOKUP(MATRIZ_PRINCIPAL_USUARIOS[[#This Row],[DUPLA]],DUPLAS[],2,0)</f>
        <v>EMILCE SANCHEZ - MARTHA PACASUCA</v>
      </c>
      <c r="K258" s="37" t="s">
        <v>1</v>
      </c>
      <c r="L258" s="37" t="s">
        <v>3753</v>
      </c>
      <c r="M258" s="37" t="s">
        <v>4262</v>
      </c>
      <c r="N258" s="37" t="s">
        <v>3891</v>
      </c>
      <c r="O258" s="37" t="s">
        <v>4394</v>
      </c>
      <c r="P2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MATHIAS ALEJANDRO  NUÑEZ SECO</v>
      </c>
      <c r="Q258" s="79">
        <v>44413</v>
      </c>
      <c r="R258" s="50">
        <f t="shared" ca="1" si="15"/>
        <v>1</v>
      </c>
      <c r="S258" s="50">
        <f t="shared" ca="1" si="16"/>
        <v>7</v>
      </c>
      <c r="T258" s="50">
        <f t="shared" ca="1" si="17"/>
        <v>10</v>
      </c>
      <c r="U258" s="37" t="str">
        <f ca="1">IF(MATRIZ_PRINCIPAL_USUARIOS[[#This Row],[FECHA DE NACIMIENTO]]&gt;0,CONCATENATE(R258," AÑOS ",S258," MESES ",T258," DIAS "),"")</f>
        <v xml:space="preserve">1 AÑOS 7 MESES 10 DIAS </v>
      </c>
      <c r="V2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8" s="116" t="s">
        <v>129</v>
      </c>
      <c r="X258" s="37" t="s">
        <v>8</v>
      </c>
      <c r="Y258" s="37" t="s">
        <v>116</v>
      </c>
      <c r="Z258" s="37" t="s">
        <v>116</v>
      </c>
      <c r="AA258" s="37" t="s">
        <v>2496</v>
      </c>
      <c r="AB258" s="37" t="s">
        <v>2496</v>
      </c>
      <c r="AC258" s="37"/>
      <c r="AD258" s="37" t="s">
        <v>2518</v>
      </c>
      <c r="AE258" s="37"/>
      <c r="AF258" s="37" t="s">
        <v>2496</v>
      </c>
      <c r="AG258" s="37" t="s">
        <v>2496</v>
      </c>
      <c r="AH258" s="37" t="s">
        <v>2496</v>
      </c>
      <c r="AI258" s="37" t="s">
        <v>2496</v>
      </c>
      <c r="AJ258" s="37" t="s">
        <v>2496</v>
      </c>
      <c r="AK258" s="37" t="s">
        <v>2496</v>
      </c>
      <c r="AL258" s="37" t="s">
        <v>2496</v>
      </c>
      <c r="AM258" s="37" t="s">
        <v>8</v>
      </c>
      <c r="AN258" s="37" t="s">
        <v>116</v>
      </c>
      <c r="AO258" s="37" t="s">
        <v>140</v>
      </c>
      <c r="AP258" s="62" t="s">
        <v>143</v>
      </c>
      <c r="AQ258" s="37" t="s">
        <v>151</v>
      </c>
      <c r="AR258" s="37" t="s">
        <v>4652</v>
      </c>
      <c r="AS258" s="37"/>
      <c r="AT258" s="37" t="s">
        <v>4998</v>
      </c>
      <c r="AU258" s="37">
        <v>3165797904</v>
      </c>
      <c r="AV258" s="37">
        <v>3103272908</v>
      </c>
      <c r="AW258" s="37">
        <v>1</v>
      </c>
      <c r="AX258" s="37" t="s">
        <v>135</v>
      </c>
      <c r="AY258" s="37" t="s">
        <v>2496</v>
      </c>
      <c r="AZ258" s="58"/>
      <c r="BA258" s="37" t="s">
        <v>2496</v>
      </c>
      <c r="BB258" s="37" t="s">
        <v>2496</v>
      </c>
      <c r="BC258" s="37" t="s">
        <v>3654</v>
      </c>
      <c r="BD258" s="37"/>
      <c r="BE258" s="37" t="s">
        <v>2434</v>
      </c>
      <c r="BF258" s="37" t="s">
        <v>5</v>
      </c>
      <c r="BG258" s="37"/>
      <c r="BH258" s="37" t="s">
        <v>4999</v>
      </c>
      <c r="BI258" s="37" t="s">
        <v>5000</v>
      </c>
      <c r="BJ258" s="37" t="s">
        <v>4394</v>
      </c>
      <c r="BK258" s="37" t="s">
        <v>3709</v>
      </c>
      <c r="BL258" s="79">
        <v>34523</v>
      </c>
      <c r="BM258" s="37" t="s">
        <v>9</v>
      </c>
      <c r="BN258" s="37" t="s">
        <v>45</v>
      </c>
      <c r="BO258" s="37" t="s">
        <v>45</v>
      </c>
      <c r="BP258" s="37" t="s">
        <v>5</v>
      </c>
      <c r="BQ258" s="37"/>
      <c r="BR258" s="37" t="s">
        <v>5001</v>
      </c>
      <c r="BS258" s="37" t="s">
        <v>3893</v>
      </c>
      <c r="BT258" s="37" t="s">
        <v>3891</v>
      </c>
      <c r="BU258" s="37" t="s">
        <v>5002</v>
      </c>
      <c r="BV258" s="79">
        <v>33885</v>
      </c>
      <c r="BW258" s="50">
        <f t="shared" ca="1" si="19"/>
        <v>30</v>
      </c>
      <c r="BX258" s="62" t="s">
        <v>9</v>
      </c>
      <c r="BY258" s="62" t="s">
        <v>45</v>
      </c>
      <c r="BZ258" s="62" t="s">
        <v>45</v>
      </c>
      <c r="CA258" s="37" t="s">
        <v>5</v>
      </c>
      <c r="CB258" s="37"/>
      <c r="CC258" s="37" t="s">
        <v>4999</v>
      </c>
      <c r="CD258" s="37" t="s">
        <v>5000</v>
      </c>
      <c r="CE258" s="37" t="s">
        <v>4394</v>
      </c>
      <c r="CF258" s="37" t="s">
        <v>3709</v>
      </c>
      <c r="CG258" s="79">
        <v>34523</v>
      </c>
      <c r="CH258" s="50">
        <f t="shared" ca="1" si="18"/>
        <v>28</v>
      </c>
      <c r="CI258" s="62" t="s">
        <v>9</v>
      </c>
      <c r="CJ258" s="62" t="s">
        <v>45</v>
      </c>
      <c r="CK258" s="62" t="s">
        <v>45</v>
      </c>
      <c r="CL258" s="37" t="s">
        <v>2443</v>
      </c>
      <c r="CM258" s="37" t="s">
        <v>2457</v>
      </c>
      <c r="CN258" s="37" t="s">
        <v>2495</v>
      </c>
      <c r="CO258" s="81">
        <v>44624</v>
      </c>
      <c r="CP258" s="37" t="s">
        <v>2495</v>
      </c>
      <c r="CQ258" s="37" t="s">
        <v>2495</v>
      </c>
      <c r="CR258" s="37">
        <v>3</v>
      </c>
      <c r="CS258" s="37" t="s">
        <v>2496</v>
      </c>
      <c r="CT258" s="37" t="s">
        <v>4082</v>
      </c>
      <c r="CU258" s="37"/>
      <c r="CV258" s="37"/>
      <c r="CW258" s="37">
        <v>2470</v>
      </c>
      <c r="CX258" s="37">
        <v>45</v>
      </c>
      <c r="CY258" s="37" t="s">
        <v>2495</v>
      </c>
      <c r="CZ258" s="37">
        <v>6</v>
      </c>
      <c r="DA258" s="37"/>
      <c r="DB258" s="37"/>
      <c r="DC2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8" s="37"/>
    </row>
    <row r="259" spans="1:108" ht="45" customHeight="1" x14ac:dyDescent="0.3">
      <c r="A259" s="50">
        <v>1243858756</v>
      </c>
      <c r="B259" s="37" t="s">
        <v>2427</v>
      </c>
      <c r="C259" s="81">
        <v>44623</v>
      </c>
      <c r="D259" s="81"/>
      <c r="E259" s="50"/>
      <c r="F259" s="50"/>
      <c r="G259" s="50"/>
      <c r="H259" s="37" t="s">
        <v>4102</v>
      </c>
      <c r="I259" s="37" t="s">
        <v>6748</v>
      </c>
      <c r="J259" s="37" t="str">
        <f>VLOOKUP(MATRIZ_PRINCIPAL_USUARIOS[[#This Row],[DUPLA]],DUPLAS[],2,0)</f>
        <v>GLORIA GUERRA - KAROL</v>
      </c>
      <c r="K259" s="37" t="s">
        <v>1</v>
      </c>
      <c r="L259" s="37" t="s">
        <v>4395</v>
      </c>
      <c r="M259" s="37"/>
      <c r="N259" s="37" t="s">
        <v>4396</v>
      </c>
      <c r="O259" s="37" t="s">
        <v>4397</v>
      </c>
      <c r="P2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SAMARA   QUESADA ESQUIVEL</v>
      </c>
      <c r="Q259" s="79">
        <v>43992</v>
      </c>
      <c r="R259" s="50">
        <f t="shared" ca="1" si="15"/>
        <v>2</v>
      </c>
      <c r="S259" s="50">
        <f t="shared" ca="1" si="16"/>
        <v>9</v>
      </c>
      <c r="T259" s="50">
        <f t="shared" ca="1" si="17"/>
        <v>5</v>
      </c>
      <c r="U259" s="37" t="str">
        <f ca="1">IF(MATRIZ_PRINCIPAL_USUARIOS[[#This Row],[FECHA DE NACIMIENTO]]&gt;0,CONCATENATE(R259," AÑOS ",S259," MESES ",T259," DIAS "),"")</f>
        <v xml:space="preserve">2 AÑOS 9 MESES 5 DIAS </v>
      </c>
      <c r="V2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59" s="116" t="s">
        <v>130</v>
      </c>
      <c r="X259" s="37" t="s">
        <v>8</v>
      </c>
      <c r="Y259" s="37" t="s">
        <v>116</v>
      </c>
      <c r="Z259" s="37" t="s">
        <v>116</v>
      </c>
      <c r="AA259" s="37" t="s">
        <v>2496</v>
      </c>
      <c r="AB259" s="37" t="s">
        <v>2496</v>
      </c>
      <c r="AC259" s="37"/>
      <c r="AD259" s="37" t="s">
        <v>2518</v>
      </c>
      <c r="AE259" s="37"/>
      <c r="AF259" s="37" t="s">
        <v>2496</v>
      </c>
      <c r="AG259" s="37" t="s">
        <v>2496</v>
      </c>
      <c r="AH259" s="37" t="s">
        <v>2496</v>
      </c>
      <c r="AI259" s="37" t="s">
        <v>2496</v>
      </c>
      <c r="AJ259" s="37" t="s">
        <v>2496</v>
      </c>
      <c r="AK259" s="37" t="s">
        <v>2496</v>
      </c>
      <c r="AL259" s="37" t="s">
        <v>2496</v>
      </c>
      <c r="AM259" s="37" t="s">
        <v>8</v>
      </c>
      <c r="AN259" s="37" t="s">
        <v>116</v>
      </c>
      <c r="AO259" s="37" t="s">
        <v>140</v>
      </c>
      <c r="AP259" s="62" t="s">
        <v>143</v>
      </c>
      <c r="AQ259" s="37" t="s">
        <v>151</v>
      </c>
      <c r="AR259" s="37" t="s">
        <v>4559</v>
      </c>
      <c r="AS259" s="37"/>
      <c r="AT259" s="37" t="s">
        <v>5003</v>
      </c>
      <c r="AU259" s="37">
        <v>3222246726</v>
      </c>
      <c r="AV259" s="37"/>
      <c r="AW259" s="37">
        <v>1</v>
      </c>
      <c r="AX259" s="37" t="s">
        <v>135</v>
      </c>
      <c r="AY259" s="37" t="s">
        <v>2495</v>
      </c>
      <c r="AZ259" s="58" t="s">
        <v>3595</v>
      </c>
      <c r="BA259" s="37" t="s">
        <v>2496</v>
      </c>
      <c r="BB259" s="37" t="s">
        <v>2496</v>
      </c>
      <c r="BC259" s="37" t="s">
        <v>3607</v>
      </c>
      <c r="BD259" s="37"/>
      <c r="BE259" s="37" t="s">
        <v>2439</v>
      </c>
      <c r="BF259" s="37" t="s">
        <v>2</v>
      </c>
      <c r="BG259" s="37">
        <v>28867562</v>
      </c>
      <c r="BH259" s="37" t="s">
        <v>3912</v>
      </c>
      <c r="BI259" s="37" t="s">
        <v>5004</v>
      </c>
      <c r="BJ259" s="37" t="s">
        <v>4397</v>
      </c>
      <c r="BK259" s="37" t="s">
        <v>4078</v>
      </c>
      <c r="BL259" s="79">
        <v>25198</v>
      </c>
      <c r="BM259" s="37" t="s">
        <v>8</v>
      </c>
      <c r="BN259" s="37" t="s">
        <v>40</v>
      </c>
      <c r="BO259" s="37" t="s">
        <v>2719</v>
      </c>
      <c r="BP259" s="37"/>
      <c r="BQ259" s="37"/>
      <c r="BR259" s="37"/>
      <c r="BS259" s="37"/>
      <c r="BT259" s="37"/>
      <c r="BU259" s="37"/>
      <c r="BV259" s="79"/>
      <c r="BW259" s="50" t="str">
        <f t="shared" si="19"/>
        <v/>
      </c>
      <c r="BX259" s="62"/>
      <c r="BY259" s="62"/>
      <c r="BZ259" s="62"/>
      <c r="CA259" s="37" t="s">
        <v>2</v>
      </c>
      <c r="CB259" s="37">
        <v>1023881250</v>
      </c>
      <c r="CC259" s="37" t="s">
        <v>3926</v>
      </c>
      <c r="CD259" s="37" t="s">
        <v>4055</v>
      </c>
      <c r="CE259" s="37" t="s">
        <v>4397</v>
      </c>
      <c r="CF259" s="37" t="s">
        <v>4078</v>
      </c>
      <c r="CG259" s="79">
        <v>32503</v>
      </c>
      <c r="CH259" s="50">
        <f t="shared" ca="1" si="18"/>
        <v>34</v>
      </c>
      <c r="CI259" s="62" t="s">
        <v>8</v>
      </c>
      <c r="CJ259" s="62" t="s">
        <v>40</v>
      </c>
      <c r="CK259" s="62" t="s">
        <v>2719</v>
      </c>
      <c r="CL259" s="37" t="s">
        <v>2444</v>
      </c>
      <c r="CM259" s="37" t="s">
        <v>2460</v>
      </c>
      <c r="CN259" s="37" t="s">
        <v>2495</v>
      </c>
      <c r="CO259" s="81">
        <v>44624</v>
      </c>
      <c r="CP259" s="37" t="s">
        <v>2495</v>
      </c>
      <c r="CQ259" s="37" t="s">
        <v>2496</v>
      </c>
      <c r="CR259" s="37"/>
      <c r="CS259" s="37" t="s">
        <v>2496</v>
      </c>
      <c r="CT259" s="37" t="s">
        <v>4082</v>
      </c>
      <c r="CU259" s="37"/>
      <c r="CV259" s="37">
        <v>40</v>
      </c>
      <c r="CW259" s="37">
        <v>3180</v>
      </c>
      <c r="CX259" s="37">
        <v>50</v>
      </c>
      <c r="CY259" s="37" t="s">
        <v>2495</v>
      </c>
      <c r="CZ259" s="37">
        <v>6</v>
      </c>
      <c r="DA259" s="37">
        <v>6</v>
      </c>
      <c r="DB259" s="37"/>
      <c r="DC2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59" s="37"/>
    </row>
    <row r="260" spans="1:108" ht="45" customHeight="1" x14ac:dyDescent="0.3">
      <c r="A260" s="50">
        <v>1243859520</v>
      </c>
      <c r="B260" s="37" t="s">
        <v>2427</v>
      </c>
      <c r="C260" s="81">
        <v>44623</v>
      </c>
      <c r="D260" s="81"/>
      <c r="E260" s="50"/>
      <c r="F260" s="50"/>
      <c r="G260" s="50"/>
      <c r="H260" s="37" t="s">
        <v>4102</v>
      </c>
      <c r="I260" s="37" t="s">
        <v>6748</v>
      </c>
      <c r="J260" s="37" t="str">
        <f>VLOOKUP(MATRIZ_PRINCIPAL_USUARIOS[[#This Row],[DUPLA]],DUPLAS[],2,0)</f>
        <v>GLORIA GUERRA - KAROL</v>
      </c>
      <c r="K260" s="37" t="s">
        <v>1</v>
      </c>
      <c r="L260" s="37" t="s">
        <v>4086</v>
      </c>
      <c r="M260" s="37" t="s">
        <v>4398</v>
      </c>
      <c r="N260" s="37" t="s">
        <v>3730</v>
      </c>
      <c r="O260" s="37" t="s">
        <v>3999</v>
      </c>
      <c r="P2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SAID JOZEF RODRIGUEZ CORONADO</v>
      </c>
      <c r="Q260" s="79">
        <v>44082</v>
      </c>
      <c r="R260" s="50">
        <f t="shared" ca="1" si="15"/>
        <v>2</v>
      </c>
      <c r="S260" s="50">
        <f t="shared" ca="1" si="16"/>
        <v>6</v>
      </c>
      <c r="T260" s="50">
        <f t="shared" ca="1" si="17"/>
        <v>7</v>
      </c>
      <c r="U260" s="37" t="str">
        <f ca="1">IF(MATRIZ_PRINCIPAL_USUARIOS[[#This Row],[FECHA DE NACIMIENTO]]&gt;0,CONCATENATE(R260," AÑOS ",S260," MESES ",T260," DIAS "),"")</f>
        <v xml:space="preserve">2 AÑOS 6 MESES 7 DIAS </v>
      </c>
      <c r="V2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0" s="116" t="s">
        <v>129</v>
      </c>
      <c r="X260" s="37" t="s">
        <v>8</v>
      </c>
      <c r="Y260" s="37" t="s">
        <v>116</v>
      </c>
      <c r="Z260" s="37" t="s">
        <v>116</v>
      </c>
      <c r="AA260" s="37" t="s">
        <v>2496</v>
      </c>
      <c r="AB260" s="37" t="s">
        <v>2496</v>
      </c>
      <c r="AC260" s="37"/>
      <c r="AD260" s="37" t="s">
        <v>2518</v>
      </c>
      <c r="AE260" s="37"/>
      <c r="AF260" s="37" t="s">
        <v>2496</v>
      </c>
      <c r="AG260" s="37" t="s">
        <v>2496</v>
      </c>
      <c r="AH260" s="37" t="s">
        <v>2496</v>
      </c>
      <c r="AI260" s="37" t="s">
        <v>2496</v>
      </c>
      <c r="AJ260" s="37" t="s">
        <v>2496</v>
      </c>
      <c r="AK260" s="37" t="s">
        <v>2496</v>
      </c>
      <c r="AL260" s="37" t="s">
        <v>2496</v>
      </c>
      <c r="AM260" s="37" t="s">
        <v>8</v>
      </c>
      <c r="AN260" s="37" t="s">
        <v>116</v>
      </c>
      <c r="AO260" s="37" t="s">
        <v>140</v>
      </c>
      <c r="AP260" s="62" t="s">
        <v>143</v>
      </c>
      <c r="AQ260" s="37" t="s">
        <v>151</v>
      </c>
      <c r="AR260" s="37" t="s">
        <v>4539</v>
      </c>
      <c r="AS260" s="37"/>
      <c r="AT260" s="37" t="s">
        <v>5005</v>
      </c>
      <c r="AU260" s="37">
        <v>3023668525</v>
      </c>
      <c r="AV260" s="37"/>
      <c r="AW260" s="37">
        <v>1</v>
      </c>
      <c r="AX260" s="37" t="s">
        <v>135</v>
      </c>
      <c r="AY260" s="37" t="s">
        <v>2495</v>
      </c>
      <c r="AZ260" s="58" t="s">
        <v>3595</v>
      </c>
      <c r="BA260" s="37" t="s">
        <v>2496</v>
      </c>
      <c r="BB260" s="37" t="s">
        <v>2496</v>
      </c>
      <c r="BC260" s="37" t="s">
        <v>3607</v>
      </c>
      <c r="BD260" s="37"/>
      <c r="BE260" s="37" t="s">
        <v>2434</v>
      </c>
      <c r="BF260" s="37" t="s">
        <v>2</v>
      </c>
      <c r="BG260" s="37">
        <v>1124069095</v>
      </c>
      <c r="BH260" s="37" t="s">
        <v>5006</v>
      </c>
      <c r="BI260" s="37" t="s">
        <v>4018</v>
      </c>
      <c r="BJ260" s="37" t="s">
        <v>3999</v>
      </c>
      <c r="BK260" s="37" t="s">
        <v>3771</v>
      </c>
      <c r="BL260" s="79">
        <v>35532</v>
      </c>
      <c r="BM260" s="37" t="s">
        <v>8</v>
      </c>
      <c r="BN260" s="37" t="s">
        <v>131</v>
      </c>
      <c r="BO260" s="37" t="s">
        <v>3365</v>
      </c>
      <c r="BP260" s="37" t="s">
        <v>2</v>
      </c>
      <c r="BQ260" s="37">
        <v>1077446262</v>
      </c>
      <c r="BR260" s="37" t="s">
        <v>5007</v>
      </c>
      <c r="BS260" s="37" t="s">
        <v>5008</v>
      </c>
      <c r="BT260" s="37" t="s">
        <v>3730</v>
      </c>
      <c r="BU260" s="37" t="s">
        <v>5009</v>
      </c>
      <c r="BV260" s="79">
        <v>33973</v>
      </c>
      <c r="BW260" s="50">
        <f t="shared" ca="1" si="19"/>
        <v>30</v>
      </c>
      <c r="BX260" s="62" t="s">
        <v>8</v>
      </c>
      <c r="BY260" s="62" t="s">
        <v>25</v>
      </c>
      <c r="BZ260" s="62" t="s">
        <v>2696</v>
      </c>
      <c r="CA260" s="37" t="s">
        <v>2</v>
      </c>
      <c r="CB260" s="37">
        <v>1124069095</v>
      </c>
      <c r="CC260" s="37" t="s">
        <v>5006</v>
      </c>
      <c r="CD260" s="37" t="s">
        <v>4018</v>
      </c>
      <c r="CE260" s="37" t="s">
        <v>3999</v>
      </c>
      <c r="CF260" s="37" t="s">
        <v>3771</v>
      </c>
      <c r="CG260" s="79">
        <v>35532</v>
      </c>
      <c r="CH260" s="50">
        <f t="shared" ca="1" si="18"/>
        <v>25</v>
      </c>
      <c r="CI260" s="62" t="s">
        <v>8</v>
      </c>
      <c r="CJ260" s="62" t="s">
        <v>131</v>
      </c>
      <c r="CK260" s="62" t="s">
        <v>3365</v>
      </c>
      <c r="CL260" s="37" t="s">
        <v>2443</v>
      </c>
      <c r="CM260" s="37" t="s">
        <v>2450</v>
      </c>
      <c r="CN260" s="37" t="s">
        <v>2496</v>
      </c>
      <c r="CO260" s="81">
        <v>44624</v>
      </c>
      <c r="CP260" s="37" t="s">
        <v>2496</v>
      </c>
      <c r="CQ260" s="37" t="s">
        <v>2496</v>
      </c>
      <c r="CR260" s="37"/>
      <c r="CS260" s="37" t="s">
        <v>2496</v>
      </c>
      <c r="CT260" s="37"/>
      <c r="CU260" s="37"/>
      <c r="CV260" s="37">
        <v>37</v>
      </c>
      <c r="CW260" s="37">
        <v>2450</v>
      </c>
      <c r="CX260" s="37">
        <v>48</v>
      </c>
      <c r="CY260" s="37" t="s">
        <v>2496</v>
      </c>
      <c r="CZ260" s="37">
        <v>6</v>
      </c>
      <c r="DA260" s="37">
        <v>6</v>
      </c>
      <c r="DB260" s="37"/>
      <c r="DC2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0" s="37"/>
    </row>
    <row r="261" spans="1:108" ht="45" customHeight="1" x14ac:dyDescent="0.3">
      <c r="A261" s="50">
        <v>1010250157</v>
      </c>
      <c r="B261" s="37" t="s">
        <v>2427</v>
      </c>
      <c r="C261" s="81">
        <v>44866</v>
      </c>
      <c r="D261" s="81"/>
      <c r="E261" s="50" t="s">
        <v>6859</v>
      </c>
      <c r="F261" s="50"/>
      <c r="G261" s="50"/>
      <c r="H261" s="50" t="s">
        <v>4102</v>
      </c>
      <c r="I261" s="50" t="s">
        <v>6747</v>
      </c>
      <c r="J261" s="37" t="str">
        <f>VLOOKUP(MATRIZ_PRINCIPAL_USUARIOS[[#This Row],[DUPLA]],DUPLAS[],2,0)</f>
        <v>EMILCE SANCHEZ - MARTHA PACASUCA</v>
      </c>
      <c r="K261" s="37" t="s">
        <v>1</v>
      </c>
      <c r="L261" s="37" t="s">
        <v>6860</v>
      </c>
      <c r="M261" s="37" t="s">
        <v>6861</v>
      </c>
      <c r="N261" s="37" t="s">
        <v>6862</v>
      </c>
      <c r="O261" s="37" t="s">
        <v>3770</v>
      </c>
      <c r="P2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ASHLY NOHAMI VELEZ VELANDIA</v>
      </c>
      <c r="Q261" s="81">
        <v>43586</v>
      </c>
      <c r="R261" s="50">
        <f t="shared" ca="1" si="15"/>
        <v>3</v>
      </c>
      <c r="S261" s="50">
        <f t="shared" ca="1" si="16"/>
        <v>10</v>
      </c>
      <c r="T261" s="50">
        <f t="shared" ca="1" si="17"/>
        <v>14</v>
      </c>
      <c r="U261" s="37" t="str">
        <f ca="1">IF(MATRIZ_PRINCIPAL_USUARIOS[[#This Row],[FECHA DE NACIMIENTO]]&gt;0,CONCATENATE(R261," AÑOS ",S261," MESES ",T261," DIAS "),"")</f>
        <v xml:space="preserve">3 AÑOS 10 MESES 14 DIAS </v>
      </c>
      <c r="V2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1" s="166" t="s">
        <v>130</v>
      </c>
      <c r="X261" s="37" t="s">
        <v>8</v>
      </c>
      <c r="Y261" s="37" t="s">
        <v>116</v>
      </c>
      <c r="Z261" s="37" t="s">
        <v>116</v>
      </c>
      <c r="AA261" s="37" t="s">
        <v>2496</v>
      </c>
      <c r="AB261" s="37" t="s">
        <v>2496</v>
      </c>
      <c r="AC261" s="37"/>
      <c r="AD261" s="37" t="s">
        <v>2518</v>
      </c>
      <c r="AE261" s="37"/>
      <c r="AF261" s="37" t="s">
        <v>2496</v>
      </c>
      <c r="AG261" s="37" t="s">
        <v>2496</v>
      </c>
      <c r="AH261" s="37" t="s">
        <v>2496</v>
      </c>
      <c r="AI261" s="37" t="s">
        <v>2496</v>
      </c>
      <c r="AJ261" s="37" t="s">
        <v>2496</v>
      </c>
      <c r="AK261" s="37" t="s">
        <v>2496</v>
      </c>
      <c r="AL261" s="37" t="s">
        <v>2496</v>
      </c>
      <c r="AM261" s="37" t="s">
        <v>8</v>
      </c>
      <c r="AN261" s="37" t="s">
        <v>116</v>
      </c>
      <c r="AO261" s="37" t="s">
        <v>140</v>
      </c>
      <c r="AP261" s="62" t="s">
        <v>143</v>
      </c>
      <c r="AQ261" s="37" t="s">
        <v>151</v>
      </c>
      <c r="AR261" s="37" t="s">
        <v>4102</v>
      </c>
      <c r="AS261" s="37"/>
      <c r="AT261" s="37" t="s">
        <v>6734</v>
      </c>
      <c r="AU261" s="37">
        <v>3133074336</v>
      </c>
      <c r="AV261" s="37"/>
      <c r="AW261" s="37">
        <v>1</v>
      </c>
      <c r="AX261" s="37" t="s">
        <v>135</v>
      </c>
      <c r="AY261" s="37" t="s">
        <v>2495</v>
      </c>
      <c r="AZ261" s="58" t="s">
        <v>3593</v>
      </c>
      <c r="BA261" s="37" t="s">
        <v>2496</v>
      </c>
      <c r="BB261" s="37" t="s">
        <v>2496</v>
      </c>
      <c r="BC261" s="37" t="s">
        <v>3607</v>
      </c>
      <c r="BD261" s="37"/>
      <c r="BE261" s="37" t="s">
        <v>2440</v>
      </c>
      <c r="BF261" s="37" t="s">
        <v>2</v>
      </c>
      <c r="BG261" s="37">
        <v>53129420</v>
      </c>
      <c r="BH261" s="37" t="s">
        <v>6051</v>
      </c>
      <c r="BI261" s="37" t="s">
        <v>3777</v>
      </c>
      <c r="BJ261" s="37" t="s">
        <v>6863</v>
      </c>
      <c r="BK261" s="37" t="s">
        <v>6533</v>
      </c>
      <c r="BL261" s="81">
        <v>30978</v>
      </c>
      <c r="BM261" s="37" t="s">
        <v>8</v>
      </c>
      <c r="BN261" s="37" t="s">
        <v>116</v>
      </c>
      <c r="BO261" s="37" t="s">
        <v>116</v>
      </c>
      <c r="BP261" s="37"/>
      <c r="BQ261" s="37"/>
      <c r="BR261" s="37"/>
      <c r="BS261" s="37"/>
      <c r="BT261" s="37"/>
      <c r="BU261" s="37"/>
      <c r="BV261" s="81"/>
      <c r="BW261" s="50" t="str">
        <f t="shared" si="19"/>
        <v/>
      </c>
      <c r="BX261" s="62"/>
      <c r="BY261" s="62"/>
      <c r="BZ261" s="62"/>
      <c r="CA261" s="37" t="s">
        <v>2</v>
      </c>
      <c r="CB261" s="37">
        <v>1007297548</v>
      </c>
      <c r="CC261" s="37" t="s">
        <v>4092</v>
      </c>
      <c r="CD261" s="37" t="s">
        <v>3903</v>
      </c>
      <c r="CE261" s="37" t="s">
        <v>3770</v>
      </c>
      <c r="CF261" s="37" t="s">
        <v>6533</v>
      </c>
      <c r="CG261" s="81">
        <v>36613</v>
      </c>
      <c r="CH261" s="50">
        <f t="shared" ca="1" si="18"/>
        <v>22</v>
      </c>
      <c r="CI261" s="62" t="s">
        <v>8</v>
      </c>
      <c r="CJ261" s="62" t="s">
        <v>116</v>
      </c>
      <c r="CK261" s="62" t="s">
        <v>116</v>
      </c>
      <c r="CL261" s="37" t="s">
        <v>2443</v>
      </c>
      <c r="CM261" s="37" t="s">
        <v>2448</v>
      </c>
      <c r="CN261" s="37" t="s">
        <v>2495</v>
      </c>
      <c r="CO261" s="81"/>
      <c r="CP261" s="37" t="s">
        <v>2495</v>
      </c>
      <c r="CQ261" s="37" t="s">
        <v>2495</v>
      </c>
      <c r="CR261" s="37">
        <v>1</v>
      </c>
      <c r="CS261" s="37" t="s">
        <v>2496</v>
      </c>
      <c r="CT261" s="37"/>
      <c r="CU261" s="37"/>
      <c r="CV261" s="37"/>
      <c r="CW261" s="37"/>
      <c r="CX261" s="37"/>
      <c r="CY261" s="37"/>
      <c r="CZ261" s="37">
        <v>6</v>
      </c>
      <c r="DA261" s="37">
        <v>1</v>
      </c>
      <c r="DB261" s="37"/>
      <c r="DC2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261" s="37"/>
    </row>
    <row r="262" spans="1:108" ht="45" customHeight="1" x14ac:dyDescent="0.3">
      <c r="A262" s="50">
        <v>1243860435</v>
      </c>
      <c r="B262" s="37" t="s">
        <v>2428</v>
      </c>
      <c r="C262" s="81">
        <v>44623</v>
      </c>
      <c r="D262" s="81">
        <v>44860</v>
      </c>
      <c r="E262" s="50"/>
      <c r="F262" s="50" t="e">
        <f>VLOOKUP(MATRIZ_PRINCIPAL_USUARIOS[[#This Row],[NOMBRE COMPLETO]],$E$659:$E$682,1,0)</f>
        <v>#N/A</v>
      </c>
      <c r="G262" s="50"/>
      <c r="H262" s="37" t="s">
        <v>4102</v>
      </c>
      <c r="I262" s="37" t="s">
        <v>6747</v>
      </c>
      <c r="J262" s="37" t="str">
        <f>VLOOKUP(MATRIZ_PRINCIPAL_USUARIOS[[#This Row],[DUPLA]],DUPLAS[],2,0)</f>
        <v>EMILCE SANCHEZ - MARTHA PACASUCA</v>
      </c>
      <c r="K262" s="37" t="s">
        <v>1</v>
      </c>
      <c r="L262" s="37" t="s">
        <v>3729</v>
      </c>
      <c r="M262" s="37" t="s">
        <v>3782</v>
      </c>
      <c r="N262" s="37" t="s">
        <v>4399</v>
      </c>
      <c r="O262" s="37" t="s">
        <v>3815</v>
      </c>
      <c r="P2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DAVID CLAVIJO RUEDA</v>
      </c>
      <c r="Q262" s="79">
        <v>44388</v>
      </c>
      <c r="R262" s="50">
        <f t="shared" ca="1" si="15"/>
        <v>1</v>
      </c>
      <c r="S262" s="50">
        <f t="shared" ca="1" si="16"/>
        <v>8</v>
      </c>
      <c r="T262" s="50">
        <f t="shared" ca="1" si="17"/>
        <v>4</v>
      </c>
      <c r="U262" s="37" t="str">
        <f ca="1">IF(MATRIZ_PRINCIPAL_USUARIOS[[#This Row],[FECHA DE NACIMIENTO]]&gt;0,CONCATENATE(R262," AÑOS ",S262," MESES ",T262," DIAS "),"")</f>
        <v xml:space="preserve">1 AÑOS 8 MESES 4 DIAS </v>
      </c>
      <c r="V2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2" s="116" t="s">
        <v>129</v>
      </c>
      <c r="X262" s="37" t="s">
        <v>8</v>
      </c>
      <c r="Y262" s="37" t="s">
        <v>116</v>
      </c>
      <c r="Z262" s="37" t="s">
        <v>116</v>
      </c>
      <c r="AA262" s="37" t="s">
        <v>2496</v>
      </c>
      <c r="AB262" s="37" t="s">
        <v>2496</v>
      </c>
      <c r="AC262" s="37"/>
      <c r="AD262" s="37" t="s">
        <v>2518</v>
      </c>
      <c r="AE262" s="37"/>
      <c r="AF262" s="37" t="s">
        <v>2496</v>
      </c>
      <c r="AG262" s="37" t="s">
        <v>2496</v>
      </c>
      <c r="AH262" s="37" t="s">
        <v>2496</v>
      </c>
      <c r="AI262" s="37" t="s">
        <v>2496</v>
      </c>
      <c r="AJ262" s="37" t="s">
        <v>2496</v>
      </c>
      <c r="AK262" s="37" t="s">
        <v>2496</v>
      </c>
      <c r="AL262" s="37" t="s">
        <v>2496</v>
      </c>
      <c r="AM262" s="37" t="s">
        <v>8</v>
      </c>
      <c r="AN262" s="37" t="s">
        <v>116</v>
      </c>
      <c r="AO262" s="37" t="s">
        <v>140</v>
      </c>
      <c r="AP262" s="62" t="s">
        <v>143</v>
      </c>
      <c r="AQ262" s="37" t="s">
        <v>151</v>
      </c>
      <c r="AR262" s="37" t="s">
        <v>4501</v>
      </c>
      <c r="AS262" s="37"/>
      <c r="AT262" s="37" t="s">
        <v>5010</v>
      </c>
      <c r="AU262" s="37">
        <v>3115428686</v>
      </c>
      <c r="AV262" s="37"/>
      <c r="AW262" s="37">
        <v>1</v>
      </c>
      <c r="AX262" s="37" t="s">
        <v>135</v>
      </c>
      <c r="AY262" s="37" t="s">
        <v>2496</v>
      </c>
      <c r="AZ262" s="58"/>
      <c r="BA262" s="37" t="s">
        <v>2496</v>
      </c>
      <c r="BB262" s="37" t="s">
        <v>2496</v>
      </c>
      <c r="BC262" s="37" t="s">
        <v>3654</v>
      </c>
      <c r="BD262" s="37"/>
      <c r="BE262" s="37" t="s">
        <v>2434</v>
      </c>
      <c r="BF262" s="37" t="s">
        <v>2</v>
      </c>
      <c r="BG262" s="37">
        <v>1022977986</v>
      </c>
      <c r="BH262" s="37" t="s">
        <v>4031</v>
      </c>
      <c r="BI262" s="37"/>
      <c r="BJ262" s="37" t="s">
        <v>3815</v>
      </c>
      <c r="BK262" s="37" t="s">
        <v>4377</v>
      </c>
      <c r="BL262" s="79">
        <v>33787</v>
      </c>
      <c r="BM262" s="37" t="s">
        <v>8</v>
      </c>
      <c r="BN262" s="37" t="s">
        <v>116</v>
      </c>
      <c r="BO262" s="37" t="s">
        <v>116</v>
      </c>
      <c r="BP262" s="37" t="s">
        <v>2</v>
      </c>
      <c r="BQ262" s="37">
        <v>1022964365</v>
      </c>
      <c r="BR262" s="37" t="s">
        <v>4080</v>
      </c>
      <c r="BS262" s="37" t="s">
        <v>3934</v>
      </c>
      <c r="BT262" s="37" t="s">
        <v>4399</v>
      </c>
      <c r="BU262" s="37" t="s">
        <v>5011</v>
      </c>
      <c r="BV262" s="79">
        <v>33195</v>
      </c>
      <c r="BW262" s="50">
        <f t="shared" ca="1" si="19"/>
        <v>32</v>
      </c>
      <c r="BX262" s="62" t="s">
        <v>8</v>
      </c>
      <c r="BY262" s="62" t="s">
        <v>116</v>
      </c>
      <c r="BZ262" s="62" t="s">
        <v>116</v>
      </c>
      <c r="CA262" s="37" t="s">
        <v>2</v>
      </c>
      <c r="CB262" s="37">
        <v>1022977986</v>
      </c>
      <c r="CC262" s="37" t="s">
        <v>4031</v>
      </c>
      <c r="CD262" s="37"/>
      <c r="CE262" s="37" t="s">
        <v>3815</v>
      </c>
      <c r="CF262" s="37" t="s">
        <v>4377</v>
      </c>
      <c r="CG262" s="79">
        <v>33787</v>
      </c>
      <c r="CH262" s="50">
        <f t="shared" ca="1" si="18"/>
        <v>30</v>
      </c>
      <c r="CI262" s="62" t="s">
        <v>8</v>
      </c>
      <c r="CJ262" s="62" t="s">
        <v>116</v>
      </c>
      <c r="CK262" s="62" t="s">
        <v>116</v>
      </c>
      <c r="CL262" s="37" t="s">
        <v>2444</v>
      </c>
      <c r="CM262" s="37" t="s">
        <v>2468</v>
      </c>
      <c r="CN262" s="37" t="s">
        <v>2495</v>
      </c>
      <c r="CO262" s="81">
        <v>44624</v>
      </c>
      <c r="CP262" s="37" t="s">
        <v>2495</v>
      </c>
      <c r="CQ262" s="37" t="s">
        <v>2495</v>
      </c>
      <c r="CR262" s="37">
        <v>2</v>
      </c>
      <c r="CS262" s="37" t="s">
        <v>2496</v>
      </c>
      <c r="CT262" s="37"/>
      <c r="CU262" s="37"/>
      <c r="CV262" s="37"/>
      <c r="CW262" s="37">
        <v>1340</v>
      </c>
      <c r="CX262" s="37">
        <v>39</v>
      </c>
      <c r="CY262" s="37" t="s">
        <v>2496</v>
      </c>
      <c r="CZ262" s="37">
        <v>6</v>
      </c>
      <c r="DA262" s="37">
        <v>6</v>
      </c>
      <c r="DB262" s="37"/>
      <c r="DC2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2" s="37"/>
    </row>
    <row r="263" spans="1:108" ht="45" customHeight="1" x14ac:dyDescent="0.3">
      <c r="A263" s="50">
        <v>1023047348</v>
      </c>
      <c r="B263" s="37" t="s">
        <v>2427</v>
      </c>
      <c r="C263" s="81">
        <v>44623</v>
      </c>
      <c r="D263" s="81"/>
      <c r="E263" s="50"/>
      <c r="F263" s="50"/>
      <c r="G263" s="50"/>
      <c r="H263" s="37" t="s">
        <v>4102</v>
      </c>
      <c r="I263" s="37" t="s">
        <v>6748</v>
      </c>
      <c r="J263" s="37" t="str">
        <f>VLOOKUP(MATRIZ_PRINCIPAL_USUARIOS[[#This Row],[DUPLA]],DUPLAS[],2,0)</f>
        <v>GLORIA GUERRA - KAROL</v>
      </c>
      <c r="K263" s="37" t="s">
        <v>1</v>
      </c>
      <c r="L263" s="37" t="s">
        <v>4400</v>
      </c>
      <c r="M263" s="37" t="s">
        <v>3816</v>
      </c>
      <c r="N263" s="37" t="s">
        <v>3761</v>
      </c>
      <c r="O263" s="37" t="s">
        <v>4401</v>
      </c>
      <c r="P2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NAHOMY VALERIA CASTRO TORBELLO</v>
      </c>
      <c r="Q263" s="79">
        <v>44456</v>
      </c>
      <c r="R263" s="50">
        <f t="shared" ca="1" si="15"/>
        <v>1</v>
      </c>
      <c r="S263" s="50">
        <f t="shared" ca="1" si="16"/>
        <v>5</v>
      </c>
      <c r="T263" s="50">
        <f t="shared" ca="1" si="17"/>
        <v>26</v>
      </c>
      <c r="U263" s="37" t="str">
        <f ca="1">IF(MATRIZ_PRINCIPAL_USUARIOS[[#This Row],[FECHA DE NACIMIENTO]]&gt;0,CONCATENATE(R263," AÑOS ",S263," MESES ",T263," DIAS "),"")</f>
        <v xml:space="preserve">1 AÑOS 5 MESES 26 DIAS </v>
      </c>
      <c r="V2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3" s="116" t="s">
        <v>130</v>
      </c>
      <c r="X263" s="37" t="s">
        <v>8</v>
      </c>
      <c r="Y263" s="37" t="s">
        <v>116</v>
      </c>
      <c r="Z263" s="37" t="s">
        <v>116</v>
      </c>
      <c r="AA263" s="37" t="s">
        <v>2496</v>
      </c>
      <c r="AB263" s="37" t="s">
        <v>2496</v>
      </c>
      <c r="AC263" s="37"/>
      <c r="AD263" s="37" t="s">
        <v>2518</v>
      </c>
      <c r="AE263" s="37"/>
      <c r="AF263" s="37" t="s">
        <v>2496</v>
      </c>
      <c r="AG263" s="37" t="s">
        <v>2496</v>
      </c>
      <c r="AH263" s="37" t="s">
        <v>2496</v>
      </c>
      <c r="AI263" s="37" t="s">
        <v>2496</v>
      </c>
      <c r="AJ263" s="37" t="s">
        <v>2496</v>
      </c>
      <c r="AK263" s="37" t="s">
        <v>2496</v>
      </c>
      <c r="AL263" s="37" t="s">
        <v>2496</v>
      </c>
      <c r="AM263" s="37" t="s">
        <v>8</v>
      </c>
      <c r="AN263" s="37" t="s">
        <v>116</v>
      </c>
      <c r="AO263" s="37" t="s">
        <v>140</v>
      </c>
      <c r="AP263" s="62" t="s">
        <v>143</v>
      </c>
      <c r="AQ263" s="37" t="s">
        <v>151</v>
      </c>
      <c r="AR263" s="37" t="s">
        <v>4596</v>
      </c>
      <c r="AS263" s="37"/>
      <c r="AT263" s="37" t="s">
        <v>5012</v>
      </c>
      <c r="AU263" s="37">
        <v>3204117353</v>
      </c>
      <c r="AV263" s="37">
        <v>3227106697</v>
      </c>
      <c r="AW263" s="37">
        <v>1</v>
      </c>
      <c r="AX263" s="37" t="s">
        <v>135</v>
      </c>
      <c r="AY263" s="37" t="s">
        <v>2496</v>
      </c>
      <c r="AZ263" s="58"/>
      <c r="BA263" s="37" t="s">
        <v>2496</v>
      </c>
      <c r="BB263" s="37" t="s">
        <v>2496</v>
      </c>
      <c r="BC263" s="37" t="s">
        <v>3654</v>
      </c>
      <c r="BD263" s="37"/>
      <c r="BE263" s="37" t="s">
        <v>2438</v>
      </c>
      <c r="BF263" s="37" t="s">
        <v>5</v>
      </c>
      <c r="BG263" s="37"/>
      <c r="BH263" s="37" t="s">
        <v>5013</v>
      </c>
      <c r="BI263" s="37" t="s">
        <v>4104</v>
      </c>
      <c r="BJ263" s="37" t="s">
        <v>4401</v>
      </c>
      <c r="BK263" s="37" t="s">
        <v>4401</v>
      </c>
      <c r="BL263" s="79">
        <v>34641</v>
      </c>
      <c r="BM263" s="37" t="s">
        <v>9</v>
      </c>
      <c r="BN263" s="37" t="s">
        <v>45</v>
      </c>
      <c r="BO263" s="37" t="s">
        <v>45</v>
      </c>
      <c r="BP263" s="37" t="s">
        <v>5</v>
      </c>
      <c r="BQ263" s="37"/>
      <c r="BR263" s="37" t="s">
        <v>5014</v>
      </c>
      <c r="BS263" s="37" t="s">
        <v>4667</v>
      </c>
      <c r="BT263" s="37" t="s">
        <v>3761</v>
      </c>
      <c r="BU263" s="37" t="s">
        <v>4354</v>
      </c>
      <c r="BV263" s="79">
        <v>35253</v>
      </c>
      <c r="BW263" s="50">
        <f t="shared" ca="1" si="19"/>
        <v>26</v>
      </c>
      <c r="BX263" s="62" t="s">
        <v>9</v>
      </c>
      <c r="BY263" s="62" t="s">
        <v>45</v>
      </c>
      <c r="BZ263" s="62" t="s">
        <v>45</v>
      </c>
      <c r="CA263" s="37" t="s">
        <v>5</v>
      </c>
      <c r="CB263" s="37"/>
      <c r="CC263" s="37" t="s">
        <v>5013</v>
      </c>
      <c r="CD263" s="37" t="s">
        <v>4104</v>
      </c>
      <c r="CE263" s="37" t="s">
        <v>4401</v>
      </c>
      <c r="CF263" s="37" t="s">
        <v>4401</v>
      </c>
      <c r="CG263" s="79">
        <v>34641</v>
      </c>
      <c r="CH263" s="50">
        <f t="shared" ca="1" si="18"/>
        <v>28</v>
      </c>
      <c r="CI263" s="62" t="s">
        <v>9</v>
      </c>
      <c r="CJ263" s="62" t="s">
        <v>45</v>
      </c>
      <c r="CK263" s="62" t="s">
        <v>45</v>
      </c>
      <c r="CL263" s="37" t="s">
        <v>2443</v>
      </c>
      <c r="CM263" s="37" t="s">
        <v>2457</v>
      </c>
      <c r="CN263" s="37" t="s">
        <v>2495</v>
      </c>
      <c r="CO263" s="81">
        <v>44624</v>
      </c>
      <c r="CP263" s="37" t="s">
        <v>2495</v>
      </c>
      <c r="CQ263" s="37" t="s">
        <v>2496</v>
      </c>
      <c r="CR263" s="37"/>
      <c r="CS263" s="37" t="s">
        <v>2496</v>
      </c>
      <c r="CT263" s="37"/>
      <c r="CU263" s="37"/>
      <c r="CV263" s="37"/>
      <c r="CW263" s="37">
        <v>2820</v>
      </c>
      <c r="CX263" s="37">
        <v>49</v>
      </c>
      <c r="CY263" s="37" t="s">
        <v>2495</v>
      </c>
      <c r="CZ263" s="37"/>
      <c r="DA263" s="37"/>
      <c r="DB263" s="37"/>
      <c r="DC2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3" s="37"/>
    </row>
    <row r="264" spans="1:108" ht="45" customHeight="1" x14ac:dyDescent="0.3">
      <c r="A264" s="50">
        <v>1245079481</v>
      </c>
      <c r="B264" s="37" t="s">
        <v>2428</v>
      </c>
      <c r="C264" s="81">
        <v>44623</v>
      </c>
      <c r="D264" s="81">
        <v>44824</v>
      </c>
      <c r="E264" s="50" t="e">
        <f>VLOOKUP(MATRIZ_PRINCIPAL_USUARIOS[[#This Row],[NUMERO DE DOCUMENTO]],#REF!,2,0)</f>
        <v>#REF!</v>
      </c>
      <c r="F264" s="50" t="e">
        <f>VLOOKUP(MATRIZ_PRINCIPAL_USUARIOS[[#This Row],[NOMBRE COMPLETO]],$E$659:$E$682,1,0)</f>
        <v>#N/A</v>
      </c>
      <c r="G264" s="50"/>
      <c r="H264" s="37" t="s">
        <v>4102</v>
      </c>
      <c r="I264" s="37" t="s">
        <v>6747</v>
      </c>
      <c r="J264" s="37" t="str">
        <f>VLOOKUP(MATRIZ_PRINCIPAL_USUARIOS[[#This Row],[DUPLA]],DUPLAS[],2,0)</f>
        <v>EMILCE SANCHEZ - MARTHA PACASUCA</v>
      </c>
      <c r="K264" s="37" t="s">
        <v>1</v>
      </c>
      <c r="L264" s="37" t="s">
        <v>4402</v>
      </c>
      <c r="M264" s="37" t="s">
        <v>4403</v>
      </c>
      <c r="N264" s="37" t="s">
        <v>3786</v>
      </c>
      <c r="O264" s="37" t="s">
        <v>4404</v>
      </c>
      <c r="P26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ASHLLY AZUMY AYALA MATAPI</v>
      </c>
      <c r="Q264" s="79">
        <v>44548</v>
      </c>
      <c r="R264" s="50">
        <f t="shared" ca="1" si="15"/>
        <v>1</v>
      </c>
      <c r="S264" s="50">
        <f t="shared" ca="1" si="16"/>
        <v>2</v>
      </c>
      <c r="T264" s="50">
        <f t="shared" ca="1" si="17"/>
        <v>25</v>
      </c>
      <c r="U264" s="37" t="str">
        <f ca="1">IF(MATRIZ_PRINCIPAL_USUARIOS[[#This Row],[FECHA DE NACIMIENTO]]&gt;0,CONCATENATE(R264," AÑOS ",S264," MESES ",T264," DIAS "),"")</f>
        <v xml:space="preserve">1 AÑOS 2 MESES 25 DIAS </v>
      </c>
      <c r="V26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4" s="116" t="s">
        <v>129</v>
      </c>
      <c r="X264" s="37" t="s">
        <v>8</v>
      </c>
      <c r="Y264" s="37" t="s">
        <v>116</v>
      </c>
      <c r="Z264" s="37" t="s">
        <v>116</v>
      </c>
      <c r="AA264" s="37" t="s">
        <v>2496</v>
      </c>
      <c r="AB264" s="37" t="s">
        <v>2496</v>
      </c>
      <c r="AC264" s="37"/>
      <c r="AD264" s="37" t="s">
        <v>2518</v>
      </c>
      <c r="AE264" s="37"/>
      <c r="AF264" s="37" t="s">
        <v>2496</v>
      </c>
      <c r="AG264" s="37" t="s">
        <v>2496</v>
      </c>
      <c r="AH264" s="37" t="s">
        <v>2496</v>
      </c>
      <c r="AI264" s="37" t="s">
        <v>2496</v>
      </c>
      <c r="AJ264" s="37" t="s">
        <v>2496</v>
      </c>
      <c r="AK264" s="37" t="s">
        <v>2496</v>
      </c>
      <c r="AL264" s="37" t="s">
        <v>2496</v>
      </c>
      <c r="AM264" s="37" t="s">
        <v>8</v>
      </c>
      <c r="AN264" s="37" t="s">
        <v>116</v>
      </c>
      <c r="AO264" s="37" t="s">
        <v>141</v>
      </c>
      <c r="AP264" s="37" t="s">
        <v>143</v>
      </c>
      <c r="AQ264" s="37" t="s">
        <v>151</v>
      </c>
      <c r="AR264" s="37" t="s">
        <v>4957</v>
      </c>
      <c r="AS264" s="37" t="s">
        <v>4958</v>
      </c>
      <c r="AT264" s="37" t="s">
        <v>4686</v>
      </c>
      <c r="AU264" s="37">
        <v>3232105058</v>
      </c>
      <c r="AV264" s="37"/>
      <c r="AW264" s="37">
        <v>1</v>
      </c>
      <c r="AX264" s="37" t="s">
        <v>135</v>
      </c>
      <c r="AY264" s="37" t="s">
        <v>2496</v>
      </c>
      <c r="AZ264" s="58"/>
      <c r="BA264" s="37" t="s">
        <v>2496</v>
      </c>
      <c r="BB264" s="37" t="s">
        <v>2496</v>
      </c>
      <c r="BC264" s="37" t="s">
        <v>3654</v>
      </c>
      <c r="BD264" s="37"/>
      <c r="BE264" s="37" t="s">
        <v>2440</v>
      </c>
      <c r="BF264" s="37" t="s">
        <v>2</v>
      </c>
      <c r="BG264" s="37">
        <v>1121216291</v>
      </c>
      <c r="BH264" s="37" t="s">
        <v>31</v>
      </c>
      <c r="BI264" s="37"/>
      <c r="BJ264" s="37" t="s">
        <v>4404</v>
      </c>
      <c r="BK264" s="37" t="s">
        <v>5015</v>
      </c>
      <c r="BL264" s="79">
        <v>31558</v>
      </c>
      <c r="BM264" s="37" t="s">
        <v>8</v>
      </c>
      <c r="BN264" s="37" t="s">
        <v>14</v>
      </c>
      <c r="BO264" s="37" t="s">
        <v>55</v>
      </c>
      <c r="BP264" s="37"/>
      <c r="BQ264" s="37"/>
      <c r="BR264" s="37"/>
      <c r="BS264" s="37"/>
      <c r="BT264" s="37"/>
      <c r="BU264" s="37"/>
      <c r="BV264" s="79"/>
      <c r="BW264" s="50" t="str">
        <f t="shared" si="19"/>
        <v/>
      </c>
      <c r="BX264" s="62"/>
      <c r="BY264" s="62"/>
      <c r="BZ264" s="62"/>
      <c r="CA264" s="37" t="s">
        <v>2</v>
      </c>
      <c r="CB264" s="37">
        <v>1123180273</v>
      </c>
      <c r="CC264" s="37" t="s">
        <v>3794</v>
      </c>
      <c r="CD264" s="37"/>
      <c r="CE264" s="37" t="s">
        <v>3786</v>
      </c>
      <c r="CF264" s="37" t="s">
        <v>4404</v>
      </c>
      <c r="CG264" s="79">
        <v>37724</v>
      </c>
      <c r="CH264" s="50">
        <f t="shared" ca="1" si="18"/>
        <v>19</v>
      </c>
      <c r="CI264" s="62" t="s">
        <v>8</v>
      </c>
      <c r="CJ264" s="62" t="s">
        <v>14</v>
      </c>
      <c r="CK264" s="62" t="s">
        <v>55</v>
      </c>
      <c r="CL264" s="37" t="s">
        <v>2444</v>
      </c>
      <c r="CM264" s="37" t="s">
        <v>2462</v>
      </c>
      <c r="CN264" s="37" t="s">
        <v>2495</v>
      </c>
      <c r="CO264" s="81">
        <v>44624</v>
      </c>
      <c r="CP264" s="37" t="s">
        <v>2495</v>
      </c>
      <c r="CQ264" s="37" t="s">
        <v>2496</v>
      </c>
      <c r="CR264" s="37"/>
      <c r="CS264" s="37" t="s">
        <v>2496</v>
      </c>
      <c r="CT264" s="37"/>
      <c r="CU264" s="37"/>
      <c r="CV264" s="37">
        <v>39</v>
      </c>
      <c r="CW264" s="37">
        <v>3930</v>
      </c>
      <c r="CX264" s="37">
        <v>52</v>
      </c>
      <c r="CY264" s="37" t="s">
        <v>2495</v>
      </c>
      <c r="CZ264" s="37"/>
      <c r="DA264" s="37"/>
      <c r="DB264" s="37"/>
      <c r="DC26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4" s="37"/>
    </row>
    <row r="265" spans="1:108" ht="45" customHeight="1" x14ac:dyDescent="0.3">
      <c r="A265" s="50">
        <v>1021696891</v>
      </c>
      <c r="B265" s="37" t="s">
        <v>2428</v>
      </c>
      <c r="C265" s="81">
        <v>44785</v>
      </c>
      <c r="D265" s="81">
        <v>44805</v>
      </c>
      <c r="E265" s="50" t="e">
        <f>VLOOKUP(MATRIZ_PRINCIPAL_USUARIOS[[#This Row],[NUMERO DE DOCUMENTO]],#REF!,2,0)</f>
        <v>#REF!</v>
      </c>
      <c r="F265" s="50" t="e">
        <f>VLOOKUP(MATRIZ_PRINCIPAL_USUARIOS[[#This Row],[NOMBRE COMPLETO]],$E$659:$E$682,1,0)</f>
        <v>#N/A</v>
      </c>
      <c r="G265" s="50" t="s">
        <v>6215</v>
      </c>
      <c r="H265" s="37" t="s">
        <v>4102</v>
      </c>
      <c r="I265" s="37" t="s">
        <v>6750</v>
      </c>
      <c r="J265" s="37" t="str">
        <f>VLOOKUP(MATRIZ_PRINCIPAL_USUARIOS[[#This Row],[DUPLA]],DUPLAS[],2,0)</f>
        <v>JOHANA ALVARADO</v>
      </c>
      <c r="K265" s="37" t="s">
        <v>1</v>
      </c>
      <c r="L265" s="149" t="s">
        <v>3748</v>
      </c>
      <c r="M265" s="37" t="s">
        <v>3749</v>
      </c>
      <c r="N265" s="37" t="s">
        <v>3767</v>
      </c>
      <c r="O265" s="37" t="s">
        <v>6174</v>
      </c>
      <c r="P26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ISABELLA RONDON LARA</v>
      </c>
      <c r="Q265" s="79">
        <v>44572</v>
      </c>
      <c r="R265" s="50">
        <f t="shared" ref="R265:R328" ca="1" si="20">+IF(Q265&gt;0,DATEDIF(Q265,$B$1,"y"),"")</f>
        <v>1</v>
      </c>
      <c r="S265" s="50">
        <f t="shared" ref="S265:S328" ca="1" si="21">+IF(Q265&gt;0,DATEDIF(Q265,$B$1,"ym"),"")</f>
        <v>2</v>
      </c>
      <c r="T265" s="50">
        <f t="shared" ref="T265:T328" ca="1" si="22">ABS(IF(Q265&gt;0,DATEDIF(Q265,$B$1,"md"),""))</f>
        <v>4</v>
      </c>
      <c r="U265" s="37" t="str">
        <f ca="1">IF(MATRIZ_PRINCIPAL_USUARIOS[[#This Row],[FECHA DE NACIMIENTO]]&gt;0,CONCATENATE(R265," AÑOS ",S265," MESES ",T265," DIAS "),"")</f>
        <v xml:space="preserve">1 AÑOS 2 MESES 4 DIAS </v>
      </c>
      <c r="V26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5" s="116" t="s">
        <v>129</v>
      </c>
      <c r="X265" s="37" t="s">
        <v>8</v>
      </c>
      <c r="Y265" s="37" t="s">
        <v>116</v>
      </c>
      <c r="Z265" s="37" t="s">
        <v>116</v>
      </c>
      <c r="AA265" s="37" t="s">
        <v>2496</v>
      </c>
      <c r="AB265" s="37" t="s">
        <v>2496</v>
      </c>
      <c r="AC265" s="37"/>
      <c r="AD265" s="37" t="s">
        <v>2518</v>
      </c>
      <c r="AE265" s="37"/>
      <c r="AF265" s="37" t="s">
        <v>2496</v>
      </c>
      <c r="AG265" s="37" t="s">
        <v>2496</v>
      </c>
      <c r="AH265" s="37" t="s">
        <v>2496</v>
      </c>
      <c r="AI265" s="37" t="s">
        <v>2496</v>
      </c>
      <c r="AJ265" s="37" t="s">
        <v>2496</v>
      </c>
      <c r="AK265" s="37" t="s">
        <v>2496</v>
      </c>
      <c r="AL265" s="37" t="s">
        <v>2496</v>
      </c>
      <c r="AM265" s="37" t="s">
        <v>8</v>
      </c>
      <c r="AN265" s="37" t="s">
        <v>116</v>
      </c>
      <c r="AO265" s="37" t="s">
        <v>140</v>
      </c>
      <c r="AP265" s="62" t="s">
        <v>143</v>
      </c>
      <c r="AQ265" s="37" t="s">
        <v>151</v>
      </c>
      <c r="AR265" s="37"/>
      <c r="AS265" s="37"/>
      <c r="AT265" s="37"/>
      <c r="AU265" s="37">
        <v>3212558902</v>
      </c>
      <c r="AV265" s="37"/>
      <c r="AW265" s="37"/>
      <c r="AX265" s="37" t="s">
        <v>135</v>
      </c>
      <c r="AY265" s="37" t="s">
        <v>2496</v>
      </c>
      <c r="AZ265" s="58"/>
      <c r="BA265" s="37" t="s">
        <v>2496</v>
      </c>
      <c r="BB265" s="37" t="s">
        <v>2496</v>
      </c>
      <c r="BC265" s="37"/>
      <c r="BD265" s="37"/>
      <c r="BE265" s="37" t="s">
        <v>2434</v>
      </c>
      <c r="BF265" s="37" t="s">
        <v>2</v>
      </c>
      <c r="BG265" s="37">
        <v>1002681506</v>
      </c>
      <c r="BH265" s="37" t="s">
        <v>6175</v>
      </c>
      <c r="BI265" s="37" t="s">
        <v>4055</v>
      </c>
      <c r="BJ265" s="37" t="s">
        <v>6174</v>
      </c>
      <c r="BK265" s="37" t="s">
        <v>3965</v>
      </c>
      <c r="BL265" s="79">
        <v>37282</v>
      </c>
      <c r="BM265" s="37" t="s">
        <v>8</v>
      </c>
      <c r="BN265" s="37" t="s">
        <v>19</v>
      </c>
      <c r="BO265" s="37"/>
      <c r="BP265" s="37" t="s">
        <v>2</v>
      </c>
      <c r="BQ265" s="37">
        <v>1056572782</v>
      </c>
      <c r="BR265" s="37" t="s">
        <v>80</v>
      </c>
      <c r="BS265" s="37"/>
      <c r="BT265" s="37" t="s">
        <v>3767</v>
      </c>
      <c r="BU265" s="37" t="s">
        <v>3942</v>
      </c>
      <c r="BV265" s="79">
        <v>32793</v>
      </c>
      <c r="BW265" s="50">
        <f t="shared" ca="1" si="19"/>
        <v>33</v>
      </c>
      <c r="BX265" s="62" t="s">
        <v>8</v>
      </c>
      <c r="BY265" s="62" t="s">
        <v>19</v>
      </c>
      <c r="BZ265" s="62"/>
      <c r="CA265" s="37" t="s">
        <v>2</v>
      </c>
      <c r="CB265" s="37">
        <v>1001345377</v>
      </c>
      <c r="CC265" s="37" t="s">
        <v>3779</v>
      </c>
      <c r="CD265" s="37" t="s">
        <v>4962</v>
      </c>
      <c r="CE265" s="37" t="s">
        <v>5017</v>
      </c>
      <c r="CF265" s="37" t="s">
        <v>5018</v>
      </c>
      <c r="CG265" s="79">
        <v>37282</v>
      </c>
      <c r="CH265" s="50">
        <f t="shared" ref="CH265:CH328" ca="1" si="23">+IF(CG265&gt;0,DATEDIF(CG265,$B$1,"y"),"")</f>
        <v>21</v>
      </c>
      <c r="CI265" s="62" t="s">
        <v>8</v>
      </c>
      <c r="CJ265" s="62" t="s">
        <v>116</v>
      </c>
      <c r="CK265" s="62" t="s">
        <v>116</v>
      </c>
      <c r="CL265" s="37" t="s">
        <v>2443</v>
      </c>
      <c r="CM265" s="37" t="s">
        <v>2466</v>
      </c>
      <c r="CN265" s="37" t="s">
        <v>2495</v>
      </c>
      <c r="CO265" s="81">
        <v>44785</v>
      </c>
      <c r="CP265" s="37" t="s">
        <v>2495</v>
      </c>
      <c r="CQ265" s="37" t="s">
        <v>2495</v>
      </c>
      <c r="CR265" s="37"/>
      <c r="CS265" s="37"/>
      <c r="CT265" s="37"/>
      <c r="CU265" s="37"/>
      <c r="CV265" s="37"/>
      <c r="CW265" s="37"/>
      <c r="CX265" s="37"/>
      <c r="CY265" s="37"/>
      <c r="CZ265" s="37"/>
      <c r="DA265" s="37"/>
      <c r="DB265" s="37"/>
      <c r="DC2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5" s="37"/>
    </row>
    <row r="266" spans="1:108" ht="45" customHeight="1" x14ac:dyDescent="0.3">
      <c r="A266" s="50">
        <v>1023047785</v>
      </c>
      <c r="B266" s="37" t="s">
        <v>2428</v>
      </c>
      <c r="C266" s="81">
        <v>44623</v>
      </c>
      <c r="D266" s="81">
        <v>44785</v>
      </c>
      <c r="E266" s="50" t="e">
        <f>VLOOKUP(MATRIZ_PRINCIPAL_USUARIOS[[#This Row],[NUMERO DE DOCUMENTO]],#REF!,2,0)</f>
        <v>#REF!</v>
      </c>
      <c r="F266" s="50" t="e">
        <f>VLOOKUP(MATRIZ_PRINCIPAL_USUARIOS[[#This Row],[NOMBRE COMPLETO]],$E$659:$E$682,1,0)</f>
        <v>#N/A</v>
      </c>
      <c r="G266" s="50"/>
      <c r="H266" s="37" t="s">
        <v>4102</v>
      </c>
      <c r="I266" s="37" t="s">
        <v>6750</v>
      </c>
      <c r="J266" s="37" t="str">
        <f>VLOOKUP(MATRIZ_PRINCIPAL_USUARIOS[[#This Row],[DUPLA]],DUPLAS[],2,0)</f>
        <v>JOHANA ALVARADO</v>
      </c>
      <c r="K266" s="37" t="s">
        <v>1</v>
      </c>
      <c r="L266" s="37" t="s">
        <v>3880</v>
      </c>
      <c r="M266" s="37" t="s">
        <v>3801</v>
      </c>
      <c r="N266" s="37" t="s">
        <v>3805</v>
      </c>
      <c r="O266" s="37" t="s">
        <v>4405</v>
      </c>
      <c r="P26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ANTHONY DAMIAN ORTIZ SANTOS</v>
      </c>
      <c r="Q266" s="79">
        <v>44585</v>
      </c>
      <c r="R266" s="50">
        <f t="shared" ca="1" si="20"/>
        <v>1</v>
      </c>
      <c r="S266" s="50">
        <f t="shared" ca="1" si="21"/>
        <v>1</v>
      </c>
      <c r="T266" s="50">
        <f t="shared" ca="1" si="22"/>
        <v>19</v>
      </c>
      <c r="U266" s="37" t="str">
        <f ca="1">IF(MATRIZ_PRINCIPAL_USUARIOS[[#This Row],[FECHA DE NACIMIENTO]]&gt;0,CONCATENATE(R266," AÑOS ",S266," MESES ",T266," DIAS "),"")</f>
        <v xml:space="preserve">1 AÑOS 1 MESES 19 DIAS </v>
      </c>
      <c r="V26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6" s="116" t="s">
        <v>129</v>
      </c>
      <c r="X266" s="37" t="s">
        <v>8</v>
      </c>
      <c r="Y266" s="37" t="s">
        <v>116</v>
      </c>
      <c r="Z266" s="37" t="s">
        <v>116</v>
      </c>
      <c r="AA266" s="37" t="s">
        <v>2496</v>
      </c>
      <c r="AB266" s="37" t="s">
        <v>2496</v>
      </c>
      <c r="AC266" s="37"/>
      <c r="AD266" s="37" t="s">
        <v>2518</v>
      </c>
      <c r="AE266" s="37"/>
      <c r="AF266" s="37" t="s">
        <v>2496</v>
      </c>
      <c r="AG266" s="37" t="s">
        <v>2496</v>
      </c>
      <c r="AH266" s="37" t="s">
        <v>2496</v>
      </c>
      <c r="AI266" s="37" t="s">
        <v>2496</v>
      </c>
      <c r="AJ266" s="37" t="s">
        <v>2496</v>
      </c>
      <c r="AK266" s="37" t="s">
        <v>2496</v>
      </c>
      <c r="AL266" s="37" t="s">
        <v>2496</v>
      </c>
      <c r="AM266" s="37" t="s">
        <v>8</v>
      </c>
      <c r="AN266" s="37" t="s">
        <v>116</v>
      </c>
      <c r="AO266" s="37" t="s">
        <v>140</v>
      </c>
      <c r="AP266" s="62" t="s">
        <v>143</v>
      </c>
      <c r="AQ266" s="37" t="s">
        <v>151</v>
      </c>
      <c r="AR266" s="37" t="s">
        <v>4547</v>
      </c>
      <c r="AS266" s="37"/>
      <c r="AT266" s="37" t="s">
        <v>5016</v>
      </c>
      <c r="AU266" s="37">
        <v>3142231635</v>
      </c>
      <c r="AV266" s="37">
        <v>3138416325</v>
      </c>
      <c r="AW266" s="37">
        <v>1</v>
      </c>
      <c r="AX266" s="37" t="s">
        <v>135</v>
      </c>
      <c r="AY266" s="37" t="s">
        <v>2495</v>
      </c>
      <c r="AZ266" s="58"/>
      <c r="BA266" s="37" t="s">
        <v>2496</v>
      </c>
      <c r="BB266" s="37" t="s">
        <v>2496</v>
      </c>
      <c r="BC266" s="37" t="s">
        <v>3654</v>
      </c>
      <c r="BD266" s="37"/>
      <c r="BE266" s="37" t="s">
        <v>2434</v>
      </c>
      <c r="BF266" s="37" t="s">
        <v>2</v>
      </c>
      <c r="BG266" s="37">
        <v>1001345377</v>
      </c>
      <c r="BH266" s="37" t="s">
        <v>3779</v>
      </c>
      <c r="BI266" s="37" t="s">
        <v>4962</v>
      </c>
      <c r="BJ266" s="37" t="s">
        <v>5017</v>
      </c>
      <c r="BK266" s="37" t="s">
        <v>5018</v>
      </c>
      <c r="BL266" s="79">
        <v>37114</v>
      </c>
      <c r="BM266" s="37" t="s">
        <v>8</v>
      </c>
      <c r="BN266" s="37" t="s">
        <v>116</v>
      </c>
      <c r="BO266" s="37" t="s">
        <v>116</v>
      </c>
      <c r="BP266" s="37" t="s">
        <v>2</v>
      </c>
      <c r="BQ266" s="37">
        <v>80118766</v>
      </c>
      <c r="BR266" s="37" t="s">
        <v>3863</v>
      </c>
      <c r="BS266" s="37" t="s">
        <v>3947</v>
      </c>
      <c r="BT266" s="37" t="s">
        <v>3805</v>
      </c>
      <c r="BU266" s="37" t="s">
        <v>3731</v>
      </c>
      <c r="BV266" s="79">
        <v>30323</v>
      </c>
      <c r="BW266" s="50">
        <f t="shared" ca="1" si="19"/>
        <v>40</v>
      </c>
      <c r="BX266" s="62" t="s">
        <v>8</v>
      </c>
      <c r="BY266" s="62" t="s">
        <v>116</v>
      </c>
      <c r="BZ266" s="62" t="s">
        <v>116</v>
      </c>
      <c r="CA266" s="37" t="s">
        <v>2</v>
      </c>
      <c r="CB266" s="37">
        <v>1001345377</v>
      </c>
      <c r="CC266" s="37" t="s">
        <v>3779</v>
      </c>
      <c r="CD266" s="37" t="s">
        <v>4962</v>
      </c>
      <c r="CE266" s="37" t="s">
        <v>5017</v>
      </c>
      <c r="CF266" s="37" t="s">
        <v>5018</v>
      </c>
      <c r="CG266" s="79">
        <v>37114</v>
      </c>
      <c r="CH266" s="50">
        <f t="shared" ca="1" si="23"/>
        <v>21</v>
      </c>
      <c r="CI266" s="62" t="s">
        <v>8</v>
      </c>
      <c r="CJ266" s="62" t="s">
        <v>116</v>
      </c>
      <c r="CK266" s="62" t="s">
        <v>116</v>
      </c>
      <c r="CL266" s="37" t="s">
        <v>2443</v>
      </c>
      <c r="CM266" s="37" t="s">
        <v>2457</v>
      </c>
      <c r="CN266" s="37" t="s">
        <v>2495</v>
      </c>
      <c r="CO266" s="81">
        <v>44624</v>
      </c>
      <c r="CP266" s="37" t="s">
        <v>2495</v>
      </c>
      <c r="CQ266" s="37" t="s">
        <v>2496</v>
      </c>
      <c r="CR266" s="37"/>
      <c r="CS266" s="37" t="s">
        <v>2496</v>
      </c>
      <c r="CT266" s="37"/>
      <c r="CU266" s="37"/>
      <c r="CV266" s="37">
        <v>39</v>
      </c>
      <c r="CW266" s="37">
        <v>3118</v>
      </c>
      <c r="CX266" s="37">
        <v>51</v>
      </c>
      <c r="CY266" s="37" t="s">
        <v>2495</v>
      </c>
      <c r="CZ266" s="37"/>
      <c r="DA266" s="37"/>
      <c r="DB266" s="37"/>
      <c r="DC2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6" s="37"/>
    </row>
    <row r="267" spans="1:108" ht="45" customHeight="1" x14ac:dyDescent="0.3">
      <c r="A267" s="50">
        <v>1026310144</v>
      </c>
      <c r="B267" s="37" t="s">
        <v>2427</v>
      </c>
      <c r="C267" s="81">
        <v>44623</v>
      </c>
      <c r="D267" s="81"/>
      <c r="E267" s="50"/>
      <c r="F267" s="50"/>
      <c r="G267" s="50"/>
      <c r="H267" s="37" t="s">
        <v>4102</v>
      </c>
      <c r="I267" s="37" t="s">
        <v>6747</v>
      </c>
      <c r="J267" s="37" t="str">
        <f>VLOOKUP(MATRIZ_PRINCIPAL_USUARIOS[[#This Row],[DUPLA]],DUPLAS[],2,0)</f>
        <v>EMILCE SANCHEZ - MARTHA PACASUCA</v>
      </c>
      <c r="K267" s="37" t="s">
        <v>1</v>
      </c>
      <c r="L267" s="37" t="s">
        <v>4406</v>
      </c>
      <c r="M267" s="37" t="s">
        <v>4407</v>
      </c>
      <c r="N267" s="37" t="s">
        <v>4408</v>
      </c>
      <c r="O267" s="37" t="s">
        <v>4409</v>
      </c>
      <c r="P2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ABRICBANDAUU JHONDIRVINSON ACACHUCURA ASTROIDA</v>
      </c>
      <c r="Q267" s="79">
        <v>44464</v>
      </c>
      <c r="R267" s="50">
        <f t="shared" ca="1" si="20"/>
        <v>1</v>
      </c>
      <c r="S267" s="50">
        <f t="shared" ca="1" si="21"/>
        <v>5</v>
      </c>
      <c r="T267" s="50">
        <f t="shared" ca="1" si="22"/>
        <v>18</v>
      </c>
      <c r="U267" s="37" t="str">
        <f ca="1">IF(MATRIZ_PRINCIPAL_USUARIOS[[#This Row],[FECHA DE NACIMIENTO]]&gt;0,CONCATENATE(R267," AÑOS ",S267," MESES ",T267," DIAS "),"")</f>
        <v xml:space="preserve">1 AÑOS 5 MESES 18 DIAS </v>
      </c>
      <c r="V2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7" s="116" t="s">
        <v>130</v>
      </c>
      <c r="X267" s="37" t="s">
        <v>8</v>
      </c>
      <c r="Y267" s="37" t="s">
        <v>116</v>
      </c>
      <c r="Z267" s="37" t="s">
        <v>116</v>
      </c>
      <c r="AA267" s="37" t="s">
        <v>2496</v>
      </c>
      <c r="AB267" s="37" t="s">
        <v>2496</v>
      </c>
      <c r="AC267" s="37"/>
      <c r="AD267" s="37" t="s">
        <v>2518</v>
      </c>
      <c r="AE267" s="37"/>
      <c r="AF267" s="37" t="s">
        <v>2496</v>
      </c>
      <c r="AG267" s="37" t="s">
        <v>2496</v>
      </c>
      <c r="AH267" s="37" t="s">
        <v>2496</v>
      </c>
      <c r="AI267" s="37" t="s">
        <v>2496</v>
      </c>
      <c r="AJ267" s="37" t="s">
        <v>2496</v>
      </c>
      <c r="AK267" s="37" t="s">
        <v>2496</v>
      </c>
      <c r="AL267" s="37" t="s">
        <v>2496</v>
      </c>
      <c r="AM267" s="37" t="s">
        <v>8</v>
      </c>
      <c r="AN267" s="37" t="s">
        <v>116</v>
      </c>
      <c r="AO267" s="37" t="s">
        <v>140</v>
      </c>
      <c r="AP267" s="62" t="s">
        <v>143</v>
      </c>
      <c r="AQ267" s="37" t="s">
        <v>151</v>
      </c>
      <c r="AR267" s="37" t="s">
        <v>4957</v>
      </c>
      <c r="AS267" s="37" t="s">
        <v>4958</v>
      </c>
      <c r="AT267" s="37" t="s">
        <v>4686</v>
      </c>
      <c r="AU267" s="37">
        <v>3143338011</v>
      </c>
      <c r="AV267" s="37"/>
      <c r="AW267" s="37">
        <v>1</v>
      </c>
      <c r="AX267" s="37" t="s">
        <v>135</v>
      </c>
      <c r="AY267" s="37" t="s">
        <v>2496</v>
      </c>
      <c r="AZ267" s="58"/>
      <c r="BA267" s="37" t="s">
        <v>2496</v>
      </c>
      <c r="BB267" s="37" t="s">
        <v>2496</v>
      </c>
      <c r="BC267" s="37" t="s">
        <v>3654</v>
      </c>
      <c r="BD267" s="37"/>
      <c r="BE267" s="37" t="s">
        <v>2434</v>
      </c>
      <c r="BF267" s="37" t="s">
        <v>2</v>
      </c>
      <c r="BG267" s="37">
        <v>1007325623</v>
      </c>
      <c r="BH267" s="37" t="s">
        <v>5019</v>
      </c>
      <c r="BI267" s="37" t="s">
        <v>4378</v>
      </c>
      <c r="BJ267" s="37" t="s">
        <v>5020</v>
      </c>
      <c r="BK267" s="37" t="s">
        <v>5021</v>
      </c>
      <c r="BL267" s="79">
        <v>34370</v>
      </c>
      <c r="BM267" s="37" t="s">
        <v>8</v>
      </c>
      <c r="BN267" s="37" t="s">
        <v>38</v>
      </c>
      <c r="BO267" s="37" t="s">
        <v>2778</v>
      </c>
      <c r="BP267" s="37"/>
      <c r="BQ267" s="37"/>
      <c r="BR267" s="37"/>
      <c r="BS267" s="37"/>
      <c r="BT267" s="37"/>
      <c r="BU267" s="37"/>
      <c r="BV267" s="79"/>
      <c r="BW267" s="50" t="str">
        <f t="shared" si="19"/>
        <v/>
      </c>
      <c r="BX267" s="62"/>
      <c r="BY267" s="62"/>
      <c r="BZ267" s="62"/>
      <c r="CA267" s="37" t="s">
        <v>2</v>
      </c>
      <c r="CB267" s="37">
        <v>1007325623</v>
      </c>
      <c r="CC267" s="37" t="s">
        <v>5206</v>
      </c>
      <c r="CD267" s="37" t="s">
        <v>5207</v>
      </c>
      <c r="CE267" s="37" t="s">
        <v>5020</v>
      </c>
      <c r="CF267" s="37" t="s">
        <v>5021</v>
      </c>
      <c r="CG267" s="79">
        <v>34370</v>
      </c>
      <c r="CH267" s="50">
        <f t="shared" ca="1" si="23"/>
        <v>29</v>
      </c>
      <c r="CI267" s="62" t="s">
        <v>8</v>
      </c>
      <c r="CJ267" s="62" t="s">
        <v>38</v>
      </c>
      <c r="CK267" s="62" t="s">
        <v>2778</v>
      </c>
      <c r="CL267" s="37" t="s">
        <v>2443</v>
      </c>
      <c r="CM267" s="37" t="s">
        <v>2457</v>
      </c>
      <c r="CN267" s="37" t="s">
        <v>2495</v>
      </c>
      <c r="CO267" s="81">
        <v>44624</v>
      </c>
      <c r="CP267" s="37" t="s">
        <v>2495</v>
      </c>
      <c r="CQ267" s="37" t="s">
        <v>2496</v>
      </c>
      <c r="CR267" s="37"/>
      <c r="CS267" s="37" t="s">
        <v>2496</v>
      </c>
      <c r="CT267" s="37"/>
      <c r="CU267" s="37"/>
      <c r="CV267" s="37">
        <v>40</v>
      </c>
      <c r="CW267" s="37">
        <v>3070</v>
      </c>
      <c r="CX267" s="37">
        <v>51</v>
      </c>
      <c r="CY267" s="37" t="s">
        <v>2495</v>
      </c>
      <c r="CZ267" s="37"/>
      <c r="DA267" s="37"/>
      <c r="DB267" s="37"/>
      <c r="DC2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7" s="37"/>
    </row>
    <row r="268" spans="1:108" ht="45" customHeight="1" x14ac:dyDescent="0.3">
      <c r="A268" s="50">
        <v>1010252443</v>
      </c>
      <c r="B268" s="37" t="s">
        <v>2428</v>
      </c>
      <c r="C268" s="81">
        <v>44683</v>
      </c>
      <c r="D268" s="81">
        <v>44767</v>
      </c>
      <c r="E268" s="50" t="e">
        <f>VLOOKUP(MATRIZ_PRINCIPAL_USUARIOS[[#This Row],[NUMERO DE DOCUMENTO]],#REF!,2,0)</f>
        <v>#REF!</v>
      </c>
      <c r="F268" s="50" t="e">
        <f>VLOOKUP(MATRIZ_PRINCIPAL_USUARIOS[[#This Row],[NOMBRE COMPLETO]],$E$659:$E$682,1,0)</f>
        <v>#N/A</v>
      </c>
      <c r="G268" s="50"/>
      <c r="H268" s="50" t="s">
        <v>4102</v>
      </c>
      <c r="I268" s="50" t="s">
        <v>6750</v>
      </c>
      <c r="J268" s="37" t="str">
        <f>VLOOKUP(MATRIZ_PRINCIPAL_USUARIOS[[#This Row],[DUPLA]],DUPLAS[],2,0)</f>
        <v>JOHANA ALVARADO</v>
      </c>
      <c r="K268" s="37" t="s">
        <v>1</v>
      </c>
      <c r="L268" s="37" t="s">
        <v>5775</v>
      </c>
      <c r="M268" s="37" t="s">
        <v>5776</v>
      </c>
      <c r="N268" s="37" t="s">
        <v>5777</v>
      </c>
      <c r="O268" s="37" t="s">
        <v>5778</v>
      </c>
      <c r="P26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HELEIN NAYARA ÑUAICO FIAGAMA TOYQUEMY</v>
      </c>
      <c r="Q268" s="81">
        <v>44578</v>
      </c>
      <c r="R268" s="50">
        <f t="shared" ca="1" si="20"/>
        <v>1</v>
      </c>
      <c r="S268" s="50">
        <f t="shared" ca="1" si="21"/>
        <v>1</v>
      </c>
      <c r="T268" s="50">
        <f t="shared" ca="1" si="22"/>
        <v>26</v>
      </c>
      <c r="U268" s="37" t="str">
        <f ca="1">IF(MATRIZ_PRINCIPAL_USUARIOS[[#This Row],[FECHA DE NACIMIENTO]]&gt;0,CONCATENATE(R268," AÑOS ",S268," MESES ",T268," DIAS "),"")</f>
        <v xml:space="preserve">1 AÑOS 1 MESES 26 DIAS </v>
      </c>
      <c r="V26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8" s="37" t="s">
        <v>130</v>
      </c>
      <c r="X268" s="37" t="s">
        <v>8</v>
      </c>
      <c r="Y268" s="37" t="s">
        <v>116</v>
      </c>
      <c r="Z268" s="37" t="s">
        <v>116</v>
      </c>
      <c r="AA268" s="37" t="s">
        <v>2496</v>
      </c>
      <c r="AB268" s="37" t="s">
        <v>2496</v>
      </c>
      <c r="AC268" s="37"/>
      <c r="AD268" s="37" t="s">
        <v>2518</v>
      </c>
      <c r="AE268" s="37"/>
      <c r="AF268" s="37" t="s">
        <v>2496</v>
      </c>
      <c r="AG268" s="37" t="s">
        <v>2496</v>
      </c>
      <c r="AH268" s="37" t="s">
        <v>2496</v>
      </c>
      <c r="AI268" s="37" t="s">
        <v>2496</v>
      </c>
      <c r="AJ268" s="37" t="s">
        <v>2496</v>
      </c>
      <c r="AK268" s="37" t="s">
        <v>2496</v>
      </c>
      <c r="AL268" s="37" t="s">
        <v>2496</v>
      </c>
      <c r="AM268" s="37" t="s">
        <v>8</v>
      </c>
      <c r="AN268" s="37" t="s">
        <v>116</v>
      </c>
      <c r="AO268" s="37" t="s">
        <v>140</v>
      </c>
      <c r="AP268" s="62" t="s">
        <v>143</v>
      </c>
      <c r="AQ268" s="37" t="s">
        <v>151</v>
      </c>
      <c r="AR268" s="37" t="s">
        <v>4569</v>
      </c>
      <c r="AS268" s="37"/>
      <c r="AT268" s="37" t="s">
        <v>5779</v>
      </c>
      <c r="AU268" s="37">
        <v>3124426119</v>
      </c>
      <c r="AV268" s="37"/>
      <c r="AW268" s="37">
        <v>1</v>
      </c>
      <c r="AX268" s="37" t="s">
        <v>134</v>
      </c>
      <c r="AY268" s="37" t="s">
        <v>2496</v>
      </c>
      <c r="AZ268" s="58"/>
      <c r="BA268" s="37" t="s">
        <v>2496</v>
      </c>
      <c r="BB268" s="37" t="s">
        <v>2496</v>
      </c>
      <c r="BC268" s="37" t="s">
        <v>3654</v>
      </c>
      <c r="BD268" s="37"/>
      <c r="BE268" s="37" t="s">
        <v>2440</v>
      </c>
      <c r="BF268" s="37" t="s">
        <v>2</v>
      </c>
      <c r="BG268" s="37">
        <v>40145152</v>
      </c>
      <c r="BH268" s="37" t="s">
        <v>3742</v>
      </c>
      <c r="BI268" s="37" t="s">
        <v>5780</v>
      </c>
      <c r="BJ268" s="37" t="s">
        <v>3707</v>
      </c>
      <c r="BK268" s="37" t="s">
        <v>3707</v>
      </c>
      <c r="BL268" s="81">
        <v>22560</v>
      </c>
      <c r="BM268" s="37" t="s">
        <v>8</v>
      </c>
      <c r="BN268" s="37" t="s">
        <v>14</v>
      </c>
      <c r="BO268" s="37" t="s">
        <v>55</v>
      </c>
      <c r="BP268" s="37" t="s">
        <v>2</v>
      </c>
      <c r="BQ268" s="37">
        <v>1003565321</v>
      </c>
      <c r="BR268" s="37" t="s">
        <v>3948</v>
      </c>
      <c r="BS268" s="37" t="s">
        <v>5693</v>
      </c>
      <c r="BT268" s="37" t="s">
        <v>5777</v>
      </c>
      <c r="BU268" s="37" t="s">
        <v>3707</v>
      </c>
      <c r="BV268" s="81">
        <v>36926</v>
      </c>
      <c r="BW268" s="50">
        <f t="shared" ca="1" si="19"/>
        <v>22</v>
      </c>
      <c r="BX268" s="62" t="s">
        <v>8</v>
      </c>
      <c r="BY268" s="62" t="s">
        <v>26</v>
      </c>
      <c r="BZ268" s="62" t="s">
        <v>3419</v>
      </c>
      <c r="CA268" s="37" t="s">
        <v>2</v>
      </c>
      <c r="CB268" s="37">
        <v>1121220063</v>
      </c>
      <c r="CC268" s="37" t="s">
        <v>5781</v>
      </c>
      <c r="CD268" s="37"/>
      <c r="CE268" s="37" t="s">
        <v>5782</v>
      </c>
      <c r="CF268" s="37" t="s">
        <v>5783</v>
      </c>
      <c r="CG268" s="81">
        <v>35962</v>
      </c>
      <c r="CH268" s="50">
        <f t="shared" ca="1" si="23"/>
        <v>24</v>
      </c>
      <c r="CI268" s="62" t="s">
        <v>8</v>
      </c>
      <c r="CJ268" s="62" t="s">
        <v>14</v>
      </c>
      <c r="CK268" s="62" t="s">
        <v>49</v>
      </c>
      <c r="CL268" s="37" t="s">
        <v>2443</v>
      </c>
      <c r="CM268" s="37" t="s">
        <v>2457</v>
      </c>
      <c r="CN268" s="37" t="s">
        <v>2495</v>
      </c>
      <c r="CO268" s="81">
        <v>44683</v>
      </c>
      <c r="CP268" s="37" t="s">
        <v>2495</v>
      </c>
      <c r="CQ268" s="37" t="s">
        <v>2496</v>
      </c>
      <c r="CR268" s="37"/>
      <c r="CS268" s="37" t="s">
        <v>2496</v>
      </c>
      <c r="CT268" s="37"/>
      <c r="CU268" s="37"/>
      <c r="CV268" s="37">
        <v>40</v>
      </c>
      <c r="CW268" s="37">
        <v>3085</v>
      </c>
      <c r="CX268" s="37">
        <v>50</v>
      </c>
      <c r="CY268" s="37" t="s">
        <v>2495</v>
      </c>
      <c r="CZ268" s="37"/>
      <c r="DA268" s="37"/>
      <c r="DB268" s="37"/>
      <c r="DC2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8" s="37"/>
    </row>
    <row r="269" spans="1:108" ht="45" customHeight="1" x14ac:dyDescent="0.3">
      <c r="A269" s="50">
        <v>1023047678</v>
      </c>
      <c r="B269" s="37" t="s">
        <v>2428</v>
      </c>
      <c r="C269" s="81">
        <v>44623</v>
      </c>
      <c r="D269" s="81">
        <v>44683</v>
      </c>
      <c r="E269" s="50" t="e">
        <f>VLOOKUP(MATRIZ_PRINCIPAL_USUARIOS[[#This Row],[NUMERO DE DOCUMENTO]],#REF!,2,0)</f>
        <v>#REF!</v>
      </c>
      <c r="F269" s="50" t="e">
        <f>VLOOKUP(MATRIZ_PRINCIPAL_USUARIOS[[#This Row],[NOMBRE COMPLETO]],$E$659:$E$682,1,0)</f>
        <v>#N/A</v>
      </c>
      <c r="G269" s="50"/>
      <c r="H269" s="37" t="s">
        <v>4102</v>
      </c>
      <c r="I269" s="37" t="s">
        <v>3674</v>
      </c>
      <c r="J269" s="37" t="e">
        <f>VLOOKUP(MATRIZ_PRINCIPAL_USUARIOS[[#This Row],[DUPLA]],DUPLAS[],2,0)</f>
        <v>#N/A</v>
      </c>
      <c r="K269" s="37" t="s">
        <v>1</v>
      </c>
      <c r="L269" s="37" t="s">
        <v>4410</v>
      </c>
      <c r="M269" s="37" t="s">
        <v>3833</v>
      </c>
      <c r="N269" s="37" t="s">
        <v>4411</v>
      </c>
      <c r="O269" s="37" t="s">
        <v>3697</v>
      </c>
      <c r="P26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ASLY SARAI SOSA MEJIA</v>
      </c>
      <c r="Q269" s="79">
        <v>44540</v>
      </c>
      <c r="R269" s="50">
        <f t="shared" ca="1" si="20"/>
        <v>1</v>
      </c>
      <c r="S269" s="50">
        <f t="shared" ca="1" si="21"/>
        <v>3</v>
      </c>
      <c r="T269" s="50">
        <f t="shared" ca="1" si="22"/>
        <v>5</v>
      </c>
      <c r="U269" s="37" t="str">
        <f ca="1">IF(MATRIZ_PRINCIPAL_USUARIOS[[#This Row],[FECHA DE NACIMIENTO]]&gt;0,CONCATENATE(R269," AÑOS ",S269," MESES ",T269," DIAS "),"")</f>
        <v xml:space="preserve">1 AÑOS 3 MESES 5 DIAS </v>
      </c>
      <c r="V26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69" s="116" t="s">
        <v>130</v>
      </c>
      <c r="X269" s="37" t="s">
        <v>8</v>
      </c>
      <c r="Y269" s="37" t="s">
        <v>116</v>
      </c>
      <c r="Z269" s="37" t="s">
        <v>116</v>
      </c>
      <c r="AA269" s="37" t="s">
        <v>2496</v>
      </c>
      <c r="AB269" s="37" t="s">
        <v>2496</v>
      </c>
      <c r="AC269" s="37"/>
      <c r="AD269" s="37" t="s">
        <v>2518</v>
      </c>
      <c r="AE269" s="37"/>
      <c r="AF269" s="37" t="s">
        <v>2496</v>
      </c>
      <c r="AG269" s="37" t="s">
        <v>2496</v>
      </c>
      <c r="AH269" s="37" t="s">
        <v>2496</v>
      </c>
      <c r="AI269" s="37" t="s">
        <v>2496</v>
      </c>
      <c r="AJ269" s="37" t="s">
        <v>2496</v>
      </c>
      <c r="AK269" s="37" t="s">
        <v>2496</v>
      </c>
      <c r="AL269" s="37" t="s">
        <v>2496</v>
      </c>
      <c r="AM269" s="37" t="s">
        <v>8</v>
      </c>
      <c r="AN269" s="37" t="s">
        <v>116</v>
      </c>
      <c r="AO269" s="37" t="s">
        <v>140</v>
      </c>
      <c r="AP269" s="62" t="s">
        <v>143</v>
      </c>
      <c r="AQ269" s="37" t="s">
        <v>151</v>
      </c>
      <c r="AR269" s="37" t="s">
        <v>4501</v>
      </c>
      <c r="AS269" s="37"/>
      <c r="AT269" s="37" t="s">
        <v>5022</v>
      </c>
      <c r="AU269" s="37">
        <v>3143161624</v>
      </c>
      <c r="AV269" s="37"/>
      <c r="AW269" s="37">
        <v>1</v>
      </c>
      <c r="AX269" s="37" t="s">
        <v>135</v>
      </c>
      <c r="AY269" s="37" t="s">
        <v>2495</v>
      </c>
      <c r="AZ269" s="58" t="s">
        <v>3592</v>
      </c>
      <c r="BA269" s="37" t="s">
        <v>2496</v>
      </c>
      <c r="BB269" s="37" t="s">
        <v>2496</v>
      </c>
      <c r="BC269" s="37" t="s">
        <v>3654</v>
      </c>
      <c r="BD269" s="37"/>
      <c r="BE269" s="37" t="s">
        <v>2434</v>
      </c>
      <c r="BF269" s="37" t="s">
        <v>2</v>
      </c>
      <c r="BG269" s="37">
        <v>1000990928</v>
      </c>
      <c r="BH269" s="37" t="s">
        <v>3884</v>
      </c>
      <c r="BI269" s="37" t="s">
        <v>3696</v>
      </c>
      <c r="BJ269" s="37" t="s">
        <v>4417</v>
      </c>
      <c r="BK269" s="37" t="s">
        <v>4385</v>
      </c>
      <c r="BL269" s="79">
        <v>37683</v>
      </c>
      <c r="BM269" s="37" t="s">
        <v>8</v>
      </c>
      <c r="BN269" s="37" t="s">
        <v>116</v>
      </c>
      <c r="BO269" s="37" t="s">
        <v>116</v>
      </c>
      <c r="BP269" s="37" t="s">
        <v>2</v>
      </c>
      <c r="BQ269" s="37">
        <v>10499518</v>
      </c>
      <c r="BR269" s="37" t="s">
        <v>3725</v>
      </c>
      <c r="BS269" s="37" t="s">
        <v>3726</v>
      </c>
      <c r="BT269" s="37" t="s">
        <v>5023</v>
      </c>
      <c r="BU269" s="37"/>
      <c r="BV269" s="79">
        <v>30634</v>
      </c>
      <c r="BW269" s="50">
        <f t="shared" ca="1" si="19"/>
        <v>39</v>
      </c>
      <c r="BX269" s="62" t="s">
        <v>8</v>
      </c>
      <c r="BY269" s="62" t="s">
        <v>23</v>
      </c>
      <c r="BZ269" s="62" t="s">
        <v>3558</v>
      </c>
      <c r="CA269" s="37"/>
      <c r="CB269" s="37"/>
      <c r="CC269" s="37"/>
      <c r="CD269" s="37"/>
      <c r="CE269" s="37"/>
      <c r="CF269" s="37"/>
      <c r="CG269" s="79"/>
      <c r="CH269" s="50" t="str">
        <f t="shared" si="23"/>
        <v/>
      </c>
      <c r="CI269" s="62"/>
      <c r="CJ269" s="62"/>
      <c r="CK269" s="62"/>
      <c r="CL269" s="37" t="s">
        <v>2443</v>
      </c>
      <c r="CM269" s="37" t="s">
        <v>2466</v>
      </c>
      <c r="CN269" s="37" t="s">
        <v>2495</v>
      </c>
      <c r="CO269" s="81">
        <v>44624</v>
      </c>
      <c r="CP269" s="37" t="s">
        <v>2495</v>
      </c>
      <c r="CQ269" s="37" t="s">
        <v>2495</v>
      </c>
      <c r="CR269" s="37">
        <v>2</v>
      </c>
      <c r="CS269" s="37" t="s">
        <v>2496</v>
      </c>
      <c r="CT269" s="37"/>
      <c r="CU269" s="37"/>
      <c r="CV269" s="37"/>
      <c r="CW269" s="37">
        <v>3295</v>
      </c>
      <c r="CX269" s="37">
        <v>53</v>
      </c>
      <c r="CY269" s="37" t="s">
        <v>2495</v>
      </c>
      <c r="CZ269" s="37"/>
      <c r="DA269" s="37"/>
      <c r="DB269" s="37"/>
      <c r="DC2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69" s="37"/>
    </row>
    <row r="270" spans="1:108" ht="45" customHeight="1" x14ac:dyDescent="0.3">
      <c r="A270" s="50">
        <v>1023045732</v>
      </c>
      <c r="B270" s="37" t="s">
        <v>2428</v>
      </c>
      <c r="C270" s="81">
        <v>44623</v>
      </c>
      <c r="D270" s="81">
        <v>44642</v>
      </c>
      <c r="E270" s="50" t="e">
        <f>VLOOKUP(MATRIZ_PRINCIPAL_USUARIOS[[#This Row],[NUMERO DE DOCUMENTO]],#REF!,2,0)</f>
        <v>#REF!</v>
      </c>
      <c r="F270" s="50" t="e">
        <f>VLOOKUP(MATRIZ_PRINCIPAL_USUARIOS[[#This Row],[NOMBRE COMPLETO]],$E$659:$E$682,1,0)</f>
        <v>#N/A</v>
      </c>
      <c r="G270" s="50"/>
      <c r="H270" s="37" t="s">
        <v>4102</v>
      </c>
      <c r="I270" s="37" t="s">
        <v>6750</v>
      </c>
      <c r="J270" s="37" t="str">
        <f>VLOOKUP(MATRIZ_PRINCIPAL_USUARIOS[[#This Row],[DUPLA]],DUPLAS[],2,0)</f>
        <v>JOHANA ALVARADO</v>
      </c>
      <c r="K270" s="37" t="s">
        <v>1</v>
      </c>
      <c r="L270" s="37" t="s">
        <v>4412</v>
      </c>
      <c r="M270" s="37" t="s">
        <v>4413</v>
      </c>
      <c r="N270" s="37" t="s">
        <v>2624</v>
      </c>
      <c r="O270" s="37" t="s">
        <v>4414</v>
      </c>
      <c r="P27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ANNY DAYAN OSPINA CALDERON</v>
      </c>
      <c r="Q270" s="79">
        <v>44108</v>
      </c>
      <c r="R270" s="50">
        <f t="shared" ca="1" si="20"/>
        <v>2</v>
      </c>
      <c r="S270" s="50">
        <f t="shared" ca="1" si="21"/>
        <v>5</v>
      </c>
      <c r="T270" s="50">
        <f t="shared" ca="1" si="22"/>
        <v>11</v>
      </c>
      <c r="U270" s="37" t="str">
        <f ca="1">IF(MATRIZ_PRINCIPAL_USUARIOS[[#This Row],[FECHA DE NACIMIENTO]]&gt;0,CONCATENATE(R270," AÑOS ",S270," MESES ",T270," DIAS "),"")</f>
        <v xml:space="preserve">2 AÑOS 5 MESES 11 DIAS </v>
      </c>
      <c r="V27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0" s="116" t="s">
        <v>130</v>
      </c>
      <c r="X270" s="37" t="s">
        <v>8</v>
      </c>
      <c r="Y270" s="37" t="s">
        <v>116</v>
      </c>
      <c r="Z270" s="37" t="s">
        <v>116</v>
      </c>
      <c r="AA270" s="37" t="s">
        <v>2496</v>
      </c>
      <c r="AB270" s="37" t="s">
        <v>2496</v>
      </c>
      <c r="AC270" s="37"/>
      <c r="AD270" s="37" t="s">
        <v>2518</v>
      </c>
      <c r="AE270" s="37"/>
      <c r="AF270" s="37" t="s">
        <v>2496</v>
      </c>
      <c r="AG270" s="37" t="s">
        <v>2496</v>
      </c>
      <c r="AH270" s="37" t="s">
        <v>2496</v>
      </c>
      <c r="AI270" s="37" t="s">
        <v>2496</v>
      </c>
      <c r="AJ270" s="37" t="s">
        <v>2496</v>
      </c>
      <c r="AK270" s="37" t="s">
        <v>2496</v>
      </c>
      <c r="AL270" s="37" t="s">
        <v>2496</v>
      </c>
      <c r="AM270" s="37" t="s">
        <v>8</v>
      </c>
      <c r="AN270" s="37" t="s">
        <v>116</v>
      </c>
      <c r="AO270" s="37" t="s">
        <v>140</v>
      </c>
      <c r="AP270" s="62" t="s">
        <v>143</v>
      </c>
      <c r="AQ270" s="37" t="s">
        <v>151</v>
      </c>
      <c r="AR270" s="37" t="s">
        <v>4501</v>
      </c>
      <c r="AS270" s="37"/>
      <c r="AT270" s="37" t="s">
        <v>5024</v>
      </c>
      <c r="AU270" s="37">
        <v>3214886391</v>
      </c>
      <c r="AV270" s="37"/>
      <c r="AW270" s="37">
        <v>1</v>
      </c>
      <c r="AX270" s="37" t="s">
        <v>135</v>
      </c>
      <c r="AY270" s="37" t="s">
        <v>2496</v>
      </c>
      <c r="AZ270" s="58"/>
      <c r="BA270" s="37" t="s">
        <v>2496</v>
      </c>
      <c r="BB270" s="37" t="s">
        <v>2496</v>
      </c>
      <c r="BC270" s="37" t="s">
        <v>3654</v>
      </c>
      <c r="BD270" s="37"/>
      <c r="BE270" s="37" t="s">
        <v>2434</v>
      </c>
      <c r="BF270" s="37" t="s">
        <v>2</v>
      </c>
      <c r="BG270" s="37">
        <v>1010225668</v>
      </c>
      <c r="BH270" s="37" t="s">
        <v>5025</v>
      </c>
      <c r="BI270" s="37" t="s">
        <v>3775</v>
      </c>
      <c r="BJ270" s="37" t="s">
        <v>5026</v>
      </c>
      <c r="BK270" s="37" t="s">
        <v>3714</v>
      </c>
      <c r="BL270" s="79">
        <v>35037</v>
      </c>
      <c r="BM270" s="37" t="s">
        <v>8</v>
      </c>
      <c r="BN270" s="37" t="s">
        <v>116</v>
      </c>
      <c r="BO270" s="37" t="s">
        <v>116</v>
      </c>
      <c r="BP270" s="37"/>
      <c r="BQ270" s="37"/>
      <c r="BR270" s="37"/>
      <c r="BS270" s="37"/>
      <c r="BT270" s="37"/>
      <c r="BU270" s="37"/>
      <c r="BV270" s="79"/>
      <c r="BW270" s="50" t="str">
        <f t="shared" ref="BW270:BW333" si="24">+IF(BV270&gt;0,DATEDIF(BV270,$B$1,"y"),"")</f>
        <v/>
      </c>
      <c r="BX270" s="62"/>
      <c r="BY270" s="62"/>
      <c r="BZ270" s="62"/>
      <c r="CA270" s="37" t="s">
        <v>2</v>
      </c>
      <c r="CB270" s="37">
        <v>1010225668</v>
      </c>
      <c r="CC270" s="37" t="s">
        <v>5025</v>
      </c>
      <c r="CD270" s="37" t="s">
        <v>3775</v>
      </c>
      <c r="CE270" s="37" t="s">
        <v>5026</v>
      </c>
      <c r="CF270" s="37" t="s">
        <v>3714</v>
      </c>
      <c r="CG270" s="79">
        <v>35037</v>
      </c>
      <c r="CH270" s="50">
        <f t="shared" ca="1" si="23"/>
        <v>27</v>
      </c>
      <c r="CI270" s="62" t="s">
        <v>8</v>
      </c>
      <c r="CJ270" s="62" t="s">
        <v>116</v>
      </c>
      <c r="CK270" s="62" t="s">
        <v>116</v>
      </c>
      <c r="CL270" s="37" t="s">
        <v>2444</v>
      </c>
      <c r="CM270" s="37" t="s">
        <v>2468</v>
      </c>
      <c r="CN270" s="37" t="s">
        <v>2495</v>
      </c>
      <c r="CO270" s="81">
        <v>44624</v>
      </c>
      <c r="CP270" s="37" t="s">
        <v>2495</v>
      </c>
      <c r="CQ270" s="37" t="s">
        <v>2495</v>
      </c>
      <c r="CR270" s="37">
        <v>1</v>
      </c>
      <c r="CS270" s="37"/>
      <c r="CT270" s="37"/>
      <c r="CU270" s="37"/>
      <c r="CV270" s="37">
        <v>40</v>
      </c>
      <c r="CW270" s="37">
        <v>3110</v>
      </c>
      <c r="CX270" s="37">
        <v>50</v>
      </c>
      <c r="CY270" s="37" t="s">
        <v>2496</v>
      </c>
      <c r="CZ270" s="37">
        <v>6</v>
      </c>
      <c r="DA270" s="37">
        <v>6</v>
      </c>
      <c r="DB270" s="37"/>
      <c r="DC2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0" s="37"/>
    </row>
    <row r="271" spans="1:108" ht="45" customHeight="1" x14ac:dyDescent="0.3">
      <c r="A271" s="50">
        <v>1150190022</v>
      </c>
      <c r="B271" s="37" t="s">
        <v>2427</v>
      </c>
      <c r="C271" s="81">
        <v>44623</v>
      </c>
      <c r="D271" s="81"/>
      <c r="E271" s="50"/>
      <c r="F271" s="50"/>
      <c r="G271" s="50"/>
      <c r="H271" s="37" t="s">
        <v>4102</v>
      </c>
      <c r="I271" s="37" t="s">
        <v>6748</v>
      </c>
      <c r="J271" s="37" t="str">
        <f>VLOOKUP(MATRIZ_PRINCIPAL_USUARIOS[[#This Row],[DUPLA]],DUPLAS[],2,0)</f>
        <v>GLORIA GUERRA - KAROL</v>
      </c>
      <c r="K271" s="37" t="s">
        <v>1</v>
      </c>
      <c r="L271" s="37" t="s">
        <v>4415</v>
      </c>
      <c r="M271" s="37"/>
      <c r="N271" s="37" t="s">
        <v>3751</v>
      </c>
      <c r="O271" s="37" t="s">
        <v>3788</v>
      </c>
      <c r="P27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ANTHONELLA  MARTINEZ LOPEZ</v>
      </c>
      <c r="Q271" s="79">
        <v>44200</v>
      </c>
      <c r="R271" s="50">
        <f t="shared" ca="1" si="20"/>
        <v>2</v>
      </c>
      <c r="S271" s="50">
        <f t="shared" ca="1" si="21"/>
        <v>2</v>
      </c>
      <c r="T271" s="50">
        <f t="shared" ca="1" si="22"/>
        <v>11</v>
      </c>
      <c r="U271" s="37" t="str">
        <f ca="1">IF(MATRIZ_PRINCIPAL_USUARIOS[[#This Row],[FECHA DE NACIMIENTO]]&gt;0,CONCATENATE(R271," AÑOS ",S271," MESES ",T271," DIAS "),"")</f>
        <v xml:space="preserve">2 AÑOS 2 MESES 11 DIAS </v>
      </c>
      <c r="V27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1" s="116" t="s">
        <v>130</v>
      </c>
      <c r="X271" s="37" t="s">
        <v>8</v>
      </c>
      <c r="Y271" s="37" t="s">
        <v>116</v>
      </c>
      <c r="Z271" s="37" t="s">
        <v>116</v>
      </c>
      <c r="AA271" s="37" t="s">
        <v>2496</v>
      </c>
      <c r="AB271" s="37" t="s">
        <v>2496</v>
      </c>
      <c r="AC271" s="37"/>
      <c r="AD271" s="37" t="s">
        <v>2518</v>
      </c>
      <c r="AE271" s="37"/>
      <c r="AF271" s="37" t="s">
        <v>2496</v>
      </c>
      <c r="AG271" s="37" t="s">
        <v>2496</v>
      </c>
      <c r="AH271" s="37" t="s">
        <v>2496</v>
      </c>
      <c r="AI271" s="37" t="s">
        <v>2496</v>
      </c>
      <c r="AJ271" s="37" t="s">
        <v>2496</v>
      </c>
      <c r="AK271" s="37" t="s">
        <v>2496</v>
      </c>
      <c r="AL271" s="37" t="s">
        <v>2496</v>
      </c>
      <c r="AM271" s="37" t="s">
        <v>8</v>
      </c>
      <c r="AN271" s="37" t="s">
        <v>116</v>
      </c>
      <c r="AO271" s="37" t="s">
        <v>140</v>
      </c>
      <c r="AP271" s="62" t="s">
        <v>143</v>
      </c>
      <c r="AQ271" s="37" t="s">
        <v>151</v>
      </c>
      <c r="AR271" s="37"/>
      <c r="AS271" s="37"/>
      <c r="AT271" s="37"/>
      <c r="AU271" s="37"/>
      <c r="AV271" s="37"/>
      <c r="AW271" s="37">
        <v>1</v>
      </c>
      <c r="AX271" s="37" t="s">
        <v>135</v>
      </c>
      <c r="AY271" s="37" t="s">
        <v>2495</v>
      </c>
      <c r="AZ271" s="58" t="s">
        <v>3591</v>
      </c>
      <c r="BA271" s="37" t="s">
        <v>2496</v>
      </c>
      <c r="BB271" s="37" t="s">
        <v>2496</v>
      </c>
      <c r="BC271" s="37" t="s">
        <v>3607</v>
      </c>
      <c r="BD271" s="37"/>
      <c r="BE271" s="37" t="s">
        <v>2434</v>
      </c>
      <c r="BF271" s="37" t="s">
        <v>2</v>
      </c>
      <c r="BG271" s="37">
        <v>1023030981</v>
      </c>
      <c r="BH271" s="37" t="s">
        <v>3932</v>
      </c>
      <c r="BI271" s="37" t="s">
        <v>5027</v>
      </c>
      <c r="BJ271" s="37" t="s">
        <v>3788</v>
      </c>
      <c r="BK271" s="37" t="s">
        <v>3867</v>
      </c>
      <c r="BL271" s="79">
        <v>36084</v>
      </c>
      <c r="BM271" s="37" t="s">
        <v>8</v>
      </c>
      <c r="BN271" s="37" t="s">
        <v>116</v>
      </c>
      <c r="BO271" s="37" t="s">
        <v>116</v>
      </c>
      <c r="BP271" s="37" t="s">
        <v>2</v>
      </c>
      <c r="BQ271" s="37">
        <v>1031129114</v>
      </c>
      <c r="BR271" s="37" t="s">
        <v>3725</v>
      </c>
      <c r="BS271" s="37" t="s">
        <v>3856</v>
      </c>
      <c r="BT271" s="37" t="s">
        <v>3751</v>
      </c>
      <c r="BU271" s="37" t="s">
        <v>5028</v>
      </c>
      <c r="BV271" s="79">
        <v>33111</v>
      </c>
      <c r="BW271" s="50">
        <f t="shared" ca="1" si="24"/>
        <v>32</v>
      </c>
      <c r="BX271" s="62" t="s">
        <v>8</v>
      </c>
      <c r="BY271" s="62" t="s">
        <v>116</v>
      </c>
      <c r="BZ271" s="62" t="s">
        <v>116</v>
      </c>
      <c r="CA271" s="37" t="s">
        <v>2</v>
      </c>
      <c r="CB271" s="37">
        <v>1023030981</v>
      </c>
      <c r="CC271" s="37" t="s">
        <v>3932</v>
      </c>
      <c r="CD271" s="37" t="s">
        <v>5027</v>
      </c>
      <c r="CE271" s="37" t="s">
        <v>3788</v>
      </c>
      <c r="CF271" s="37" t="s">
        <v>3867</v>
      </c>
      <c r="CG271" s="79">
        <v>36084</v>
      </c>
      <c r="CH271" s="50">
        <f t="shared" ca="1" si="23"/>
        <v>24</v>
      </c>
      <c r="CI271" s="62" t="s">
        <v>8</v>
      </c>
      <c r="CJ271" s="62" t="s">
        <v>116</v>
      </c>
      <c r="CK271" s="62" t="s">
        <v>116</v>
      </c>
      <c r="CL271" s="37" t="s">
        <v>2444</v>
      </c>
      <c r="CM271" s="37" t="s">
        <v>2450</v>
      </c>
      <c r="CN271" s="37" t="s">
        <v>2495</v>
      </c>
      <c r="CO271" s="81">
        <v>44624</v>
      </c>
      <c r="CP271" s="37" t="s">
        <v>2495</v>
      </c>
      <c r="CQ271" s="37" t="s">
        <v>2495</v>
      </c>
      <c r="CR271" s="37">
        <v>2</v>
      </c>
      <c r="CS271" s="37" t="s">
        <v>2496</v>
      </c>
      <c r="CT271" s="37"/>
      <c r="CU271" s="37"/>
      <c r="CV271" s="37">
        <v>39</v>
      </c>
      <c r="CW271" s="37">
        <v>3120</v>
      </c>
      <c r="CX271" s="37">
        <v>50</v>
      </c>
      <c r="CY271" s="37" t="s">
        <v>2495</v>
      </c>
      <c r="CZ271" s="37"/>
      <c r="DA271" s="37"/>
      <c r="DB271" s="37">
        <v>18</v>
      </c>
      <c r="DC2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1" s="37"/>
    </row>
    <row r="272" spans="1:108" ht="45" customHeight="1" x14ac:dyDescent="0.3">
      <c r="A272" s="50">
        <v>1048945559</v>
      </c>
      <c r="B272" s="37" t="s">
        <v>2427</v>
      </c>
      <c r="C272" s="172">
        <v>44880</v>
      </c>
      <c r="D272" s="81"/>
      <c r="E272" s="50"/>
      <c r="F272" s="50"/>
      <c r="G272" s="50"/>
      <c r="H272" s="50" t="s">
        <v>4102</v>
      </c>
      <c r="I272" s="50" t="s">
        <v>6748</v>
      </c>
      <c r="J272" s="37" t="str">
        <f>VLOOKUP(MATRIZ_PRINCIPAL_USUARIOS[[#This Row],[DUPLA]],DUPLAS[],2,0)</f>
        <v>GLORIA GUERRA - KAROL</v>
      </c>
      <c r="K272" s="37" t="s">
        <v>1</v>
      </c>
      <c r="L272" s="37" t="s">
        <v>6249</v>
      </c>
      <c r="M272" s="37" t="s">
        <v>3736</v>
      </c>
      <c r="N272" s="37" t="s">
        <v>7228</v>
      </c>
      <c r="O272" s="37" t="s">
        <v>2722</v>
      </c>
      <c r="P2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ELIANNYS ALEJANDRA CARREÑO MOSQUERA</v>
      </c>
      <c r="Q272" s="81">
        <v>44422</v>
      </c>
      <c r="R272" s="50">
        <f t="shared" ca="1" si="20"/>
        <v>1</v>
      </c>
      <c r="S272" s="50">
        <f t="shared" ca="1" si="21"/>
        <v>7</v>
      </c>
      <c r="T272" s="50">
        <f t="shared" ca="1" si="22"/>
        <v>1</v>
      </c>
      <c r="U272" s="37" t="str">
        <f ca="1">IF(MATRIZ_PRINCIPAL_USUARIOS[[#This Row],[FECHA DE NACIMIENTO]]&gt;0,CONCATENATE(R272," AÑOS ",S272," MESES ",T272," DIAS "),"")</f>
        <v xml:space="preserve">1 AÑOS 7 MESES 1 DIAS </v>
      </c>
      <c r="V2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2" s="37" t="s">
        <v>130</v>
      </c>
      <c r="X272" s="37" t="s">
        <v>8</v>
      </c>
      <c r="Y272" s="37" t="s">
        <v>116</v>
      </c>
      <c r="Z272" s="37" t="s">
        <v>116</v>
      </c>
      <c r="AA272" s="37" t="s">
        <v>2496</v>
      </c>
      <c r="AB272" s="37" t="s">
        <v>2496</v>
      </c>
      <c r="AC272" s="37"/>
      <c r="AD272" s="37" t="s">
        <v>2518</v>
      </c>
      <c r="AE272" s="37"/>
      <c r="AF272" s="37" t="s">
        <v>2496</v>
      </c>
      <c r="AG272" s="37" t="s">
        <v>2496</v>
      </c>
      <c r="AH272" s="37" t="s">
        <v>2496</v>
      </c>
      <c r="AI272" s="37" t="s">
        <v>2496</v>
      </c>
      <c r="AJ272" s="37" t="s">
        <v>2496</v>
      </c>
      <c r="AK272" s="37" t="s">
        <v>2496</v>
      </c>
      <c r="AL272" s="37" t="s">
        <v>2496</v>
      </c>
      <c r="AM272" s="37" t="s">
        <v>8</v>
      </c>
      <c r="AN272" s="37" t="s">
        <v>116</v>
      </c>
      <c r="AO272" s="37" t="s">
        <v>140</v>
      </c>
      <c r="AP272" s="62" t="s">
        <v>143</v>
      </c>
      <c r="AQ272" s="37" t="s">
        <v>151</v>
      </c>
      <c r="AR272" s="37" t="s">
        <v>4501</v>
      </c>
      <c r="AS272" s="37"/>
      <c r="AT272" s="37" t="s">
        <v>7229</v>
      </c>
      <c r="AU272" s="37">
        <v>3209981860</v>
      </c>
      <c r="AV272" s="37">
        <v>318680092</v>
      </c>
      <c r="AW272" s="37">
        <v>1</v>
      </c>
      <c r="AX272" s="37" t="s">
        <v>135</v>
      </c>
      <c r="AY272" s="37" t="s">
        <v>2495</v>
      </c>
      <c r="AZ272" s="58" t="s">
        <v>3593</v>
      </c>
      <c r="BA272" s="37" t="s">
        <v>2496</v>
      </c>
      <c r="BB272" s="37" t="s">
        <v>2496</v>
      </c>
      <c r="BC272" s="37" t="s">
        <v>3654</v>
      </c>
      <c r="BD272" s="37"/>
      <c r="BE272" s="37" t="s">
        <v>2440</v>
      </c>
      <c r="BF272" s="37" t="s">
        <v>5</v>
      </c>
      <c r="BG272" s="37"/>
      <c r="BH272" s="37" t="s">
        <v>4027</v>
      </c>
      <c r="BI272" s="37" t="s">
        <v>5961</v>
      </c>
      <c r="BJ272" s="37" t="s">
        <v>3771</v>
      </c>
      <c r="BK272" s="37" t="s">
        <v>7230</v>
      </c>
      <c r="BL272" s="81">
        <v>30774</v>
      </c>
      <c r="BM272" s="37" t="s">
        <v>9</v>
      </c>
      <c r="BN272" s="37" t="s">
        <v>45</v>
      </c>
      <c r="BO272" s="37" t="s">
        <v>45</v>
      </c>
      <c r="BP272" s="37"/>
      <c r="BQ272" s="37"/>
      <c r="BR272" s="37"/>
      <c r="BS272" s="37"/>
      <c r="BT272" s="37"/>
      <c r="BU272" s="37"/>
      <c r="BV272" s="81"/>
      <c r="BW272" s="50" t="str">
        <f t="shared" si="24"/>
        <v/>
      </c>
      <c r="BX272" s="62"/>
      <c r="BY272" s="62"/>
      <c r="BZ272" s="62"/>
      <c r="CA272" s="37" t="s">
        <v>5</v>
      </c>
      <c r="CB272" s="37"/>
      <c r="CC272" s="37" t="s">
        <v>7231</v>
      </c>
      <c r="CD272" s="37" t="s">
        <v>7232</v>
      </c>
      <c r="CE272" s="37" t="s">
        <v>2722</v>
      </c>
      <c r="CF272" s="37" t="s">
        <v>3771</v>
      </c>
      <c r="CG272" s="81">
        <v>38299</v>
      </c>
      <c r="CH272" s="50">
        <f t="shared" ca="1" si="23"/>
        <v>18</v>
      </c>
      <c r="CI272" s="62" t="s">
        <v>9</v>
      </c>
      <c r="CJ272" s="62" t="s">
        <v>45</v>
      </c>
      <c r="CK272" s="62" t="s">
        <v>45</v>
      </c>
      <c r="CL272" s="37" t="s">
        <v>2443</v>
      </c>
      <c r="CM272" s="37" t="s">
        <v>2457</v>
      </c>
      <c r="CN272" s="37" t="s">
        <v>2495</v>
      </c>
      <c r="CO272" s="81">
        <v>44881</v>
      </c>
      <c r="CP272" s="37" t="s">
        <v>2496</v>
      </c>
      <c r="CQ272" s="37" t="s">
        <v>2495</v>
      </c>
      <c r="CR272" s="37"/>
      <c r="CS272" s="37" t="s">
        <v>2495</v>
      </c>
      <c r="CT272" s="37"/>
      <c r="CU272" s="37"/>
      <c r="CV272" s="37"/>
      <c r="CW272" s="37">
        <v>2385</v>
      </c>
      <c r="CX272" s="37"/>
      <c r="CY272" s="37"/>
      <c r="CZ272" s="37">
        <v>6</v>
      </c>
      <c r="DA272" s="37">
        <v>6</v>
      </c>
      <c r="DB272" s="37">
        <v>35</v>
      </c>
      <c r="DC2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2" s="37"/>
    </row>
    <row r="273" spans="1:108" ht="45" customHeight="1" x14ac:dyDescent="0.3">
      <c r="A273" s="50">
        <v>1023046408</v>
      </c>
      <c r="B273" s="37" t="s">
        <v>2428</v>
      </c>
      <c r="C273" s="81">
        <v>44623</v>
      </c>
      <c r="D273" s="81">
        <v>44880</v>
      </c>
      <c r="E273" s="50"/>
      <c r="F273" s="50"/>
      <c r="G273" s="50"/>
      <c r="H273" s="37" t="s">
        <v>4102</v>
      </c>
      <c r="I273" s="37" t="s">
        <v>6748</v>
      </c>
      <c r="J273" s="37" t="str">
        <f>VLOOKUP(MATRIZ_PRINCIPAL_USUARIOS[[#This Row],[DUPLA]],DUPLAS[],2,0)</f>
        <v>GLORIA GUERRA - KAROL</v>
      </c>
      <c r="K273" s="37" t="s">
        <v>1</v>
      </c>
      <c r="L273" s="37" t="s">
        <v>3831</v>
      </c>
      <c r="M273" s="37" t="s">
        <v>3758</v>
      </c>
      <c r="N273" s="37" t="s">
        <v>4014</v>
      </c>
      <c r="O273" s="37" t="s">
        <v>2630</v>
      </c>
      <c r="P27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ESTEBAN SERRANO RESTREPO</v>
      </c>
      <c r="Q273" s="79">
        <v>44203</v>
      </c>
      <c r="R273" s="50">
        <f t="shared" ca="1" si="20"/>
        <v>2</v>
      </c>
      <c r="S273" s="50">
        <f t="shared" ca="1" si="21"/>
        <v>2</v>
      </c>
      <c r="T273" s="50">
        <f t="shared" ca="1" si="22"/>
        <v>8</v>
      </c>
      <c r="U273" s="37" t="str">
        <f ca="1">IF(MATRIZ_PRINCIPAL_USUARIOS[[#This Row],[FECHA DE NACIMIENTO]]&gt;0,CONCATENATE(R273," AÑOS ",S273," MESES ",T273," DIAS "),"")</f>
        <v xml:space="preserve">2 AÑOS 2 MESES 8 DIAS </v>
      </c>
      <c r="V27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3" s="116" t="s">
        <v>129</v>
      </c>
      <c r="X273" s="37" t="s">
        <v>8</v>
      </c>
      <c r="Y273" s="37" t="s">
        <v>116</v>
      </c>
      <c r="Z273" s="37" t="s">
        <v>116</v>
      </c>
      <c r="AA273" s="37" t="s">
        <v>2496</v>
      </c>
      <c r="AB273" s="37" t="s">
        <v>2496</v>
      </c>
      <c r="AC273" s="37"/>
      <c r="AD273" s="37" t="s">
        <v>2518</v>
      </c>
      <c r="AE273" s="37"/>
      <c r="AF273" s="37" t="s">
        <v>2496</v>
      </c>
      <c r="AG273" s="37" t="s">
        <v>2496</v>
      </c>
      <c r="AH273" s="37" t="s">
        <v>2496</v>
      </c>
      <c r="AI273" s="37" t="s">
        <v>2496</v>
      </c>
      <c r="AJ273" s="37" t="s">
        <v>2496</v>
      </c>
      <c r="AK273" s="37" t="s">
        <v>2496</v>
      </c>
      <c r="AL273" s="37" t="s">
        <v>2496</v>
      </c>
      <c r="AM273" s="37" t="s">
        <v>8</v>
      </c>
      <c r="AN273" s="37" t="s">
        <v>116</v>
      </c>
      <c r="AO273" s="37" t="s">
        <v>140</v>
      </c>
      <c r="AP273" s="62" t="s">
        <v>143</v>
      </c>
      <c r="AQ273" s="37" t="s">
        <v>151</v>
      </c>
      <c r="AR273" s="37" t="s">
        <v>4957</v>
      </c>
      <c r="AS273" s="37" t="s">
        <v>4958</v>
      </c>
      <c r="AT273" s="37" t="s">
        <v>4686</v>
      </c>
      <c r="AU273" s="37">
        <v>3155323384</v>
      </c>
      <c r="AV273" s="37"/>
      <c r="AW273" s="37">
        <v>1</v>
      </c>
      <c r="AX273" s="37" t="s">
        <v>135</v>
      </c>
      <c r="AY273" s="37" t="s">
        <v>2495</v>
      </c>
      <c r="AZ273" s="58" t="s">
        <v>3594</v>
      </c>
      <c r="BA273" s="37" t="s">
        <v>2496</v>
      </c>
      <c r="BB273" s="37" t="s">
        <v>2496</v>
      </c>
      <c r="BC273" s="37" t="s">
        <v>3607</v>
      </c>
      <c r="BD273" s="37"/>
      <c r="BE273" s="37" t="s">
        <v>2434</v>
      </c>
      <c r="BF273" s="37" t="s">
        <v>2</v>
      </c>
      <c r="BG273" s="37">
        <v>1123059485</v>
      </c>
      <c r="BH273" s="37" t="s">
        <v>4017</v>
      </c>
      <c r="BI273" s="37"/>
      <c r="BJ273" s="37" t="s">
        <v>4014</v>
      </c>
      <c r="BK273" s="37" t="s">
        <v>2630</v>
      </c>
      <c r="BL273" s="79">
        <v>34994</v>
      </c>
      <c r="BM273" s="37" t="s">
        <v>8</v>
      </c>
      <c r="BN273" s="37" t="s">
        <v>32</v>
      </c>
      <c r="BO273" s="37" t="s">
        <v>3318</v>
      </c>
      <c r="BP273" s="37"/>
      <c r="BQ273" s="37"/>
      <c r="BR273" s="37"/>
      <c r="BS273" s="37"/>
      <c r="BT273" s="37"/>
      <c r="BU273" s="37"/>
      <c r="BV273" s="79"/>
      <c r="BW273" s="50" t="str">
        <f t="shared" si="24"/>
        <v/>
      </c>
      <c r="BX273" s="62"/>
      <c r="BY273" s="62"/>
      <c r="BZ273" s="62"/>
      <c r="CA273" s="37" t="s">
        <v>2</v>
      </c>
      <c r="CB273" s="37">
        <v>1123059485</v>
      </c>
      <c r="CC273" s="37" t="s">
        <v>4017</v>
      </c>
      <c r="CD273" s="37"/>
      <c r="CE273" s="37" t="s">
        <v>4014</v>
      </c>
      <c r="CF273" s="37" t="s">
        <v>2630</v>
      </c>
      <c r="CG273" s="79">
        <v>34994</v>
      </c>
      <c r="CH273" s="50">
        <f t="shared" ca="1" si="23"/>
        <v>27</v>
      </c>
      <c r="CI273" s="62" t="s">
        <v>8</v>
      </c>
      <c r="CJ273" s="62" t="s">
        <v>32</v>
      </c>
      <c r="CK273" s="62" t="s">
        <v>3318</v>
      </c>
      <c r="CL273" s="37" t="s">
        <v>2443</v>
      </c>
      <c r="CM273" s="37" t="s">
        <v>2457</v>
      </c>
      <c r="CN273" s="37" t="s">
        <v>2495</v>
      </c>
      <c r="CO273" s="81">
        <v>44624</v>
      </c>
      <c r="CP273" s="37" t="s">
        <v>2495</v>
      </c>
      <c r="CQ273" s="37" t="s">
        <v>2496</v>
      </c>
      <c r="CR273" s="37"/>
      <c r="CS273" s="37" t="s">
        <v>2496</v>
      </c>
      <c r="CT273" s="37"/>
      <c r="CU273" s="37"/>
      <c r="CV273" s="37">
        <v>39</v>
      </c>
      <c r="CW273" s="37">
        <v>2625</v>
      </c>
      <c r="CX273" s="37">
        <v>49</v>
      </c>
      <c r="CY273" s="37" t="s">
        <v>2496</v>
      </c>
      <c r="CZ273" s="37"/>
      <c r="DA273" s="37"/>
      <c r="DB273" s="37"/>
      <c r="DC2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3" s="37"/>
    </row>
    <row r="274" spans="1:108" ht="45" customHeight="1" x14ac:dyDescent="0.3">
      <c r="A274" s="50">
        <v>1023046982</v>
      </c>
      <c r="B274" s="37" t="s">
        <v>2428</v>
      </c>
      <c r="C274" s="81">
        <v>44623</v>
      </c>
      <c r="D274" s="81">
        <v>44725</v>
      </c>
      <c r="E274" s="50" t="e">
        <f>VLOOKUP(MATRIZ_PRINCIPAL_USUARIOS[[#This Row],[NUMERO DE DOCUMENTO]],#REF!,2,0)</f>
        <v>#REF!</v>
      </c>
      <c r="F274" s="50" t="e">
        <f>VLOOKUP(MATRIZ_PRINCIPAL_USUARIOS[[#This Row],[NOMBRE COMPLETO]],$E$659:$E$682,1,0)</f>
        <v>#N/A</v>
      </c>
      <c r="G274" s="50"/>
      <c r="H274" s="37" t="s">
        <v>4102</v>
      </c>
      <c r="I274" s="135" t="s">
        <v>6747</v>
      </c>
      <c r="J274" s="37" t="str">
        <f>VLOOKUP(MATRIZ_PRINCIPAL_USUARIOS[[#This Row],[DUPLA]],DUPLAS[],2,0)</f>
        <v>EMILCE SANCHEZ - MARTHA PACASUCA</v>
      </c>
      <c r="K274" s="37" t="s">
        <v>1</v>
      </c>
      <c r="L274" s="37" t="s">
        <v>4416</v>
      </c>
      <c r="M274" s="37" t="s">
        <v>3897</v>
      </c>
      <c r="N274" s="37" t="s">
        <v>4417</v>
      </c>
      <c r="O274" s="37" t="s">
        <v>4385</v>
      </c>
      <c r="P2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  MATIAS MEJIA  CUBIDES</v>
      </c>
      <c r="Q274" s="79">
        <v>44401</v>
      </c>
      <c r="R274" s="50">
        <f t="shared" ca="1" si="20"/>
        <v>1</v>
      </c>
      <c r="S274" s="50">
        <f t="shared" ca="1" si="21"/>
        <v>7</v>
      </c>
      <c r="T274" s="50">
        <f t="shared" ca="1" si="22"/>
        <v>19</v>
      </c>
      <c r="U274" s="37" t="str">
        <f ca="1">IF(MATRIZ_PRINCIPAL_USUARIOS[[#This Row],[FECHA DE NACIMIENTO]]&gt;0,CONCATENATE(R274," AÑOS ",S274," MESES ",T274," DIAS "),"")</f>
        <v xml:space="preserve">1 AÑOS 7 MESES 19 DIAS </v>
      </c>
      <c r="V2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4" s="116" t="s">
        <v>129</v>
      </c>
      <c r="X274" s="37" t="s">
        <v>8</v>
      </c>
      <c r="Y274" s="37" t="s">
        <v>116</v>
      </c>
      <c r="Z274" s="37" t="s">
        <v>116</v>
      </c>
      <c r="AA274" s="37" t="s">
        <v>2496</v>
      </c>
      <c r="AB274" s="37" t="s">
        <v>2496</v>
      </c>
      <c r="AC274" s="37"/>
      <c r="AD274" s="37" t="s">
        <v>2518</v>
      </c>
      <c r="AE274" s="37"/>
      <c r="AF274" s="37" t="s">
        <v>2496</v>
      </c>
      <c r="AG274" s="37" t="s">
        <v>2496</v>
      </c>
      <c r="AH274" s="37" t="s">
        <v>2496</v>
      </c>
      <c r="AI274" s="37" t="s">
        <v>2496</v>
      </c>
      <c r="AJ274" s="37" t="s">
        <v>2496</v>
      </c>
      <c r="AK274" s="37" t="s">
        <v>2496</v>
      </c>
      <c r="AL274" s="37" t="s">
        <v>2496</v>
      </c>
      <c r="AM274" s="37" t="s">
        <v>8</v>
      </c>
      <c r="AN274" s="37" t="s">
        <v>116</v>
      </c>
      <c r="AO274" s="37" t="s">
        <v>140</v>
      </c>
      <c r="AP274" s="62" t="s">
        <v>143</v>
      </c>
      <c r="AQ274" s="37" t="s">
        <v>151</v>
      </c>
      <c r="AR274" s="37" t="s">
        <v>4501</v>
      </c>
      <c r="AS274" s="37"/>
      <c r="AT274" s="37" t="s">
        <v>5029</v>
      </c>
      <c r="AU274" s="37">
        <v>3103040554</v>
      </c>
      <c r="AV274" s="37"/>
      <c r="AW274" s="37">
        <v>1</v>
      </c>
      <c r="AX274" s="37" t="s">
        <v>135</v>
      </c>
      <c r="AY274" s="37" t="s">
        <v>2495</v>
      </c>
      <c r="AZ274" s="58" t="s">
        <v>3592</v>
      </c>
      <c r="BA274" s="37" t="s">
        <v>2496</v>
      </c>
      <c r="BB274" s="37" t="s">
        <v>2496</v>
      </c>
      <c r="BC274" s="37" t="s">
        <v>3607</v>
      </c>
      <c r="BD274" s="37"/>
      <c r="BE274" s="37" t="s">
        <v>2434</v>
      </c>
      <c r="BF274" s="37" t="s">
        <v>2</v>
      </c>
      <c r="BG274" s="37">
        <v>1000990928</v>
      </c>
      <c r="BH274" s="37" t="s">
        <v>3884</v>
      </c>
      <c r="BI274" s="37" t="s">
        <v>3696</v>
      </c>
      <c r="BJ274" s="37" t="s">
        <v>4417</v>
      </c>
      <c r="BK274" s="37" t="s">
        <v>4385</v>
      </c>
      <c r="BL274" s="79">
        <v>37683</v>
      </c>
      <c r="BM274" s="37" t="s">
        <v>8</v>
      </c>
      <c r="BN274" s="37" t="s">
        <v>116</v>
      </c>
      <c r="BO274" s="37" t="s">
        <v>116</v>
      </c>
      <c r="BP274" s="37"/>
      <c r="BQ274" s="37"/>
      <c r="BR274" s="37"/>
      <c r="BS274" s="37"/>
      <c r="BT274" s="37"/>
      <c r="BU274" s="37"/>
      <c r="BV274" s="79"/>
      <c r="BW274" s="50" t="str">
        <f t="shared" si="24"/>
        <v/>
      </c>
      <c r="BX274" s="62"/>
      <c r="BY274" s="62"/>
      <c r="BZ274" s="62"/>
      <c r="CA274" s="37" t="s">
        <v>2</v>
      </c>
      <c r="CB274" s="37">
        <v>1000989433</v>
      </c>
      <c r="CC274" s="37" t="s">
        <v>3775</v>
      </c>
      <c r="CD274" s="37"/>
      <c r="CE274" s="37" t="s">
        <v>3697</v>
      </c>
      <c r="CF274" s="37" t="s">
        <v>4385</v>
      </c>
      <c r="CG274" s="79"/>
      <c r="CH274" s="50" t="str">
        <f t="shared" si="23"/>
        <v/>
      </c>
      <c r="CI274" s="62" t="s">
        <v>8</v>
      </c>
      <c r="CJ274" s="62" t="s">
        <v>116</v>
      </c>
      <c r="CK274" s="62" t="s">
        <v>116</v>
      </c>
      <c r="CL274" s="37" t="s">
        <v>2443</v>
      </c>
      <c r="CM274" s="37" t="s">
        <v>2462</v>
      </c>
      <c r="CN274" s="37" t="s">
        <v>2495</v>
      </c>
      <c r="CO274" s="81">
        <v>44624</v>
      </c>
      <c r="CP274" s="37" t="s">
        <v>2495</v>
      </c>
      <c r="CQ274" s="37" t="s">
        <v>2496</v>
      </c>
      <c r="CR274" s="37"/>
      <c r="CS274" s="37" t="s">
        <v>2496</v>
      </c>
      <c r="CT274" s="37"/>
      <c r="CU274" s="37"/>
      <c r="CV274" s="37">
        <v>40</v>
      </c>
      <c r="CW274" s="37">
        <v>3195</v>
      </c>
      <c r="CX274" s="37">
        <v>50</v>
      </c>
      <c r="CY274" s="37" t="s">
        <v>2495</v>
      </c>
      <c r="CZ274" s="37">
        <v>6</v>
      </c>
      <c r="DA274" s="37"/>
      <c r="DB274" s="37"/>
      <c r="DC2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4" s="37"/>
    </row>
    <row r="275" spans="1:108" ht="45" customHeight="1" x14ac:dyDescent="0.3">
      <c r="A275" s="50">
        <v>1023046899</v>
      </c>
      <c r="B275" s="37" t="s">
        <v>2428</v>
      </c>
      <c r="C275" s="81">
        <v>44623</v>
      </c>
      <c r="D275" s="81">
        <v>44658</v>
      </c>
      <c r="E275" s="50" t="e">
        <f>VLOOKUP(MATRIZ_PRINCIPAL_USUARIOS[[#This Row],[NUMERO DE DOCUMENTO]],#REF!,2,0)</f>
        <v>#REF!</v>
      </c>
      <c r="F275" s="50" t="e">
        <f>VLOOKUP(MATRIZ_PRINCIPAL_USUARIOS[[#This Row],[NOMBRE COMPLETO]],$E$659:$E$682,1,0)</f>
        <v>#N/A</v>
      </c>
      <c r="G275" s="50"/>
      <c r="H275" s="37" t="s">
        <v>4102</v>
      </c>
      <c r="I275" s="37" t="s">
        <v>6747</v>
      </c>
      <c r="J275" s="37" t="str">
        <f>VLOOKUP(MATRIZ_PRINCIPAL_USUARIOS[[#This Row],[DUPLA]],DUPLAS[],2,0)</f>
        <v>EMILCE SANCHEZ - MARTHA PACASUCA</v>
      </c>
      <c r="K275" s="37" t="s">
        <v>1</v>
      </c>
      <c r="L275" s="37" t="s">
        <v>4418</v>
      </c>
      <c r="M275" s="37" t="s">
        <v>3734</v>
      </c>
      <c r="N275" s="37" t="s">
        <v>3475</v>
      </c>
      <c r="O275" s="37" t="s">
        <v>3968</v>
      </c>
      <c r="P27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THOMAS FELIPE SUESCA URREGO</v>
      </c>
      <c r="Q275" s="79">
        <v>44377</v>
      </c>
      <c r="R275" s="50">
        <f t="shared" ca="1" si="20"/>
        <v>1</v>
      </c>
      <c r="S275" s="50">
        <f t="shared" ca="1" si="21"/>
        <v>8</v>
      </c>
      <c r="T275" s="50">
        <f t="shared" ca="1" si="22"/>
        <v>13</v>
      </c>
      <c r="U275" s="37" t="str">
        <f ca="1">IF(MATRIZ_PRINCIPAL_USUARIOS[[#This Row],[FECHA DE NACIMIENTO]]&gt;0,CONCATENATE(R275," AÑOS ",S275," MESES ",T275," DIAS "),"")</f>
        <v xml:space="preserve">1 AÑOS 8 MESES 13 DIAS </v>
      </c>
      <c r="V27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5" s="116" t="s">
        <v>129</v>
      </c>
      <c r="X275" s="37" t="s">
        <v>8</v>
      </c>
      <c r="Y275" s="37" t="s">
        <v>116</v>
      </c>
      <c r="Z275" s="37" t="s">
        <v>116</v>
      </c>
      <c r="AA275" s="37" t="s">
        <v>2496</v>
      </c>
      <c r="AB275" s="37" t="s">
        <v>2496</v>
      </c>
      <c r="AC275" s="37"/>
      <c r="AD275" s="37" t="s">
        <v>2518</v>
      </c>
      <c r="AE275" s="37"/>
      <c r="AF275" s="37" t="s">
        <v>2496</v>
      </c>
      <c r="AG275" s="37" t="s">
        <v>2496</v>
      </c>
      <c r="AH275" s="37" t="s">
        <v>2496</v>
      </c>
      <c r="AI275" s="37" t="s">
        <v>2496</v>
      </c>
      <c r="AJ275" s="37" t="s">
        <v>2496</v>
      </c>
      <c r="AK275" s="37" t="s">
        <v>2496</v>
      </c>
      <c r="AL275" s="37" t="s">
        <v>2496</v>
      </c>
      <c r="AM275" s="37" t="s">
        <v>8</v>
      </c>
      <c r="AN275" s="37" t="s">
        <v>116</v>
      </c>
      <c r="AO275" s="37" t="s">
        <v>140</v>
      </c>
      <c r="AP275" s="62" t="s">
        <v>143</v>
      </c>
      <c r="AQ275" s="37" t="s">
        <v>151</v>
      </c>
      <c r="AR275" s="37" t="s">
        <v>4539</v>
      </c>
      <c r="AS275" s="37"/>
      <c r="AT275" s="37" t="s">
        <v>5030</v>
      </c>
      <c r="AU275" s="37">
        <v>3007940213</v>
      </c>
      <c r="AV275" s="37"/>
      <c r="AW275" s="37">
        <v>1</v>
      </c>
      <c r="AX275" s="37" t="s">
        <v>135</v>
      </c>
      <c r="AY275" s="37" t="s">
        <v>2495</v>
      </c>
      <c r="AZ275" s="58" t="s">
        <v>3653</v>
      </c>
      <c r="BA275" s="37" t="s">
        <v>2496</v>
      </c>
      <c r="BB275" s="37" t="s">
        <v>2496</v>
      </c>
      <c r="BC275" s="37" t="s">
        <v>3607</v>
      </c>
      <c r="BD275" s="37"/>
      <c r="BE275" s="37" t="s">
        <v>2434</v>
      </c>
      <c r="BF275" s="37" t="s">
        <v>2</v>
      </c>
      <c r="BG275" s="37">
        <v>1022996900</v>
      </c>
      <c r="BH275" s="37" t="s">
        <v>5025</v>
      </c>
      <c r="BI275" s="37" t="s">
        <v>3777</v>
      </c>
      <c r="BJ275" s="37" t="s">
        <v>3968</v>
      </c>
      <c r="BK275" s="37" t="s">
        <v>2618</v>
      </c>
      <c r="BL275" s="79">
        <v>34529</v>
      </c>
      <c r="BM275" s="37" t="s">
        <v>8</v>
      </c>
      <c r="BN275" s="37" t="s">
        <v>116</v>
      </c>
      <c r="BO275" s="37" t="s">
        <v>116</v>
      </c>
      <c r="BP275" s="37" t="s">
        <v>2</v>
      </c>
      <c r="BQ275" s="37">
        <v>1022990427</v>
      </c>
      <c r="BR275" s="37" t="s">
        <v>3944</v>
      </c>
      <c r="BS275" s="37" t="s">
        <v>3726</v>
      </c>
      <c r="BT275" s="37" t="s">
        <v>3475</v>
      </c>
      <c r="BU275" s="37" t="s">
        <v>3737</v>
      </c>
      <c r="BV275" s="79">
        <v>34265</v>
      </c>
      <c r="BW275" s="50">
        <f t="shared" ca="1" si="24"/>
        <v>29</v>
      </c>
      <c r="BX275" s="62" t="s">
        <v>8</v>
      </c>
      <c r="BY275" s="62" t="s">
        <v>116</v>
      </c>
      <c r="BZ275" s="62" t="s">
        <v>116</v>
      </c>
      <c r="CA275" s="37" t="s">
        <v>2</v>
      </c>
      <c r="CB275" s="37">
        <v>1022996900</v>
      </c>
      <c r="CC275" s="37" t="s">
        <v>3926</v>
      </c>
      <c r="CD275" s="37" t="s">
        <v>3777</v>
      </c>
      <c r="CE275" s="37" t="s">
        <v>3968</v>
      </c>
      <c r="CF275" s="37" t="s">
        <v>2618</v>
      </c>
      <c r="CG275" s="79">
        <v>34529</v>
      </c>
      <c r="CH275" s="50">
        <f t="shared" ca="1" si="23"/>
        <v>28</v>
      </c>
      <c r="CI275" s="62" t="s">
        <v>8</v>
      </c>
      <c r="CJ275" s="62" t="s">
        <v>116</v>
      </c>
      <c r="CK275" s="62" t="s">
        <v>116</v>
      </c>
      <c r="CL275" s="37" t="s">
        <v>2444</v>
      </c>
      <c r="CM275" s="37" t="s">
        <v>2450</v>
      </c>
      <c r="CN275" s="37" t="s">
        <v>2495</v>
      </c>
      <c r="CO275" s="81">
        <v>44624</v>
      </c>
      <c r="CP275" s="37" t="s">
        <v>2495</v>
      </c>
      <c r="CQ275" s="37" t="s">
        <v>2495</v>
      </c>
      <c r="CR275" s="37">
        <v>1</v>
      </c>
      <c r="CS275" s="37" t="s">
        <v>2496</v>
      </c>
      <c r="CT275" s="37"/>
      <c r="CU275" s="37"/>
      <c r="CV275" s="37">
        <v>40</v>
      </c>
      <c r="CW275" s="37">
        <v>3100</v>
      </c>
      <c r="CX275" s="37">
        <v>50</v>
      </c>
      <c r="CY275" s="37" t="s">
        <v>2495</v>
      </c>
      <c r="CZ275" s="37">
        <v>6</v>
      </c>
      <c r="DA275" s="37"/>
      <c r="DB275" s="37"/>
      <c r="DC2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5" s="37"/>
    </row>
    <row r="276" spans="1:108" ht="45" customHeight="1" x14ac:dyDescent="0.3">
      <c r="A276" s="50">
        <v>1026603423</v>
      </c>
      <c r="B276" s="37" t="s">
        <v>2427</v>
      </c>
      <c r="C276" s="81">
        <v>44623</v>
      </c>
      <c r="D276" s="81"/>
      <c r="E276" s="50"/>
      <c r="F276" s="50"/>
      <c r="G276" s="50"/>
      <c r="H276" s="37" t="s">
        <v>4102</v>
      </c>
      <c r="I276" s="37" t="s">
        <v>6748</v>
      </c>
      <c r="J276" s="37" t="str">
        <f>VLOOKUP(MATRIZ_PRINCIPAL_USUARIOS[[#This Row],[DUPLA]],DUPLAS[],2,0)</f>
        <v>GLORIA GUERRA - KAROL</v>
      </c>
      <c r="K276" s="37" t="s">
        <v>1</v>
      </c>
      <c r="L276" s="37" t="s">
        <v>3800</v>
      </c>
      <c r="M276" s="37" t="s">
        <v>3848</v>
      </c>
      <c r="N276" s="37" t="s">
        <v>4419</v>
      </c>
      <c r="O276" s="37" t="s">
        <v>3697</v>
      </c>
      <c r="P2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SMITH PAZO MEJIA</v>
      </c>
      <c r="Q276" s="79">
        <v>44343</v>
      </c>
      <c r="R276" s="50">
        <f t="shared" ca="1" si="20"/>
        <v>1</v>
      </c>
      <c r="S276" s="50">
        <f t="shared" ca="1" si="21"/>
        <v>9</v>
      </c>
      <c r="T276" s="50">
        <f t="shared" ca="1" si="22"/>
        <v>16</v>
      </c>
      <c r="U276" s="37" t="str">
        <f ca="1">IF(MATRIZ_PRINCIPAL_USUARIOS[[#This Row],[FECHA DE NACIMIENTO]]&gt;0,CONCATENATE(R276," AÑOS ",S276," MESES ",T276," DIAS "),"")</f>
        <v xml:space="preserve">1 AÑOS 9 MESES 16 DIAS </v>
      </c>
      <c r="V2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6" s="116" t="s">
        <v>129</v>
      </c>
      <c r="X276" s="37" t="s">
        <v>8</v>
      </c>
      <c r="Y276" s="37" t="s">
        <v>116</v>
      </c>
      <c r="Z276" s="37" t="s">
        <v>116</v>
      </c>
      <c r="AA276" s="37" t="s">
        <v>2496</v>
      </c>
      <c r="AB276" s="37" t="s">
        <v>2496</v>
      </c>
      <c r="AC276" s="37"/>
      <c r="AD276" s="37" t="s">
        <v>2518</v>
      </c>
      <c r="AE276" s="37"/>
      <c r="AF276" s="37" t="s">
        <v>2496</v>
      </c>
      <c r="AG276" s="37" t="s">
        <v>2496</v>
      </c>
      <c r="AH276" s="37" t="s">
        <v>2496</v>
      </c>
      <c r="AI276" s="37" t="s">
        <v>2496</v>
      </c>
      <c r="AJ276" s="37" t="s">
        <v>2496</v>
      </c>
      <c r="AK276" s="37" t="s">
        <v>2496</v>
      </c>
      <c r="AL276" s="37" t="s">
        <v>2496</v>
      </c>
      <c r="AM276" s="37" t="s">
        <v>8</v>
      </c>
      <c r="AN276" s="37" t="s">
        <v>116</v>
      </c>
      <c r="AO276" s="37" t="s">
        <v>140</v>
      </c>
      <c r="AP276" s="62" t="s">
        <v>143</v>
      </c>
      <c r="AQ276" s="37" t="s">
        <v>151</v>
      </c>
      <c r="AR276" s="37"/>
      <c r="AS276" s="37"/>
      <c r="AT276" s="37"/>
      <c r="AU276" s="37"/>
      <c r="AV276" s="37"/>
      <c r="AW276" s="37"/>
      <c r="AX276" s="37" t="s">
        <v>135</v>
      </c>
      <c r="AY276" s="37"/>
      <c r="AZ276" s="58"/>
      <c r="BA276" s="37"/>
      <c r="BB276" s="37"/>
      <c r="BC276" s="37"/>
      <c r="BD276" s="37"/>
      <c r="BE276" s="37"/>
      <c r="BF276" s="37"/>
      <c r="BG276" s="37"/>
      <c r="BH276" s="37"/>
      <c r="BI276" s="37"/>
      <c r="BJ276" s="37"/>
      <c r="BK276" s="37"/>
      <c r="BL276" s="79"/>
      <c r="BM276" s="37"/>
      <c r="BN276" s="37"/>
      <c r="BO276" s="37"/>
      <c r="BP276" s="37"/>
      <c r="BQ276" s="37"/>
      <c r="BR276" s="37"/>
      <c r="BS276" s="37"/>
      <c r="BT276" s="37"/>
      <c r="BU276" s="37"/>
      <c r="BV276" s="79"/>
      <c r="BW276" s="50" t="str">
        <f t="shared" si="24"/>
        <v/>
      </c>
      <c r="BX276" s="62"/>
      <c r="BY276" s="62"/>
      <c r="BZ276" s="62"/>
      <c r="CA276" s="37"/>
      <c r="CB276" s="37"/>
      <c r="CC276" s="37"/>
      <c r="CD276" s="37"/>
      <c r="CE276" s="37"/>
      <c r="CF276" s="37"/>
      <c r="CG276" s="79"/>
      <c r="CH276" s="50" t="str">
        <f t="shared" si="23"/>
        <v/>
      </c>
      <c r="CI276" s="62"/>
      <c r="CJ276" s="62" t="s">
        <v>116</v>
      </c>
      <c r="CK276" s="62"/>
      <c r="CL276" s="37" t="s">
        <v>2443</v>
      </c>
      <c r="CM276" s="37" t="s">
        <v>2466</v>
      </c>
      <c r="CN276" s="37"/>
      <c r="CO276" s="81"/>
      <c r="CP276" s="37"/>
      <c r="CQ276" s="37"/>
      <c r="CR276" s="37"/>
      <c r="CS276" s="37"/>
      <c r="CT276" s="37"/>
      <c r="CU276" s="37"/>
      <c r="CV276" s="37"/>
      <c r="CW276" s="37"/>
      <c r="CX276" s="37"/>
      <c r="CY276" s="37"/>
      <c r="CZ276" s="37"/>
      <c r="DA276" s="37"/>
      <c r="DB276" s="37"/>
      <c r="DC2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6" s="37"/>
    </row>
    <row r="277" spans="1:108" ht="45" customHeight="1" x14ac:dyDescent="0.3">
      <c r="A277" s="50">
        <v>1243859909</v>
      </c>
      <c r="B277" s="37" t="s">
        <v>2428</v>
      </c>
      <c r="C277" s="81">
        <v>44623</v>
      </c>
      <c r="D277" s="81">
        <v>44676</v>
      </c>
      <c r="E277" s="50" t="e">
        <f>VLOOKUP(MATRIZ_PRINCIPAL_USUARIOS[[#This Row],[NUMERO DE DOCUMENTO]],#REF!,2,0)</f>
        <v>#REF!</v>
      </c>
      <c r="F277" s="50" t="e">
        <f>VLOOKUP(MATRIZ_PRINCIPAL_USUARIOS[[#This Row],[NOMBRE COMPLETO]],$E$659:$E$682,1,0)</f>
        <v>#N/A</v>
      </c>
      <c r="G277" s="50"/>
      <c r="H277" s="37" t="s">
        <v>4102</v>
      </c>
      <c r="I277" s="37" t="s">
        <v>6750</v>
      </c>
      <c r="J277" s="37" t="str">
        <f>VLOOKUP(MATRIZ_PRINCIPAL_USUARIOS[[#This Row],[DUPLA]],DUPLAS[],2,0)</f>
        <v>JOHANA ALVARADO</v>
      </c>
      <c r="K277" s="37" t="s">
        <v>1</v>
      </c>
      <c r="L277" s="37" t="s">
        <v>4420</v>
      </c>
      <c r="M277" s="37" t="s">
        <v>3726</v>
      </c>
      <c r="N277" s="37" t="s">
        <v>4414</v>
      </c>
      <c r="O277" s="37" t="s">
        <v>3818</v>
      </c>
      <c r="P27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NEYTHAN  ANDRES CALDERON JIMENEZ</v>
      </c>
      <c r="Q277" s="79">
        <v>44099</v>
      </c>
      <c r="R277" s="50">
        <f t="shared" ca="1" si="20"/>
        <v>2</v>
      </c>
      <c r="S277" s="50">
        <f t="shared" ca="1" si="21"/>
        <v>5</v>
      </c>
      <c r="T277" s="50">
        <f t="shared" ca="1" si="22"/>
        <v>18</v>
      </c>
      <c r="U277" s="37" t="str">
        <f ca="1">IF(MATRIZ_PRINCIPAL_USUARIOS[[#This Row],[FECHA DE NACIMIENTO]]&gt;0,CONCATENATE(R277," AÑOS ",S277," MESES ",T277," DIAS "),"")</f>
        <v xml:space="preserve">2 AÑOS 5 MESES 18 DIAS </v>
      </c>
      <c r="V27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7" s="116" t="s">
        <v>129</v>
      </c>
      <c r="X277" s="37" t="s">
        <v>8</v>
      </c>
      <c r="Y277" s="37" t="s">
        <v>116</v>
      </c>
      <c r="Z277" s="37" t="s">
        <v>116</v>
      </c>
      <c r="AA277" s="37" t="s">
        <v>2496</v>
      </c>
      <c r="AB277" s="37" t="s">
        <v>2496</v>
      </c>
      <c r="AC277" s="37"/>
      <c r="AD277" s="37" t="s">
        <v>2518</v>
      </c>
      <c r="AE277" s="37"/>
      <c r="AF277" s="37" t="s">
        <v>2496</v>
      </c>
      <c r="AG277" s="37" t="s">
        <v>2496</v>
      </c>
      <c r="AH277" s="37" t="s">
        <v>2496</v>
      </c>
      <c r="AI277" s="37" t="s">
        <v>2496</v>
      </c>
      <c r="AJ277" s="37" t="s">
        <v>2496</v>
      </c>
      <c r="AK277" s="37" t="s">
        <v>2496</v>
      </c>
      <c r="AL277" s="37" t="s">
        <v>2496</v>
      </c>
      <c r="AM277" s="37" t="s">
        <v>8</v>
      </c>
      <c r="AN277" s="37" t="s">
        <v>116</v>
      </c>
      <c r="AO277" s="37" t="s">
        <v>140</v>
      </c>
      <c r="AP277" s="62" t="s">
        <v>143</v>
      </c>
      <c r="AQ277" s="37" t="s">
        <v>151</v>
      </c>
      <c r="AR277" s="37" t="s">
        <v>4559</v>
      </c>
      <c r="AS277" s="37"/>
      <c r="AT277" s="37" t="s">
        <v>5031</v>
      </c>
      <c r="AU277" s="37">
        <v>3213370841</v>
      </c>
      <c r="AV277" s="37"/>
      <c r="AW277" s="37">
        <v>1</v>
      </c>
      <c r="AX277" s="37" t="s">
        <v>135</v>
      </c>
      <c r="AY277" s="37" t="s">
        <v>2496</v>
      </c>
      <c r="AZ277" s="58"/>
      <c r="BA277" s="37" t="s">
        <v>2496</v>
      </c>
      <c r="BB277" s="37" t="s">
        <v>2496</v>
      </c>
      <c r="BC277" s="37" t="s">
        <v>3654</v>
      </c>
      <c r="BD277" s="37"/>
      <c r="BE277" s="37" t="s">
        <v>2434</v>
      </c>
      <c r="BF277" s="37" t="s">
        <v>2</v>
      </c>
      <c r="BG277" s="37">
        <v>1033754070</v>
      </c>
      <c r="BH277" s="37" t="s">
        <v>5032</v>
      </c>
      <c r="BI277" s="37" t="s">
        <v>3964</v>
      </c>
      <c r="BJ277" s="37" t="s">
        <v>3818</v>
      </c>
      <c r="BK277" s="37" t="s">
        <v>5033</v>
      </c>
      <c r="BL277" s="79">
        <v>34067</v>
      </c>
      <c r="BM277" s="37" t="s">
        <v>8</v>
      </c>
      <c r="BN277" s="37" t="s">
        <v>116</v>
      </c>
      <c r="BO277" s="37" t="s">
        <v>116</v>
      </c>
      <c r="BP277" s="37" t="s">
        <v>2</v>
      </c>
      <c r="BQ277" s="37">
        <v>1022980103</v>
      </c>
      <c r="BR277" s="37" t="s">
        <v>3726</v>
      </c>
      <c r="BS277" s="37" t="s">
        <v>3734</v>
      </c>
      <c r="BT277" s="37" t="s">
        <v>4414</v>
      </c>
      <c r="BU277" s="37" t="s">
        <v>3900</v>
      </c>
      <c r="BV277" s="79">
        <v>33865</v>
      </c>
      <c r="BW277" s="50">
        <f t="shared" ca="1" si="24"/>
        <v>30</v>
      </c>
      <c r="BX277" s="62" t="s">
        <v>8</v>
      </c>
      <c r="BY277" s="62" t="s">
        <v>116</v>
      </c>
      <c r="BZ277" s="62" t="s">
        <v>116</v>
      </c>
      <c r="CA277" s="37" t="s">
        <v>2</v>
      </c>
      <c r="CB277" s="37">
        <v>1033754070</v>
      </c>
      <c r="CC277" s="37" t="s">
        <v>5032</v>
      </c>
      <c r="CD277" s="37" t="s">
        <v>3964</v>
      </c>
      <c r="CE277" s="37" t="s">
        <v>3818</v>
      </c>
      <c r="CF277" s="37" t="s">
        <v>5033</v>
      </c>
      <c r="CG277" s="79">
        <v>34067</v>
      </c>
      <c r="CH277" s="50">
        <f t="shared" ca="1" si="23"/>
        <v>29</v>
      </c>
      <c r="CI277" s="62" t="s">
        <v>8</v>
      </c>
      <c r="CJ277" s="62" t="s">
        <v>116</v>
      </c>
      <c r="CK277" s="62" t="s">
        <v>116</v>
      </c>
      <c r="CL277" s="37" t="s">
        <v>2444</v>
      </c>
      <c r="CM277" s="37" t="s">
        <v>2462</v>
      </c>
      <c r="CN277" s="37" t="s">
        <v>2495</v>
      </c>
      <c r="CO277" s="81">
        <v>44630</v>
      </c>
      <c r="CP277" s="37" t="s">
        <v>2495</v>
      </c>
      <c r="CQ277" s="37" t="s">
        <v>2496</v>
      </c>
      <c r="CR277" s="37"/>
      <c r="CS277" s="37" t="s">
        <v>2496</v>
      </c>
      <c r="CT277" s="37"/>
      <c r="CU277" s="37"/>
      <c r="CV277" s="37">
        <v>37.4</v>
      </c>
      <c r="CW277" s="37">
        <v>1900</v>
      </c>
      <c r="CX277" s="37">
        <v>41</v>
      </c>
      <c r="CY277" s="37" t="s">
        <v>2496</v>
      </c>
      <c r="CZ277" s="37">
        <v>6</v>
      </c>
      <c r="DA277" s="37"/>
      <c r="DB277" s="37"/>
      <c r="DC2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7" s="37"/>
    </row>
    <row r="278" spans="1:108" ht="45" customHeight="1" x14ac:dyDescent="0.3">
      <c r="A278" s="50">
        <v>1023045870</v>
      </c>
      <c r="B278" s="37" t="s">
        <v>2427</v>
      </c>
      <c r="C278" s="81">
        <v>44623</v>
      </c>
      <c r="D278" s="81"/>
      <c r="E278" s="50"/>
      <c r="F278" s="50"/>
      <c r="G278" s="50"/>
      <c r="H278" s="37" t="s">
        <v>4102</v>
      </c>
      <c r="I278" s="37" t="s">
        <v>6748</v>
      </c>
      <c r="J278" s="37" t="str">
        <f>VLOOKUP(MATRIZ_PRINCIPAL_USUARIOS[[#This Row],[DUPLA]],DUPLAS[],2,0)</f>
        <v>GLORIA GUERRA - KAROL</v>
      </c>
      <c r="K278" s="37" t="s">
        <v>1</v>
      </c>
      <c r="L278" s="37" t="s">
        <v>3800</v>
      </c>
      <c r="M278" s="37" t="s">
        <v>3773</v>
      </c>
      <c r="N278" s="37" t="s">
        <v>3850</v>
      </c>
      <c r="O278" s="37" t="s">
        <v>3835</v>
      </c>
      <c r="P2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SAMUEL GARAVITO SANCHEZ</v>
      </c>
      <c r="Q278" s="79">
        <v>44132</v>
      </c>
      <c r="R278" s="50">
        <f t="shared" ca="1" si="20"/>
        <v>2</v>
      </c>
      <c r="S278" s="50">
        <f t="shared" ca="1" si="21"/>
        <v>4</v>
      </c>
      <c r="T278" s="50">
        <f t="shared" ca="1" si="22"/>
        <v>15</v>
      </c>
      <c r="U278" s="37" t="str">
        <f ca="1">IF(MATRIZ_PRINCIPAL_USUARIOS[[#This Row],[FECHA DE NACIMIENTO]]&gt;0,CONCATENATE(R278," AÑOS ",S278," MESES ",T278," DIAS "),"")</f>
        <v xml:space="preserve">2 AÑOS 4 MESES 15 DIAS </v>
      </c>
      <c r="V2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8" s="116" t="s">
        <v>129</v>
      </c>
      <c r="X278" s="37" t="s">
        <v>8</v>
      </c>
      <c r="Y278" s="37" t="s">
        <v>116</v>
      </c>
      <c r="Z278" s="37" t="s">
        <v>116</v>
      </c>
      <c r="AA278" s="37" t="s">
        <v>2496</v>
      </c>
      <c r="AB278" s="37" t="s">
        <v>2496</v>
      </c>
      <c r="AC278" s="37"/>
      <c r="AD278" s="37" t="s">
        <v>2518</v>
      </c>
      <c r="AE278" s="37"/>
      <c r="AF278" s="37" t="s">
        <v>2496</v>
      </c>
      <c r="AG278" s="37" t="s">
        <v>2496</v>
      </c>
      <c r="AH278" s="37" t="s">
        <v>2496</v>
      </c>
      <c r="AI278" s="37" t="s">
        <v>2496</v>
      </c>
      <c r="AJ278" s="37" t="s">
        <v>2496</v>
      </c>
      <c r="AK278" s="37" t="s">
        <v>2496</v>
      </c>
      <c r="AL278" s="37" t="s">
        <v>2496</v>
      </c>
      <c r="AM278" s="37" t="s">
        <v>8</v>
      </c>
      <c r="AN278" s="37" t="s">
        <v>116</v>
      </c>
      <c r="AO278" s="37" t="s">
        <v>140</v>
      </c>
      <c r="AP278" s="62" t="s">
        <v>143</v>
      </c>
      <c r="AQ278" s="37" t="s">
        <v>151</v>
      </c>
      <c r="AR278" s="37" t="s">
        <v>4763</v>
      </c>
      <c r="AS278" s="37"/>
      <c r="AT278" s="37" t="s">
        <v>5034</v>
      </c>
      <c r="AU278" s="37">
        <v>3209353587</v>
      </c>
      <c r="AV278" s="37"/>
      <c r="AW278" s="37">
        <v>1</v>
      </c>
      <c r="AX278" s="37" t="s">
        <v>135</v>
      </c>
      <c r="AY278" s="37" t="s">
        <v>2495</v>
      </c>
      <c r="AZ278" s="58" t="s">
        <v>3593</v>
      </c>
      <c r="BA278" s="37" t="s">
        <v>2496</v>
      </c>
      <c r="BB278" s="37" t="s">
        <v>2496</v>
      </c>
      <c r="BC278" s="37" t="s">
        <v>3607</v>
      </c>
      <c r="BD278" s="37"/>
      <c r="BE278" s="37" t="s">
        <v>2434</v>
      </c>
      <c r="BF278" s="37" t="s">
        <v>2</v>
      </c>
      <c r="BG278" s="37">
        <v>53134270</v>
      </c>
      <c r="BH278" s="37" t="s">
        <v>4033</v>
      </c>
      <c r="BI278" s="37"/>
      <c r="BJ278" s="37" t="s">
        <v>3835</v>
      </c>
      <c r="BK278" s="37" t="s">
        <v>4016</v>
      </c>
      <c r="BL278" s="79">
        <v>31225</v>
      </c>
      <c r="BM278" s="37" t="s">
        <v>8</v>
      </c>
      <c r="BN278" s="37" t="s">
        <v>116</v>
      </c>
      <c r="BO278" s="37" t="s">
        <v>116</v>
      </c>
      <c r="BP278" s="37" t="s">
        <v>2</v>
      </c>
      <c r="BQ278" s="37">
        <v>1051286094</v>
      </c>
      <c r="BR278" s="37" t="s">
        <v>3998</v>
      </c>
      <c r="BS278" s="37" t="s">
        <v>4020</v>
      </c>
      <c r="BT278" s="37" t="s">
        <v>3850</v>
      </c>
      <c r="BU278" s="37" t="s">
        <v>3731</v>
      </c>
      <c r="BV278" s="79">
        <v>31393</v>
      </c>
      <c r="BW278" s="50">
        <f t="shared" ca="1" si="24"/>
        <v>37</v>
      </c>
      <c r="BX278" s="62" t="s">
        <v>8</v>
      </c>
      <c r="BY278" s="62" t="s">
        <v>19</v>
      </c>
      <c r="BZ278" s="62" t="s">
        <v>2980</v>
      </c>
      <c r="CA278" s="37" t="s">
        <v>2</v>
      </c>
      <c r="CB278" s="37">
        <v>53134270</v>
      </c>
      <c r="CC278" s="37" t="s">
        <v>4033</v>
      </c>
      <c r="CD278" s="37"/>
      <c r="CE278" s="37" t="s">
        <v>3835</v>
      </c>
      <c r="CF278" s="37" t="s">
        <v>4016</v>
      </c>
      <c r="CG278" s="79">
        <v>31225</v>
      </c>
      <c r="CH278" s="50">
        <f t="shared" ca="1" si="23"/>
        <v>37</v>
      </c>
      <c r="CI278" s="62" t="s">
        <v>8</v>
      </c>
      <c r="CJ278" s="62" t="s">
        <v>116</v>
      </c>
      <c r="CK278" s="62" t="s">
        <v>116</v>
      </c>
      <c r="CL278" s="37" t="s">
        <v>2443</v>
      </c>
      <c r="CM278" s="37" t="s">
        <v>2466</v>
      </c>
      <c r="CN278" s="37" t="s">
        <v>2495</v>
      </c>
      <c r="CO278" s="81">
        <v>44630</v>
      </c>
      <c r="CP278" s="37" t="s">
        <v>2495</v>
      </c>
      <c r="CQ278" s="37" t="s">
        <v>2495</v>
      </c>
      <c r="CR278" s="37">
        <v>1</v>
      </c>
      <c r="CS278" s="37" t="s">
        <v>2496</v>
      </c>
      <c r="CT278" s="37"/>
      <c r="CU278" s="37"/>
      <c r="CV278" s="37"/>
      <c r="CW278" s="37">
        <v>2840</v>
      </c>
      <c r="CX278" s="37"/>
      <c r="CY278" s="37" t="s">
        <v>2496</v>
      </c>
      <c r="CZ278" s="37">
        <v>6</v>
      </c>
      <c r="DA278" s="37"/>
      <c r="DB278" s="37"/>
      <c r="DC2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8" s="37"/>
    </row>
    <row r="279" spans="1:108" ht="45" customHeight="1" x14ac:dyDescent="0.3">
      <c r="A279" s="50">
        <v>1243860042</v>
      </c>
      <c r="B279" s="37" t="s">
        <v>2428</v>
      </c>
      <c r="C279" s="81">
        <v>44623</v>
      </c>
      <c r="D279" s="81">
        <v>44637</v>
      </c>
      <c r="E279" s="50" t="e">
        <f>VLOOKUP(MATRIZ_PRINCIPAL_USUARIOS[[#This Row],[NUMERO DE DOCUMENTO]],#REF!,2,0)</f>
        <v>#REF!</v>
      </c>
      <c r="F279" s="50" t="e">
        <f>VLOOKUP(MATRIZ_PRINCIPAL_USUARIOS[[#This Row],[NOMBRE COMPLETO]],$E$659:$E$682,1,0)</f>
        <v>#N/A</v>
      </c>
      <c r="G279" s="50"/>
      <c r="H279" s="37" t="s">
        <v>4102</v>
      </c>
      <c r="I279" s="37" t="s">
        <v>6750</v>
      </c>
      <c r="J279" s="37" t="str">
        <f>VLOOKUP(MATRIZ_PRINCIPAL_USUARIOS[[#This Row],[DUPLA]],DUPLAS[],2,0)</f>
        <v>JOHANA ALVARADO</v>
      </c>
      <c r="K279" s="37" t="s">
        <v>1</v>
      </c>
      <c r="L279" s="37" t="s">
        <v>3800</v>
      </c>
      <c r="M279" s="37" t="s">
        <v>3734</v>
      </c>
      <c r="N279" s="37" t="s">
        <v>3780</v>
      </c>
      <c r="O279" s="37" t="s">
        <v>4421</v>
      </c>
      <c r="P27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FELIPE LADINO FERRUCHO</v>
      </c>
      <c r="Q279" s="79">
        <v>44236</v>
      </c>
      <c r="R279" s="50">
        <f t="shared" ca="1" si="20"/>
        <v>2</v>
      </c>
      <c r="S279" s="50">
        <f t="shared" ca="1" si="21"/>
        <v>1</v>
      </c>
      <c r="T279" s="50">
        <f t="shared" ca="1" si="22"/>
        <v>6</v>
      </c>
      <c r="U279" s="37" t="str">
        <f ca="1">IF(MATRIZ_PRINCIPAL_USUARIOS[[#This Row],[FECHA DE NACIMIENTO]]&gt;0,CONCATENATE(R279," AÑOS ",S279," MESES ",T279," DIAS "),"")</f>
        <v xml:space="preserve">2 AÑOS 1 MESES 6 DIAS </v>
      </c>
      <c r="V27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79" s="116" t="s">
        <v>129</v>
      </c>
      <c r="X279" s="37" t="s">
        <v>8</v>
      </c>
      <c r="Y279" s="37" t="s">
        <v>116</v>
      </c>
      <c r="Z279" s="37" t="s">
        <v>116</v>
      </c>
      <c r="AA279" s="37" t="s">
        <v>2496</v>
      </c>
      <c r="AB279" s="37" t="s">
        <v>2496</v>
      </c>
      <c r="AC279" s="37"/>
      <c r="AD279" s="37" t="s">
        <v>2518</v>
      </c>
      <c r="AE279" s="37"/>
      <c r="AF279" s="37" t="s">
        <v>2496</v>
      </c>
      <c r="AG279" s="37" t="s">
        <v>2496</v>
      </c>
      <c r="AH279" s="37" t="s">
        <v>2496</v>
      </c>
      <c r="AI279" s="37" t="s">
        <v>2496</v>
      </c>
      <c r="AJ279" s="37" t="s">
        <v>2496</v>
      </c>
      <c r="AK279" s="37" t="s">
        <v>2496</v>
      </c>
      <c r="AL279" s="37" t="s">
        <v>2496</v>
      </c>
      <c r="AM279" s="37" t="s">
        <v>8</v>
      </c>
      <c r="AN279" s="37" t="s">
        <v>116</v>
      </c>
      <c r="AO279" s="37" t="s">
        <v>140</v>
      </c>
      <c r="AP279" s="62" t="s">
        <v>143</v>
      </c>
      <c r="AQ279" s="37" t="s">
        <v>151</v>
      </c>
      <c r="AR279" s="37" t="s">
        <v>4957</v>
      </c>
      <c r="AS279" s="37"/>
      <c r="AT279" s="37" t="s">
        <v>4959</v>
      </c>
      <c r="AU279" s="37">
        <v>3115698613</v>
      </c>
      <c r="AV279" s="37"/>
      <c r="AW279" s="37">
        <v>1</v>
      </c>
      <c r="AX279" s="37" t="s">
        <v>135</v>
      </c>
      <c r="AY279" s="37" t="s">
        <v>2495</v>
      </c>
      <c r="AZ279" s="58" t="s">
        <v>3592</v>
      </c>
      <c r="BA279" s="37" t="s">
        <v>2496</v>
      </c>
      <c r="BB279" s="37" t="s">
        <v>2496</v>
      </c>
      <c r="BC279" s="37" t="s">
        <v>3607</v>
      </c>
      <c r="BD279" s="37"/>
      <c r="BE279" s="37" t="s">
        <v>2434</v>
      </c>
      <c r="BF279" s="37" t="s">
        <v>2</v>
      </c>
      <c r="BG279" s="37">
        <v>1023004618</v>
      </c>
      <c r="BH279" s="37" t="s">
        <v>5035</v>
      </c>
      <c r="BI279" s="37" t="s">
        <v>3742</v>
      </c>
      <c r="BJ279" s="37" t="s">
        <v>4421</v>
      </c>
      <c r="BK279" s="37" t="s">
        <v>5036</v>
      </c>
      <c r="BL279" s="79">
        <v>34797</v>
      </c>
      <c r="BM279" s="37" t="s">
        <v>8</v>
      </c>
      <c r="BN279" s="37" t="s">
        <v>116</v>
      </c>
      <c r="BO279" s="37" t="s">
        <v>116</v>
      </c>
      <c r="BP279" s="37"/>
      <c r="BQ279" s="37"/>
      <c r="BR279" s="37"/>
      <c r="BS279" s="37"/>
      <c r="BT279" s="37"/>
      <c r="BU279" s="37"/>
      <c r="BV279" s="79"/>
      <c r="BW279" s="50" t="str">
        <f t="shared" si="24"/>
        <v/>
      </c>
      <c r="BX279" s="62"/>
      <c r="BY279" s="62"/>
      <c r="BZ279" s="62"/>
      <c r="CA279" s="37" t="s">
        <v>2</v>
      </c>
      <c r="CB279" s="37">
        <v>1023004618</v>
      </c>
      <c r="CC279" s="37" t="s">
        <v>5035</v>
      </c>
      <c r="CD279" s="37" t="s">
        <v>3742</v>
      </c>
      <c r="CE279" s="37" t="s">
        <v>4421</v>
      </c>
      <c r="CF279" s="37" t="s">
        <v>5036</v>
      </c>
      <c r="CG279" s="79">
        <v>34797</v>
      </c>
      <c r="CH279" s="50">
        <f t="shared" ca="1" si="23"/>
        <v>27</v>
      </c>
      <c r="CI279" s="62" t="s">
        <v>8</v>
      </c>
      <c r="CJ279" s="62" t="s">
        <v>116</v>
      </c>
      <c r="CK279" s="62" t="s">
        <v>116</v>
      </c>
      <c r="CL279" s="37" t="s">
        <v>2443</v>
      </c>
      <c r="CM279" s="37" t="s">
        <v>2457</v>
      </c>
      <c r="CN279" s="37" t="s">
        <v>2495</v>
      </c>
      <c r="CO279" s="81">
        <v>44630</v>
      </c>
      <c r="CP279" s="37" t="s">
        <v>2495</v>
      </c>
      <c r="CQ279" s="37" t="s">
        <v>2495</v>
      </c>
      <c r="CR279" s="37">
        <v>1</v>
      </c>
      <c r="CS279" s="37" t="s">
        <v>2496</v>
      </c>
      <c r="CT279" s="37"/>
      <c r="CU279" s="37"/>
      <c r="CV279" s="37">
        <v>40</v>
      </c>
      <c r="CW279" s="37">
        <v>2910</v>
      </c>
      <c r="CX279" s="37">
        <v>51</v>
      </c>
      <c r="CY279" s="37" t="s">
        <v>2496</v>
      </c>
      <c r="CZ279" s="37">
        <v>6</v>
      </c>
      <c r="DA279" s="37"/>
      <c r="DB279" s="37"/>
      <c r="DC27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79" s="37"/>
    </row>
    <row r="280" spans="1:108" ht="45" customHeight="1" x14ac:dyDescent="0.3">
      <c r="A280" s="50">
        <v>1013156278</v>
      </c>
      <c r="B280" s="37" t="s">
        <v>2428</v>
      </c>
      <c r="C280" s="81">
        <v>44623</v>
      </c>
      <c r="D280" s="81">
        <v>44725</v>
      </c>
      <c r="E280" s="50" t="e">
        <f>VLOOKUP(MATRIZ_PRINCIPAL_USUARIOS[[#This Row],[NUMERO DE DOCUMENTO]],#REF!,2,0)</f>
        <v>#REF!</v>
      </c>
      <c r="F280" s="50" t="e">
        <f>VLOOKUP(MATRIZ_PRINCIPAL_USUARIOS[[#This Row],[NOMBRE COMPLETO]],$E$659:$E$682,1,0)</f>
        <v>#N/A</v>
      </c>
      <c r="G280" s="50"/>
      <c r="H280" s="37" t="s">
        <v>4102</v>
      </c>
      <c r="I280" s="135" t="s">
        <v>6748</v>
      </c>
      <c r="J280" s="37" t="str">
        <f>VLOOKUP(MATRIZ_PRINCIPAL_USUARIOS[[#This Row],[DUPLA]],DUPLAS[],2,0)</f>
        <v>GLORIA GUERRA - KAROL</v>
      </c>
      <c r="K280" s="37" t="s">
        <v>1</v>
      </c>
      <c r="L280" s="37" t="s">
        <v>4198</v>
      </c>
      <c r="M280" s="37" t="s">
        <v>2622</v>
      </c>
      <c r="N280" s="37" t="s">
        <v>4004</v>
      </c>
      <c r="O280" s="37" t="s">
        <v>4039</v>
      </c>
      <c r="P2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 VICTORIA BELTRAN CARDOZO</v>
      </c>
      <c r="Q280" s="79">
        <v>44001</v>
      </c>
      <c r="R280" s="50">
        <f t="shared" ca="1" si="20"/>
        <v>2</v>
      </c>
      <c r="S280" s="50">
        <f t="shared" ca="1" si="21"/>
        <v>8</v>
      </c>
      <c r="T280" s="50">
        <f t="shared" ca="1" si="22"/>
        <v>24</v>
      </c>
      <c r="U280" s="37" t="str">
        <f ca="1">IF(MATRIZ_PRINCIPAL_USUARIOS[[#This Row],[FECHA DE NACIMIENTO]]&gt;0,CONCATENATE(R280," AÑOS ",S280," MESES ",T280," DIAS "),"")</f>
        <v xml:space="preserve">2 AÑOS 8 MESES 24 DIAS </v>
      </c>
      <c r="V2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0" s="116" t="s">
        <v>130</v>
      </c>
      <c r="X280" s="37" t="s">
        <v>8</v>
      </c>
      <c r="Y280" s="37" t="s">
        <v>116</v>
      </c>
      <c r="Z280" s="37" t="s">
        <v>116</v>
      </c>
      <c r="AA280" s="37" t="s">
        <v>2496</v>
      </c>
      <c r="AB280" s="37" t="s">
        <v>2496</v>
      </c>
      <c r="AC280" s="37"/>
      <c r="AD280" s="37" t="s">
        <v>2518</v>
      </c>
      <c r="AE280" s="37"/>
      <c r="AF280" s="37" t="s">
        <v>2496</v>
      </c>
      <c r="AG280" s="37" t="s">
        <v>2496</v>
      </c>
      <c r="AH280" s="37" t="s">
        <v>2496</v>
      </c>
      <c r="AI280" s="37" t="s">
        <v>2496</v>
      </c>
      <c r="AJ280" s="37" t="s">
        <v>2496</v>
      </c>
      <c r="AK280" s="37" t="s">
        <v>2496</v>
      </c>
      <c r="AL280" s="37" t="s">
        <v>2496</v>
      </c>
      <c r="AM280" s="37" t="s">
        <v>8</v>
      </c>
      <c r="AN280" s="37" t="s">
        <v>116</v>
      </c>
      <c r="AO280" s="37" t="s">
        <v>140</v>
      </c>
      <c r="AP280" s="62" t="s">
        <v>143</v>
      </c>
      <c r="AQ280" s="37" t="s">
        <v>151</v>
      </c>
      <c r="AR280" s="37" t="s">
        <v>4957</v>
      </c>
      <c r="AS280" s="37"/>
      <c r="AT280" s="37" t="s">
        <v>4959</v>
      </c>
      <c r="AU280" s="37">
        <v>3222318656</v>
      </c>
      <c r="AV280" s="37">
        <v>3243437918</v>
      </c>
      <c r="AW280" s="37">
        <v>1</v>
      </c>
      <c r="AX280" s="37" t="s">
        <v>135</v>
      </c>
      <c r="AY280" s="37" t="s">
        <v>2496</v>
      </c>
      <c r="AZ280" s="58"/>
      <c r="BA280" s="37" t="s">
        <v>2496</v>
      </c>
      <c r="BB280" s="37" t="s">
        <v>2496</v>
      </c>
      <c r="BC280" s="37" t="s">
        <v>3654</v>
      </c>
      <c r="BD280" s="37"/>
      <c r="BE280" s="37" t="s">
        <v>2434</v>
      </c>
      <c r="BF280" s="37" t="s">
        <v>2</v>
      </c>
      <c r="BG280" s="37">
        <v>53093070</v>
      </c>
      <c r="BH280" s="37" t="s">
        <v>3912</v>
      </c>
      <c r="BI280" s="37" t="s">
        <v>3722</v>
      </c>
      <c r="BJ280" s="37" t="s">
        <v>4039</v>
      </c>
      <c r="BK280" s="37" t="s">
        <v>5037</v>
      </c>
      <c r="BL280" s="79">
        <v>31058</v>
      </c>
      <c r="BM280" s="37" t="s">
        <v>8</v>
      </c>
      <c r="BN280" s="37" t="s">
        <v>116</v>
      </c>
      <c r="BO280" s="37" t="s">
        <v>116</v>
      </c>
      <c r="BP280" s="37"/>
      <c r="BQ280" s="37"/>
      <c r="BR280" s="37"/>
      <c r="BS280" s="37"/>
      <c r="BT280" s="37"/>
      <c r="BU280" s="37"/>
      <c r="BV280" s="79"/>
      <c r="BW280" s="50" t="str">
        <f t="shared" si="24"/>
        <v/>
      </c>
      <c r="BX280" s="62"/>
      <c r="BY280" s="62"/>
      <c r="BZ280" s="62"/>
      <c r="CA280" s="37" t="s">
        <v>2</v>
      </c>
      <c r="CB280" s="37">
        <v>53093070</v>
      </c>
      <c r="CC280" s="37" t="s">
        <v>3912</v>
      </c>
      <c r="CD280" s="37" t="s">
        <v>3722</v>
      </c>
      <c r="CE280" s="37" t="s">
        <v>4039</v>
      </c>
      <c r="CF280" s="37" t="s">
        <v>5037</v>
      </c>
      <c r="CG280" s="79">
        <v>31058</v>
      </c>
      <c r="CH280" s="50">
        <f t="shared" ca="1" si="23"/>
        <v>38</v>
      </c>
      <c r="CI280" s="62" t="s">
        <v>8</v>
      </c>
      <c r="CJ280" s="62" t="s">
        <v>116</v>
      </c>
      <c r="CK280" s="62" t="s">
        <v>116</v>
      </c>
      <c r="CL280" s="37" t="s">
        <v>2443</v>
      </c>
      <c r="CM280" s="37" t="s">
        <v>2457</v>
      </c>
      <c r="CN280" s="37" t="s">
        <v>2495</v>
      </c>
      <c r="CO280" s="81">
        <v>44630</v>
      </c>
      <c r="CP280" s="37" t="s">
        <v>2495</v>
      </c>
      <c r="CQ280" s="37" t="s">
        <v>2495</v>
      </c>
      <c r="CR280" s="37">
        <v>1</v>
      </c>
      <c r="CS280" s="37" t="s">
        <v>2496</v>
      </c>
      <c r="CT280" s="37"/>
      <c r="CU280" s="37"/>
      <c r="CV280" s="37">
        <v>38</v>
      </c>
      <c r="CW280" s="37">
        <v>2615</v>
      </c>
      <c r="CX280" s="37">
        <v>47</v>
      </c>
      <c r="CY280" s="37" t="s">
        <v>2496</v>
      </c>
      <c r="CZ280" s="37">
        <v>6</v>
      </c>
      <c r="DA280" s="37"/>
      <c r="DB280" s="37"/>
      <c r="DC2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0" s="37"/>
    </row>
    <row r="281" spans="1:108" ht="45" customHeight="1" x14ac:dyDescent="0.3">
      <c r="A281" s="50">
        <v>1023047163</v>
      </c>
      <c r="B281" s="37" t="s">
        <v>2427</v>
      </c>
      <c r="C281" s="81">
        <v>44623</v>
      </c>
      <c r="D281" s="81"/>
      <c r="E281" s="50"/>
      <c r="F281" s="50"/>
      <c r="G281" s="50"/>
      <c r="H281" s="37" t="s">
        <v>4102</v>
      </c>
      <c r="I281" s="37" t="s">
        <v>6747</v>
      </c>
      <c r="J281" s="37" t="str">
        <f>VLOOKUP(MATRIZ_PRINCIPAL_USUARIOS[[#This Row],[DUPLA]],DUPLAS[],2,0)</f>
        <v>EMILCE SANCHEZ - MARTHA PACASUCA</v>
      </c>
      <c r="K281" s="37" t="s">
        <v>1</v>
      </c>
      <c r="L281" s="37" t="s">
        <v>3713</v>
      </c>
      <c r="M281" s="37" t="s">
        <v>4422</v>
      </c>
      <c r="N281" s="37" t="s">
        <v>3730</v>
      </c>
      <c r="O281" s="37" t="s">
        <v>3788</v>
      </c>
      <c r="P2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SHARIK RODRIGUEZ LOPEZ</v>
      </c>
      <c r="Q281" s="79">
        <v>44432</v>
      </c>
      <c r="R281" s="50">
        <f t="shared" ca="1" si="20"/>
        <v>1</v>
      </c>
      <c r="S281" s="50">
        <f t="shared" ca="1" si="21"/>
        <v>6</v>
      </c>
      <c r="T281" s="50">
        <f t="shared" ca="1" si="22"/>
        <v>19</v>
      </c>
      <c r="U281" s="37" t="str">
        <f ca="1">IF(MATRIZ_PRINCIPAL_USUARIOS[[#This Row],[FECHA DE NACIMIENTO]]&gt;0,CONCATENATE(R281," AÑOS ",S281," MESES ",T281," DIAS "),"")</f>
        <v xml:space="preserve">1 AÑOS 6 MESES 19 DIAS </v>
      </c>
      <c r="V2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1" s="116" t="s">
        <v>130</v>
      </c>
      <c r="X281" s="37" t="s">
        <v>8</v>
      </c>
      <c r="Y281" s="37" t="s">
        <v>116</v>
      </c>
      <c r="Z281" s="37" t="s">
        <v>116</v>
      </c>
      <c r="AA281" s="37" t="s">
        <v>2496</v>
      </c>
      <c r="AB281" s="37" t="s">
        <v>2496</v>
      </c>
      <c r="AC281" s="37"/>
      <c r="AD281" s="37" t="s">
        <v>2518</v>
      </c>
      <c r="AE281" s="37"/>
      <c r="AF281" s="37" t="s">
        <v>2496</v>
      </c>
      <c r="AG281" s="37" t="s">
        <v>2496</v>
      </c>
      <c r="AH281" s="37" t="s">
        <v>2496</v>
      </c>
      <c r="AI281" s="37" t="s">
        <v>2496</v>
      </c>
      <c r="AJ281" s="37" t="s">
        <v>2496</v>
      </c>
      <c r="AK281" s="37" t="s">
        <v>2496</v>
      </c>
      <c r="AL281" s="37" t="s">
        <v>2496</v>
      </c>
      <c r="AM281" s="37" t="s">
        <v>8</v>
      </c>
      <c r="AN281" s="37" t="s">
        <v>116</v>
      </c>
      <c r="AO281" s="37" t="s">
        <v>140</v>
      </c>
      <c r="AP281" s="62" t="s">
        <v>143</v>
      </c>
      <c r="AQ281" s="37" t="s">
        <v>151</v>
      </c>
      <c r="AR281" s="37" t="s">
        <v>4957</v>
      </c>
      <c r="AS281" s="37"/>
      <c r="AT281" s="37" t="s">
        <v>4959</v>
      </c>
      <c r="AU281" s="37">
        <v>3105650010</v>
      </c>
      <c r="AV281" s="37">
        <v>3224765326</v>
      </c>
      <c r="AW281" s="37">
        <v>1</v>
      </c>
      <c r="AX281" s="37" t="s">
        <v>135</v>
      </c>
      <c r="AY281" s="37" t="s">
        <v>2496</v>
      </c>
      <c r="AZ281" s="58" t="s">
        <v>3602</v>
      </c>
      <c r="BA281" s="37" t="s">
        <v>2496</v>
      </c>
      <c r="BB281" s="37" t="s">
        <v>2496</v>
      </c>
      <c r="BC281" s="37" t="s">
        <v>3607</v>
      </c>
      <c r="BD281" s="37"/>
      <c r="BE281" s="37" t="s">
        <v>2434</v>
      </c>
      <c r="BF281" s="37" t="s">
        <v>2</v>
      </c>
      <c r="BG281" s="37">
        <v>1140914</v>
      </c>
      <c r="BH281" s="37" t="s">
        <v>4009</v>
      </c>
      <c r="BI281" s="37" t="s">
        <v>3936</v>
      </c>
      <c r="BJ281" s="37" t="s">
        <v>3788</v>
      </c>
      <c r="BK281" s="37" t="s">
        <v>5038</v>
      </c>
      <c r="BL281" s="79">
        <v>37096</v>
      </c>
      <c r="BM281" s="37" t="s">
        <v>8</v>
      </c>
      <c r="BN281" s="37" t="s">
        <v>116</v>
      </c>
      <c r="BO281" s="37" t="s">
        <v>116</v>
      </c>
      <c r="BP281" s="37" t="s">
        <v>2</v>
      </c>
      <c r="BQ281" s="37">
        <v>1001113739</v>
      </c>
      <c r="BR281" s="37" t="s">
        <v>5039</v>
      </c>
      <c r="BS281" s="37" t="s">
        <v>5040</v>
      </c>
      <c r="BT281" s="37" t="s">
        <v>3730</v>
      </c>
      <c r="BU281" s="37" t="s">
        <v>3730</v>
      </c>
      <c r="BV281" s="79">
        <v>36764</v>
      </c>
      <c r="BW281" s="50">
        <f t="shared" ca="1" si="24"/>
        <v>22</v>
      </c>
      <c r="BX281" s="62" t="s">
        <v>8</v>
      </c>
      <c r="BY281" s="62" t="s">
        <v>116</v>
      </c>
      <c r="BZ281" s="62" t="s">
        <v>116</v>
      </c>
      <c r="CA281" s="37" t="s">
        <v>2</v>
      </c>
      <c r="CB281" s="37">
        <v>1140914948</v>
      </c>
      <c r="CC281" s="37" t="s">
        <v>4009</v>
      </c>
      <c r="CD281" s="37" t="s">
        <v>3936</v>
      </c>
      <c r="CE281" s="37" t="s">
        <v>3788</v>
      </c>
      <c r="CF281" s="37" t="s">
        <v>5038</v>
      </c>
      <c r="CG281" s="79">
        <v>37096</v>
      </c>
      <c r="CH281" s="50">
        <f t="shared" ca="1" si="23"/>
        <v>21</v>
      </c>
      <c r="CI281" s="62" t="s">
        <v>8</v>
      </c>
      <c r="CJ281" s="62" t="s">
        <v>116</v>
      </c>
      <c r="CK281" s="62" t="s">
        <v>116</v>
      </c>
      <c r="CL281" s="37" t="s">
        <v>2443</v>
      </c>
      <c r="CM281" s="37" t="s">
        <v>2457</v>
      </c>
      <c r="CN281" s="37" t="s">
        <v>2495</v>
      </c>
      <c r="CO281" s="81">
        <v>44630</v>
      </c>
      <c r="CP281" s="37" t="s">
        <v>2495</v>
      </c>
      <c r="CQ281" s="37" t="s">
        <v>2495</v>
      </c>
      <c r="CR281" s="37">
        <v>1</v>
      </c>
      <c r="CS281" s="37" t="s">
        <v>2496</v>
      </c>
      <c r="CT281" s="37"/>
      <c r="CU281" s="37"/>
      <c r="CV281" s="37">
        <v>40</v>
      </c>
      <c r="CW281" s="37">
        <v>3220</v>
      </c>
      <c r="CX281" s="37">
        <v>50</v>
      </c>
      <c r="CY281" s="37" t="s">
        <v>2496</v>
      </c>
      <c r="CZ281" s="37">
        <v>6</v>
      </c>
      <c r="DA281" s="37"/>
      <c r="DB281" s="37"/>
      <c r="DC2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1" s="37"/>
    </row>
    <row r="282" spans="1:108" ht="45" customHeight="1" x14ac:dyDescent="0.3">
      <c r="A282" s="50">
        <v>1245078348</v>
      </c>
      <c r="B282" s="37" t="s">
        <v>2427</v>
      </c>
      <c r="C282" s="81">
        <v>44896</v>
      </c>
      <c r="D282" s="81"/>
      <c r="E282" s="50"/>
      <c r="F282" s="50"/>
      <c r="G282" s="50"/>
      <c r="H282" s="50" t="s">
        <v>4102</v>
      </c>
      <c r="I282" s="50" t="s">
        <v>6748</v>
      </c>
      <c r="J282" s="37" t="str">
        <f>VLOOKUP(MATRIZ_PRINCIPAL_USUARIOS[[#This Row],[DUPLA]],DUPLAS[],2,0)</f>
        <v>GLORIA GUERRA - KAROL</v>
      </c>
      <c r="K282" s="37" t="s">
        <v>1</v>
      </c>
      <c r="L282" s="37" t="s">
        <v>3866</v>
      </c>
      <c r="M282" s="37"/>
      <c r="N282" s="37" t="s">
        <v>4768</v>
      </c>
      <c r="O282" s="37" t="s">
        <v>4970</v>
      </c>
      <c r="P2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JOSE  PARRADO BARRIOS</v>
      </c>
      <c r="Q282" s="81">
        <v>44185</v>
      </c>
      <c r="R282" s="50">
        <f t="shared" ca="1" si="20"/>
        <v>2</v>
      </c>
      <c r="S282" s="50">
        <f t="shared" ca="1" si="21"/>
        <v>2</v>
      </c>
      <c r="T282" s="50">
        <f t="shared" ca="1" si="22"/>
        <v>23</v>
      </c>
      <c r="U282" s="37" t="str">
        <f ca="1">IF(MATRIZ_PRINCIPAL_USUARIOS[[#This Row],[FECHA DE NACIMIENTO]]&gt;0,CONCATENATE(R282," AÑOS ",S282," MESES ",T282," DIAS "),"")</f>
        <v xml:space="preserve">2 AÑOS 2 MESES 23 DIAS </v>
      </c>
      <c r="V2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2" s="173" t="s">
        <v>129</v>
      </c>
      <c r="X282" s="37" t="s">
        <v>8</v>
      </c>
      <c r="Y282" s="37" t="s">
        <v>116</v>
      </c>
      <c r="Z282" s="37" t="s">
        <v>116</v>
      </c>
      <c r="AA282" s="37" t="s">
        <v>2495</v>
      </c>
      <c r="AB282" s="37" t="s">
        <v>2495</v>
      </c>
      <c r="AC282" s="37" t="s">
        <v>2495</v>
      </c>
      <c r="AD282" s="37" t="s">
        <v>2513</v>
      </c>
      <c r="AE282" s="37"/>
      <c r="AF282" s="37" t="s">
        <v>2496</v>
      </c>
      <c r="AG282" s="37" t="s">
        <v>2495</v>
      </c>
      <c r="AH282" s="37" t="s">
        <v>2496</v>
      </c>
      <c r="AI282" s="37" t="s">
        <v>2495</v>
      </c>
      <c r="AJ282" s="37"/>
      <c r="AK282" s="37"/>
      <c r="AL282" s="37"/>
      <c r="AM282" s="37" t="s">
        <v>8</v>
      </c>
      <c r="AN282" s="37" t="s">
        <v>116</v>
      </c>
      <c r="AO282" s="37" t="s">
        <v>140</v>
      </c>
      <c r="AP282" s="62" t="s">
        <v>143</v>
      </c>
      <c r="AQ282" s="37" t="s">
        <v>151</v>
      </c>
      <c r="AR282" s="37" t="s">
        <v>6294</v>
      </c>
      <c r="AS282" s="37"/>
      <c r="AT282" s="37" t="s">
        <v>7233</v>
      </c>
      <c r="AU282" s="37">
        <v>3208806480</v>
      </c>
      <c r="AV282" s="37">
        <v>3052993198</v>
      </c>
      <c r="AW282" s="37">
        <v>1</v>
      </c>
      <c r="AX282" s="37" t="s">
        <v>135</v>
      </c>
      <c r="AY282" s="37" t="s">
        <v>2496</v>
      </c>
      <c r="AZ282" s="58"/>
      <c r="BA282" s="37" t="s">
        <v>2496</v>
      </c>
      <c r="BB282" s="37" t="s">
        <v>2496</v>
      </c>
      <c r="BC282" s="37"/>
      <c r="BD282" s="37"/>
      <c r="BE282" s="37" t="s">
        <v>2434</v>
      </c>
      <c r="BF282" s="37" t="s">
        <v>2</v>
      </c>
      <c r="BG282" s="37">
        <v>1022923522</v>
      </c>
      <c r="BH282" s="37" t="s">
        <v>3777</v>
      </c>
      <c r="BI282" s="37" t="s">
        <v>7234</v>
      </c>
      <c r="BJ282" s="37" t="s">
        <v>7235</v>
      </c>
      <c r="BK282" s="37" t="s">
        <v>7236</v>
      </c>
      <c r="BL282" s="81">
        <v>31236</v>
      </c>
      <c r="BM282" s="37" t="s">
        <v>8</v>
      </c>
      <c r="BN282" s="37" t="s">
        <v>40</v>
      </c>
      <c r="BO282" s="37" t="s">
        <v>3116</v>
      </c>
      <c r="BP282" s="37" t="s">
        <v>2</v>
      </c>
      <c r="BQ282" s="37"/>
      <c r="BR282" s="37"/>
      <c r="BS282" s="37"/>
      <c r="BT282" s="37"/>
      <c r="BU282" s="37"/>
      <c r="BV282" s="81"/>
      <c r="BW282" s="50" t="str">
        <f t="shared" si="24"/>
        <v/>
      </c>
      <c r="BX282" s="62"/>
      <c r="BY282" s="62"/>
      <c r="BZ282" s="62"/>
      <c r="CA282" s="37" t="s">
        <v>2</v>
      </c>
      <c r="CB282" s="37">
        <v>1022923522</v>
      </c>
      <c r="CC282" s="37" t="s">
        <v>3777</v>
      </c>
      <c r="CD282" s="37" t="s">
        <v>7234</v>
      </c>
      <c r="CE282" s="37" t="s">
        <v>7235</v>
      </c>
      <c r="CF282" s="37" t="s">
        <v>7236</v>
      </c>
      <c r="CG282" s="81">
        <v>31236</v>
      </c>
      <c r="CH282" s="50">
        <f t="shared" ca="1" si="23"/>
        <v>37</v>
      </c>
      <c r="CI282" s="62" t="s">
        <v>8</v>
      </c>
      <c r="CJ282" s="62" t="s">
        <v>40</v>
      </c>
      <c r="CK282" s="62" t="s">
        <v>3116</v>
      </c>
      <c r="CL282" s="37" t="s">
        <v>2443</v>
      </c>
      <c r="CM282" s="37" t="s">
        <v>2462</v>
      </c>
      <c r="CN282" s="37" t="s">
        <v>2495</v>
      </c>
      <c r="CO282" s="81">
        <v>44894</v>
      </c>
      <c r="CP282" s="37" t="s">
        <v>2495</v>
      </c>
      <c r="CQ282" s="37" t="s">
        <v>2495</v>
      </c>
      <c r="CR282" s="37">
        <v>2</v>
      </c>
      <c r="CS282" s="37" t="s">
        <v>2495</v>
      </c>
      <c r="CT282" s="37"/>
      <c r="CU282" s="37"/>
      <c r="CV282" s="37">
        <v>26</v>
      </c>
      <c r="CW282" s="37">
        <v>905</v>
      </c>
      <c r="CX282" s="37">
        <v>34</v>
      </c>
      <c r="CY282" s="37"/>
      <c r="CZ282" s="37" t="s">
        <v>2496</v>
      </c>
      <c r="DA282" s="37" t="s">
        <v>2496</v>
      </c>
      <c r="DB282" s="37"/>
      <c r="DC2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2" s="37"/>
    </row>
    <row r="283" spans="1:108" ht="45" customHeight="1" x14ac:dyDescent="0.3">
      <c r="A283" s="50">
        <v>1021696648</v>
      </c>
      <c r="B283" s="37" t="s">
        <v>2428</v>
      </c>
      <c r="C283" s="81">
        <v>44809</v>
      </c>
      <c r="D283" s="81">
        <v>44896</v>
      </c>
      <c r="E283" s="50"/>
      <c r="F283" s="50"/>
      <c r="G283" s="50"/>
      <c r="H283" s="50" t="s">
        <v>4102</v>
      </c>
      <c r="I283" s="50" t="s">
        <v>6748</v>
      </c>
      <c r="J283" s="37" t="str">
        <f>VLOOKUP(MATRIZ_PRINCIPAL_USUARIOS[[#This Row],[DUPLA]],DUPLAS[],2,0)</f>
        <v>GLORIA GUERRA - KAROL</v>
      </c>
      <c r="K283" s="37" t="s">
        <v>1</v>
      </c>
      <c r="L283" s="37" t="s">
        <v>6238</v>
      </c>
      <c r="M283" s="37"/>
      <c r="N283" s="37" t="s">
        <v>2719</v>
      </c>
      <c r="O283" s="37" t="s">
        <v>3980</v>
      </c>
      <c r="P2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EMILIANO  ORTEGA ACOSTA</v>
      </c>
      <c r="Q283" s="81">
        <v>44372</v>
      </c>
      <c r="R283" s="50">
        <f t="shared" ca="1" si="20"/>
        <v>1</v>
      </c>
      <c r="S283" s="50">
        <f t="shared" ca="1" si="21"/>
        <v>8</v>
      </c>
      <c r="T283" s="50">
        <f t="shared" ca="1" si="22"/>
        <v>18</v>
      </c>
      <c r="U283" s="37" t="str">
        <f ca="1">IF(MATRIZ_PRINCIPAL_USUARIOS[[#This Row],[FECHA DE NACIMIENTO]]&gt;0,CONCATENATE(R283," AÑOS ",S283," MESES ",T283," DIAS "),"")</f>
        <v xml:space="preserve">1 AÑOS 8 MESES 18 DIAS </v>
      </c>
      <c r="V2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3" s="37" t="s">
        <v>129</v>
      </c>
      <c r="X283" s="37" t="s">
        <v>8</v>
      </c>
      <c r="Y283" s="37" t="s">
        <v>116</v>
      </c>
      <c r="Z283" s="37" t="s">
        <v>116</v>
      </c>
      <c r="AA283" s="37" t="s">
        <v>2496</v>
      </c>
      <c r="AB283" s="37" t="s">
        <v>2496</v>
      </c>
      <c r="AC283" s="37"/>
      <c r="AD283" s="37" t="s">
        <v>2518</v>
      </c>
      <c r="AE283" s="37"/>
      <c r="AF283" s="37" t="s">
        <v>2496</v>
      </c>
      <c r="AG283" s="37" t="s">
        <v>2496</v>
      </c>
      <c r="AH283" s="37" t="s">
        <v>2496</v>
      </c>
      <c r="AI283" s="37" t="s">
        <v>2496</v>
      </c>
      <c r="AJ283" s="37" t="s">
        <v>2496</v>
      </c>
      <c r="AK283" s="37" t="s">
        <v>2496</v>
      </c>
      <c r="AL283" s="37" t="s">
        <v>2496</v>
      </c>
      <c r="AM283" s="37" t="s">
        <v>8</v>
      </c>
      <c r="AN283" s="37" t="s">
        <v>116</v>
      </c>
      <c r="AO283" s="37" t="s">
        <v>140</v>
      </c>
      <c r="AP283" s="62" t="s">
        <v>143</v>
      </c>
      <c r="AQ283" s="37" t="s">
        <v>151</v>
      </c>
      <c r="AR283" s="37" t="s">
        <v>4596</v>
      </c>
      <c r="AS283" s="37"/>
      <c r="AT283" s="37" t="s">
        <v>5882</v>
      </c>
      <c r="AU283" s="37">
        <v>3123240486</v>
      </c>
      <c r="AV283" s="37">
        <v>3144472383</v>
      </c>
      <c r="AW283" s="37">
        <v>1</v>
      </c>
      <c r="AX283" s="37" t="s">
        <v>135</v>
      </c>
      <c r="AY283" s="37" t="s">
        <v>2495</v>
      </c>
      <c r="AZ283" s="58" t="s">
        <v>3652</v>
      </c>
      <c r="BA283" s="37" t="s">
        <v>2496</v>
      </c>
      <c r="BB283" s="37" t="s">
        <v>2496</v>
      </c>
      <c r="BC283" s="37"/>
      <c r="BD283" s="37"/>
      <c r="BE283" s="37" t="s">
        <v>2606</v>
      </c>
      <c r="BF283" s="37" t="s">
        <v>2</v>
      </c>
      <c r="BG283" s="37">
        <v>1065246731</v>
      </c>
      <c r="BH283" s="37" t="s">
        <v>4074</v>
      </c>
      <c r="BI283" s="37" t="s">
        <v>4011</v>
      </c>
      <c r="BJ283" s="37" t="s">
        <v>2719</v>
      </c>
      <c r="BK283" s="37" t="s">
        <v>3761</v>
      </c>
      <c r="BL283" s="81">
        <v>36063</v>
      </c>
      <c r="BM283" s="37" t="s">
        <v>8</v>
      </c>
      <c r="BN283" s="37" t="s">
        <v>116</v>
      </c>
      <c r="BO283" s="37" t="s">
        <v>116</v>
      </c>
      <c r="BP283" s="37" t="s">
        <v>2</v>
      </c>
      <c r="BQ283" s="37">
        <v>1065246731</v>
      </c>
      <c r="BR283" s="37" t="s">
        <v>4074</v>
      </c>
      <c r="BS283" s="37" t="s">
        <v>4011</v>
      </c>
      <c r="BT283" s="37" t="s">
        <v>2719</v>
      </c>
      <c r="BU283" s="37" t="s">
        <v>3761</v>
      </c>
      <c r="BV283" s="81">
        <v>36063</v>
      </c>
      <c r="BW283" s="50">
        <f t="shared" ca="1" si="24"/>
        <v>24</v>
      </c>
      <c r="BX283" s="62" t="s">
        <v>8</v>
      </c>
      <c r="BY283" s="62" t="s">
        <v>116</v>
      </c>
      <c r="BZ283" s="62" t="s">
        <v>116</v>
      </c>
      <c r="CA283" s="37"/>
      <c r="CB283" s="37"/>
      <c r="CC283" s="37"/>
      <c r="CD283" s="37"/>
      <c r="CE283" s="37"/>
      <c r="CF283" s="37"/>
      <c r="CG283" s="81"/>
      <c r="CH283" s="50" t="str">
        <f t="shared" si="23"/>
        <v/>
      </c>
      <c r="CI283" s="62"/>
      <c r="CJ283" s="62"/>
      <c r="CK283" s="62"/>
      <c r="CL283" s="37" t="s">
        <v>2443</v>
      </c>
      <c r="CM283" s="37" t="s">
        <v>2457</v>
      </c>
      <c r="CN283" s="37" t="s">
        <v>2495</v>
      </c>
      <c r="CO283" s="81"/>
      <c r="CP283" s="37" t="s">
        <v>2496</v>
      </c>
      <c r="CQ283" s="37"/>
      <c r="CR283" s="37"/>
      <c r="CS283" s="37" t="s">
        <v>2496</v>
      </c>
      <c r="CT283" s="37"/>
      <c r="CU283" s="37"/>
      <c r="CV283" s="37"/>
      <c r="CW283" s="37">
        <v>1200</v>
      </c>
      <c r="CX283" s="37"/>
      <c r="CY283" s="37" t="s">
        <v>2496</v>
      </c>
      <c r="CZ283" s="37">
        <v>6</v>
      </c>
      <c r="DA283" s="37"/>
      <c r="DB283" s="37"/>
      <c r="DC2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3" s="37"/>
    </row>
    <row r="284" spans="1:108" ht="45" customHeight="1" x14ac:dyDescent="0.3">
      <c r="A284" s="50">
        <v>1023987959</v>
      </c>
      <c r="B284" s="37" t="s">
        <v>2428</v>
      </c>
      <c r="C284" s="81">
        <v>44623</v>
      </c>
      <c r="D284" s="81">
        <v>44805</v>
      </c>
      <c r="E284" s="50" t="e">
        <f>VLOOKUP(MATRIZ_PRINCIPAL_USUARIOS[[#This Row],[NUMERO DE DOCUMENTO]],#REF!,2,0)</f>
        <v>#REF!</v>
      </c>
      <c r="F284" s="50" t="e">
        <f>VLOOKUP(MATRIZ_PRINCIPAL_USUARIOS[[#This Row],[NOMBRE COMPLETO]],$E$659:$E$682,1,0)</f>
        <v>#N/A</v>
      </c>
      <c r="G284" s="50"/>
      <c r="H284" s="37" t="s">
        <v>4102</v>
      </c>
      <c r="I284" s="37" t="s">
        <v>6748</v>
      </c>
      <c r="J284" s="37" t="str">
        <f>VLOOKUP(MATRIZ_PRINCIPAL_USUARIOS[[#This Row],[DUPLA]],DUPLAS[],2,0)</f>
        <v>GLORIA GUERRA - KAROL</v>
      </c>
      <c r="K284" s="37" t="s">
        <v>1</v>
      </c>
      <c r="L284" s="37" t="s">
        <v>4423</v>
      </c>
      <c r="M284" s="37" t="s">
        <v>3866</v>
      </c>
      <c r="N284" s="37" t="s">
        <v>3941</v>
      </c>
      <c r="O284" s="37" t="s">
        <v>3854</v>
      </c>
      <c r="P2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ENMANUEL JOSE YEPEZ MENDOZA</v>
      </c>
      <c r="Q284" s="79">
        <v>44189</v>
      </c>
      <c r="R284" s="50">
        <f t="shared" ca="1" si="20"/>
        <v>2</v>
      </c>
      <c r="S284" s="50">
        <f t="shared" ca="1" si="21"/>
        <v>2</v>
      </c>
      <c r="T284" s="50">
        <f t="shared" ca="1" si="22"/>
        <v>19</v>
      </c>
      <c r="U284" s="37" t="str">
        <f ca="1">IF(MATRIZ_PRINCIPAL_USUARIOS[[#This Row],[FECHA DE NACIMIENTO]]&gt;0,CONCATENATE(R284," AÑOS ",S284," MESES ",T284," DIAS "),"")</f>
        <v xml:space="preserve">2 AÑOS 2 MESES 19 DIAS </v>
      </c>
      <c r="V2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4" s="116" t="s">
        <v>129</v>
      </c>
      <c r="X284" s="37" t="s">
        <v>8</v>
      </c>
      <c r="Y284" s="37" t="s">
        <v>116</v>
      </c>
      <c r="Z284" s="37" t="s">
        <v>116</v>
      </c>
      <c r="AA284" s="37" t="s">
        <v>2496</v>
      </c>
      <c r="AB284" s="37" t="s">
        <v>2496</v>
      </c>
      <c r="AC284" s="37"/>
      <c r="AD284" s="37" t="s">
        <v>2518</v>
      </c>
      <c r="AE284" s="37"/>
      <c r="AF284" s="37" t="s">
        <v>2496</v>
      </c>
      <c r="AG284" s="37" t="s">
        <v>2496</v>
      </c>
      <c r="AH284" s="37" t="s">
        <v>2496</v>
      </c>
      <c r="AI284" s="37" t="s">
        <v>2496</v>
      </c>
      <c r="AJ284" s="37" t="s">
        <v>2496</v>
      </c>
      <c r="AK284" s="37" t="s">
        <v>2496</v>
      </c>
      <c r="AL284" s="37" t="s">
        <v>2496</v>
      </c>
      <c r="AM284" s="37" t="s">
        <v>8</v>
      </c>
      <c r="AN284" s="37" t="s">
        <v>116</v>
      </c>
      <c r="AO284" s="37" t="s">
        <v>140</v>
      </c>
      <c r="AP284" s="62" t="s">
        <v>143</v>
      </c>
      <c r="AQ284" s="37" t="s">
        <v>151</v>
      </c>
      <c r="AR284" s="37" t="s">
        <v>4559</v>
      </c>
      <c r="AS284" s="37"/>
      <c r="AT284" s="37" t="s">
        <v>5041</v>
      </c>
      <c r="AU284" s="37">
        <v>3225122478</v>
      </c>
      <c r="AV284" s="37">
        <v>3209831625</v>
      </c>
      <c r="AW284" s="37">
        <v>1</v>
      </c>
      <c r="AX284" s="37" t="s">
        <v>135</v>
      </c>
      <c r="AY284" s="37" t="s">
        <v>2496</v>
      </c>
      <c r="AZ284" s="58"/>
      <c r="BA284" s="37" t="s">
        <v>2496</v>
      </c>
      <c r="BB284" s="37" t="s">
        <v>2496</v>
      </c>
      <c r="BC284" s="37" t="s">
        <v>3654</v>
      </c>
      <c r="BD284" s="37"/>
      <c r="BE284" s="37" t="s">
        <v>2434</v>
      </c>
      <c r="BF284" s="37" t="s">
        <v>5</v>
      </c>
      <c r="BG284" s="37"/>
      <c r="BH284" s="37" t="s">
        <v>5042</v>
      </c>
      <c r="BI284" s="37" t="s">
        <v>5043</v>
      </c>
      <c r="BJ284" s="37" t="s">
        <v>3854</v>
      </c>
      <c r="BK284" s="37" t="s">
        <v>4091</v>
      </c>
      <c r="BL284" s="79"/>
      <c r="BM284" s="37" t="s">
        <v>9</v>
      </c>
      <c r="BN284" s="37" t="s">
        <v>45</v>
      </c>
      <c r="BO284" s="37" t="s">
        <v>45</v>
      </c>
      <c r="BP284" s="37" t="s">
        <v>5</v>
      </c>
      <c r="BQ284" s="37"/>
      <c r="BR284" s="37" t="s">
        <v>5044</v>
      </c>
      <c r="BS284" s="37" t="s">
        <v>24</v>
      </c>
      <c r="BT284" s="37" t="s">
        <v>3941</v>
      </c>
      <c r="BU284" s="37" t="s">
        <v>3760</v>
      </c>
      <c r="BV284" s="79">
        <v>35681</v>
      </c>
      <c r="BW284" s="50">
        <f t="shared" ca="1" si="24"/>
        <v>25</v>
      </c>
      <c r="BX284" s="62" t="s">
        <v>9</v>
      </c>
      <c r="BY284" s="62" t="s">
        <v>45</v>
      </c>
      <c r="BZ284" s="62" t="s">
        <v>45</v>
      </c>
      <c r="CA284" s="37" t="s">
        <v>5</v>
      </c>
      <c r="CB284" s="37"/>
      <c r="CC284" s="37" t="s">
        <v>5042</v>
      </c>
      <c r="CD284" s="37" t="s">
        <v>5043</v>
      </c>
      <c r="CE284" s="37" t="s">
        <v>3854</v>
      </c>
      <c r="CF284" s="37" t="s">
        <v>4091</v>
      </c>
      <c r="CG284" s="79"/>
      <c r="CH284" s="50" t="str">
        <f t="shared" si="23"/>
        <v/>
      </c>
      <c r="CI284" s="62" t="s">
        <v>9</v>
      </c>
      <c r="CJ284" s="62" t="s">
        <v>45</v>
      </c>
      <c r="CK284" s="62" t="s">
        <v>45</v>
      </c>
      <c r="CL284" s="37" t="s">
        <v>2443</v>
      </c>
      <c r="CM284" s="37" t="s">
        <v>2457</v>
      </c>
      <c r="CN284" s="37" t="s">
        <v>2495</v>
      </c>
      <c r="CO284" s="81">
        <v>44630</v>
      </c>
      <c r="CP284" s="37" t="s">
        <v>2495</v>
      </c>
      <c r="CQ284" s="37" t="s">
        <v>2495</v>
      </c>
      <c r="CR284" s="37">
        <v>1</v>
      </c>
      <c r="CS284" s="37" t="s">
        <v>2496</v>
      </c>
      <c r="CT284" s="37"/>
      <c r="CU284" s="37"/>
      <c r="CV284" s="37">
        <v>39</v>
      </c>
      <c r="CW284" s="37">
        <v>3500</v>
      </c>
      <c r="CX284" s="37">
        <v>51</v>
      </c>
      <c r="CY284" s="37" t="s">
        <v>2496</v>
      </c>
      <c r="CZ284" s="37">
        <v>6</v>
      </c>
      <c r="DA284" s="37"/>
      <c r="DB284" s="37"/>
      <c r="DC2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4" s="37"/>
    </row>
    <row r="285" spans="1:108" ht="45" customHeight="1" x14ac:dyDescent="0.3">
      <c r="A285" s="50">
        <v>1023048344</v>
      </c>
      <c r="B285" s="37" t="s">
        <v>2428</v>
      </c>
      <c r="C285" s="81">
        <v>44691</v>
      </c>
      <c r="D285" s="79">
        <v>44840</v>
      </c>
      <c r="E285" s="50" t="e">
        <f>VLOOKUP(MATRIZ_PRINCIPAL_USUARIOS[[#This Row],[NUMERO DE DOCUMENTO]],#REF!,2,0)</f>
        <v>#REF!</v>
      </c>
      <c r="F285" s="50" t="e">
        <f>VLOOKUP(MATRIZ_PRINCIPAL_USUARIOS[[#This Row],[NOMBRE COMPLETO]],$E$659:$E$682,1,0)</f>
        <v>#N/A</v>
      </c>
      <c r="G285" s="50" t="s">
        <v>6315</v>
      </c>
      <c r="H285" s="37" t="s">
        <v>4102</v>
      </c>
      <c r="I285" s="37" t="s">
        <v>6750</v>
      </c>
      <c r="J285" s="37" t="str">
        <f>VLOOKUP(MATRIZ_PRINCIPAL_USUARIOS[[#This Row],[DUPLA]],DUPLAS[],2,0)</f>
        <v>JOHANA ALVARADO</v>
      </c>
      <c r="K285" s="37" t="s">
        <v>1</v>
      </c>
      <c r="L285" s="37" t="s">
        <v>4034</v>
      </c>
      <c r="M285" s="37" t="s">
        <v>3694</v>
      </c>
      <c r="N285" s="37" t="s">
        <v>5800</v>
      </c>
      <c r="O285" s="37" t="s">
        <v>5801</v>
      </c>
      <c r="P2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KEVIN DANIEL DUCUARA  MONTIEL</v>
      </c>
      <c r="Q285" s="79">
        <v>44662</v>
      </c>
      <c r="R285" s="50">
        <f t="shared" ca="1" si="20"/>
        <v>0</v>
      </c>
      <c r="S285" s="50">
        <f t="shared" ca="1" si="21"/>
        <v>11</v>
      </c>
      <c r="T285" s="50">
        <f t="shared" ca="1" si="22"/>
        <v>4</v>
      </c>
      <c r="U285" s="37" t="str">
        <f ca="1">IF(MATRIZ_PRINCIPAL_USUARIOS[[#This Row],[FECHA DE NACIMIENTO]]&gt;0,CONCATENATE(R285," AÑOS ",S285," MESES ",T285," DIAS "),"")</f>
        <v xml:space="preserve">0 AÑOS 11 MESES 4 DIAS </v>
      </c>
      <c r="V2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5" s="37" t="s">
        <v>129</v>
      </c>
      <c r="X285" s="37" t="s">
        <v>8</v>
      </c>
      <c r="Y285" s="37" t="s">
        <v>116</v>
      </c>
      <c r="Z285" s="37" t="s">
        <v>116</v>
      </c>
      <c r="AA285" s="37" t="s">
        <v>2496</v>
      </c>
      <c r="AB285" s="37" t="s">
        <v>2496</v>
      </c>
      <c r="AC285" s="37"/>
      <c r="AD285" s="37" t="s">
        <v>2518</v>
      </c>
      <c r="AE285" s="37"/>
      <c r="AF285" s="37" t="s">
        <v>2496</v>
      </c>
      <c r="AG285" s="37" t="s">
        <v>2496</v>
      </c>
      <c r="AH285" s="37" t="s">
        <v>2496</v>
      </c>
      <c r="AI285" s="37" t="s">
        <v>2496</v>
      </c>
      <c r="AJ285" s="37" t="s">
        <v>2496</v>
      </c>
      <c r="AK285" s="37" t="s">
        <v>2496</v>
      </c>
      <c r="AL285" s="37" t="s">
        <v>2496</v>
      </c>
      <c r="AM285" s="37" t="s">
        <v>8</v>
      </c>
      <c r="AN285" s="37" t="s">
        <v>116</v>
      </c>
      <c r="AO285" s="37" t="s">
        <v>140</v>
      </c>
      <c r="AP285" s="62" t="s">
        <v>143</v>
      </c>
      <c r="AQ285" s="37" t="s">
        <v>151</v>
      </c>
      <c r="AR285" s="37" t="s">
        <v>5046</v>
      </c>
      <c r="AS285" s="37"/>
      <c r="AT285" s="37" t="s">
        <v>5802</v>
      </c>
      <c r="AU285" s="37">
        <v>3058365489</v>
      </c>
      <c r="AV285" s="37">
        <v>3005167830</v>
      </c>
      <c r="AW285" s="37">
        <v>1</v>
      </c>
      <c r="AX285" s="37" t="s">
        <v>135</v>
      </c>
      <c r="AY285" s="37" t="s">
        <v>2496</v>
      </c>
      <c r="AZ285" s="58"/>
      <c r="BA285" s="37" t="s">
        <v>2496</v>
      </c>
      <c r="BB285" s="37" t="s">
        <v>2495</v>
      </c>
      <c r="BC285" s="37" t="s">
        <v>3612</v>
      </c>
      <c r="BD285" s="37" t="s">
        <v>2495</v>
      </c>
      <c r="BE285" s="37" t="s">
        <v>2434</v>
      </c>
      <c r="BF285" s="37" t="s">
        <v>2</v>
      </c>
      <c r="BG285" s="50">
        <v>1006150505</v>
      </c>
      <c r="BH285" s="37" t="s">
        <v>4104</v>
      </c>
      <c r="BI285" s="37" t="s">
        <v>4425</v>
      </c>
      <c r="BJ285" s="37" t="s">
        <v>5801</v>
      </c>
      <c r="BK285" s="37" t="s">
        <v>4282</v>
      </c>
      <c r="BL285" s="79">
        <v>37876</v>
      </c>
      <c r="BM285" s="37" t="s">
        <v>8</v>
      </c>
      <c r="BN285" s="37" t="s">
        <v>40</v>
      </c>
      <c r="BO285" s="37" t="s">
        <v>2719</v>
      </c>
      <c r="BP285" s="37" t="s">
        <v>2</v>
      </c>
      <c r="BQ285" s="37">
        <v>80878855</v>
      </c>
      <c r="BR285" s="37" t="s">
        <v>3694</v>
      </c>
      <c r="BS285" s="37"/>
      <c r="BT285" s="37" t="s">
        <v>4781</v>
      </c>
      <c r="BU285" s="37" t="s">
        <v>2634</v>
      </c>
      <c r="BV285" s="79">
        <v>31166</v>
      </c>
      <c r="BW285" s="50">
        <f t="shared" ca="1" si="24"/>
        <v>37</v>
      </c>
      <c r="BX285" s="62" t="s">
        <v>8</v>
      </c>
      <c r="BY285" s="62" t="s">
        <v>116</v>
      </c>
      <c r="BZ285" s="62" t="s">
        <v>116</v>
      </c>
      <c r="CA285" s="37"/>
      <c r="CB285" s="37">
        <v>1006150505</v>
      </c>
      <c r="CC285" s="37" t="s">
        <v>4104</v>
      </c>
      <c r="CD285" s="37" t="s">
        <v>4425</v>
      </c>
      <c r="CE285" s="37" t="s">
        <v>5801</v>
      </c>
      <c r="CF285" s="37" t="s">
        <v>4282</v>
      </c>
      <c r="CG285" s="37"/>
      <c r="CH285" s="50" t="str">
        <f t="shared" si="23"/>
        <v/>
      </c>
      <c r="CI285" s="62" t="s">
        <v>8</v>
      </c>
      <c r="CJ285" s="62" t="s">
        <v>40</v>
      </c>
      <c r="CK285" s="62" t="s">
        <v>2719</v>
      </c>
      <c r="CL285" s="37" t="s">
        <v>2443</v>
      </c>
      <c r="CM285" s="37" t="s">
        <v>2466</v>
      </c>
      <c r="CN285" s="37"/>
      <c r="CO285" s="37" t="s">
        <v>2496</v>
      </c>
      <c r="CP285" s="81"/>
      <c r="CQ285" s="37" t="s">
        <v>2496</v>
      </c>
      <c r="CR285" s="37"/>
      <c r="CS285" s="37"/>
      <c r="CT285" s="37"/>
      <c r="CU285" s="37"/>
      <c r="CV285" s="37"/>
      <c r="CW285" s="37"/>
      <c r="CX285" s="37"/>
      <c r="CY285" s="37"/>
      <c r="CZ285" s="37"/>
      <c r="DA285" s="37"/>
      <c r="DB285" s="37"/>
      <c r="DC2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85" s="37"/>
    </row>
    <row r="286" spans="1:108" ht="45" customHeight="1" x14ac:dyDescent="0.3">
      <c r="A286" s="50">
        <v>1006150505</v>
      </c>
      <c r="B286" s="37" t="s">
        <v>2428</v>
      </c>
      <c r="C286" s="81">
        <v>44623</v>
      </c>
      <c r="D286" s="81">
        <v>44690</v>
      </c>
      <c r="E286" s="50" t="e">
        <f>VLOOKUP(MATRIZ_PRINCIPAL_USUARIOS[[#This Row],[NUMERO DE DOCUMENTO]],#REF!,2,0)</f>
        <v>#REF!</v>
      </c>
      <c r="F286" s="50" t="e">
        <f>VLOOKUP(MATRIZ_PRINCIPAL_USUARIOS[[#This Row],[NOMBRE COMPLETO]],$E$659:$E$682,1,0)</f>
        <v>#N/A</v>
      </c>
      <c r="G286" s="50"/>
      <c r="H286" s="37" t="s">
        <v>4102</v>
      </c>
      <c r="I286" s="37" t="s">
        <v>5619</v>
      </c>
      <c r="J286" s="37" t="str">
        <f>VLOOKUP(MATRIZ_PRINCIPAL_USUARIOS[[#This Row],[DUPLA]],DUPLAS[],2,0)</f>
        <v>PAOLA</v>
      </c>
      <c r="K286" s="37" t="s">
        <v>2</v>
      </c>
      <c r="L286" s="37" t="s">
        <v>4104</v>
      </c>
      <c r="M286" s="37" t="s">
        <v>4425</v>
      </c>
      <c r="N286" s="37" t="s">
        <v>2719</v>
      </c>
      <c r="O286" s="37" t="s">
        <v>4282</v>
      </c>
      <c r="P2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DAYANA YINETH ORTEGA BOCANEGRA</v>
      </c>
      <c r="Q286" s="81">
        <v>37876</v>
      </c>
      <c r="R286" s="50">
        <f t="shared" ca="1" si="20"/>
        <v>19</v>
      </c>
      <c r="S286" s="50">
        <f t="shared" ca="1" si="21"/>
        <v>6</v>
      </c>
      <c r="T286" s="50">
        <f t="shared" ca="1" si="22"/>
        <v>3</v>
      </c>
      <c r="U286" s="37" t="str">
        <f ca="1">IF(MATRIZ_PRINCIPAL_USUARIOS[[#This Row],[FECHA DE NACIMIENTO]]&gt;0,CONCATENATE(R286," AÑOS ",S286," MESES ",T286," DIAS "),"")</f>
        <v xml:space="preserve">19 AÑOS 6 MESES 3 DIAS </v>
      </c>
      <c r="V2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86" s="116" t="s">
        <v>130</v>
      </c>
      <c r="X286" s="37" t="s">
        <v>8</v>
      </c>
      <c r="Y286" s="37" t="s">
        <v>40</v>
      </c>
      <c r="Z286" s="37" t="s">
        <v>2719</v>
      </c>
      <c r="AA286" s="37" t="s">
        <v>2496</v>
      </c>
      <c r="AB286" s="37" t="s">
        <v>2496</v>
      </c>
      <c r="AC286" s="37"/>
      <c r="AD286" s="37" t="s">
        <v>2518</v>
      </c>
      <c r="AE286" s="37"/>
      <c r="AF286" s="37" t="s">
        <v>2496</v>
      </c>
      <c r="AG286" s="37" t="s">
        <v>2496</v>
      </c>
      <c r="AH286" s="37" t="s">
        <v>2496</v>
      </c>
      <c r="AI286" s="37" t="s">
        <v>2496</v>
      </c>
      <c r="AJ286" s="37" t="s">
        <v>2496</v>
      </c>
      <c r="AK286" s="37" t="s">
        <v>2496</v>
      </c>
      <c r="AL286" s="37" t="s">
        <v>2496</v>
      </c>
      <c r="AM286" s="37" t="s">
        <v>8</v>
      </c>
      <c r="AN286" s="37" t="s">
        <v>116</v>
      </c>
      <c r="AO286" s="37" t="s">
        <v>140</v>
      </c>
      <c r="AP286" s="62" t="s">
        <v>143</v>
      </c>
      <c r="AQ286" s="37" t="s">
        <v>151</v>
      </c>
      <c r="AR286" s="37" t="s">
        <v>5046</v>
      </c>
      <c r="AS286" s="37"/>
      <c r="AT286" s="37" t="s">
        <v>5047</v>
      </c>
      <c r="AU286" s="37">
        <v>3058365489</v>
      </c>
      <c r="AV286" s="37">
        <v>3005167830</v>
      </c>
      <c r="AW286" s="37">
        <v>1</v>
      </c>
      <c r="AX286" s="37" t="s">
        <v>135</v>
      </c>
      <c r="AY286" s="37" t="s">
        <v>2496</v>
      </c>
      <c r="AZ286" s="37"/>
      <c r="BA286" s="37" t="s">
        <v>2496</v>
      </c>
      <c r="BB286" s="37" t="s">
        <v>2495</v>
      </c>
      <c r="BC286" s="37" t="s">
        <v>3612</v>
      </c>
      <c r="BD286" s="37"/>
      <c r="BE286" s="37" t="s">
        <v>2437</v>
      </c>
      <c r="BF286" s="37" t="s">
        <v>2</v>
      </c>
      <c r="BG286" s="37">
        <v>80878855</v>
      </c>
      <c r="BH286" s="37" t="s">
        <v>3694</v>
      </c>
      <c r="BI286" s="37"/>
      <c r="BJ286" s="37" t="s">
        <v>4781</v>
      </c>
      <c r="BK286" s="37" t="s">
        <v>2634</v>
      </c>
      <c r="BL286" s="81">
        <v>31166</v>
      </c>
      <c r="BM286" s="37" t="s">
        <v>8</v>
      </c>
      <c r="BN286" s="37" t="s">
        <v>116</v>
      </c>
      <c r="BO286" s="37" t="s">
        <v>116</v>
      </c>
      <c r="BP286" s="37" t="s">
        <v>2</v>
      </c>
      <c r="BQ286" s="37">
        <v>80878855</v>
      </c>
      <c r="BR286" s="37" t="s">
        <v>3694</v>
      </c>
      <c r="BS286" s="37"/>
      <c r="BT286" s="37" t="s">
        <v>4781</v>
      </c>
      <c r="BU286" s="37" t="s">
        <v>2634</v>
      </c>
      <c r="BV286" s="81">
        <v>31166</v>
      </c>
      <c r="BW286" s="50">
        <f t="shared" ca="1" si="24"/>
        <v>37</v>
      </c>
      <c r="BX286" s="62" t="s">
        <v>8</v>
      </c>
      <c r="BY286" s="62" t="s">
        <v>116</v>
      </c>
      <c r="BZ286" s="62" t="s">
        <v>116</v>
      </c>
      <c r="CA286" s="37" t="s">
        <v>2</v>
      </c>
      <c r="CB286" s="37">
        <v>1006150505</v>
      </c>
      <c r="CC286" s="37" t="s">
        <v>4104</v>
      </c>
      <c r="CD286" s="37" t="s">
        <v>4425</v>
      </c>
      <c r="CE286" s="37" t="s">
        <v>4546</v>
      </c>
      <c r="CF286" s="37" t="s">
        <v>4282</v>
      </c>
      <c r="CG286" s="81">
        <v>37876</v>
      </c>
      <c r="CH286" s="50">
        <f t="shared" ca="1" si="23"/>
        <v>19</v>
      </c>
      <c r="CI286" s="62" t="s">
        <v>8</v>
      </c>
      <c r="CJ286" s="62" t="s">
        <v>40</v>
      </c>
      <c r="CK286" s="62" t="s">
        <v>2719</v>
      </c>
      <c r="CL286" s="37" t="s">
        <v>2443</v>
      </c>
      <c r="CM286" s="37" t="s">
        <v>2466</v>
      </c>
      <c r="CN286" s="37" t="s">
        <v>2495</v>
      </c>
      <c r="CO286" s="81">
        <v>44621</v>
      </c>
      <c r="CP286" s="37" t="s">
        <v>2495</v>
      </c>
      <c r="CQ286" s="37" t="s">
        <v>2495</v>
      </c>
      <c r="CR286" s="81"/>
      <c r="CS286" s="37"/>
      <c r="CT286" s="37"/>
      <c r="CU286" s="37"/>
      <c r="CV286" s="37"/>
      <c r="CW286" s="37"/>
      <c r="CX286" s="37"/>
      <c r="CY286" s="37"/>
      <c r="CZ286" s="37"/>
      <c r="DA286" s="37"/>
      <c r="DB286" s="37">
        <v>30</v>
      </c>
      <c r="DC2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86" s="37"/>
    </row>
    <row r="287" spans="1:108" ht="45" customHeight="1" x14ac:dyDescent="0.3">
      <c r="A287" s="50">
        <v>1016753638</v>
      </c>
      <c r="B287" s="37" t="s">
        <v>2427</v>
      </c>
      <c r="C287" s="81">
        <v>44655</v>
      </c>
      <c r="D287" s="81"/>
      <c r="E287" s="50"/>
      <c r="F287" s="50"/>
      <c r="G287" s="50"/>
      <c r="H287" s="50" t="s">
        <v>4102</v>
      </c>
      <c r="I287" s="50" t="s">
        <v>6750</v>
      </c>
      <c r="J287" s="50" t="str">
        <f>VLOOKUP(MATRIZ_PRINCIPAL_USUARIOS[[#This Row],[DUPLA]],DUPLAS[],2,0)</f>
        <v>JOHANA ALVARADO</v>
      </c>
      <c r="K287" s="37" t="s">
        <v>1</v>
      </c>
      <c r="L287" s="37" t="s">
        <v>3716</v>
      </c>
      <c r="M287" s="37" t="s">
        <v>2620</v>
      </c>
      <c r="N287" s="37" t="s">
        <v>5668</v>
      </c>
      <c r="O287" s="37" t="s">
        <v>2618</v>
      </c>
      <c r="P28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SANTIAGO PISSO LINARES</v>
      </c>
      <c r="Q287" s="79">
        <v>44619</v>
      </c>
      <c r="R287" s="50">
        <f t="shared" ca="1" si="20"/>
        <v>1</v>
      </c>
      <c r="S287" s="50">
        <f t="shared" ca="1" si="21"/>
        <v>0</v>
      </c>
      <c r="T287" s="50">
        <f t="shared" ca="1" si="22"/>
        <v>16</v>
      </c>
      <c r="U287" s="37" t="str">
        <f ca="1">IF(MATRIZ_PRINCIPAL_USUARIOS[[#This Row],[FECHA DE NACIMIENTO]]&gt;0,CONCATENATE(R287," AÑOS ",S287," MESES ",T287," DIAS "),"")</f>
        <v xml:space="preserve">1 AÑOS 0 MESES 16 DIAS </v>
      </c>
      <c r="V28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7" s="116" t="s">
        <v>129</v>
      </c>
      <c r="X287" s="37" t="s">
        <v>8</v>
      </c>
      <c r="Y287" s="37" t="s">
        <v>116</v>
      </c>
      <c r="Z287" s="37" t="s">
        <v>116</v>
      </c>
      <c r="AA287" s="37" t="s">
        <v>2496</v>
      </c>
      <c r="AB287" s="37" t="s">
        <v>2496</v>
      </c>
      <c r="AC287" s="37"/>
      <c r="AD287" s="37" t="s">
        <v>2518</v>
      </c>
      <c r="AE287" s="37"/>
      <c r="AF287" s="37" t="s">
        <v>2496</v>
      </c>
      <c r="AG287" s="37" t="s">
        <v>2496</v>
      </c>
      <c r="AH287" s="37" t="s">
        <v>2496</v>
      </c>
      <c r="AI287" s="37" t="s">
        <v>2496</v>
      </c>
      <c r="AJ287" s="37" t="s">
        <v>2496</v>
      </c>
      <c r="AK287" s="37" t="s">
        <v>2496</v>
      </c>
      <c r="AL287" s="37" t="s">
        <v>2496</v>
      </c>
      <c r="AM287" s="37" t="s">
        <v>8</v>
      </c>
      <c r="AN287" s="37" t="s">
        <v>116</v>
      </c>
      <c r="AO287" s="37" t="s">
        <v>140</v>
      </c>
      <c r="AP287" s="62" t="s">
        <v>143</v>
      </c>
      <c r="AQ287" s="37" t="s">
        <v>151</v>
      </c>
      <c r="AR287" s="37" t="s">
        <v>4539</v>
      </c>
      <c r="AS287" s="37"/>
      <c r="AT287" s="37" t="s">
        <v>5669</v>
      </c>
      <c r="AU287" s="37">
        <v>3114828178</v>
      </c>
      <c r="AV287" s="37">
        <v>3114773238</v>
      </c>
      <c r="AW287" s="37">
        <v>1</v>
      </c>
      <c r="AX287" s="37" t="s">
        <v>135</v>
      </c>
      <c r="AY287" s="37" t="s">
        <v>2496</v>
      </c>
      <c r="AZ287" s="58"/>
      <c r="BA287" s="37" t="s">
        <v>2496</v>
      </c>
      <c r="BB287" s="37" t="s">
        <v>2496</v>
      </c>
      <c r="BC287" s="37" t="s">
        <v>3654</v>
      </c>
      <c r="BD287" s="37" t="s">
        <v>2495</v>
      </c>
      <c r="BE287" s="37" t="s">
        <v>2434</v>
      </c>
      <c r="BF287" s="37" t="s">
        <v>2</v>
      </c>
      <c r="BG287" s="50">
        <v>1022988879</v>
      </c>
      <c r="BH287" s="37" t="s">
        <v>4426</v>
      </c>
      <c r="BI287" s="37"/>
      <c r="BJ287" s="37" t="s">
        <v>2618</v>
      </c>
      <c r="BK287" s="37" t="s">
        <v>4427</v>
      </c>
      <c r="BL287" s="79">
        <v>34194</v>
      </c>
      <c r="BM287" s="37" t="s">
        <v>8</v>
      </c>
      <c r="BN287" s="37" t="s">
        <v>26</v>
      </c>
      <c r="BO287" s="37" t="s">
        <v>2740</v>
      </c>
      <c r="BP287" s="37"/>
      <c r="BQ287" s="37"/>
      <c r="BR287" s="37"/>
      <c r="BS287" s="81"/>
      <c r="BT287" s="37"/>
      <c r="BU287" s="37"/>
      <c r="BV287" s="79"/>
      <c r="BW287" s="50" t="str">
        <f t="shared" si="24"/>
        <v/>
      </c>
      <c r="BX287" s="62"/>
      <c r="BY287" s="62"/>
      <c r="BZ287" s="62"/>
      <c r="CA287" s="37" t="s">
        <v>2</v>
      </c>
      <c r="CB287" s="37">
        <v>1022988879</v>
      </c>
      <c r="CC287" s="37" t="s">
        <v>4426</v>
      </c>
      <c r="CD287" s="37"/>
      <c r="CE287" s="37" t="s">
        <v>2618</v>
      </c>
      <c r="CF287" s="37" t="s">
        <v>4427</v>
      </c>
      <c r="CG287" s="79">
        <v>34194</v>
      </c>
      <c r="CH287" s="50">
        <f t="shared" ca="1" si="23"/>
        <v>29</v>
      </c>
      <c r="CI287" s="62" t="s">
        <v>8</v>
      </c>
      <c r="CJ287" s="62" t="s">
        <v>26</v>
      </c>
      <c r="CK287" s="62" t="s">
        <v>2740</v>
      </c>
      <c r="CL287" s="37" t="s">
        <v>2444</v>
      </c>
      <c r="CM287" s="37" t="s">
        <v>2470</v>
      </c>
      <c r="CN287" s="37"/>
      <c r="CO287" s="81"/>
      <c r="CP287" s="37"/>
      <c r="CQ287" s="37"/>
      <c r="CR287" s="37"/>
      <c r="CS287" s="37"/>
      <c r="CT287" s="37"/>
      <c r="CU287" s="37"/>
      <c r="CV287" s="37"/>
      <c r="CW287" s="37"/>
      <c r="CX287" s="37"/>
      <c r="CY287" s="37"/>
      <c r="CZ287" s="37"/>
      <c r="DA287" s="37"/>
      <c r="DB287" s="37"/>
      <c r="DC28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87" s="37"/>
    </row>
    <row r="288" spans="1:108" ht="45" customHeight="1" x14ac:dyDescent="0.3">
      <c r="A288" s="50">
        <v>1022988879</v>
      </c>
      <c r="B288" s="37" t="s">
        <v>2428</v>
      </c>
      <c r="C288" s="81">
        <v>44623</v>
      </c>
      <c r="D288" s="81">
        <v>44655</v>
      </c>
      <c r="E288" s="50" t="e">
        <f>VLOOKUP(MATRIZ_PRINCIPAL_USUARIOS[[#This Row],[NUMERO DE DOCUMENTO]],#REF!,2,0)</f>
        <v>#REF!</v>
      </c>
      <c r="F288" s="50" t="e">
        <f>VLOOKUP(MATRIZ_PRINCIPAL_USUARIOS[[#This Row],[NOMBRE COMPLETO]],$E$659:$E$682,1,0)</f>
        <v>#N/A</v>
      </c>
      <c r="G288" s="50"/>
      <c r="H288" s="37" t="s">
        <v>4102</v>
      </c>
      <c r="I288" s="37" t="s">
        <v>5619</v>
      </c>
      <c r="J288" s="37" t="str">
        <f>VLOOKUP(MATRIZ_PRINCIPAL_USUARIOS[[#This Row],[DUPLA]],DUPLAS[],2,0)</f>
        <v>PAOLA</v>
      </c>
      <c r="K288" s="37" t="s">
        <v>2</v>
      </c>
      <c r="L288" s="37" t="s">
        <v>4426</v>
      </c>
      <c r="M288" s="37"/>
      <c r="N288" s="37" t="s">
        <v>2618</v>
      </c>
      <c r="O288" s="37" t="s">
        <v>4427</v>
      </c>
      <c r="P2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MARYLYN  LINARES URREA</v>
      </c>
      <c r="Q288" s="81">
        <v>34194</v>
      </c>
      <c r="R288" s="50">
        <f t="shared" ca="1" si="20"/>
        <v>29</v>
      </c>
      <c r="S288" s="50">
        <f t="shared" ca="1" si="21"/>
        <v>7</v>
      </c>
      <c r="T288" s="50">
        <f t="shared" ca="1" si="22"/>
        <v>2</v>
      </c>
      <c r="U288" s="37" t="str">
        <f ca="1">IF(MATRIZ_PRINCIPAL_USUARIOS[[#This Row],[FECHA DE NACIMIENTO]]&gt;0,CONCATENATE(R288," AÑOS ",S288," MESES ",T288," DIAS "),"")</f>
        <v xml:space="preserve">29 AÑOS 7 MESES 2 DIAS </v>
      </c>
      <c r="V2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88" s="116" t="s">
        <v>130</v>
      </c>
      <c r="X288" s="37" t="s">
        <v>8</v>
      </c>
      <c r="Y288" s="37" t="s">
        <v>26</v>
      </c>
      <c r="Z288" s="37" t="s">
        <v>2740</v>
      </c>
      <c r="AA288" s="37" t="s">
        <v>2496</v>
      </c>
      <c r="AB288" s="37" t="s">
        <v>2496</v>
      </c>
      <c r="AC288" s="37"/>
      <c r="AD288" s="37" t="s">
        <v>2518</v>
      </c>
      <c r="AE288" s="37"/>
      <c r="AF288" s="37" t="s">
        <v>2496</v>
      </c>
      <c r="AG288" s="37" t="s">
        <v>2496</v>
      </c>
      <c r="AH288" s="37" t="s">
        <v>2496</v>
      </c>
      <c r="AI288" s="37" t="s">
        <v>2496</v>
      </c>
      <c r="AJ288" s="37" t="s">
        <v>2496</v>
      </c>
      <c r="AK288" s="37" t="s">
        <v>2496</v>
      </c>
      <c r="AL288" s="37" t="s">
        <v>2496</v>
      </c>
      <c r="AM288" s="37" t="s">
        <v>8</v>
      </c>
      <c r="AN288" s="37" t="s">
        <v>116</v>
      </c>
      <c r="AO288" s="37" t="s">
        <v>140</v>
      </c>
      <c r="AP288" s="62" t="s">
        <v>143</v>
      </c>
      <c r="AQ288" s="37" t="s">
        <v>151</v>
      </c>
      <c r="AR288" s="37" t="s">
        <v>4539</v>
      </c>
      <c r="AS288" s="37"/>
      <c r="AT288" s="37" t="s">
        <v>5048</v>
      </c>
      <c r="AU288" s="37">
        <v>3118428178</v>
      </c>
      <c r="AV288" s="37">
        <v>3114773238</v>
      </c>
      <c r="AW288" s="37">
        <v>1</v>
      </c>
      <c r="AX288" s="37" t="s">
        <v>135</v>
      </c>
      <c r="AY288" s="37" t="s">
        <v>2496</v>
      </c>
      <c r="AZ288" s="58"/>
      <c r="BA288" s="37" t="s">
        <v>2496</v>
      </c>
      <c r="BB288" s="37" t="s">
        <v>2496</v>
      </c>
      <c r="BC288" s="37" t="s">
        <v>3654</v>
      </c>
      <c r="BD288" s="37"/>
      <c r="BE288" s="37" t="s">
        <v>2434</v>
      </c>
      <c r="BF288" s="37" t="s">
        <v>2</v>
      </c>
      <c r="BG288" s="37">
        <v>52237705</v>
      </c>
      <c r="BH288" s="37" t="s">
        <v>3875</v>
      </c>
      <c r="BI288" s="37"/>
      <c r="BJ288" s="37" t="s">
        <v>2618</v>
      </c>
      <c r="BK288" s="37" t="s">
        <v>3703</v>
      </c>
      <c r="BL288" s="81">
        <v>27902</v>
      </c>
      <c r="BM288" s="37" t="s">
        <v>8</v>
      </c>
      <c r="BN288" s="37" t="s">
        <v>26</v>
      </c>
      <c r="BO288" s="37" t="s">
        <v>3486</v>
      </c>
      <c r="BP288" s="37"/>
      <c r="BQ288" s="37"/>
      <c r="BR288" s="37"/>
      <c r="BS288" s="37"/>
      <c r="BT288" s="37"/>
      <c r="BU288" s="37"/>
      <c r="BV288" s="81"/>
      <c r="BW288" s="50" t="str">
        <f t="shared" si="24"/>
        <v/>
      </c>
      <c r="BX288" s="62"/>
      <c r="BY288" s="62"/>
      <c r="BZ288" s="62"/>
      <c r="CA288" s="37" t="s">
        <v>2</v>
      </c>
      <c r="CB288" s="37">
        <v>1022988879</v>
      </c>
      <c r="CC288" s="37" t="s">
        <v>4426</v>
      </c>
      <c r="CD288" s="37"/>
      <c r="CE288" s="37" t="s">
        <v>2618</v>
      </c>
      <c r="CF288" s="37" t="s">
        <v>4427</v>
      </c>
      <c r="CG288" s="117">
        <v>34194</v>
      </c>
      <c r="CH288" s="50">
        <f t="shared" ca="1" si="23"/>
        <v>29</v>
      </c>
      <c r="CI288" s="62" t="s">
        <v>8</v>
      </c>
      <c r="CJ288" s="62" t="s">
        <v>26</v>
      </c>
      <c r="CK288" s="62" t="s">
        <v>2740</v>
      </c>
      <c r="CL288" s="37" t="s">
        <v>2444</v>
      </c>
      <c r="CM288" s="37" t="s">
        <v>2470</v>
      </c>
      <c r="CN288" s="37" t="s">
        <v>2495</v>
      </c>
      <c r="CO288" s="81">
        <v>44621</v>
      </c>
      <c r="CP288" s="37" t="s">
        <v>2495</v>
      </c>
      <c r="CQ288" s="37" t="s">
        <v>2495</v>
      </c>
      <c r="CR288" s="81"/>
      <c r="CS288" s="37"/>
      <c r="CT288" s="37"/>
      <c r="CU288" s="37"/>
      <c r="CV288" s="37"/>
      <c r="CW288" s="37"/>
      <c r="CX288" s="37"/>
      <c r="CY288" s="37"/>
      <c r="CZ288" s="37"/>
      <c r="DA288" s="37"/>
      <c r="DB288" s="37">
        <v>38</v>
      </c>
      <c r="DC2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88" s="37"/>
    </row>
    <row r="289" spans="1:108" ht="45" customHeight="1" x14ac:dyDescent="0.3">
      <c r="A289" s="50">
        <v>1243861036</v>
      </c>
      <c r="B289" s="37" t="s">
        <v>2427</v>
      </c>
      <c r="C289" s="81">
        <v>44683</v>
      </c>
      <c r="D289" s="79"/>
      <c r="E289" s="50"/>
      <c r="F289" s="50"/>
      <c r="G289" s="50"/>
      <c r="H289" s="37" t="s">
        <v>4102</v>
      </c>
      <c r="I289" s="37" t="s">
        <v>6750</v>
      </c>
      <c r="J289" s="37" t="str">
        <f>VLOOKUP(MATRIZ_PRINCIPAL_USUARIOS[[#This Row],[DUPLA]],DUPLAS[],2,0)</f>
        <v>JOHANA ALVARADO</v>
      </c>
      <c r="K289" s="37" t="s">
        <v>1</v>
      </c>
      <c r="L289" s="37" t="s">
        <v>5764</v>
      </c>
      <c r="M289" s="37" t="s">
        <v>2620</v>
      </c>
      <c r="N289" s="37" t="s">
        <v>3771</v>
      </c>
      <c r="O289" s="37" t="s">
        <v>5208</v>
      </c>
      <c r="P28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ERICK  SANTIAGO DIAZ DUQUE </v>
      </c>
      <c r="Q289" s="79">
        <v>44651</v>
      </c>
      <c r="R289" s="50">
        <f t="shared" ca="1" si="20"/>
        <v>0</v>
      </c>
      <c r="S289" s="50">
        <f t="shared" ca="1" si="21"/>
        <v>11</v>
      </c>
      <c r="T289" s="50">
        <f t="shared" ca="1" si="22"/>
        <v>12</v>
      </c>
      <c r="U289" s="37" t="str">
        <f ca="1">IF(MATRIZ_PRINCIPAL_USUARIOS[[#This Row],[FECHA DE NACIMIENTO]]&gt;0,CONCATENATE(R289," AÑOS ",S289," MESES ",T289," DIAS "),"")</f>
        <v xml:space="preserve">0 AÑOS 11 MESES 12 DIAS </v>
      </c>
      <c r="V28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89" s="37" t="s">
        <v>129</v>
      </c>
      <c r="X289" s="37" t="s">
        <v>8</v>
      </c>
      <c r="Y289" s="37" t="s">
        <v>116</v>
      </c>
      <c r="Z289" s="37" t="s">
        <v>116</v>
      </c>
      <c r="AA289" s="37" t="s">
        <v>2496</v>
      </c>
      <c r="AB289" s="37" t="s">
        <v>2496</v>
      </c>
      <c r="AC289" s="37"/>
      <c r="AD289" s="37" t="s">
        <v>2518</v>
      </c>
      <c r="AE289" s="37"/>
      <c r="AF289" s="37" t="s">
        <v>2496</v>
      </c>
      <c r="AG289" s="37" t="s">
        <v>2496</v>
      </c>
      <c r="AH289" s="37" t="s">
        <v>2496</v>
      </c>
      <c r="AI289" s="37" t="s">
        <v>2496</v>
      </c>
      <c r="AJ289" s="37" t="s">
        <v>2496</v>
      </c>
      <c r="AK289" s="37" t="s">
        <v>2496</v>
      </c>
      <c r="AL289" s="37" t="s">
        <v>2496</v>
      </c>
      <c r="AM289" s="37" t="s">
        <v>8</v>
      </c>
      <c r="AN289" s="37" t="s">
        <v>116</v>
      </c>
      <c r="AO289" s="37" t="s">
        <v>140</v>
      </c>
      <c r="AP289" s="62" t="s">
        <v>143</v>
      </c>
      <c r="AQ289" s="37" t="s">
        <v>151</v>
      </c>
      <c r="AR289" s="37" t="s">
        <v>4539</v>
      </c>
      <c r="AS289" s="37"/>
      <c r="AT289" s="37" t="s">
        <v>5049</v>
      </c>
      <c r="AU289" s="37">
        <v>3133289949</v>
      </c>
      <c r="AV289" s="37">
        <v>3112722722</v>
      </c>
      <c r="AW289" s="37">
        <v>1</v>
      </c>
      <c r="AX289" s="37" t="s">
        <v>135</v>
      </c>
      <c r="AY289" s="37" t="s">
        <v>2496</v>
      </c>
      <c r="AZ289" s="58"/>
      <c r="BA289" s="37" t="s">
        <v>2496</v>
      </c>
      <c r="BB289" s="37" t="s">
        <v>2496</v>
      </c>
      <c r="BC289" s="37" t="s">
        <v>3607</v>
      </c>
      <c r="BD289" s="37" t="s">
        <v>2495</v>
      </c>
      <c r="BE289" s="37" t="s">
        <v>2434</v>
      </c>
      <c r="BF289" s="37" t="s">
        <v>2</v>
      </c>
      <c r="BG289" s="37">
        <v>1001171805</v>
      </c>
      <c r="BH289" s="37" t="s">
        <v>4002</v>
      </c>
      <c r="BI289" s="37" t="s">
        <v>4015</v>
      </c>
      <c r="BJ289" s="37" t="s">
        <v>4428</v>
      </c>
      <c r="BK289" s="37" t="s">
        <v>4207</v>
      </c>
      <c r="BL289" s="79">
        <v>36763</v>
      </c>
      <c r="BM289" s="37" t="s">
        <v>8</v>
      </c>
      <c r="BN289" s="37" t="s">
        <v>116</v>
      </c>
      <c r="BO289" s="37" t="s">
        <v>116</v>
      </c>
      <c r="BP289" s="37"/>
      <c r="BQ289" s="37"/>
      <c r="BR289" s="37"/>
      <c r="BS289" s="37"/>
      <c r="BT289" s="37"/>
      <c r="BU289" s="37"/>
      <c r="BV289" s="79"/>
      <c r="BW289" s="50" t="str">
        <f t="shared" si="24"/>
        <v/>
      </c>
      <c r="BX289" s="62"/>
      <c r="BY289" s="62"/>
      <c r="BZ289" s="62"/>
      <c r="CA289" s="37" t="s">
        <v>2</v>
      </c>
      <c r="CB289" s="37">
        <v>1001171805</v>
      </c>
      <c r="CC289" s="37" t="s">
        <v>4002</v>
      </c>
      <c r="CD289" s="37" t="s">
        <v>4015</v>
      </c>
      <c r="CE289" s="37" t="s">
        <v>5208</v>
      </c>
      <c r="CF289" s="37" t="s">
        <v>4207</v>
      </c>
      <c r="CG289" s="37"/>
      <c r="CH289" s="50" t="str">
        <f t="shared" si="23"/>
        <v/>
      </c>
      <c r="CI289" s="62" t="s">
        <v>8</v>
      </c>
      <c r="CJ289" s="62" t="s">
        <v>116</v>
      </c>
      <c r="CK289" s="62" t="s">
        <v>116</v>
      </c>
      <c r="CL289" s="37" t="s">
        <v>2443</v>
      </c>
      <c r="CM289" s="37" t="s">
        <v>2457</v>
      </c>
      <c r="CN289" s="37" t="s">
        <v>2495</v>
      </c>
      <c r="CO289" s="81">
        <v>44680</v>
      </c>
      <c r="CP289" s="81" t="s">
        <v>2495</v>
      </c>
      <c r="CQ289" s="37"/>
      <c r="CR289" s="37"/>
      <c r="CS289" s="37"/>
      <c r="CT289" s="37"/>
      <c r="CU289" s="37"/>
      <c r="CV289" s="37"/>
      <c r="CW289" s="37">
        <v>38</v>
      </c>
      <c r="CX289" s="37">
        <v>3045</v>
      </c>
      <c r="CY289" s="37">
        <v>52</v>
      </c>
      <c r="CZ289" s="37"/>
      <c r="DA289" s="37"/>
      <c r="DB289" s="37"/>
      <c r="DC28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289" s="37"/>
    </row>
    <row r="290" spans="1:108" ht="45" customHeight="1" x14ac:dyDescent="0.3">
      <c r="A290" s="50">
        <v>1001171805</v>
      </c>
      <c r="B290" s="37" t="s">
        <v>2428</v>
      </c>
      <c r="C290" s="81">
        <v>44623</v>
      </c>
      <c r="D290" s="81">
        <v>44683</v>
      </c>
      <c r="E290" s="50" t="e">
        <f>VLOOKUP(MATRIZ_PRINCIPAL_USUARIOS[[#This Row],[NUMERO DE DOCUMENTO]],#REF!,2,0)</f>
        <v>#REF!</v>
      </c>
      <c r="F290" s="50" t="e">
        <f>VLOOKUP(MATRIZ_PRINCIPAL_USUARIOS[[#This Row],[NOMBRE COMPLETO]],$E$659:$E$682,1,0)</f>
        <v>#N/A</v>
      </c>
      <c r="G290" s="50"/>
      <c r="H290" s="37" t="s">
        <v>4102</v>
      </c>
      <c r="I290" s="37" t="s">
        <v>5619</v>
      </c>
      <c r="J290" s="37" t="str">
        <f>VLOOKUP(MATRIZ_PRINCIPAL_USUARIOS[[#This Row],[DUPLA]],DUPLAS[],2,0)</f>
        <v>PAOLA</v>
      </c>
      <c r="K290" s="37" t="s">
        <v>2</v>
      </c>
      <c r="L290" s="37" t="s">
        <v>4002</v>
      </c>
      <c r="M290" s="37" t="s">
        <v>4015</v>
      </c>
      <c r="N290" s="37" t="s">
        <v>4428</v>
      </c>
      <c r="O290" s="37" t="s">
        <v>4207</v>
      </c>
      <c r="P29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MARTHA VERONICA DUQUE SANABRIA</v>
      </c>
      <c r="Q290" s="81">
        <v>36763</v>
      </c>
      <c r="R290" s="50">
        <f t="shared" ca="1" si="20"/>
        <v>22</v>
      </c>
      <c r="S290" s="50">
        <f t="shared" ca="1" si="21"/>
        <v>6</v>
      </c>
      <c r="T290" s="50">
        <f t="shared" ca="1" si="22"/>
        <v>18</v>
      </c>
      <c r="U290" s="37" t="str">
        <f ca="1">IF(MATRIZ_PRINCIPAL_USUARIOS[[#This Row],[FECHA DE NACIMIENTO]]&gt;0,CONCATENATE(R290," AÑOS ",S290," MESES ",T290," DIAS "),"")</f>
        <v xml:space="preserve">22 AÑOS 6 MESES 18 DIAS </v>
      </c>
      <c r="V29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90" s="116" t="s">
        <v>130</v>
      </c>
      <c r="X290" s="37" t="s">
        <v>8</v>
      </c>
      <c r="Y290" s="37" t="s">
        <v>116</v>
      </c>
      <c r="Z290" s="37" t="s">
        <v>116</v>
      </c>
      <c r="AA290" s="37" t="s">
        <v>2496</v>
      </c>
      <c r="AB290" s="37" t="s">
        <v>2496</v>
      </c>
      <c r="AC290" s="37"/>
      <c r="AD290" s="37" t="s">
        <v>2518</v>
      </c>
      <c r="AE290" s="37"/>
      <c r="AF290" s="37" t="s">
        <v>2496</v>
      </c>
      <c r="AG290" s="37" t="s">
        <v>2496</v>
      </c>
      <c r="AH290" s="37" t="s">
        <v>2496</v>
      </c>
      <c r="AI290" s="37" t="s">
        <v>2496</v>
      </c>
      <c r="AJ290" s="37" t="s">
        <v>2496</v>
      </c>
      <c r="AK290" s="37" t="s">
        <v>2496</v>
      </c>
      <c r="AL290" s="37" t="s">
        <v>2496</v>
      </c>
      <c r="AM290" s="37" t="s">
        <v>8</v>
      </c>
      <c r="AN290" s="37" t="s">
        <v>116</v>
      </c>
      <c r="AO290" s="37" t="s">
        <v>140</v>
      </c>
      <c r="AP290" s="62" t="s">
        <v>143</v>
      </c>
      <c r="AQ290" s="37" t="s">
        <v>151</v>
      </c>
      <c r="AR290" s="37" t="s">
        <v>4539</v>
      </c>
      <c r="AS290" s="37"/>
      <c r="AT290" s="37" t="s">
        <v>5049</v>
      </c>
      <c r="AU290" s="37">
        <v>3133289949</v>
      </c>
      <c r="AV290" s="37">
        <v>3112722722</v>
      </c>
      <c r="AW290" s="37">
        <v>1</v>
      </c>
      <c r="AX290" s="37" t="s">
        <v>135</v>
      </c>
      <c r="AY290" s="37" t="s">
        <v>2495</v>
      </c>
      <c r="AZ290" s="58" t="s">
        <v>3590</v>
      </c>
      <c r="BA290" s="37" t="s">
        <v>2496</v>
      </c>
      <c r="BB290" s="37" t="s">
        <v>2496</v>
      </c>
      <c r="BC290" s="37" t="s">
        <v>3607</v>
      </c>
      <c r="BD290" s="37"/>
      <c r="BE290" s="37" t="s">
        <v>2434</v>
      </c>
      <c r="BF290" s="37" t="s">
        <v>2</v>
      </c>
      <c r="BG290" s="37">
        <v>52540205</v>
      </c>
      <c r="BH290" s="37" t="s">
        <v>4002</v>
      </c>
      <c r="BI290" s="37" t="s">
        <v>5050</v>
      </c>
      <c r="BJ290" s="37" t="s">
        <v>4207</v>
      </c>
      <c r="BK290" s="37" t="s">
        <v>4292</v>
      </c>
      <c r="BL290" s="81">
        <v>29127</v>
      </c>
      <c r="BM290" s="37" t="s">
        <v>8</v>
      </c>
      <c r="BN290" s="37" t="s">
        <v>116</v>
      </c>
      <c r="BO290" s="37" t="s">
        <v>116</v>
      </c>
      <c r="BP290" s="37"/>
      <c r="BQ290" s="37"/>
      <c r="BR290" s="37"/>
      <c r="BS290" s="37"/>
      <c r="BT290" s="37"/>
      <c r="BU290" s="37"/>
      <c r="BV290" s="81"/>
      <c r="BW290" s="50" t="str">
        <f t="shared" si="24"/>
        <v/>
      </c>
      <c r="BX290" s="62"/>
      <c r="BY290" s="62"/>
      <c r="BZ290" s="62"/>
      <c r="CA290" s="37" t="s">
        <v>2</v>
      </c>
      <c r="CB290" s="37">
        <v>1001171805</v>
      </c>
      <c r="CC290" s="37" t="s">
        <v>4002</v>
      </c>
      <c r="CD290" s="37" t="s">
        <v>4015</v>
      </c>
      <c r="CE290" s="37" t="s">
        <v>5208</v>
      </c>
      <c r="CF290" s="37" t="s">
        <v>4207</v>
      </c>
      <c r="CG290" s="81">
        <v>36763</v>
      </c>
      <c r="CH290" s="50">
        <f t="shared" ca="1" si="23"/>
        <v>22</v>
      </c>
      <c r="CI290" s="62" t="s">
        <v>8</v>
      </c>
      <c r="CJ290" s="62" t="s">
        <v>116</v>
      </c>
      <c r="CK290" s="62" t="s">
        <v>116</v>
      </c>
      <c r="CL290" s="37" t="s">
        <v>2443</v>
      </c>
      <c r="CM290" s="37" t="s">
        <v>2457</v>
      </c>
      <c r="CN290" s="37" t="s">
        <v>2495</v>
      </c>
      <c r="CO290" s="81">
        <v>44621</v>
      </c>
      <c r="CP290" s="37" t="s">
        <v>2495</v>
      </c>
      <c r="CQ290" s="37" t="s">
        <v>2495</v>
      </c>
      <c r="CR290" s="37">
        <v>6</v>
      </c>
      <c r="CS290" s="37"/>
      <c r="CT290" s="37"/>
      <c r="CU290" s="37"/>
      <c r="CV290" s="37"/>
      <c r="CW290" s="37"/>
      <c r="CX290" s="37"/>
      <c r="CY290" s="37"/>
      <c r="CZ290" s="37"/>
      <c r="DA290" s="37"/>
      <c r="DB290" s="37">
        <v>37</v>
      </c>
      <c r="DC29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90" s="37"/>
    </row>
    <row r="291" spans="1:108" ht="45" customHeight="1" x14ac:dyDescent="0.3">
      <c r="A291" s="50">
        <v>1023047998</v>
      </c>
      <c r="B291" s="37" t="s">
        <v>2427</v>
      </c>
      <c r="C291" s="81">
        <v>44635</v>
      </c>
      <c r="D291" s="81"/>
      <c r="E291" s="50"/>
      <c r="F291" s="50"/>
      <c r="G291" s="50"/>
      <c r="H291" s="50" t="s">
        <v>4102</v>
      </c>
      <c r="I291" s="37" t="s">
        <v>6750</v>
      </c>
      <c r="J291" s="37" t="str">
        <f>VLOOKUP(MATRIZ_PRINCIPAL_USUARIOS[[#This Row],[DUPLA]],DUPLAS[],2,0)</f>
        <v>JOHANA ALVARADO</v>
      </c>
      <c r="K291" s="37" t="s">
        <v>1</v>
      </c>
      <c r="L291" s="37" t="s">
        <v>3882</v>
      </c>
      <c r="M291" s="37" t="s">
        <v>3726</v>
      </c>
      <c r="N291" s="37" t="s">
        <v>3730</v>
      </c>
      <c r="O291" s="37" t="s">
        <v>3861</v>
      </c>
      <c r="P29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MATEO ANDRES RODRIGUEZ GALINDO</v>
      </c>
      <c r="Q291" s="81">
        <v>44617</v>
      </c>
      <c r="R291" s="50">
        <f t="shared" ca="1" si="20"/>
        <v>1</v>
      </c>
      <c r="S291" s="50">
        <f t="shared" ca="1" si="21"/>
        <v>0</v>
      </c>
      <c r="T291" s="50">
        <f t="shared" ca="1" si="22"/>
        <v>18</v>
      </c>
      <c r="U291" s="37" t="str">
        <f ca="1">IF(MATRIZ_PRINCIPAL_USUARIOS[[#This Row],[FECHA DE NACIMIENTO]]&gt;0,CONCATENATE(R291," AÑOS ",S291," MESES ",T291," DIAS "),"")</f>
        <v xml:space="preserve">1 AÑOS 0 MESES 18 DIAS </v>
      </c>
      <c r="V29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1" s="37" t="s">
        <v>130</v>
      </c>
      <c r="X291" s="37" t="s">
        <v>8</v>
      </c>
      <c r="Y291" s="37" t="s">
        <v>116</v>
      </c>
      <c r="Z291" s="37" t="s">
        <v>116</v>
      </c>
      <c r="AA291" s="37" t="s">
        <v>2496</v>
      </c>
      <c r="AB291" s="37" t="s">
        <v>2496</v>
      </c>
      <c r="AC291" s="37"/>
      <c r="AD291" s="37" t="s">
        <v>2518</v>
      </c>
      <c r="AE291" s="37"/>
      <c r="AF291" s="37" t="s">
        <v>2496</v>
      </c>
      <c r="AG291" s="37" t="s">
        <v>2496</v>
      </c>
      <c r="AH291" s="37" t="s">
        <v>2496</v>
      </c>
      <c r="AI291" s="37" t="s">
        <v>2496</v>
      </c>
      <c r="AJ291" s="37" t="s">
        <v>2496</v>
      </c>
      <c r="AK291" s="37" t="s">
        <v>2496</v>
      </c>
      <c r="AL291" s="37" t="s">
        <v>2496</v>
      </c>
      <c r="AM291" s="37" t="s">
        <v>8</v>
      </c>
      <c r="AN291" s="37" t="s">
        <v>116</v>
      </c>
      <c r="AO291" s="37" t="s">
        <v>140</v>
      </c>
      <c r="AP291" s="62" t="s">
        <v>143</v>
      </c>
      <c r="AQ291" s="37" t="s">
        <v>151</v>
      </c>
      <c r="AR291" s="37" t="s">
        <v>5051</v>
      </c>
      <c r="AS291" s="37"/>
      <c r="AT291" s="37" t="s">
        <v>5052</v>
      </c>
      <c r="AU291" s="37">
        <v>3167578353</v>
      </c>
      <c r="AV291" s="37">
        <v>3102780183</v>
      </c>
      <c r="AW291" s="37">
        <v>1</v>
      </c>
      <c r="AX291" s="37" t="s">
        <v>135</v>
      </c>
      <c r="AY291" s="37" t="s">
        <v>2496</v>
      </c>
      <c r="AZ291" s="58"/>
      <c r="BA291" s="37" t="s">
        <v>2496</v>
      </c>
      <c r="BB291" s="37" t="s">
        <v>2496</v>
      </c>
      <c r="BC291" s="37" t="s">
        <v>3654</v>
      </c>
      <c r="BD291" s="37"/>
      <c r="BE291" s="37" t="s">
        <v>2434</v>
      </c>
      <c r="BF291" s="37" t="s">
        <v>2</v>
      </c>
      <c r="BG291" s="37">
        <v>1023019413</v>
      </c>
      <c r="BH291" s="37" t="s">
        <v>3938</v>
      </c>
      <c r="BI291" s="37" t="s">
        <v>3779</v>
      </c>
      <c r="BJ291" s="37" t="s">
        <v>3861</v>
      </c>
      <c r="BK291" s="37" t="s">
        <v>3730</v>
      </c>
      <c r="BL291" s="81">
        <v>35480</v>
      </c>
      <c r="BM291" s="37" t="s">
        <v>8</v>
      </c>
      <c r="BN291" s="37" t="s">
        <v>116</v>
      </c>
      <c r="BO291" s="37" t="s">
        <v>116</v>
      </c>
      <c r="BP291" s="37" t="s">
        <v>2</v>
      </c>
      <c r="BQ291" s="37">
        <v>1192744336</v>
      </c>
      <c r="BR291" s="37" t="s">
        <v>3725</v>
      </c>
      <c r="BS291" s="37" t="s">
        <v>3726</v>
      </c>
      <c r="BT291" s="37" t="s">
        <v>3730</v>
      </c>
      <c r="BU291" s="37" t="s">
        <v>2986</v>
      </c>
      <c r="BV291" s="81">
        <v>37616</v>
      </c>
      <c r="BW291" s="50">
        <f t="shared" ca="1" si="24"/>
        <v>20</v>
      </c>
      <c r="BX291" s="62" t="s">
        <v>8</v>
      </c>
      <c r="BY291" s="62" t="s">
        <v>132</v>
      </c>
      <c r="BZ291" s="62" t="s">
        <v>3100</v>
      </c>
      <c r="CA291" s="37" t="s">
        <v>2</v>
      </c>
      <c r="CB291" s="37">
        <v>1023019413</v>
      </c>
      <c r="CC291" s="37" t="s">
        <v>3938</v>
      </c>
      <c r="CD291" s="37" t="s">
        <v>3779</v>
      </c>
      <c r="CE291" s="37" t="s">
        <v>4586</v>
      </c>
      <c r="CF291" s="37" t="s">
        <v>3730</v>
      </c>
      <c r="CG291" s="81">
        <v>35480</v>
      </c>
      <c r="CH291" s="50">
        <f t="shared" ca="1" si="23"/>
        <v>26</v>
      </c>
      <c r="CI291" s="62" t="s">
        <v>8</v>
      </c>
      <c r="CJ291" s="62" t="s">
        <v>116</v>
      </c>
      <c r="CK291" s="62" t="s">
        <v>116</v>
      </c>
      <c r="CL291" s="37" t="s">
        <v>2444</v>
      </c>
      <c r="CM291" s="37" t="s">
        <v>2462</v>
      </c>
      <c r="CN291" s="37" t="s">
        <v>2495</v>
      </c>
      <c r="CO291" s="81">
        <v>44608</v>
      </c>
      <c r="CP291" s="37" t="s">
        <v>2495</v>
      </c>
      <c r="CQ291" s="37" t="s">
        <v>2496</v>
      </c>
      <c r="CR291" s="37">
        <v>0</v>
      </c>
      <c r="CS291" s="37" t="s">
        <v>2496</v>
      </c>
      <c r="CT291" s="37"/>
      <c r="CU291" s="37"/>
      <c r="CV291" s="37">
        <v>39</v>
      </c>
      <c r="CW291" s="37">
        <v>3290</v>
      </c>
      <c r="CX291" s="37">
        <v>51</v>
      </c>
      <c r="CY291" s="37" t="s">
        <v>2495</v>
      </c>
      <c r="CZ291" s="37"/>
      <c r="DA291" s="37"/>
      <c r="DB291" s="37"/>
      <c r="DC29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1" s="37"/>
    </row>
    <row r="292" spans="1:108" ht="45" customHeight="1" x14ac:dyDescent="0.3">
      <c r="A292" s="50">
        <v>1023019413</v>
      </c>
      <c r="B292" s="37" t="s">
        <v>2428</v>
      </c>
      <c r="C292" s="81">
        <v>44623</v>
      </c>
      <c r="D292" s="81">
        <v>44634</v>
      </c>
      <c r="E292" s="50" t="e">
        <f>VLOOKUP(MATRIZ_PRINCIPAL_USUARIOS[[#This Row],[NUMERO DE DOCUMENTO]],#REF!,2,0)</f>
        <v>#REF!</v>
      </c>
      <c r="F292" s="50" t="e">
        <f>VLOOKUP(MATRIZ_PRINCIPAL_USUARIOS[[#This Row],[NOMBRE COMPLETO]],$E$659:$E$682,1,0)</f>
        <v>#N/A</v>
      </c>
      <c r="G292" s="50"/>
      <c r="H292" s="37" t="s">
        <v>4102</v>
      </c>
      <c r="I292" s="37" t="s">
        <v>5619</v>
      </c>
      <c r="J292" s="37" t="str">
        <f>VLOOKUP(MATRIZ_PRINCIPAL_USUARIOS[[#This Row],[DUPLA]],DUPLAS[],2,0)</f>
        <v>PAOLA</v>
      </c>
      <c r="K292" s="37" t="s">
        <v>2</v>
      </c>
      <c r="L292" s="37" t="s">
        <v>3938</v>
      </c>
      <c r="M292" s="37" t="s">
        <v>3779</v>
      </c>
      <c r="N292" s="37" t="s">
        <v>3861</v>
      </c>
      <c r="O292" s="37" t="s">
        <v>3730</v>
      </c>
      <c r="P29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NATALIA GALINDO RODRIGUEZ</v>
      </c>
      <c r="Q292" s="79">
        <v>35480</v>
      </c>
      <c r="R292" s="50">
        <f t="shared" ca="1" si="20"/>
        <v>26</v>
      </c>
      <c r="S292" s="50">
        <f t="shared" ca="1" si="21"/>
        <v>0</v>
      </c>
      <c r="T292" s="50">
        <f t="shared" ca="1" si="22"/>
        <v>24</v>
      </c>
      <c r="U292" s="37" t="str">
        <f ca="1">IF(MATRIZ_PRINCIPAL_USUARIOS[[#This Row],[FECHA DE NACIMIENTO]]&gt;0,CONCATENATE(R292," AÑOS ",S292," MESES ",T292," DIAS "),"")</f>
        <v xml:space="preserve">26 AÑOS 0 MESES 24 DIAS </v>
      </c>
      <c r="V29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292" s="116" t="s">
        <v>130</v>
      </c>
      <c r="X292" s="37" t="s">
        <v>8</v>
      </c>
      <c r="Y292" s="37" t="s">
        <v>116</v>
      </c>
      <c r="Z292" s="37" t="s">
        <v>116</v>
      </c>
      <c r="AA292" s="37" t="s">
        <v>2496</v>
      </c>
      <c r="AB292" s="37" t="s">
        <v>2496</v>
      </c>
      <c r="AC292" s="37"/>
      <c r="AD292" s="37" t="s">
        <v>2518</v>
      </c>
      <c r="AE292" s="37"/>
      <c r="AF292" s="37" t="s">
        <v>2496</v>
      </c>
      <c r="AG292" s="37" t="s">
        <v>2496</v>
      </c>
      <c r="AH292" s="37" t="s">
        <v>2496</v>
      </c>
      <c r="AI292" s="37" t="s">
        <v>2496</v>
      </c>
      <c r="AJ292" s="37" t="s">
        <v>2496</v>
      </c>
      <c r="AK292" s="37" t="s">
        <v>2496</v>
      </c>
      <c r="AL292" s="37" t="s">
        <v>2496</v>
      </c>
      <c r="AM292" s="37" t="s">
        <v>8</v>
      </c>
      <c r="AN292" s="37" t="s">
        <v>116</v>
      </c>
      <c r="AO292" s="37" t="s">
        <v>140</v>
      </c>
      <c r="AP292" s="62" t="s">
        <v>143</v>
      </c>
      <c r="AQ292" s="37" t="s">
        <v>151</v>
      </c>
      <c r="AR292" s="37" t="s">
        <v>5051</v>
      </c>
      <c r="AS292" s="37"/>
      <c r="AT292" s="37" t="s">
        <v>5052</v>
      </c>
      <c r="AU292" s="37">
        <v>3167578353</v>
      </c>
      <c r="AV292" s="37">
        <v>3102780183</v>
      </c>
      <c r="AW292" s="37">
        <v>1</v>
      </c>
      <c r="AX292" s="37" t="s">
        <v>135</v>
      </c>
      <c r="AY292" s="37" t="s">
        <v>2495</v>
      </c>
      <c r="AZ292" s="58" t="s">
        <v>3599</v>
      </c>
      <c r="BA292" s="37" t="s">
        <v>2496</v>
      </c>
      <c r="BB292" s="37" t="s">
        <v>2496</v>
      </c>
      <c r="BC292" s="37" t="s">
        <v>3607</v>
      </c>
      <c r="BD292" s="37"/>
      <c r="BE292" s="37" t="s">
        <v>2437</v>
      </c>
      <c r="BF292" s="37" t="s">
        <v>2</v>
      </c>
      <c r="BG292" s="37">
        <v>1192744336</v>
      </c>
      <c r="BH292" s="37" t="s">
        <v>3725</v>
      </c>
      <c r="BI292" s="37" t="s">
        <v>3726</v>
      </c>
      <c r="BJ292" s="37" t="s">
        <v>3730</v>
      </c>
      <c r="BK292" s="37" t="s">
        <v>2986</v>
      </c>
      <c r="BL292" s="79">
        <v>37616</v>
      </c>
      <c r="BM292" s="37" t="s">
        <v>8</v>
      </c>
      <c r="BN292" s="37" t="s">
        <v>132</v>
      </c>
      <c r="BO292" s="37" t="s">
        <v>3100</v>
      </c>
      <c r="BP292" s="37" t="s">
        <v>2</v>
      </c>
      <c r="BQ292" s="37">
        <v>1192744336</v>
      </c>
      <c r="BR292" s="37" t="s">
        <v>3725</v>
      </c>
      <c r="BS292" s="37" t="s">
        <v>3726</v>
      </c>
      <c r="BT292" s="37" t="s">
        <v>3730</v>
      </c>
      <c r="BU292" s="37" t="s">
        <v>2986</v>
      </c>
      <c r="BV292" s="79">
        <v>37616</v>
      </c>
      <c r="BW292" s="50">
        <f t="shared" ca="1" si="24"/>
        <v>20</v>
      </c>
      <c r="BX292" s="62" t="s">
        <v>8</v>
      </c>
      <c r="BY292" s="62" t="s">
        <v>132</v>
      </c>
      <c r="BZ292" s="62" t="s">
        <v>3100</v>
      </c>
      <c r="CA292" s="37" t="s">
        <v>2</v>
      </c>
      <c r="CB292" s="37">
        <v>1023019413</v>
      </c>
      <c r="CC292" s="37" t="s">
        <v>3938</v>
      </c>
      <c r="CD292" s="37" t="s">
        <v>3779</v>
      </c>
      <c r="CE292" s="37" t="s">
        <v>4586</v>
      </c>
      <c r="CF292" s="37" t="s">
        <v>3730</v>
      </c>
      <c r="CG292" s="79">
        <v>35480</v>
      </c>
      <c r="CH292" s="50">
        <f t="shared" ca="1" si="23"/>
        <v>26</v>
      </c>
      <c r="CI292" s="62" t="s">
        <v>8</v>
      </c>
      <c r="CJ292" s="62" t="s">
        <v>116</v>
      </c>
      <c r="CK292" s="62" t="s">
        <v>116</v>
      </c>
      <c r="CL292" s="37" t="s">
        <v>2444</v>
      </c>
      <c r="CM292" s="37" t="s">
        <v>2462</v>
      </c>
      <c r="CN292" s="37" t="s">
        <v>2495</v>
      </c>
      <c r="CO292" s="117">
        <v>44621</v>
      </c>
      <c r="CP292" s="37" t="s">
        <v>2495</v>
      </c>
      <c r="CQ292" s="37" t="s">
        <v>2495</v>
      </c>
      <c r="CR292" s="37">
        <v>7</v>
      </c>
      <c r="CS292" s="37"/>
      <c r="CT292" s="37"/>
      <c r="CU292" s="37"/>
      <c r="CV292" s="37"/>
      <c r="CW292" s="37"/>
      <c r="CX292" s="37"/>
      <c r="CY292" s="37"/>
      <c r="CZ292" s="37"/>
      <c r="DA292" s="37"/>
      <c r="DB292" s="37">
        <v>40</v>
      </c>
      <c r="DC29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292" s="37"/>
    </row>
    <row r="293" spans="1:108" ht="45" customHeight="1" x14ac:dyDescent="0.3">
      <c r="A293" s="50">
        <v>1023047668</v>
      </c>
      <c r="B293" s="37" t="s">
        <v>2428</v>
      </c>
      <c r="C293" s="81">
        <v>44623</v>
      </c>
      <c r="D293" s="81">
        <v>44767</v>
      </c>
      <c r="E293" s="50" t="e">
        <f>VLOOKUP(MATRIZ_PRINCIPAL_USUARIOS[[#This Row],[NUMERO DE DOCUMENTO]],#REF!,2,0)</f>
        <v>#REF!</v>
      </c>
      <c r="F293" s="50" t="e">
        <f>VLOOKUP(MATRIZ_PRINCIPAL_USUARIOS[[#This Row],[NOMBRE COMPLETO]],$E$659:$E$682,1,0)</f>
        <v>#N/A</v>
      </c>
      <c r="G293" s="50"/>
      <c r="H293" s="37" t="s">
        <v>4102</v>
      </c>
      <c r="I293" s="37" t="s">
        <v>6750</v>
      </c>
      <c r="J293" s="37" t="str">
        <f>VLOOKUP(MATRIZ_PRINCIPAL_USUARIOS[[#This Row],[DUPLA]],DUPLAS[],2,0)</f>
        <v>JOHANA ALVARADO</v>
      </c>
      <c r="K293" s="37" t="s">
        <v>1</v>
      </c>
      <c r="L293" s="37" t="s">
        <v>4064</v>
      </c>
      <c r="M293" s="37" t="s">
        <v>3865</v>
      </c>
      <c r="N293" s="37" t="s">
        <v>4429</v>
      </c>
      <c r="O293" s="37" t="s">
        <v>4430</v>
      </c>
      <c r="P29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EILYN MARIANA SALAMANCA COY</v>
      </c>
      <c r="Q293" s="79">
        <v>44561</v>
      </c>
      <c r="R293" s="50">
        <f t="shared" ca="1" si="20"/>
        <v>1</v>
      </c>
      <c r="S293" s="50">
        <f t="shared" ca="1" si="21"/>
        <v>2</v>
      </c>
      <c r="T293" s="50">
        <f t="shared" ca="1" si="22"/>
        <v>12</v>
      </c>
      <c r="U293" s="37" t="str">
        <f ca="1">IF(MATRIZ_PRINCIPAL_USUARIOS[[#This Row],[FECHA DE NACIMIENTO]]&gt;0,CONCATENATE(R293," AÑOS ",S293," MESES ",T293," DIAS "),"")</f>
        <v xml:space="preserve">1 AÑOS 2 MESES 12 DIAS </v>
      </c>
      <c r="V29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3" s="116" t="s">
        <v>130</v>
      </c>
      <c r="X293" s="37" t="s">
        <v>8</v>
      </c>
      <c r="Y293" s="37" t="s">
        <v>116</v>
      </c>
      <c r="Z293" s="37" t="s">
        <v>116</v>
      </c>
      <c r="AA293" s="37" t="s">
        <v>2496</v>
      </c>
      <c r="AB293" s="37" t="s">
        <v>2496</v>
      </c>
      <c r="AC293" s="37"/>
      <c r="AD293" s="37" t="s">
        <v>2518</v>
      </c>
      <c r="AE293" s="37"/>
      <c r="AF293" s="37" t="s">
        <v>2496</v>
      </c>
      <c r="AG293" s="37" t="s">
        <v>2496</v>
      </c>
      <c r="AH293" s="37" t="s">
        <v>2496</v>
      </c>
      <c r="AI293" s="37" t="s">
        <v>2496</v>
      </c>
      <c r="AJ293" s="37" t="s">
        <v>2496</v>
      </c>
      <c r="AK293" s="37" t="s">
        <v>2496</v>
      </c>
      <c r="AL293" s="37" t="s">
        <v>2496</v>
      </c>
      <c r="AM293" s="37" t="s">
        <v>8</v>
      </c>
      <c r="AN293" s="37" t="s">
        <v>116</v>
      </c>
      <c r="AO293" s="37" t="s">
        <v>140</v>
      </c>
      <c r="AP293" s="62" t="s">
        <v>143</v>
      </c>
      <c r="AQ293" s="37" t="s">
        <v>151</v>
      </c>
      <c r="AR293" s="37" t="s">
        <v>4652</v>
      </c>
      <c r="AS293" s="37"/>
      <c r="AT293" s="37" t="s">
        <v>5053</v>
      </c>
      <c r="AU293" s="37">
        <v>3202725917</v>
      </c>
      <c r="AV293" s="37">
        <v>3222767566</v>
      </c>
      <c r="AW293" s="37">
        <v>1</v>
      </c>
      <c r="AX293" s="37" t="s">
        <v>135</v>
      </c>
      <c r="AY293" s="37" t="s">
        <v>2496</v>
      </c>
      <c r="AZ293" s="58"/>
      <c r="BA293" s="37" t="s">
        <v>2496</v>
      </c>
      <c r="BB293" s="37" t="s">
        <v>2496</v>
      </c>
      <c r="BC293" s="37" t="s">
        <v>3654</v>
      </c>
      <c r="BD293" s="37"/>
      <c r="BE293" s="37" t="s">
        <v>2434</v>
      </c>
      <c r="BF293" s="37" t="s">
        <v>2</v>
      </c>
      <c r="BG293" s="37">
        <v>1001295313</v>
      </c>
      <c r="BH293" s="37" t="s">
        <v>3926</v>
      </c>
      <c r="BI293" s="37" t="s">
        <v>4495</v>
      </c>
      <c r="BJ293" s="37" t="s">
        <v>4430</v>
      </c>
      <c r="BK293" s="37" t="s">
        <v>5054</v>
      </c>
      <c r="BL293" s="79">
        <v>36860</v>
      </c>
      <c r="BM293" s="37" t="s">
        <v>8</v>
      </c>
      <c r="BN293" s="37" t="s">
        <v>116</v>
      </c>
      <c r="BO293" s="37" t="s">
        <v>116</v>
      </c>
      <c r="BP293" s="37" t="s">
        <v>2</v>
      </c>
      <c r="BQ293" s="37">
        <v>1010189299</v>
      </c>
      <c r="BR293" s="37" t="s">
        <v>5055</v>
      </c>
      <c r="BS293" s="37" t="s">
        <v>3864</v>
      </c>
      <c r="BT293" s="37" t="s">
        <v>4429</v>
      </c>
      <c r="BU293" s="37" t="s">
        <v>4429</v>
      </c>
      <c r="BV293" s="79">
        <v>32213</v>
      </c>
      <c r="BW293" s="50">
        <f t="shared" ca="1" si="24"/>
        <v>35</v>
      </c>
      <c r="BX293" s="62" t="s">
        <v>8</v>
      </c>
      <c r="BY293" s="62" t="s">
        <v>116</v>
      </c>
      <c r="BZ293" s="62" t="s">
        <v>116</v>
      </c>
      <c r="CA293" s="37" t="s">
        <v>2</v>
      </c>
      <c r="CB293" s="37">
        <v>1001295313</v>
      </c>
      <c r="CC293" s="37" t="s">
        <v>3926</v>
      </c>
      <c r="CD293" s="37" t="s">
        <v>4495</v>
      </c>
      <c r="CE293" s="37" t="s">
        <v>5209</v>
      </c>
      <c r="CF293" s="37" t="s">
        <v>5054</v>
      </c>
      <c r="CG293" s="79">
        <v>36860</v>
      </c>
      <c r="CH293" s="50">
        <f t="shared" ca="1" si="23"/>
        <v>22</v>
      </c>
      <c r="CI293" s="62" t="s">
        <v>8</v>
      </c>
      <c r="CJ293" s="62" t="s">
        <v>116</v>
      </c>
      <c r="CK293" s="62" t="s">
        <v>116</v>
      </c>
      <c r="CL293" s="37" t="s">
        <v>2444</v>
      </c>
      <c r="CM293" s="37" t="s">
        <v>2457</v>
      </c>
      <c r="CN293" s="37" t="s">
        <v>2495</v>
      </c>
      <c r="CO293" s="117">
        <v>44621</v>
      </c>
      <c r="CP293" s="37" t="s">
        <v>2495</v>
      </c>
      <c r="CQ293" s="37" t="s">
        <v>2495</v>
      </c>
      <c r="CR293" s="37">
        <v>1</v>
      </c>
      <c r="CS293" s="37" t="s">
        <v>2496</v>
      </c>
      <c r="CT293" s="37"/>
      <c r="CU293" s="37"/>
      <c r="CV293" s="37">
        <v>39</v>
      </c>
      <c r="CW293" s="37" t="s">
        <v>5261</v>
      </c>
      <c r="CX293" s="37">
        <v>51</v>
      </c>
      <c r="CY293" s="37" t="s">
        <v>2495</v>
      </c>
      <c r="CZ293" s="37"/>
      <c r="DA293" s="37"/>
      <c r="DB293" s="37"/>
      <c r="DC29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3" s="37"/>
    </row>
    <row r="294" spans="1:108" ht="45" customHeight="1" x14ac:dyDescent="0.3">
      <c r="A294" s="50">
        <v>1023047644</v>
      </c>
      <c r="B294" s="37" t="s">
        <v>2428</v>
      </c>
      <c r="C294" s="81">
        <v>44623</v>
      </c>
      <c r="D294" s="81">
        <v>44648</v>
      </c>
      <c r="E294" s="50" t="e">
        <f>VLOOKUP(MATRIZ_PRINCIPAL_USUARIOS[[#This Row],[NUMERO DE DOCUMENTO]],#REF!,2,0)</f>
        <v>#REF!</v>
      </c>
      <c r="F294" s="50" t="e">
        <f>VLOOKUP(MATRIZ_PRINCIPAL_USUARIOS[[#This Row],[NOMBRE COMPLETO]],$E$659:$E$682,1,0)</f>
        <v>#N/A</v>
      </c>
      <c r="G294" s="50"/>
      <c r="H294" s="37" t="s">
        <v>4102</v>
      </c>
      <c r="I294" s="37" t="s">
        <v>3674</v>
      </c>
      <c r="J294" s="37" t="e">
        <f>VLOOKUP(MATRIZ_PRINCIPAL_USUARIOS[[#This Row],[DUPLA]],DUPLAS[],2,0)</f>
        <v>#N/A</v>
      </c>
      <c r="K294" s="37" t="s">
        <v>1</v>
      </c>
      <c r="L294" s="37" t="s">
        <v>4431</v>
      </c>
      <c r="M294" s="37"/>
      <c r="N294" s="37" t="s">
        <v>4432</v>
      </c>
      <c r="O294" s="37" t="s">
        <v>3707</v>
      </c>
      <c r="P29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CRISTOPHER  MAYORGA HERNANDEZ</v>
      </c>
      <c r="Q294" s="79">
        <v>44550</v>
      </c>
      <c r="R294" s="50">
        <f t="shared" ca="1" si="20"/>
        <v>1</v>
      </c>
      <c r="S294" s="50">
        <f t="shared" ca="1" si="21"/>
        <v>2</v>
      </c>
      <c r="T294" s="50">
        <f t="shared" ca="1" si="22"/>
        <v>23</v>
      </c>
      <c r="U294" s="37" t="str">
        <f ca="1">IF(MATRIZ_PRINCIPAL_USUARIOS[[#This Row],[FECHA DE NACIMIENTO]]&gt;0,CONCATENATE(R294," AÑOS ",S294," MESES ",T294," DIAS "),"")</f>
        <v xml:space="preserve">1 AÑOS 2 MESES 23 DIAS </v>
      </c>
      <c r="V29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4" s="116" t="s">
        <v>129</v>
      </c>
      <c r="X294" s="37" t="s">
        <v>8</v>
      </c>
      <c r="Y294" s="37" t="s">
        <v>116</v>
      </c>
      <c r="Z294" s="37" t="s">
        <v>116</v>
      </c>
      <c r="AA294" s="37" t="s">
        <v>2496</v>
      </c>
      <c r="AB294" s="37" t="s">
        <v>2496</v>
      </c>
      <c r="AC294" s="37"/>
      <c r="AD294" s="37" t="s">
        <v>2518</v>
      </c>
      <c r="AE294" s="37"/>
      <c r="AF294" s="37" t="s">
        <v>2496</v>
      </c>
      <c r="AG294" s="37" t="s">
        <v>2496</v>
      </c>
      <c r="AH294" s="37" t="s">
        <v>2496</v>
      </c>
      <c r="AI294" s="37" t="s">
        <v>2496</v>
      </c>
      <c r="AJ294" s="37" t="s">
        <v>2496</v>
      </c>
      <c r="AK294" s="37" t="s">
        <v>2496</v>
      </c>
      <c r="AL294" s="37" t="s">
        <v>2496</v>
      </c>
      <c r="AM294" s="37" t="s">
        <v>8</v>
      </c>
      <c r="AN294" s="37" t="s">
        <v>116</v>
      </c>
      <c r="AO294" s="37" t="s">
        <v>140</v>
      </c>
      <c r="AP294" s="62" t="s">
        <v>143</v>
      </c>
      <c r="AQ294" s="37" t="s">
        <v>151</v>
      </c>
      <c r="AR294" s="37" t="s">
        <v>4582</v>
      </c>
      <c r="AS294" s="37"/>
      <c r="AT294" s="37" t="s">
        <v>5056</v>
      </c>
      <c r="AU294" s="37">
        <v>3204141211</v>
      </c>
      <c r="AV294" s="37"/>
      <c r="AW294" s="37">
        <v>1</v>
      </c>
      <c r="AX294" s="37" t="s">
        <v>135</v>
      </c>
      <c r="AY294" s="37" t="s">
        <v>2496</v>
      </c>
      <c r="AZ294" s="58"/>
      <c r="BA294" s="37" t="s">
        <v>2496</v>
      </c>
      <c r="BB294" s="37" t="s">
        <v>2496</v>
      </c>
      <c r="BC294" s="37" t="s">
        <v>3654</v>
      </c>
      <c r="BD294" s="37"/>
      <c r="BE294" s="37" t="s">
        <v>2434</v>
      </c>
      <c r="BF294" s="37" t="s">
        <v>2</v>
      </c>
      <c r="BG294" s="37">
        <v>1005294658</v>
      </c>
      <c r="BH294" s="37" t="s">
        <v>3884</v>
      </c>
      <c r="BI294" s="37" t="s">
        <v>3927</v>
      </c>
      <c r="BJ294" s="37" t="s">
        <v>3707</v>
      </c>
      <c r="BK294" s="37" t="s">
        <v>3827</v>
      </c>
      <c r="BL294" s="79">
        <v>32847</v>
      </c>
      <c r="BM294" s="37" t="s">
        <v>8</v>
      </c>
      <c r="BN294" s="37" t="s">
        <v>38</v>
      </c>
      <c r="BO294" s="37" t="s">
        <v>3200</v>
      </c>
      <c r="BP294" s="37" t="s">
        <v>2</v>
      </c>
      <c r="BQ294" s="37">
        <v>1012355561</v>
      </c>
      <c r="BR294" s="37" t="s">
        <v>5057</v>
      </c>
      <c r="BS294" s="37" t="s">
        <v>5058</v>
      </c>
      <c r="BT294" s="37" t="s">
        <v>4432</v>
      </c>
      <c r="BU294" s="37" t="s">
        <v>4046</v>
      </c>
      <c r="BV294" s="79">
        <v>32728</v>
      </c>
      <c r="BW294" s="50">
        <f t="shared" ca="1" si="24"/>
        <v>33</v>
      </c>
      <c r="BX294" s="62" t="s">
        <v>8</v>
      </c>
      <c r="BY294" s="62" t="s">
        <v>116</v>
      </c>
      <c r="BZ294" s="62" t="s">
        <v>116</v>
      </c>
      <c r="CA294" s="37" t="s">
        <v>2</v>
      </c>
      <c r="CB294" s="37">
        <v>1005294658</v>
      </c>
      <c r="CC294" s="37" t="s">
        <v>3884</v>
      </c>
      <c r="CD294" s="37" t="s">
        <v>3927</v>
      </c>
      <c r="CE294" s="37" t="s">
        <v>3707</v>
      </c>
      <c r="CF294" s="37" t="s">
        <v>3827</v>
      </c>
      <c r="CG294" s="79">
        <v>32847</v>
      </c>
      <c r="CH294" s="50">
        <f t="shared" ca="1" si="23"/>
        <v>33</v>
      </c>
      <c r="CI294" s="62" t="s">
        <v>8</v>
      </c>
      <c r="CJ294" s="62" t="s">
        <v>38</v>
      </c>
      <c r="CK294" s="62" t="s">
        <v>3200</v>
      </c>
      <c r="CL294" s="37" t="s">
        <v>2444</v>
      </c>
      <c r="CM294" s="37" t="s">
        <v>2462</v>
      </c>
      <c r="CN294" s="37" t="s">
        <v>2495</v>
      </c>
      <c r="CO294" s="117">
        <v>44621</v>
      </c>
      <c r="CP294" s="37" t="s">
        <v>2495</v>
      </c>
      <c r="CQ294" s="37" t="s">
        <v>2495</v>
      </c>
      <c r="CR294" s="37">
        <v>3</v>
      </c>
      <c r="CS294" s="37" t="s">
        <v>2496</v>
      </c>
      <c r="CT294" s="37"/>
      <c r="CU294" s="37"/>
      <c r="CV294" s="37">
        <v>40</v>
      </c>
      <c r="CW294" s="37" t="s">
        <v>5262</v>
      </c>
      <c r="CX294" s="37">
        <v>55</v>
      </c>
      <c r="CY294" s="37" t="s">
        <v>2495</v>
      </c>
      <c r="CZ294" s="37"/>
      <c r="DA294" s="37"/>
      <c r="DB294" s="37"/>
      <c r="DC29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4" s="37"/>
    </row>
    <row r="295" spans="1:108" ht="45" customHeight="1" x14ac:dyDescent="0.3">
      <c r="A295" s="50">
        <v>1023047672</v>
      </c>
      <c r="B295" s="37" t="s">
        <v>2427</v>
      </c>
      <c r="C295" s="81">
        <v>44623</v>
      </c>
      <c r="D295" s="81"/>
      <c r="E295" s="50"/>
      <c r="F295" s="50"/>
      <c r="G295" s="50"/>
      <c r="H295" s="37" t="s">
        <v>4102</v>
      </c>
      <c r="I295" s="37" t="s">
        <v>6747</v>
      </c>
      <c r="J295" s="37" t="str">
        <f>VLOOKUP(MATRIZ_PRINCIPAL_USUARIOS[[#This Row],[DUPLA]],DUPLAS[],2,0)</f>
        <v>EMILCE SANCHEZ - MARTHA PACASUCA</v>
      </c>
      <c r="K295" s="37" t="s">
        <v>1</v>
      </c>
      <c r="L295" s="37" t="s">
        <v>3790</v>
      </c>
      <c r="M295" s="37" t="s">
        <v>3816</v>
      </c>
      <c r="N295" s="37" t="s">
        <v>4433</v>
      </c>
      <c r="O295" s="37" t="s">
        <v>4434</v>
      </c>
      <c r="P29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ZOE VALERIA ALBARRACIN LUNA</v>
      </c>
      <c r="Q295" s="79">
        <v>44559</v>
      </c>
      <c r="R295" s="50">
        <f t="shared" ca="1" si="20"/>
        <v>1</v>
      </c>
      <c r="S295" s="50">
        <f t="shared" ca="1" si="21"/>
        <v>2</v>
      </c>
      <c r="T295" s="50">
        <f t="shared" ca="1" si="22"/>
        <v>14</v>
      </c>
      <c r="U295" s="37" t="str">
        <f ca="1">IF(MATRIZ_PRINCIPAL_USUARIOS[[#This Row],[FECHA DE NACIMIENTO]]&gt;0,CONCATENATE(R295," AÑOS ",S295," MESES ",T295," DIAS "),"")</f>
        <v xml:space="preserve">1 AÑOS 2 MESES 14 DIAS </v>
      </c>
      <c r="V29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5" s="116" t="s">
        <v>130</v>
      </c>
      <c r="X295" s="37" t="s">
        <v>8</v>
      </c>
      <c r="Y295" s="37" t="s">
        <v>116</v>
      </c>
      <c r="Z295" s="37" t="s">
        <v>116</v>
      </c>
      <c r="AA295" s="37" t="s">
        <v>2496</v>
      </c>
      <c r="AB295" s="37" t="s">
        <v>2496</v>
      </c>
      <c r="AC295" s="37"/>
      <c r="AD295" s="37" t="s">
        <v>2518</v>
      </c>
      <c r="AE295" s="37"/>
      <c r="AF295" s="37" t="s">
        <v>2496</v>
      </c>
      <c r="AG295" s="37" t="s">
        <v>2496</v>
      </c>
      <c r="AH295" s="37" t="s">
        <v>2496</v>
      </c>
      <c r="AI295" s="37" t="s">
        <v>2496</v>
      </c>
      <c r="AJ295" s="37" t="s">
        <v>2496</v>
      </c>
      <c r="AK295" s="37" t="s">
        <v>2496</v>
      </c>
      <c r="AL295" s="37" t="s">
        <v>2496</v>
      </c>
      <c r="AM295" s="37" t="s">
        <v>8</v>
      </c>
      <c r="AN295" s="37" t="s">
        <v>116</v>
      </c>
      <c r="AO295" s="37" t="s">
        <v>140</v>
      </c>
      <c r="AP295" s="62" t="s">
        <v>143</v>
      </c>
      <c r="AQ295" s="37" t="s">
        <v>151</v>
      </c>
      <c r="AR295" s="37" t="s">
        <v>5059</v>
      </c>
      <c r="AS295" s="37"/>
      <c r="AT295" s="37" t="s">
        <v>5060</v>
      </c>
      <c r="AU295" s="37">
        <v>3026189095</v>
      </c>
      <c r="AV295" s="37">
        <v>3046781638</v>
      </c>
      <c r="AW295" s="37">
        <v>1</v>
      </c>
      <c r="AX295" s="37" t="s">
        <v>135</v>
      </c>
      <c r="AY295" s="37" t="s">
        <v>2496</v>
      </c>
      <c r="AZ295" s="58"/>
      <c r="BA295" s="37" t="s">
        <v>2496</v>
      </c>
      <c r="BB295" s="37" t="s">
        <v>2496</v>
      </c>
      <c r="BC295" s="37" t="s">
        <v>3654</v>
      </c>
      <c r="BD295" s="37"/>
      <c r="BE295" s="37" t="s">
        <v>2434</v>
      </c>
      <c r="BF295" s="37" t="s">
        <v>2</v>
      </c>
      <c r="BG295" s="37">
        <v>1007749688</v>
      </c>
      <c r="BH295" s="37" t="s">
        <v>3921</v>
      </c>
      <c r="BI295" s="37" t="s">
        <v>3906</v>
      </c>
      <c r="BJ295" s="37" t="s">
        <v>4434</v>
      </c>
      <c r="BK295" s="37" t="s">
        <v>4045</v>
      </c>
      <c r="BL295" s="79">
        <v>36922</v>
      </c>
      <c r="BM295" s="37" t="s">
        <v>8</v>
      </c>
      <c r="BN295" s="37" t="s">
        <v>116</v>
      </c>
      <c r="BO295" s="37" t="s">
        <v>116</v>
      </c>
      <c r="BP295" s="37" t="s">
        <v>2</v>
      </c>
      <c r="BQ295" s="37">
        <v>1000256934</v>
      </c>
      <c r="BR295" s="37" t="s">
        <v>4229</v>
      </c>
      <c r="BS295" s="37" t="s">
        <v>3864</v>
      </c>
      <c r="BT295" s="37" t="s">
        <v>4433</v>
      </c>
      <c r="BU295" s="37" t="s">
        <v>5061</v>
      </c>
      <c r="BV295" s="79">
        <v>37159</v>
      </c>
      <c r="BW295" s="50">
        <f t="shared" ca="1" si="24"/>
        <v>21</v>
      </c>
      <c r="BX295" s="62" t="s">
        <v>8</v>
      </c>
      <c r="BY295" s="62" t="s">
        <v>116</v>
      </c>
      <c r="BZ295" s="62" t="s">
        <v>116</v>
      </c>
      <c r="CA295" s="37" t="s">
        <v>2</v>
      </c>
      <c r="CB295" s="37">
        <v>1007749688</v>
      </c>
      <c r="CC295" s="37" t="s">
        <v>3921</v>
      </c>
      <c r="CD295" s="37" t="s">
        <v>3906</v>
      </c>
      <c r="CE295" s="37" t="s">
        <v>4434</v>
      </c>
      <c r="CF295" s="37" t="s">
        <v>4045</v>
      </c>
      <c r="CG295" s="79">
        <v>36922</v>
      </c>
      <c r="CH295" s="50">
        <f t="shared" ca="1" si="23"/>
        <v>22</v>
      </c>
      <c r="CI295" s="62" t="s">
        <v>8</v>
      </c>
      <c r="CJ295" s="62" t="s">
        <v>116</v>
      </c>
      <c r="CK295" s="62" t="s">
        <v>116</v>
      </c>
      <c r="CL295" s="37" t="s">
        <v>2444</v>
      </c>
      <c r="CM295" s="37" t="s">
        <v>2466</v>
      </c>
      <c r="CN295" s="37" t="s">
        <v>2495</v>
      </c>
      <c r="CO295" s="117">
        <v>44621</v>
      </c>
      <c r="CP295" s="37" t="s">
        <v>2495</v>
      </c>
      <c r="CQ295" s="37" t="s">
        <v>2495</v>
      </c>
      <c r="CR295" s="37">
        <v>1</v>
      </c>
      <c r="CS295" s="37" t="s">
        <v>2496</v>
      </c>
      <c r="CT295" s="37"/>
      <c r="CU295" s="37"/>
      <c r="CV295" s="37">
        <v>37</v>
      </c>
      <c r="CW295" s="37" t="s">
        <v>5263</v>
      </c>
      <c r="CX295" s="37">
        <v>45</v>
      </c>
      <c r="CY295" s="37" t="s">
        <v>2495</v>
      </c>
      <c r="CZ295" s="37"/>
      <c r="DA295" s="37"/>
      <c r="DB295" s="37"/>
      <c r="DC29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5" s="37"/>
    </row>
    <row r="296" spans="1:108" ht="45" customHeight="1" x14ac:dyDescent="0.3">
      <c r="A296" s="50">
        <v>1022451621</v>
      </c>
      <c r="B296" s="37" t="s">
        <v>2427</v>
      </c>
      <c r="C296" s="81">
        <v>44655</v>
      </c>
      <c r="D296" s="81"/>
      <c r="E296" s="50"/>
      <c r="F296" s="50"/>
      <c r="G296" s="50"/>
      <c r="H296" s="37" t="s">
        <v>4102</v>
      </c>
      <c r="I296" s="37" t="s">
        <v>6750</v>
      </c>
      <c r="J296" s="37" t="str">
        <f>VLOOKUP(MATRIZ_PRINCIPAL_USUARIOS[[#This Row],[DUPLA]],DUPLAS[],2,0)</f>
        <v>JOHANA ALVARADO</v>
      </c>
      <c r="K296" s="37" t="s">
        <v>1</v>
      </c>
      <c r="L296" s="37" t="s">
        <v>5684</v>
      </c>
      <c r="M296" s="37" t="s">
        <v>3758</v>
      </c>
      <c r="N296" s="37" t="s">
        <v>4120</v>
      </c>
      <c r="O296" s="37" t="s">
        <v>4004</v>
      </c>
      <c r="P29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YOSETH ESTEBAN GUEVARA BELTRAN</v>
      </c>
      <c r="Q296" s="79">
        <v>44591</v>
      </c>
      <c r="R296" s="50">
        <f t="shared" ca="1" si="20"/>
        <v>1</v>
      </c>
      <c r="S296" s="50">
        <f t="shared" ca="1" si="21"/>
        <v>1</v>
      </c>
      <c r="T296" s="50">
        <f t="shared" ca="1" si="22"/>
        <v>13</v>
      </c>
      <c r="U296" s="37" t="str">
        <f ca="1">IF(MATRIZ_PRINCIPAL_USUARIOS[[#This Row],[FECHA DE NACIMIENTO]]&gt;0,CONCATENATE(R296," AÑOS ",S296," MESES ",T296," DIAS "),"")</f>
        <v xml:space="preserve">1 AÑOS 1 MESES 13 DIAS </v>
      </c>
      <c r="V29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6" s="37" t="s">
        <v>129</v>
      </c>
      <c r="X296" s="37" t="s">
        <v>8</v>
      </c>
      <c r="Y296" s="37" t="s">
        <v>116</v>
      </c>
      <c r="Z296" s="37" t="s">
        <v>116</v>
      </c>
      <c r="AA296" s="37" t="s">
        <v>2496</v>
      </c>
      <c r="AB296" s="37" t="s">
        <v>2496</v>
      </c>
      <c r="AC296" s="37"/>
      <c r="AD296" s="37" t="s">
        <v>2518</v>
      </c>
      <c r="AE296" s="37"/>
      <c r="AF296" s="37" t="s">
        <v>2496</v>
      </c>
      <c r="AG296" s="37" t="s">
        <v>2496</v>
      </c>
      <c r="AH296" s="37" t="s">
        <v>2496</v>
      </c>
      <c r="AI296" s="37" t="s">
        <v>2496</v>
      </c>
      <c r="AJ296" s="37" t="s">
        <v>2496</v>
      </c>
      <c r="AK296" s="37" t="s">
        <v>2496</v>
      </c>
      <c r="AL296" s="37" t="s">
        <v>2496</v>
      </c>
      <c r="AM296" s="37" t="s">
        <v>8</v>
      </c>
      <c r="AN296" s="37" t="s">
        <v>116</v>
      </c>
      <c r="AO296" s="37" t="s">
        <v>140</v>
      </c>
      <c r="AP296" s="62" t="s">
        <v>143</v>
      </c>
      <c r="AQ296" s="37" t="s">
        <v>151</v>
      </c>
      <c r="AR296" s="37" t="s">
        <v>4102</v>
      </c>
      <c r="AS296" s="37"/>
      <c r="AT296" s="37" t="s">
        <v>5685</v>
      </c>
      <c r="AU296" s="37">
        <v>3112420330</v>
      </c>
      <c r="AV296" s="37">
        <v>3202477861</v>
      </c>
      <c r="AW296" s="37">
        <v>1</v>
      </c>
      <c r="AX296" s="37" t="s">
        <v>135</v>
      </c>
      <c r="AY296" s="37" t="s">
        <v>2496</v>
      </c>
      <c r="AZ296" s="58"/>
      <c r="BA296" s="37" t="s">
        <v>2496</v>
      </c>
      <c r="BB296" s="37" t="s">
        <v>2496</v>
      </c>
      <c r="BC296" s="37" t="s">
        <v>3654</v>
      </c>
      <c r="BD296" s="37"/>
      <c r="BE296" s="37" t="s">
        <v>2440</v>
      </c>
      <c r="BF296" s="37" t="s">
        <v>2</v>
      </c>
      <c r="BG296" s="37">
        <v>39767717</v>
      </c>
      <c r="BH296" s="37" t="s">
        <v>3961</v>
      </c>
      <c r="BI296" s="37" t="s">
        <v>3924</v>
      </c>
      <c r="BJ296" s="37" t="s">
        <v>3887</v>
      </c>
      <c r="BK296" s="37" t="s">
        <v>3712</v>
      </c>
      <c r="BL296" s="79">
        <v>27023</v>
      </c>
      <c r="BM296" s="37" t="s">
        <v>8</v>
      </c>
      <c r="BN296" s="37" t="s">
        <v>116</v>
      </c>
      <c r="BO296" s="37" t="s">
        <v>116</v>
      </c>
      <c r="BP296" s="37" t="s">
        <v>2</v>
      </c>
      <c r="BQ296" s="37">
        <v>1023014370</v>
      </c>
      <c r="BR296" s="37" t="s">
        <v>5686</v>
      </c>
      <c r="BS296" s="37" t="s">
        <v>3860</v>
      </c>
      <c r="BT296" s="37" t="s">
        <v>4120</v>
      </c>
      <c r="BU296" s="37" t="s">
        <v>3849</v>
      </c>
      <c r="BV296" s="79">
        <v>35269</v>
      </c>
      <c r="BW296" s="50">
        <f t="shared" ca="1" si="24"/>
        <v>26</v>
      </c>
      <c r="BX296" s="62" t="s">
        <v>8</v>
      </c>
      <c r="BY296" s="62" t="s">
        <v>116</v>
      </c>
      <c r="BZ296" s="62" t="s">
        <v>116</v>
      </c>
      <c r="CA296" s="37" t="s">
        <v>2</v>
      </c>
      <c r="CB296" s="37">
        <v>1023003090</v>
      </c>
      <c r="CC296" s="37" t="s">
        <v>5216</v>
      </c>
      <c r="CD296" s="37" t="s">
        <v>4800</v>
      </c>
      <c r="CE296" s="37" t="s">
        <v>4004</v>
      </c>
      <c r="CF296" s="37" t="s">
        <v>3887</v>
      </c>
      <c r="CG296" s="79">
        <v>34785</v>
      </c>
      <c r="CH296" s="50">
        <f t="shared" ca="1" si="23"/>
        <v>27</v>
      </c>
      <c r="CI296" s="62" t="s">
        <v>8</v>
      </c>
      <c r="CJ296" s="62" t="s">
        <v>116</v>
      </c>
      <c r="CK296" s="62" t="s">
        <v>116</v>
      </c>
      <c r="CL296" s="37" t="s">
        <v>2444</v>
      </c>
      <c r="CM296" s="37" t="s">
        <v>2470</v>
      </c>
      <c r="CN296" s="37" t="s">
        <v>2495</v>
      </c>
      <c r="CO296" s="117">
        <v>44650</v>
      </c>
      <c r="CP296" s="37" t="s">
        <v>2495</v>
      </c>
      <c r="CQ296" s="37" t="s">
        <v>2495</v>
      </c>
      <c r="CR296" s="37">
        <v>2</v>
      </c>
      <c r="CS296" s="37" t="s">
        <v>2496</v>
      </c>
      <c r="CT296" s="37"/>
      <c r="CU296" s="37"/>
      <c r="CV296" s="37">
        <v>40</v>
      </c>
      <c r="CW296" s="37" t="s">
        <v>5687</v>
      </c>
      <c r="CX296" s="37">
        <v>49</v>
      </c>
      <c r="CY296" s="37" t="s">
        <v>2495</v>
      </c>
      <c r="CZ296" s="37"/>
      <c r="DA296" s="37"/>
      <c r="DB296" s="37"/>
      <c r="DC29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6" s="37"/>
    </row>
    <row r="297" spans="1:108" ht="45" customHeight="1" x14ac:dyDescent="0.3">
      <c r="A297" s="50">
        <v>1023047711</v>
      </c>
      <c r="B297" s="37" t="s">
        <v>2428</v>
      </c>
      <c r="C297" s="81">
        <v>44623</v>
      </c>
      <c r="D297" s="81">
        <v>44655</v>
      </c>
      <c r="E297" s="50" t="e">
        <f>VLOOKUP(MATRIZ_PRINCIPAL_USUARIOS[[#This Row],[NUMERO DE DOCUMENTO]],#REF!,2,0)</f>
        <v>#REF!</v>
      </c>
      <c r="F297" s="50" t="e">
        <f>VLOOKUP(MATRIZ_PRINCIPAL_USUARIOS[[#This Row],[NOMBRE COMPLETO]],$E$659:$E$682,1,0)</f>
        <v>#N/A</v>
      </c>
      <c r="G297" s="50"/>
      <c r="H297" s="37" t="s">
        <v>4102</v>
      </c>
      <c r="I297" s="37" t="s">
        <v>3674</v>
      </c>
      <c r="J297" s="37" t="e">
        <f>VLOOKUP(MATRIZ_PRINCIPAL_USUARIOS[[#This Row],[DUPLA]],DUPLAS[],2,0)</f>
        <v>#N/A</v>
      </c>
      <c r="K297" s="37" t="s">
        <v>1</v>
      </c>
      <c r="L297" s="37" t="s">
        <v>3799</v>
      </c>
      <c r="M297" s="37"/>
      <c r="N297" s="37" t="s">
        <v>3771</v>
      </c>
      <c r="O297" s="37" t="s">
        <v>2634</v>
      </c>
      <c r="P29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GABRIELA  DIAZ GIRALDO</v>
      </c>
      <c r="Q297" s="79">
        <v>44571</v>
      </c>
      <c r="R297" s="50">
        <f t="shared" ca="1" si="20"/>
        <v>1</v>
      </c>
      <c r="S297" s="50">
        <f t="shared" ca="1" si="21"/>
        <v>2</v>
      </c>
      <c r="T297" s="50">
        <f t="shared" ca="1" si="22"/>
        <v>5</v>
      </c>
      <c r="U297" s="37" t="str">
        <f ca="1">IF(MATRIZ_PRINCIPAL_USUARIOS[[#This Row],[FECHA DE NACIMIENTO]]&gt;0,CONCATENATE(R297," AÑOS ",S297," MESES ",T297," DIAS "),"")</f>
        <v xml:space="preserve">1 AÑOS 2 MESES 5 DIAS </v>
      </c>
      <c r="V29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7" s="116" t="s">
        <v>130</v>
      </c>
      <c r="X297" s="37" t="s">
        <v>8</v>
      </c>
      <c r="Y297" s="37" t="s">
        <v>116</v>
      </c>
      <c r="Z297" s="37" t="s">
        <v>116</v>
      </c>
      <c r="AA297" s="37" t="s">
        <v>2496</v>
      </c>
      <c r="AB297" s="37" t="s">
        <v>2496</v>
      </c>
      <c r="AC297" s="37"/>
      <c r="AD297" s="37" t="s">
        <v>2518</v>
      </c>
      <c r="AE297" s="37"/>
      <c r="AF297" s="37" t="s">
        <v>2496</v>
      </c>
      <c r="AG297" s="37" t="s">
        <v>2496</v>
      </c>
      <c r="AH297" s="37" t="s">
        <v>2496</v>
      </c>
      <c r="AI297" s="37" t="s">
        <v>2496</v>
      </c>
      <c r="AJ297" s="37" t="s">
        <v>2496</v>
      </c>
      <c r="AK297" s="37" t="s">
        <v>2496</v>
      </c>
      <c r="AL297" s="37" t="s">
        <v>2496</v>
      </c>
      <c r="AM297" s="37" t="s">
        <v>8</v>
      </c>
      <c r="AN297" s="37" t="s">
        <v>116</v>
      </c>
      <c r="AO297" s="37" t="s">
        <v>140</v>
      </c>
      <c r="AP297" s="62" t="s">
        <v>143</v>
      </c>
      <c r="AQ297" s="37" t="s">
        <v>151</v>
      </c>
      <c r="AR297" s="37" t="s">
        <v>4539</v>
      </c>
      <c r="AS297" s="37"/>
      <c r="AT297" s="37" t="s">
        <v>5062</v>
      </c>
      <c r="AU297" s="37">
        <v>3218666602</v>
      </c>
      <c r="AV297" s="37">
        <v>3202072211</v>
      </c>
      <c r="AW297" s="37">
        <v>1</v>
      </c>
      <c r="AX297" s="37" t="s">
        <v>135</v>
      </c>
      <c r="AY297" s="37" t="s">
        <v>2496</v>
      </c>
      <c r="AZ297" s="58"/>
      <c r="BA297" s="37" t="s">
        <v>2496</v>
      </c>
      <c r="BB297" s="37" t="s">
        <v>2496</v>
      </c>
      <c r="BC297" s="37" t="s">
        <v>3654</v>
      </c>
      <c r="BD297" s="37"/>
      <c r="BE297" s="37" t="s">
        <v>2434</v>
      </c>
      <c r="BF297" s="37" t="s">
        <v>2</v>
      </c>
      <c r="BG297" s="37">
        <v>1001473922</v>
      </c>
      <c r="BH297" s="37" t="s">
        <v>3874</v>
      </c>
      <c r="BI297" s="37" t="s">
        <v>5063</v>
      </c>
      <c r="BJ297" s="37" t="s">
        <v>2634</v>
      </c>
      <c r="BK297" s="37" t="s">
        <v>3755</v>
      </c>
      <c r="BL297" s="79">
        <v>37646</v>
      </c>
      <c r="BM297" s="37" t="s">
        <v>8</v>
      </c>
      <c r="BN297" s="37" t="s">
        <v>33</v>
      </c>
      <c r="BO297" s="37"/>
      <c r="BP297" s="37"/>
      <c r="BQ297" s="37"/>
      <c r="BR297" s="37"/>
      <c r="BS297" s="37"/>
      <c r="BT297" s="37"/>
      <c r="BU297" s="37"/>
      <c r="BV297" s="79"/>
      <c r="BW297" s="50" t="str">
        <f t="shared" si="24"/>
        <v/>
      </c>
      <c r="BX297" s="62"/>
      <c r="BY297" s="62"/>
      <c r="BZ297" s="62"/>
      <c r="CA297" s="37" t="s">
        <v>2</v>
      </c>
      <c r="CB297" s="37">
        <v>1001473922</v>
      </c>
      <c r="CC297" s="37" t="s">
        <v>3874</v>
      </c>
      <c r="CD297" s="37" t="s">
        <v>5063</v>
      </c>
      <c r="CE297" s="37" t="s">
        <v>2634</v>
      </c>
      <c r="CF297" s="37" t="s">
        <v>3755</v>
      </c>
      <c r="CG297" s="79">
        <v>37646</v>
      </c>
      <c r="CH297" s="50">
        <f t="shared" ca="1" si="23"/>
        <v>20</v>
      </c>
      <c r="CI297" s="62" t="s">
        <v>8</v>
      </c>
      <c r="CJ297" s="62" t="s">
        <v>33</v>
      </c>
      <c r="CK297" s="62"/>
      <c r="CL297" s="37" t="s">
        <v>2443</v>
      </c>
      <c r="CM297" s="37" t="s">
        <v>2460</v>
      </c>
      <c r="CN297" s="37" t="s">
        <v>2495</v>
      </c>
      <c r="CO297" s="117">
        <v>44621</v>
      </c>
      <c r="CP297" s="37" t="s">
        <v>2495</v>
      </c>
      <c r="CQ297" s="37" t="s">
        <v>2495</v>
      </c>
      <c r="CR297" s="37">
        <v>6</v>
      </c>
      <c r="CS297" s="37" t="s">
        <v>2496</v>
      </c>
      <c r="CT297" s="37"/>
      <c r="CU297" s="37"/>
      <c r="CV297" s="37">
        <v>38</v>
      </c>
      <c r="CW297" s="37" t="s">
        <v>5264</v>
      </c>
      <c r="CX297" s="37">
        <v>51</v>
      </c>
      <c r="CY297" s="37" t="s">
        <v>2495</v>
      </c>
      <c r="CZ297" s="37"/>
      <c r="DA297" s="37"/>
      <c r="DB297" s="37"/>
      <c r="DC29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7" s="37"/>
    </row>
    <row r="298" spans="1:108" ht="45" customHeight="1" x14ac:dyDescent="0.3">
      <c r="A298" s="50">
        <v>1023047935</v>
      </c>
      <c r="B298" s="37" t="s">
        <v>2427</v>
      </c>
      <c r="C298" s="81">
        <v>44623</v>
      </c>
      <c r="D298" s="81"/>
      <c r="E298" s="50"/>
      <c r="F298" s="50"/>
      <c r="G298" s="50"/>
      <c r="H298" s="37" t="s">
        <v>4102</v>
      </c>
      <c r="I298" s="37" t="s">
        <v>6750</v>
      </c>
      <c r="J298" s="37" t="str">
        <f>VLOOKUP(MATRIZ_PRINCIPAL_USUARIOS[[#This Row],[DUPLA]],DUPLAS[],2,0)</f>
        <v>JOHANA ALVARADO</v>
      </c>
      <c r="K298" s="37" t="s">
        <v>1</v>
      </c>
      <c r="L298" s="37" t="s">
        <v>4435</v>
      </c>
      <c r="M298" s="37" t="s">
        <v>4061</v>
      </c>
      <c r="N298" s="37" t="s">
        <v>3806</v>
      </c>
      <c r="O298" s="37" t="s">
        <v>3854</v>
      </c>
      <c r="P29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AXEL  ISAIAS MORENO MENDOZA</v>
      </c>
      <c r="Q298" s="79">
        <v>44574</v>
      </c>
      <c r="R298" s="50">
        <f t="shared" ca="1" si="20"/>
        <v>1</v>
      </c>
      <c r="S298" s="50">
        <f t="shared" ca="1" si="21"/>
        <v>2</v>
      </c>
      <c r="T298" s="50">
        <f t="shared" ca="1" si="22"/>
        <v>2</v>
      </c>
      <c r="U298" s="37" t="str">
        <f ca="1">IF(MATRIZ_PRINCIPAL_USUARIOS[[#This Row],[FECHA DE NACIMIENTO]]&gt;0,CONCATENATE(R298," AÑOS ",S298," MESES ",T298," DIAS "),"")</f>
        <v xml:space="preserve">1 AÑOS 2 MESES 2 DIAS </v>
      </c>
      <c r="V29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8" s="116" t="s">
        <v>129</v>
      </c>
      <c r="X298" s="37" t="s">
        <v>8</v>
      </c>
      <c r="Y298" s="37" t="s">
        <v>116</v>
      </c>
      <c r="Z298" s="37" t="s">
        <v>116</v>
      </c>
      <c r="AA298" s="37" t="s">
        <v>2496</v>
      </c>
      <c r="AB298" s="37" t="s">
        <v>2496</v>
      </c>
      <c r="AC298" s="37"/>
      <c r="AD298" s="37" t="s">
        <v>2518</v>
      </c>
      <c r="AE298" s="37"/>
      <c r="AF298" s="37" t="s">
        <v>2496</v>
      </c>
      <c r="AG298" s="37" t="s">
        <v>2496</v>
      </c>
      <c r="AH298" s="37" t="s">
        <v>2496</v>
      </c>
      <c r="AI298" s="37" t="s">
        <v>2496</v>
      </c>
      <c r="AJ298" s="37" t="s">
        <v>2496</v>
      </c>
      <c r="AK298" s="37" t="s">
        <v>2496</v>
      </c>
      <c r="AL298" s="37" t="s">
        <v>2496</v>
      </c>
      <c r="AM298" s="37" t="s">
        <v>8</v>
      </c>
      <c r="AN298" s="37" t="s">
        <v>116</v>
      </c>
      <c r="AO298" s="37" t="s">
        <v>140</v>
      </c>
      <c r="AP298" s="62" t="s">
        <v>143</v>
      </c>
      <c r="AQ298" s="37" t="s">
        <v>151</v>
      </c>
      <c r="AR298" s="37" t="s">
        <v>4547</v>
      </c>
      <c r="AS298" s="37"/>
      <c r="AT298" s="37" t="s">
        <v>5064</v>
      </c>
      <c r="AU298" s="37">
        <v>3204510461</v>
      </c>
      <c r="AV298" s="37">
        <v>3212617297</v>
      </c>
      <c r="AW298" s="37">
        <v>1</v>
      </c>
      <c r="AX298" s="37" t="s">
        <v>135</v>
      </c>
      <c r="AY298" s="37" t="s">
        <v>2496</v>
      </c>
      <c r="AZ298" s="58"/>
      <c r="BA298" s="37" t="s">
        <v>2496</v>
      </c>
      <c r="BB298" s="37" t="s">
        <v>2496</v>
      </c>
      <c r="BC298" s="37" t="s">
        <v>3617</v>
      </c>
      <c r="BD298" s="37"/>
      <c r="BE298" s="37" t="s">
        <v>2433</v>
      </c>
      <c r="BF298" s="37" t="s">
        <v>5</v>
      </c>
      <c r="BG298" s="37"/>
      <c r="BH298" s="37" t="s">
        <v>5065</v>
      </c>
      <c r="BI298" s="37" t="s">
        <v>3960</v>
      </c>
      <c r="BJ298" s="37" t="s">
        <v>3806</v>
      </c>
      <c r="BK298" s="37" t="s">
        <v>3756</v>
      </c>
      <c r="BL298" s="79"/>
      <c r="BM298" s="37" t="s">
        <v>9</v>
      </c>
      <c r="BN298" s="37" t="s">
        <v>45</v>
      </c>
      <c r="BO298" s="37" t="s">
        <v>45</v>
      </c>
      <c r="BP298" s="37" t="s">
        <v>5</v>
      </c>
      <c r="BQ298" s="37"/>
      <c r="BR298" s="37" t="s">
        <v>5065</v>
      </c>
      <c r="BS298" s="37" t="s">
        <v>3960</v>
      </c>
      <c r="BT298" s="37" t="s">
        <v>3806</v>
      </c>
      <c r="BU298" s="37" t="s">
        <v>3756</v>
      </c>
      <c r="BV298" s="79"/>
      <c r="BW298" s="50" t="str">
        <f t="shared" si="24"/>
        <v/>
      </c>
      <c r="BX298" s="62" t="s">
        <v>9</v>
      </c>
      <c r="BY298" s="62" t="s">
        <v>45</v>
      </c>
      <c r="BZ298" s="62" t="s">
        <v>45</v>
      </c>
      <c r="CA298" s="37" t="s">
        <v>5</v>
      </c>
      <c r="CB298" s="37"/>
      <c r="CC298" s="37" t="s">
        <v>5210</v>
      </c>
      <c r="CD298" s="37"/>
      <c r="CE298" s="37" t="s">
        <v>3854</v>
      </c>
      <c r="CF298" s="37" t="s">
        <v>3900</v>
      </c>
      <c r="CG298" s="79">
        <v>34979</v>
      </c>
      <c r="CH298" s="50">
        <f t="shared" ca="1" si="23"/>
        <v>27</v>
      </c>
      <c r="CI298" s="62" t="s">
        <v>9</v>
      </c>
      <c r="CJ298" s="62" t="s">
        <v>45</v>
      </c>
      <c r="CK298" s="62" t="s">
        <v>45</v>
      </c>
      <c r="CL298" s="37" t="s">
        <v>2443</v>
      </c>
      <c r="CM298" s="37" t="s">
        <v>2457</v>
      </c>
      <c r="CN298" s="37" t="s">
        <v>2495</v>
      </c>
      <c r="CO298" s="117">
        <v>44621</v>
      </c>
      <c r="CP298" s="37" t="s">
        <v>2495</v>
      </c>
      <c r="CQ298" s="37" t="s">
        <v>2495</v>
      </c>
      <c r="CR298" s="37">
        <v>8</v>
      </c>
      <c r="CS298" s="37" t="s">
        <v>2495</v>
      </c>
      <c r="CT298" s="37"/>
      <c r="CU298" s="37"/>
      <c r="CV298" s="37">
        <v>37</v>
      </c>
      <c r="CW298" s="37" t="s">
        <v>5265</v>
      </c>
      <c r="CX298" s="37">
        <v>46</v>
      </c>
      <c r="CY298" s="37" t="s">
        <v>2496</v>
      </c>
      <c r="CZ298" s="37">
        <v>0</v>
      </c>
      <c r="DA298" s="37">
        <v>0</v>
      </c>
      <c r="DB298" s="37"/>
      <c r="DC29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8" s="37"/>
    </row>
    <row r="299" spans="1:108" ht="45" customHeight="1" x14ac:dyDescent="0.3">
      <c r="A299" s="50">
        <v>1206227657</v>
      </c>
      <c r="B299" s="37" t="s">
        <v>2428</v>
      </c>
      <c r="C299" s="81">
        <v>44623</v>
      </c>
      <c r="D299" s="81">
        <v>44767</v>
      </c>
      <c r="E299" s="50" t="e">
        <f>VLOOKUP(MATRIZ_PRINCIPAL_USUARIOS[[#This Row],[NUMERO DE DOCUMENTO]],#REF!,2,0)</f>
        <v>#REF!</v>
      </c>
      <c r="F299" s="50" t="e">
        <f>VLOOKUP(MATRIZ_PRINCIPAL_USUARIOS[[#This Row],[NOMBRE COMPLETO]],$E$659:$E$682,1,0)</f>
        <v>#N/A</v>
      </c>
      <c r="G299" s="50"/>
      <c r="H299" s="37" t="s">
        <v>4102</v>
      </c>
      <c r="I299" s="37" t="s">
        <v>6750</v>
      </c>
      <c r="J299" s="37" t="str">
        <f>VLOOKUP(MATRIZ_PRINCIPAL_USUARIOS[[#This Row],[DUPLA]],DUPLAS[],2,0)</f>
        <v>JOHANA ALVARADO</v>
      </c>
      <c r="K299" s="37" t="s">
        <v>1</v>
      </c>
      <c r="L299" s="37" t="s">
        <v>4436</v>
      </c>
      <c r="M299" s="37" t="s">
        <v>3717</v>
      </c>
      <c r="N299" s="37" t="s">
        <v>3730</v>
      </c>
      <c r="O299" s="37" t="s">
        <v>3808</v>
      </c>
      <c r="P29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IKER JERONIMO RODRIGUEZ PEREZ</v>
      </c>
      <c r="Q299" s="79">
        <v>44562</v>
      </c>
      <c r="R299" s="50">
        <f t="shared" ca="1" si="20"/>
        <v>1</v>
      </c>
      <c r="S299" s="50">
        <f t="shared" ca="1" si="21"/>
        <v>2</v>
      </c>
      <c r="T299" s="50">
        <f t="shared" ca="1" si="22"/>
        <v>14</v>
      </c>
      <c r="U299" s="37" t="str">
        <f ca="1">IF(MATRIZ_PRINCIPAL_USUARIOS[[#This Row],[FECHA DE NACIMIENTO]]&gt;0,CONCATENATE(R299," AÑOS ",S299," MESES ",T299," DIAS "),"")</f>
        <v xml:space="preserve">1 AÑOS 2 MESES 14 DIAS </v>
      </c>
      <c r="V29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299" s="116" t="s">
        <v>129</v>
      </c>
      <c r="X299" s="37" t="s">
        <v>8</v>
      </c>
      <c r="Y299" s="37" t="s">
        <v>116</v>
      </c>
      <c r="Z299" s="37" t="s">
        <v>116</v>
      </c>
      <c r="AA299" s="37" t="s">
        <v>2496</v>
      </c>
      <c r="AB299" s="37" t="s">
        <v>2496</v>
      </c>
      <c r="AC299" s="37"/>
      <c r="AD299" s="37" t="s">
        <v>2518</v>
      </c>
      <c r="AE299" s="37"/>
      <c r="AF299" s="37" t="s">
        <v>2496</v>
      </c>
      <c r="AG299" s="37" t="s">
        <v>2496</v>
      </c>
      <c r="AH299" s="37" t="s">
        <v>2496</v>
      </c>
      <c r="AI299" s="37" t="s">
        <v>2496</v>
      </c>
      <c r="AJ299" s="37" t="s">
        <v>2496</v>
      </c>
      <c r="AK299" s="37" t="s">
        <v>2496</v>
      </c>
      <c r="AL299" s="37" t="s">
        <v>2496</v>
      </c>
      <c r="AM299" s="37" t="s">
        <v>8</v>
      </c>
      <c r="AN299" s="37" t="s">
        <v>116</v>
      </c>
      <c r="AO299" s="37" t="s">
        <v>140</v>
      </c>
      <c r="AP299" s="62" t="s">
        <v>143</v>
      </c>
      <c r="AQ299" s="37" t="s">
        <v>151</v>
      </c>
      <c r="AR299" s="37" t="s">
        <v>4102</v>
      </c>
      <c r="AS299" s="37"/>
      <c r="AT299" s="37" t="s">
        <v>5066</v>
      </c>
      <c r="AU299" s="37">
        <v>3117330178</v>
      </c>
      <c r="AV299" s="37">
        <v>3209502258</v>
      </c>
      <c r="AW299" s="37">
        <v>1</v>
      </c>
      <c r="AX299" s="37" t="s">
        <v>135</v>
      </c>
      <c r="AY299" s="37" t="s">
        <v>2495</v>
      </c>
      <c r="AZ299" s="58" t="s">
        <v>3605</v>
      </c>
      <c r="BA299" s="37" t="s">
        <v>2496</v>
      </c>
      <c r="BB299" s="37" t="s">
        <v>2496</v>
      </c>
      <c r="BC299" s="37" t="s">
        <v>3654</v>
      </c>
      <c r="BD299" s="37"/>
      <c r="BE299" s="37" t="s">
        <v>2440</v>
      </c>
      <c r="BF299" s="37" t="s">
        <v>2</v>
      </c>
      <c r="BG299" s="37">
        <v>52129501</v>
      </c>
      <c r="BH299" s="37" t="s">
        <v>5067</v>
      </c>
      <c r="BI299" s="37" t="s">
        <v>4051</v>
      </c>
      <c r="BJ299" s="37" t="s">
        <v>2631</v>
      </c>
      <c r="BK299" s="37" t="s">
        <v>4028</v>
      </c>
      <c r="BL299" s="79">
        <v>25942</v>
      </c>
      <c r="BM299" s="37" t="s">
        <v>8</v>
      </c>
      <c r="BN299" s="37" t="s">
        <v>26</v>
      </c>
      <c r="BO299" s="37" t="s">
        <v>3488</v>
      </c>
      <c r="BP299" s="37" t="s">
        <v>2</v>
      </c>
      <c r="BQ299" s="37">
        <v>1033731972</v>
      </c>
      <c r="BR299" s="37" t="s">
        <v>5068</v>
      </c>
      <c r="BS299" s="37" t="s">
        <v>5069</v>
      </c>
      <c r="BT299" s="37" t="s">
        <v>3730</v>
      </c>
      <c r="BU299" s="37" t="s">
        <v>3818</v>
      </c>
      <c r="BV299" s="79">
        <v>33313</v>
      </c>
      <c r="BW299" s="50">
        <f t="shared" ca="1" si="24"/>
        <v>31</v>
      </c>
      <c r="BX299" s="62" t="s">
        <v>8</v>
      </c>
      <c r="BY299" s="62" t="s">
        <v>26</v>
      </c>
      <c r="BZ299" s="62" t="s">
        <v>3409</v>
      </c>
      <c r="CA299" s="37" t="s">
        <v>2</v>
      </c>
      <c r="CB299" s="37">
        <v>1033786872</v>
      </c>
      <c r="CC299" s="37" t="s">
        <v>5211</v>
      </c>
      <c r="CD299" s="37" t="s">
        <v>3698</v>
      </c>
      <c r="CE299" s="37" t="s">
        <v>3808</v>
      </c>
      <c r="CF299" s="37" t="s">
        <v>2631</v>
      </c>
      <c r="CG299" s="79">
        <v>35161</v>
      </c>
      <c r="CH299" s="50">
        <f t="shared" ca="1" si="23"/>
        <v>26</v>
      </c>
      <c r="CI299" s="62" t="s">
        <v>8</v>
      </c>
      <c r="CJ299" s="62" t="s">
        <v>116</v>
      </c>
      <c r="CK299" s="62" t="s">
        <v>116</v>
      </c>
      <c r="CL299" s="37" t="s">
        <v>2443</v>
      </c>
      <c r="CM299" s="37" t="s">
        <v>2462</v>
      </c>
      <c r="CN299" s="37" t="s">
        <v>2495</v>
      </c>
      <c r="CO299" s="117">
        <v>44621</v>
      </c>
      <c r="CP299" s="37" t="s">
        <v>2496</v>
      </c>
      <c r="CQ299" s="37" t="s">
        <v>2495</v>
      </c>
      <c r="CR299" s="37">
        <v>2</v>
      </c>
      <c r="CS299" s="37" t="s">
        <v>2496</v>
      </c>
      <c r="CT299" s="37"/>
      <c r="CU299" s="37"/>
      <c r="CV299" s="37">
        <v>40</v>
      </c>
      <c r="CW299" s="37" t="s">
        <v>5266</v>
      </c>
      <c r="CX299" s="37">
        <v>51</v>
      </c>
      <c r="CY299" s="37" t="s">
        <v>2495</v>
      </c>
      <c r="CZ299" s="37"/>
      <c r="DA299" s="37"/>
      <c r="DB299" s="37"/>
      <c r="DC29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299" s="37"/>
    </row>
    <row r="300" spans="1:108" ht="45" customHeight="1" x14ac:dyDescent="0.3">
      <c r="A300" s="50">
        <v>1023047052</v>
      </c>
      <c r="B300" s="37" t="s">
        <v>2428</v>
      </c>
      <c r="C300" s="81">
        <v>44655</v>
      </c>
      <c r="D300" s="81">
        <v>44683</v>
      </c>
      <c r="E300" s="50" t="e">
        <f>VLOOKUP(MATRIZ_PRINCIPAL_USUARIOS[[#This Row],[NUMERO DE DOCUMENTO]],#REF!,2,0)</f>
        <v>#REF!</v>
      </c>
      <c r="F300" s="50" t="e">
        <f>VLOOKUP(MATRIZ_PRINCIPAL_USUARIOS[[#This Row],[NOMBRE COMPLETO]],$E$659:$E$682,1,0)</f>
        <v>#N/A</v>
      </c>
      <c r="G300" s="50"/>
      <c r="H300" s="37" t="s">
        <v>4102</v>
      </c>
      <c r="I300" s="37" t="s">
        <v>3674</v>
      </c>
      <c r="J300" s="37" t="e">
        <f>VLOOKUP(MATRIZ_PRINCIPAL_USUARIOS[[#This Row],[DUPLA]],DUPLAS[],2,0)</f>
        <v>#N/A</v>
      </c>
      <c r="K300" s="37" t="s">
        <v>1</v>
      </c>
      <c r="L300" s="37" t="s">
        <v>3694</v>
      </c>
      <c r="M300" s="37" t="s">
        <v>3864</v>
      </c>
      <c r="N300" s="37" t="s">
        <v>3709</v>
      </c>
      <c r="O300" s="37" t="s">
        <v>3830</v>
      </c>
      <c r="P30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 ALEXANDER CASTILLO QUIROGA</v>
      </c>
      <c r="Q300" s="79">
        <v>44421</v>
      </c>
      <c r="R300" s="50">
        <f t="shared" ca="1" si="20"/>
        <v>1</v>
      </c>
      <c r="S300" s="50">
        <f t="shared" ca="1" si="21"/>
        <v>7</v>
      </c>
      <c r="T300" s="50">
        <f t="shared" ca="1" si="22"/>
        <v>2</v>
      </c>
      <c r="U300" s="37" t="str">
        <f ca="1">IF(MATRIZ_PRINCIPAL_USUARIOS[[#This Row],[FECHA DE NACIMIENTO]]&gt;0,CONCATENATE(R300," AÑOS ",S300," MESES ",T300," DIAS "),"")</f>
        <v xml:space="preserve">1 AÑOS 7 MESES 2 DIAS </v>
      </c>
      <c r="V30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0" s="37" t="s">
        <v>129</v>
      </c>
      <c r="X300" s="37" t="s">
        <v>8</v>
      </c>
      <c r="Y300" s="37" t="s">
        <v>116</v>
      </c>
      <c r="Z300" s="37" t="s">
        <v>116</v>
      </c>
      <c r="AA300" s="37" t="s">
        <v>2496</v>
      </c>
      <c r="AB300" s="37" t="s">
        <v>2496</v>
      </c>
      <c r="AC300" s="37"/>
      <c r="AD300" s="37" t="s">
        <v>2518</v>
      </c>
      <c r="AE300" s="37"/>
      <c r="AF300" s="37" t="s">
        <v>2496</v>
      </c>
      <c r="AG300" s="37" t="s">
        <v>2496</v>
      </c>
      <c r="AH300" s="37" t="s">
        <v>2496</v>
      </c>
      <c r="AI300" s="37" t="s">
        <v>2496</v>
      </c>
      <c r="AJ300" s="37" t="s">
        <v>2496</v>
      </c>
      <c r="AK300" s="37" t="s">
        <v>2496</v>
      </c>
      <c r="AL300" s="37" t="s">
        <v>2496</v>
      </c>
      <c r="AM300" s="37" t="s">
        <v>8</v>
      </c>
      <c r="AN300" s="37" t="s">
        <v>116</v>
      </c>
      <c r="AO300" s="37" t="s">
        <v>140</v>
      </c>
      <c r="AP300" s="62" t="s">
        <v>143</v>
      </c>
      <c r="AQ300" s="37" t="s">
        <v>151</v>
      </c>
      <c r="AR300" s="37" t="s">
        <v>4501</v>
      </c>
      <c r="AS300" s="37"/>
      <c r="AT300" s="37" t="s">
        <v>5697</v>
      </c>
      <c r="AU300" s="37">
        <v>3222764021</v>
      </c>
      <c r="AV300" s="37">
        <v>3103206481</v>
      </c>
      <c r="AW300" s="37">
        <v>1</v>
      </c>
      <c r="AX300" s="37" t="s">
        <v>135</v>
      </c>
      <c r="AY300" s="37" t="s">
        <v>2496</v>
      </c>
      <c r="AZ300" s="58"/>
      <c r="BA300" s="37" t="s">
        <v>2496</v>
      </c>
      <c r="BB300" s="37" t="s">
        <v>2496</v>
      </c>
      <c r="BC300" s="37" t="s">
        <v>3654</v>
      </c>
      <c r="BD300" s="37"/>
      <c r="BE300" s="37" t="s">
        <v>2440</v>
      </c>
      <c r="BF300" s="37" t="s">
        <v>2</v>
      </c>
      <c r="BG300" s="37">
        <v>28438817</v>
      </c>
      <c r="BH300" s="37" t="s">
        <v>3959</v>
      </c>
      <c r="BI300" s="37" t="s">
        <v>5698</v>
      </c>
      <c r="BJ300" s="37" t="s">
        <v>3806</v>
      </c>
      <c r="BK300" s="37" t="s">
        <v>3806</v>
      </c>
      <c r="BL300" s="79">
        <v>28079</v>
      </c>
      <c r="BM300" s="37" t="s">
        <v>8</v>
      </c>
      <c r="BN300" s="37" t="s">
        <v>38</v>
      </c>
      <c r="BO300" s="37"/>
      <c r="BP300" s="37" t="s">
        <v>2</v>
      </c>
      <c r="BQ300" s="37">
        <v>1031172147</v>
      </c>
      <c r="BR300" s="37" t="s">
        <v>5699</v>
      </c>
      <c r="BS300" s="37" t="s">
        <v>5700</v>
      </c>
      <c r="BT300" s="37" t="s">
        <v>3709</v>
      </c>
      <c r="BU300" s="37" t="s">
        <v>5701</v>
      </c>
      <c r="BV300" s="79">
        <v>35693</v>
      </c>
      <c r="BW300" s="50">
        <f t="shared" ca="1" si="24"/>
        <v>25</v>
      </c>
      <c r="BX300" s="62" t="s">
        <v>8</v>
      </c>
      <c r="BY300" s="62" t="s">
        <v>116</v>
      </c>
      <c r="BZ300" s="62" t="s">
        <v>116</v>
      </c>
      <c r="CA300" s="37" t="s">
        <v>2</v>
      </c>
      <c r="CB300" s="37">
        <v>1023031462</v>
      </c>
      <c r="CC300" s="37" t="s">
        <v>5702</v>
      </c>
      <c r="CD300" s="37"/>
      <c r="CE300" s="37" t="s">
        <v>3830</v>
      </c>
      <c r="CF300" s="37" t="s">
        <v>3806</v>
      </c>
      <c r="CG300" s="79">
        <v>36109</v>
      </c>
      <c r="CH300" s="50">
        <f t="shared" ca="1" si="23"/>
        <v>24</v>
      </c>
      <c r="CI300" s="62" t="s">
        <v>8</v>
      </c>
      <c r="CJ300" s="62" t="s">
        <v>38</v>
      </c>
      <c r="CK300" s="62" t="s">
        <v>39</v>
      </c>
      <c r="CL300" s="37" t="s">
        <v>2443</v>
      </c>
      <c r="CM300" s="37" t="s">
        <v>2462</v>
      </c>
      <c r="CN300" s="37" t="s">
        <v>2495</v>
      </c>
      <c r="CO300" s="117">
        <v>44650</v>
      </c>
      <c r="CP300" s="37" t="s">
        <v>2495</v>
      </c>
      <c r="CQ300" s="37" t="s">
        <v>2495</v>
      </c>
      <c r="CR300" s="37">
        <v>4</v>
      </c>
      <c r="CS300" s="37" t="s">
        <v>2495</v>
      </c>
      <c r="CT300" s="37"/>
      <c r="CU300" s="37"/>
      <c r="CV300" s="37" t="s">
        <v>5703</v>
      </c>
      <c r="CW300" s="37" t="s">
        <v>5704</v>
      </c>
      <c r="CX300" s="37" t="s">
        <v>5268</v>
      </c>
      <c r="CY300" s="37" t="s">
        <v>2496</v>
      </c>
      <c r="CZ300" s="37">
        <v>6</v>
      </c>
      <c r="DA300" s="37"/>
      <c r="DB300" s="37"/>
      <c r="DC30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0" s="37"/>
    </row>
    <row r="301" spans="1:108" ht="45" customHeight="1" x14ac:dyDescent="0.3">
      <c r="A301" s="50">
        <v>1023047549</v>
      </c>
      <c r="B301" s="37" t="s">
        <v>2428</v>
      </c>
      <c r="C301" s="81">
        <v>44623</v>
      </c>
      <c r="D301" s="81">
        <v>44655</v>
      </c>
      <c r="E301" s="50" t="e">
        <f>VLOOKUP(MATRIZ_PRINCIPAL_USUARIOS[[#This Row],[NUMERO DE DOCUMENTO]],#REF!,2,0)</f>
        <v>#REF!</v>
      </c>
      <c r="F301" s="50" t="e">
        <f>VLOOKUP(MATRIZ_PRINCIPAL_USUARIOS[[#This Row],[NOMBRE COMPLETO]],$E$659:$E$682,1,0)</f>
        <v>#N/A</v>
      </c>
      <c r="G301" s="50"/>
      <c r="H301" s="37" t="s">
        <v>4102</v>
      </c>
      <c r="I301" s="37" t="s">
        <v>3674</v>
      </c>
      <c r="J301" s="37" t="e">
        <f>VLOOKUP(MATRIZ_PRINCIPAL_USUARIOS[[#This Row],[DUPLA]],DUPLAS[],2,0)</f>
        <v>#N/A</v>
      </c>
      <c r="K301" s="37" t="s">
        <v>1</v>
      </c>
      <c r="L301" s="37" t="s">
        <v>4437</v>
      </c>
      <c r="M301" s="37" t="s">
        <v>3726</v>
      </c>
      <c r="N301" s="37" t="s">
        <v>2712</v>
      </c>
      <c r="O301" s="37" t="s">
        <v>4004</v>
      </c>
      <c r="P30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JHOSTIN ANDRES PEDRAZA BELTRAN</v>
      </c>
      <c r="Q301" s="79">
        <v>44509</v>
      </c>
      <c r="R301" s="50">
        <f t="shared" ca="1" si="20"/>
        <v>1</v>
      </c>
      <c r="S301" s="50">
        <f t="shared" ca="1" si="21"/>
        <v>4</v>
      </c>
      <c r="T301" s="50">
        <f t="shared" ca="1" si="22"/>
        <v>6</v>
      </c>
      <c r="U301" s="37" t="str">
        <f ca="1">IF(MATRIZ_PRINCIPAL_USUARIOS[[#This Row],[FECHA DE NACIMIENTO]]&gt;0,CONCATENATE(R301," AÑOS ",S301," MESES ",T301," DIAS "),"")</f>
        <v xml:space="preserve">1 AÑOS 4 MESES 6 DIAS </v>
      </c>
      <c r="V30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1" s="116" t="s">
        <v>129</v>
      </c>
      <c r="X301" s="37" t="s">
        <v>8</v>
      </c>
      <c r="Y301" s="37" t="s">
        <v>116</v>
      </c>
      <c r="Z301" s="37" t="s">
        <v>116</v>
      </c>
      <c r="AA301" s="37" t="s">
        <v>2496</v>
      </c>
      <c r="AB301" s="37" t="s">
        <v>2496</v>
      </c>
      <c r="AC301" s="37"/>
      <c r="AD301" s="37" t="s">
        <v>2518</v>
      </c>
      <c r="AE301" s="37"/>
      <c r="AF301" s="37" t="s">
        <v>2496</v>
      </c>
      <c r="AG301" s="37" t="s">
        <v>2496</v>
      </c>
      <c r="AH301" s="37" t="s">
        <v>2496</v>
      </c>
      <c r="AI301" s="37" t="s">
        <v>2496</v>
      </c>
      <c r="AJ301" s="37" t="s">
        <v>2496</v>
      </c>
      <c r="AK301" s="37" t="s">
        <v>2496</v>
      </c>
      <c r="AL301" s="37" t="s">
        <v>2496</v>
      </c>
      <c r="AM301" s="37" t="s">
        <v>8</v>
      </c>
      <c r="AN301" s="37" t="s">
        <v>116</v>
      </c>
      <c r="AO301" s="37" t="s">
        <v>140</v>
      </c>
      <c r="AP301" s="62" t="s">
        <v>143</v>
      </c>
      <c r="AQ301" s="37" t="s">
        <v>151</v>
      </c>
      <c r="AR301" s="37" t="s">
        <v>4102</v>
      </c>
      <c r="AS301" s="37"/>
      <c r="AT301" s="37" t="s">
        <v>5070</v>
      </c>
      <c r="AU301" s="37">
        <v>3143764368</v>
      </c>
      <c r="AV301" s="37">
        <v>3017964955</v>
      </c>
      <c r="AW301" s="37">
        <v>1</v>
      </c>
      <c r="AX301" s="37" t="s">
        <v>135</v>
      </c>
      <c r="AY301" s="37" t="s">
        <v>2496</v>
      </c>
      <c r="AZ301" s="58"/>
      <c r="BA301" s="37" t="s">
        <v>2496</v>
      </c>
      <c r="BB301" s="37" t="s">
        <v>2496</v>
      </c>
      <c r="BC301" s="37" t="s">
        <v>3654</v>
      </c>
      <c r="BD301" s="37"/>
      <c r="BE301" s="37" t="s">
        <v>2434</v>
      </c>
      <c r="BF301" s="37" t="s">
        <v>2</v>
      </c>
      <c r="BG301" s="37">
        <v>1012440402</v>
      </c>
      <c r="BH301" s="37" t="s">
        <v>3995</v>
      </c>
      <c r="BI301" s="37" t="s">
        <v>4137</v>
      </c>
      <c r="BJ301" s="37" t="s">
        <v>4004</v>
      </c>
      <c r="BK301" s="37" t="s">
        <v>5071</v>
      </c>
      <c r="BL301" s="79">
        <v>35466</v>
      </c>
      <c r="BM301" s="37" t="s">
        <v>8</v>
      </c>
      <c r="BN301" s="37" t="s">
        <v>116</v>
      </c>
      <c r="BO301" s="37" t="s">
        <v>116</v>
      </c>
      <c r="BP301" s="37" t="s">
        <v>2</v>
      </c>
      <c r="BQ301" s="37">
        <v>1022961777</v>
      </c>
      <c r="BR301" s="37" t="s">
        <v>4229</v>
      </c>
      <c r="BS301" s="37" t="s">
        <v>4032</v>
      </c>
      <c r="BT301" s="37" t="s">
        <v>2712</v>
      </c>
      <c r="BU301" s="37" t="s">
        <v>3805</v>
      </c>
      <c r="BV301" s="79">
        <v>33088</v>
      </c>
      <c r="BW301" s="50">
        <f t="shared" ca="1" si="24"/>
        <v>32</v>
      </c>
      <c r="BX301" s="62" t="s">
        <v>8</v>
      </c>
      <c r="BY301" s="62" t="s">
        <v>116</v>
      </c>
      <c r="BZ301" s="62" t="s">
        <v>116</v>
      </c>
      <c r="CA301" s="37" t="s">
        <v>2</v>
      </c>
      <c r="CB301" s="37">
        <v>1012440402</v>
      </c>
      <c r="CC301" s="37" t="s">
        <v>3995</v>
      </c>
      <c r="CD301" s="37" t="s">
        <v>4137</v>
      </c>
      <c r="CE301" s="37" t="s">
        <v>4004</v>
      </c>
      <c r="CF301" s="37" t="s">
        <v>5071</v>
      </c>
      <c r="CG301" s="79">
        <v>35466</v>
      </c>
      <c r="CH301" s="50">
        <f t="shared" ca="1" si="23"/>
        <v>26</v>
      </c>
      <c r="CI301" s="62" t="s">
        <v>8</v>
      </c>
      <c r="CJ301" s="62" t="s">
        <v>116</v>
      </c>
      <c r="CK301" s="62" t="s">
        <v>116</v>
      </c>
      <c r="CL301" s="37" t="s">
        <v>2444</v>
      </c>
      <c r="CM301" s="37" t="s">
        <v>2468</v>
      </c>
      <c r="CN301" s="37" t="s">
        <v>2495</v>
      </c>
      <c r="CO301" s="117">
        <v>44621</v>
      </c>
      <c r="CP301" s="37" t="s">
        <v>2495</v>
      </c>
      <c r="CQ301" s="37" t="s">
        <v>2495</v>
      </c>
      <c r="CR301" s="37">
        <v>2</v>
      </c>
      <c r="CS301" s="37" t="s">
        <v>2496</v>
      </c>
      <c r="CT301" s="37"/>
      <c r="CU301" s="37"/>
      <c r="CV301" s="37">
        <v>37</v>
      </c>
      <c r="CW301" s="37" t="s">
        <v>5238</v>
      </c>
      <c r="CX301" s="37">
        <v>47</v>
      </c>
      <c r="CY301" s="37" t="s">
        <v>2496</v>
      </c>
      <c r="CZ301" s="37">
        <v>0</v>
      </c>
      <c r="DA301" s="37">
        <v>0</v>
      </c>
      <c r="DB301" s="37"/>
      <c r="DC30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1" s="37"/>
    </row>
    <row r="302" spans="1:108" ht="45" customHeight="1" x14ac:dyDescent="0.3">
      <c r="A302" s="50">
        <v>1011261221</v>
      </c>
      <c r="B302" s="37" t="s">
        <v>2427</v>
      </c>
      <c r="C302" s="81">
        <v>44623</v>
      </c>
      <c r="D302" s="81"/>
      <c r="E302" s="50"/>
      <c r="F302" s="50"/>
      <c r="G302" s="50"/>
      <c r="H302" s="37" t="s">
        <v>4102</v>
      </c>
      <c r="I302" s="37" t="s">
        <v>6747</v>
      </c>
      <c r="J302" s="37" t="str">
        <f>VLOOKUP(MATRIZ_PRINCIPAL_USUARIOS[[#This Row],[DUPLA]],DUPLAS[],2,0)</f>
        <v>EMILCE SANCHEZ - MARTHA PACASUCA</v>
      </c>
      <c r="K302" s="37" t="s">
        <v>1</v>
      </c>
      <c r="L302" s="37" t="s">
        <v>3996</v>
      </c>
      <c r="M302" s="37" t="s">
        <v>3819</v>
      </c>
      <c r="N302" s="37" t="s">
        <v>3731</v>
      </c>
      <c r="O302" s="37" t="s">
        <v>3751</v>
      </c>
      <c r="P30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INGRIT SALOME GARCIA MARTINEZ</v>
      </c>
      <c r="Q302" s="79">
        <v>44474</v>
      </c>
      <c r="R302" s="50">
        <f t="shared" ca="1" si="20"/>
        <v>1</v>
      </c>
      <c r="S302" s="50">
        <f t="shared" ca="1" si="21"/>
        <v>5</v>
      </c>
      <c r="T302" s="50">
        <f t="shared" ca="1" si="22"/>
        <v>10</v>
      </c>
      <c r="U302" s="37" t="str">
        <f ca="1">IF(MATRIZ_PRINCIPAL_USUARIOS[[#This Row],[FECHA DE NACIMIENTO]]&gt;0,CONCATENATE(R302," AÑOS ",S302," MESES ",T302," DIAS "),"")</f>
        <v xml:space="preserve">1 AÑOS 5 MESES 10 DIAS </v>
      </c>
      <c r="V30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2" s="116" t="s">
        <v>130</v>
      </c>
      <c r="X302" s="37" t="s">
        <v>8</v>
      </c>
      <c r="Y302" s="37" t="s">
        <v>116</v>
      </c>
      <c r="Z302" s="37" t="s">
        <v>116</v>
      </c>
      <c r="AA302" s="37" t="s">
        <v>2496</v>
      </c>
      <c r="AB302" s="37" t="s">
        <v>2496</v>
      </c>
      <c r="AC302" s="37"/>
      <c r="AD302" s="37" t="s">
        <v>2518</v>
      </c>
      <c r="AE302" s="37"/>
      <c r="AF302" s="37" t="s">
        <v>2496</v>
      </c>
      <c r="AG302" s="37" t="s">
        <v>2496</v>
      </c>
      <c r="AH302" s="37" t="s">
        <v>2496</v>
      </c>
      <c r="AI302" s="37" t="s">
        <v>2496</v>
      </c>
      <c r="AJ302" s="37" t="s">
        <v>2496</v>
      </c>
      <c r="AK302" s="37" t="s">
        <v>2496</v>
      </c>
      <c r="AL302" s="37" t="s">
        <v>2496</v>
      </c>
      <c r="AM302" s="37" t="s">
        <v>8</v>
      </c>
      <c r="AN302" s="37" t="s">
        <v>116</v>
      </c>
      <c r="AO302" s="37" t="s">
        <v>140</v>
      </c>
      <c r="AP302" s="62" t="s">
        <v>143</v>
      </c>
      <c r="AQ302" s="37" t="s">
        <v>151</v>
      </c>
      <c r="AR302" s="37" t="s">
        <v>4501</v>
      </c>
      <c r="AS302" s="37"/>
      <c r="AT302" s="37" t="s">
        <v>5072</v>
      </c>
      <c r="AU302" s="37">
        <v>3223441360</v>
      </c>
      <c r="AV302" s="37"/>
      <c r="AW302" s="37">
        <v>1</v>
      </c>
      <c r="AX302" s="37" t="s">
        <v>135</v>
      </c>
      <c r="AY302" s="37" t="s">
        <v>2496</v>
      </c>
      <c r="AZ302" s="58"/>
      <c r="BA302" s="37" t="s">
        <v>2496</v>
      </c>
      <c r="BB302" s="37" t="s">
        <v>2496</v>
      </c>
      <c r="BC302" s="37" t="s">
        <v>3654</v>
      </c>
      <c r="BD302" s="37"/>
      <c r="BE302" s="37" t="s">
        <v>2434</v>
      </c>
      <c r="BF302" s="37" t="s">
        <v>2</v>
      </c>
      <c r="BG302" s="37">
        <v>1123161620</v>
      </c>
      <c r="BH302" s="37" t="s">
        <v>3779</v>
      </c>
      <c r="BI302" s="37" t="s">
        <v>3698</v>
      </c>
      <c r="BJ302" s="37" t="s">
        <v>3751</v>
      </c>
      <c r="BK302" s="37" t="s">
        <v>5073</v>
      </c>
      <c r="BL302" s="79">
        <v>36983</v>
      </c>
      <c r="BM302" s="37" t="s">
        <v>8</v>
      </c>
      <c r="BN302" s="37" t="s">
        <v>28</v>
      </c>
      <c r="BO302" s="37" t="s">
        <v>3008</v>
      </c>
      <c r="BP302" s="37" t="s">
        <v>2</v>
      </c>
      <c r="BQ302" s="37">
        <v>1023038235</v>
      </c>
      <c r="BR302" s="37" t="s">
        <v>3831</v>
      </c>
      <c r="BS302" s="37" t="s">
        <v>3782</v>
      </c>
      <c r="BT302" s="37" t="s">
        <v>3731</v>
      </c>
      <c r="BU302" s="37" t="s">
        <v>2714</v>
      </c>
      <c r="BV302" s="79">
        <v>36423</v>
      </c>
      <c r="BW302" s="50">
        <f t="shared" ca="1" si="24"/>
        <v>23</v>
      </c>
      <c r="BX302" s="62" t="s">
        <v>8</v>
      </c>
      <c r="BY302" s="62" t="s">
        <v>116</v>
      </c>
      <c r="BZ302" s="62" t="s">
        <v>116</v>
      </c>
      <c r="CA302" s="37" t="s">
        <v>2</v>
      </c>
      <c r="CB302" s="37">
        <v>1123161620</v>
      </c>
      <c r="CC302" s="37" t="s">
        <v>3779</v>
      </c>
      <c r="CD302" s="37" t="s">
        <v>3698</v>
      </c>
      <c r="CE302" s="37" t="s">
        <v>3751</v>
      </c>
      <c r="CF302" s="37" t="s">
        <v>5073</v>
      </c>
      <c r="CG302" s="79">
        <v>36983</v>
      </c>
      <c r="CH302" s="50">
        <f t="shared" ca="1" si="23"/>
        <v>21</v>
      </c>
      <c r="CI302" s="62" t="s">
        <v>8</v>
      </c>
      <c r="CJ302" s="62" t="s">
        <v>28</v>
      </c>
      <c r="CK302" s="62" t="s">
        <v>3008</v>
      </c>
      <c r="CL302" s="37" t="s">
        <v>2443</v>
      </c>
      <c r="CM302" s="37" t="s">
        <v>2462</v>
      </c>
      <c r="CN302" s="37" t="s">
        <v>2495</v>
      </c>
      <c r="CO302" s="117">
        <v>44621</v>
      </c>
      <c r="CP302" s="37" t="s">
        <v>2495</v>
      </c>
      <c r="CQ302" s="37" t="s">
        <v>2495</v>
      </c>
      <c r="CR302" s="37">
        <v>3</v>
      </c>
      <c r="CS302" s="37" t="s">
        <v>2495</v>
      </c>
      <c r="CT302" s="37"/>
      <c r="CU302" s="37"/>
      <c r="CV302" s="37">
        <v>36</v>
      </c>
      <c r="CW302" s="37" t="s">
        <v>5267</v>
      </c>
      <c r="CX302" s="37" t="s">
        <v>5268</v>
      </c>
      <c r="CY302" s="37" t="s">
        <v>2495</v>
      </c>
      <c r="CZ302" s="37"/>
      <c r="DA302" s="37"/>
      <c r="DB302" s="37"/>
      <c r="DC30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2" s="37"/>
    </row>
    <row r="303" spans="1:108" ht="45" customHeight="1" x14ac:dyDescent="0.3">
      <c r="A303" s="50">
        <v>1026604149</v>
      </c>
      <c r="B303" s="37" t="s">
        <v>2428</v>
      </c>
      <c r="C303" s="81">
        <v>44623</v>
      </c>
      <c r="D303" s="81">
        <v>44648</v>
      </c>
      <c r="E303" s="50" t="e">
        <f>VLOOKUP(MATRIZ_PRINCIPAL_USUARIOS[[#This Row],[NUMERO DE DOCUMENTO]],#REF!,2,0)</f>
        <v>#REF!</v>
      </c>
      <c r="F303" s="50" t="e">
        <f>VLOOKUP(MATRIZ_PRINCIPAL_USUARIOS[[#This Row],[NOMBRE COMPLETO]],$E$659:$E$682,1,0)</f>
        <v>#N/A</v>
      </c>
      <c r="G303" s="50"/>
      <c r="H303" s="37" t="s">
        <v>4102</v>
      </c>
      <c r="I303" s="37" t="s">
        <v>3674</v>
      </c>
      <c r="J303" s="37" t="e">
        <f>VLOOKUP(MATRIZ_PRINCIPAL_USUARIOS[[#This Row],[DUPLA]],DUPLAS[],2,0)</f>
        <v>#N/A</v>
      </c>
      <c r="K303" s="37" t="s">
        <v>1</v>
      </c>
      <c r="L303" s="37" t="s">
        <v>4438</v>
      </c>
      <c r="M303" s="37" t="s">
        <v>4439</v>
      </c>
      <c r="N303" s="37" t="s">
        <v>4440</v>
      </c>
      <c r="O303" s="37" t="s">
        <v>3737</v>
      </c>
      <c r="P30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ANNYE HINATA TREJOS GONZALEZ</v>
      </c>
      <c r="Q303" s="79">
        <v>44561</v>
      </c>
      <c r="R303" s="50">
        <f t="shared" ca="1" si="20"/>
        <v>1</v>
      </c>
      <c r="S303" s="50">
        <f t="shared" ca="1" si="21"/>
        <v>2</v>
      </c>
      <c r="T303" s="50">
        <f t="shared" ca="1" si="22"/>
        <v>12</v>
      </c>
      <c r="U303" s="37" t="str">
        <f ca="1">IF(MATRIZ_PRINCIPAL_USUARIOS[[#This Row],[FECHA DE NACIMIENTO]]&gt;0,CONCATENATE(R303," AÑOS ",S303," MESES ",T303," DIAS "),"")</f>
        <v xml:space="preserve">1 AÑOS 2 MESES 12 DIAS </v>
      </c>
      <c r="V30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3" s="116" t="s">
        <v>130</v>
      </c>
      <c r="X303" s="37" t="s">
        <v>8</v>
      </c>
      <c r="Y303" s="37" t="s">
        <v>116</v>
      </c>
      <c r="Z303" s="37" t="s">
        <v>116</v>
      </c>
      <c r="AA303" s="37" t="s">
        <v>2496</v>
      </c>
      <c r="AB303" s="37" t="s">
        <v>2496</v>
      </c>
      <c r="AC303" s="37"/>
      <c r="AD303" s="37" t="s">
        <v>2518</v>
      </c>
      <c r="AE303" s="37"/>
      <c r="AF303" s="37" t="s">
        <v>2496</v>
      </c>
      <c r="AG303" s="37" t="s">
        <v>2496</v>
      </c>
      <c r="AH303" s="37" t="s">
        <v>2496</v>
      </c>
      <c r="AI303" s="37" t="s">
        <v>2496</v>
      </c>
      <c r="AJ303" s="37" t="s">
        <v>2496</v>
      </c>
      <c r="AK303" s="37" t="s">
        <v>2496</v>
      </c>
      <c r="AL303" s="37" t="s">
        <v>2496</v>
      </c>
      <c r="AM303" s="37" t="s">
        <v>8</v>
      </c>
      <c r="AN303" s="37" t="s">
        <v>116</v>
      </c>
      <c r="AO303" s="37" t="s">
        <v>140</v>
      </c>
      <c r="AP303" s="62" t="s">
        <v>143</v>
      </c>
      <c r="AQ303" s="37" t="s">
        <v>151</v>
      </c>
      <c r="AR303" s="37" t="s">
        <v>5074</v>
      </c>
      <c r="AS303" s="37"/>
      <c r="AT303" s="37" t="s">
        <v>5075</v>
      </c>
      <c r="AU303" s="37">
        <v>3016911717</v>
      </c>
      <c r="AV303" s="37">
        <v>3044816545</v>
      </c>
      <c r="AW303" s="37">
        <v>1</v>
      </c>
      <c r="AX303" s="37" t="s">
        <v>135</v>
      </c>
      <c r="AY303" s="37" t="s">
        <v>2496</v>
      </c>
      <c r="AZ303" s="58"/>
      <c r="BA303" s="37" t="s">
        <v>2496</v>
      </c>
      <c r="BB303" s="37" t="s">
        <v>2496</v>
      </c>
      <c r="BC303" s="37" t="s">
        <v>3654</v>
      </c>
      <c r="BD303" s="37"/>
      <c r="BE303" s="37" t="s">
        <v>2440</v>
      </c>
      <c r="BF303" s="37" t="s">
        <v>2</v>
      </c>
      <c r="BG303" s="37">
        <v>51906526</v>
      </c>
      <c r="BH303" s="37" t="s">
        <v>3961</v>
      </c>
      <c r="BI303" s="37" t="s">
        <v>5076</v>
      </c>
      <c r="BJ303" s="37" t="s">
        <v>3730</v>
      </c>
      <c r="BK303" s="37" t="s">
        <v>3771</v>
      </c>
      <c r="BL303" s="79">
        <v>25277</v>
      </c>
      <c r="BM303" s="37" t="s">
        <v>8</v>
      </c>
      <c r="BN303" s="37" t="s">
        <v>116</v>
      </c>
      <c r="BO303" s="37" t="s">
        <v>116</v>
      </c>
      <c r="BP303" s="37" t="s">
        <v>2</v>
      </c>
      <c r="BQ303" s="37">
        <v>1088293776</v>
      </c>
      <c r="BR303" s="37" t="s">
        <v>3858</v>
      </c>
      <c r="BS303" s="37"/>
      <c r="BT303" s="37" t="s">
        <v>4440</v>
      </c>
      <c r="BU303" s="37" t="s">
        <v>5077</v>
      </c>
      <c r="BV303" s="79">
        <v>33505</v>
      </c>
      <c r="BW303" s="50">
        <f t="shared" ca="1" si="24"/>
        <v>31</v>
      </c>
      <c r="BX303" s="62" t="s">
        <v>8</v>
      </c>
      <c r="BY303" s="62" t="s">
        <v>98</v>
      </c>
      <c r="BZ303" s="62" t="s">
        <v>90</v>
      </c>
      <c r="CA303" s="37" t="s">
        <v>2</v>
      </c>
      <c r="CB303" s="37">
        <v>1053693268</v>
      </c>
      <c r="CC303" s="37" t="s">
        <v>5212</v>
      </c>
      <c r="CD303" s="37" t="s">
        <v>3984</v>
      </c>
      <c r="CE303" s="37" t="s">
        <v>3737</v>
      </c>
      <c r="CF303" s="37" t="s">
        <v>3730</v>
      </c>
      <c r="CG303" s="79">
        <v>33661</v>
      </c>
      <c r="CH303" s="50">
        <f t="shared" ca="1" si="23"/>
        <v>31</v>
      </c>
      <c r="CI303" s="62" t="s">
        <v>8</v>
      </c>
      <c r="CJ303" s="62" t="s">
        <v>116</v>
      </c>
      <c r="CK303" s="62" t="s">
        <v>116</v>
      </c>
      <c r="CL303" s="37" t="s">
        <v>2443</v>
      </c>
      <c r="CM303" s="37" t="s">
        <v>2462</v>
      </c>
      <c r="CN303" s="37" t="s">
        <v>2495</v>
      </c>
      <c r="CO303" s="117">
        <v>44628</v>
      </c>
      <c r="CP303" s="37" t="s">
        <v>2495</v>
      </c>
      <c r="CQ303" s="37" t="s">
        <v>2495</v>
      </c>
      <c r="CR303" s="37">
        <v>2</v>
      </c>
      <c r="CS303" s="37" t="s">
        <v>2495</v>
      </c>
      <c r="CT303" s="37"/>
      <c r="CU303" s="37"/>
      <c r="CV303" s="37">
        <v>38</v>
      </c>
      <c r="CW303" s="37" t="s">
        <v>5269</v>
      </c>
      <c r="CX303" s="37">
        <v>45</v>
      </c>
      <c r="CY303" s="37" t="s">
        <v>2496</v>
      </c>
      <c r="CZ303" s="37">
        <v>1</v>
      </c>
      <c r="DA303" s="37"/>
      <c r="DB303" s="37"/>
      <c r="DC30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3" s="37"/>
    </row>
    <row r="304" spans="1:108" ht="45" customHeight="1" x14ac:dyDescent="0.3">
      <c r="A304" s="50">
        <v>1023047101</v>
      </c>
      <c r="B304" s="37" t="s">
        <v>2427</v>
      </c>
      <c r="C304" s="81">
        <v>44623</v>
      </c>
      <c r="D304" s="81"/>
      <c r="E304" s="50"/>
      <c r="F304" s="50"/>
      <c r="G304" s="50"/>
      <c r="H304" s="37" t="s">
        <v>4102</v>
      </c>
      <c r="I304" s="37" t="s">
        <v>6747</v>
      </c>
      <c r="J304" s="37" t="str">
        <f>VLOOKUP(MATRIZ_PRINCIPAL_USUARIOS[[#This Row],[DUPLA]],DUPLAS[],2,0)</f>
        <v>EMILCE SANCHEZ - MARTHA PACASUCA</v>
      </c>
      <c r="K304" s="37" t="s">
        <v>1</v>
      </c>
      <c r="L304" s="37" t="s">
        <v>3796</v>
      </c>
      <c r="M304" s="37" t="s">
        <v>2620</v>
      </c>
      <c r="N304" s="37" t="s">
        <v>4441</v>
      </c>
      <c r="O304" s="37" t="s">
        <v>3815</v>
      </c>
      <c r="P30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SANTIAGO CAMELO RUEDA</v>
      </c>
      <c r="Q304" s="79">
        <v>44435</v>
      </c>
      <c r="R304" s="50">
        <f t="shared" ca="1" si="20"/>
        <v>1</v>
      </c>
      <c r="S304" s="50">
        <f t="shared" ca="1" si="21"/>
        <v>6</v>
      </c>
      <c r="T304" s="50">
        <f t="shared" ca="1" si="22"/>
        <v>16</v>
      </c>
      <c r="U304" s="37" t="str">
        <f ca="1">IF(MATRIZ_PRINCIPAL_USUARIOS[[#This Row],[FECHA DE NACIMIENTO]]&gt;0,CONCATENATE(R304," AÑOS ",S304," MESES ",T304," DIAS "),"")</f>
        <v xml:space="preserve">1 AÑOS 6 MESES 16 DIAS </v>
      </c>
      <c r="V30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4" s="116" t="s">
        <v>129</v>
      </c>
      <c r="X304" s="37" t="s">
        <v>8</v>
      </c>
      <c r="Y304" s="37" t="s">
        <v>116</v>
      </c>
      <c r="Z304" s="37" t="s">
        <v>116</v>
      </c>
      <c r="AA304" s="37" t="s">
        <v>2496</v>
      </c>
      <c r="AB304" s="37" t="s">
        <v>2496</v>
      </c>
      <c r="AC304" s="37"/>
      <c r="AD304" s="37" t="s">
        <v>2518</v>
      </c>
      <c r="AE304" s="37"/>
      <c r="AF304" s="37" t="s">
        <v>2496</v>
      </c>
      <c r="AG304" s="37" t="s">
        <v>2496</v>
      </c>
      <c r="AH304" s="37" t="s">
        <v>2496</v>
      </c>
      <c r="AI304" s="37" t="s">
        <v>2496</v>
      </c>
      <c r="AJ304" s="37" t="s">
        <v>2496</v>
      </c>
      <c r="AK304" s="37" t="s">
        <v>2496</v>
      </c>
      <c r="AL304" s="37" t="s">
        <v>2496</v>
      </c>
      <c r="AM304" s="37" t="s">
        <v>8</v>
      </c>
      <c r="AN304" s="37" t="s">
        <v>116</v>
      </c>
      <c r="AO304" s="37" t="s">
        <v>140</v>
      </c>
      <c r="AP304" s="62" t="s">
        <v>143</v>
      </c>
      <c r="AQ304" s="37" t="s">
        <v>151</v>
      </c>
      <c r="AR304" s="37" t="s">
        <v>4501</v>
      </c>
      <c r="AS304" s="37"/>
      <c r="AT304" s="37" t="s">
        <v>5078</v>
      </c>
      <c r="AU304" s="37">
        <v>3229228180</v>
      </c>
      <c r="AV304" s="37">
        <v>3209860498</v>
      </c>
      <c r="AW304" s="37">
        <v>1</v>
      </c>
      <c r="AX304" s="37" t="s">
        <v>135</v>
      </c>
      <c r="AY304" s="37" t="s">
        <v>2495</v>
      </c>
      <c r="AZ304" s="58" t="s">
        <v>3595</v>
      </c>
      <c r="BA304" s="37" t="s">
        <v>2496</v>
      </c>
      <c r="BB304" s="37" t="s">
        <v>2496</v>
      </c>
      <c r="BC304" s="37" t="s">
        <v>3654</v>
      </c>
      <c r="BD304" s="37"/>
      <c r="BE304" s="37" t="s">
        <v>2440</v>
      </c>
      <c r="BF304" s="37" t="s">
        <v>2</v>
      </c>
      <c r="BG304" s="37">
        <v>52288113</v>
      </c>
      <c r="BH304" s="37" t="s">
        <v>3961</v>
      </c>
      <c r="BI304" s="37" t="s">
        <v>5079</v>
      </c>
      <c r="BJ304" s="37" t="s">
        <v>4329</v>
      </c>
      <c r="BK304" s="37" t="s">
        <v>3820</v>
      </c>
      <c r="BL304" s="79">
        <v>29055</v>
      </c>
      <c r="BM304" s="37" t="s">
        <v>8</v>
      </c>
      <c r="BN304" s="37" t="s">
        <v>116</v>
      </c>
      <c r="BO304" s="37" t="s">
        <v>116</v>
      </c>
      <c r="BP304" s="37" t="s">
        <v>2</v>
      </c>
      <c r="BQ304" s="37">
        <v>1000692134</v>
      </c>
      <c r="BR304" s="37" t="s">
        <v>3726</v>
      </c>
      <c r="BS304" s="37" t="s">
        <v>3916</v>
      </c>
      <c r="BT304" s="37" t="s">
        <v>4441</v>
      </c>
      <c r="BU304" s="37" t="s">
        <v>4329</v>
      </c>
      <c r="BV304" s="79">
        <v>37461</v>
      </c>
      <c r="BW304" s="50">
        <f t="shared" ca="1" si="24"/>
        <v>20</v>
      </c>
      <c r="BX304" s="62" t="s">
        <v>8</v>
      </c>
      <c r="BY304" s="62" t="s">
        <v>116</v>
      </c>
      <c r="BZ304" s="62" t="s">
        <v>116</v>
      </c>
      <c r="CA304" s="37" t="s">
        <v>2</v>
      </c>
      <c r="CB304" s="37">
        <v>1016592968</v>
      </c>
      <c r="CC304" s="37" t="s">
        <v>3938</v>
      </c>
      <c r="CD304" s="37" t="s">
        <v>5213</v>
      </c>
      <c r="CE304" s="37" t="s">
        <v>3815</v>
      </c>
      <c r="CF304" s="37" t="s">
        <v>3827</v>
      </c>
      <c r="CG304" s="79">
        <v>38120</v>
      </c>
      <c r="CH304" s="50">
        <f t="shared" ca="1" si="23"/>
        <v>18</v>
      </c>
      <c r="CI304" s="62" t="s">
        <v>8</v>
      </c>
      <c r="CJ304" s="62" t="s">
        <v>116</v>
      </c>
      <c r="CK304" s="62" t="s">
        <v>116</v>
      </c>
      <c r="CL304" s="37" t="s">
        <v>2444</v>
      </c>
      <c r="CM304" s="37" t="s">
        <v>2462</v>
      </c>
      <c r="CN304" s="37" t="s">
        <v>2495</v>
      </c>
      <c r="CO304" s="117">
        <v>44621</v>
      </c>
      <c r="CP304" s="37" t="s">
        <v>2495</v>
      </c>
      <c r="CQ304" s="37" t="s">
        <v>2495</v>
      </c>
      <c r="CR304" s="37">
        <v>2</v>
      </c>
      <c r="CS304" s="37" t="s">
        <v>2496</v>
      </c>
      <c r="CT304" s="37"/>
      <c r="CU304" s="37"/>
      <c r="CV304" s="37">
        <v>39</v>
      </c>
      <c r="CW304" s="37" t="s">
        <v>5270</v>
      </c>
      <c r="CX304" s="37">
        <v>54</v>
      </c>
      <c r="CY304" s="37" t="s">
        <v>2496</v>
      </c>
      <c r="CZ304" s="37">
        <v>6</v>
      </c>
      <c r="DA304" s="37"/>
      <c r="DB304" s="37"/>
      <c r="DC30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4" s="37"/>
    </row>
    <row r="305" spans="1:108" ht="45" customHeight="1" x14ac:dyDescent="0.3">
      <c r="A305" s="50">
        <v>1019160387</v>
      </c>
      <c r="B305" s="37" t="s">
        <v>2428</v>
      </c>
      <c r="C305" s="81">
        <v>44623</v>
      </c>
      <c r="D305" s="81">
        <v>44830</v>
      </c>
      <c r="E305" s="50" t="e">
        <f>VLOOKUP(MATRIZ_PRINCIPAL_USUARIOS[[#This Row],[NUMERO DE DOCUMENTO]],#REF!,2,0)</f>
        <v>#REF!</v>
      </c>
      <c r="F305" s="50" t="e">
        <f>VLOOKUP(MATRIZ_PRINCIPAL_USUARIOS[[#This Row],[NOMBRE COMPLETO]],$E$659:$E$682,1,0)</f>
        <v>#N/A</v>
      </c>
      <c r="G305" s="50"/>
      <c r="H305" s="37" t="s">
        <v>4102</v>
      </c>
      <c r="I305" s="37" t="s">
        <v>6747</v>
      </c>
      <c r="J305" s="37" t="str">
        <f>VLOOKUP(MATRIZ_PRINCIPAL_USUARIOS[[#This Row],[DUPLA]],DUPLAS[],2,0)</f>
        <v>EMILCE SANCHEZ - MARTHA PACASUCA</v>
      </c>
      <c r="K305" s="37" t="s">
        <v>1</v>
      </c>
      <c r="L305" s="37" t="s">
        <v>4442</v>
      </c>
      <c r="M305" s="37" t="s">
        <v>4211</v>
      </c>
      <c r="N305" s="37" t="s">
        <v>4443</v>
      </c>
      <c r="O305" s="37" t="s">
        <v>4388</v>
      </c>
      <c r="P30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DENAYLIN ROSARIO TORRADO ROCHA</v>
      </c>
      <c r="Q305" s="79">
        <v>44385</v>
      </c>
      <c r="R305" s="50">
        <f t="shared" ca="1" si="20"/>
        <v>1</v>
      </c>
      <c r="S305" s="50">
        <f t="shared" ca="1" si="21"/>
        <v>8</v>
      </c>
      <c r="T305" s="50">
        <f t="shared" ca="1" si="22"/>
        <v>7</v>
      </c>
      <c r="U305" s="37" t="str">
        <f ca="1">IF(MATRIZ_PRINCIPAL_USUARIOS[[#This Row],[FECHA DE NACIMIENTO]]&gt;0,CONCATENATE(R305," AÑOS ",S305," MESES ",T305," DIAS "),"")</f>
        <v xml:space="preserve">1 AÑOS 8 MESES 7 DIAS </v>
      </c>
      <c r="V30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5" s="116" t="s">
        <v>130</v>
      </c>
      <c r="X305" s="37" t="s">
        <v>8</v>
      </c>
      <c r="Y305" s="37" t="s">
        <v>116</v>
      </c>
      <c r="Z305" s="37" t="s">
        <v>116</v>
      </c>
      <c r="AA305" s="37" t="s">
        <v>2496</v>
      </c>
      <c r="AB305" s="37" t="s">
        <v>2496</v>
      </c>
      <c r="AC305" s="37"/>
      <c r="AD305" s="37" t="s">
        <v>2518</v>
      </c>
      <c r="AE305" s="37"/>
      <c r="AF305" s="37" t="s">
        <v>2496</v>
      </c>
      <c r="AG305" s="37" t="s">
        <v>2496</v>
      </c>
      <c r="AH305" s="37" t="s">
        <v>2496</v>
      </c>
      <c r="AI305" s="37" t="s">
        <v>2496</v>
      </c>
      <c r="AJ305" s="37" t="s">
        <v>2496</v>
      </c>
      <c r="AK305" s="37" t="s">
        <v>2496</v>
      </c>
      <c r="AL305" s="37" t="s">
        <v>2496</v>
      </c>
      <c r="AM305" s="37" t="s">
        <v>8</v>
      </c>
      <c r="AN305" s="37" t="s">
        <v>116</v>
      </c>
      <c r="AO305" s="37" t="s">
        <v>140</v>
      </c>
      <c r="AP305" s="62" t="s">
        <v>143</v>
      </c>
      <c r="AQ305" s="37" t="s">
        <v>151</v>
      </c>
      <c r="AR305" s="37" t="s">
        <v>4539</v>
      </c>
      <c r="AS305" s="37"/>
      <c r="AT305" s="37" t="s">
        <v>5080</v>
      </c>
      <c r="AU305" s="37">
        <v>3017678005</v>
      </c>
      <c r="AV305" s="37"/>
      <c r="AW305" s="37">
        <v>1</v>
      </c>
      <c r="AX305" s="37" t="s">
        <v>135</v>
      </c>
      <c r="AY305" s="37" t="s">
        <v>2495</v>
      </c>
      <c r="AZ305" s="58" t="s">
        <v>3591</v>
      </c>
      <c r="BA305" s="37" t="s">
        <v>2496</v>
      </c>
      <c r="BB305" s="37" t="s">
        <v>2496</v>
      </c>
      <c r="BC305" s="37" t="s">
        <v>3607</v>
      </c>
      <c r="BD305" s="37"/>
      <c r="BE305" s="37" t="s">
        <v>2434</v>
      </c>
      <c r="BF305" s="37" t="s">
        <v>2</v>
      </c>
      <c r="BG305" s="37">
        <v>1235255381</v>
      </c>
      <c r="BH305" s="37" t="s">
        <v>5081</v>
      </c>
      <c r="BI305" s="37"/>
      <c r="BJ305" s="37" t="s">
        <v>4388</v>
      </c>
      <c r="BK305" s="37" t="s">
        <v>3818</v>
      </c>
      <c r="BL305" s="79">
        <v>33026</v>
      </c>
      <c r="BM305" s="37" t="s">
        <v>9</v>
      </c>
      <c r="BN305" s="37" t="s">
        <v>45</v>
      </c>
      <c r="BO305" s="37" t="s">
        <v>45</v>
      </c>
      <c r="BP305" s="37" t="s">
        <v>2</v>
      </c>
      <c r="BQ305" s="37">
        <v>1090504121</v>
      </c>
      <c r="BR305" s="37" t="s">
        <v>5082</v>
      </c>
      <c r="BS305" s="37"/>
      <c r="BT305" s="37" t="s">
        <v>4443</v>
      </c>
      <c r="BU305" s="37" t="s">
        <v>5083</v>
      </c>
      <c r="BV305" s="79">
        <v>33942</v>
      </c>
      <c r="BW305" s="50">
        <f t="shared" ca="1" si="24"/>
        <v>30</v>
      </c>
      <c r="BX305" s="62" t="s">
        <v>8</v>
      </c>
      <c r="BY305" s="62" t="s">
        <v>98</v>
      </c>
      <c r="BZ305" s="62" t="s">
        <v>90</v>
      </c>
      <c r="CA305" s="37" t="s">
        <v>2</v>
      </c>
      <c r="CB305" s="37">
        <v>1235255381</v>
      </c>
      <c r="CC305" s="37" t="s">
        <v>5081</v>
      </c>
      <c r="CD305" s="37"/>
      <c r="CE305" s="37" t="s">
        <v>4388</v>
      </c>
      <c r="CF305" s="37" t="s">
        <v>3818</v>
      </c>
      <c r="CG305" s="79">
        <v>33026</v>
      </c>
      <c r="CH305" s="50">
        <f t="shared" ca="1" si="23"/>
        <v>32</v>
      </c>
      <c r="CI305" s="62" t="s">
        <v>9</v>
      </c>
      <c r="CJ305" s="62" t="s">
        <v>45</v>
      </c>
      <c r="CK305" s="62" t="s">
        <v>45</v>
      </c>
      <c r="CL305" s="37" t="s">
        <v>2444</v>
      </c>
      <c r="CM305" s="37" t="s">
        <v>2466</v>
      </c>
      <c r="CN305" s="37" t="s">
        <v>2495</v>
      </c>
      <c r="CO305" s="117">
        <v>44621</v>
      </c>
      <c r="CP305" s="37" t="s">
        <v>2495</v>
      </c>
      <c r="CQ305" s="37" t="s">
        <v>2495</v>
      </c>
      <c r="CR305" s="37">
        <v>2</v>
      </c>
      <c r="CS305" s="37" t="s">
        <v>2496</v>
      </c>
      <c r="CT305" s="37"/>
      <c r="CU305" s="37"/>
      <c r="CV305" s="37" t="s">
        <v>5271</v>
      </c>
      <c r="CW305" s="37" t="s">
        <v>5272</v>
      </c>
      <c r="CX305" s="37">
        <v>49</v>
      </c>
      <c r="CY305" s="37" t="s">
        <v>2496</v>
      </c>
      <c r="CZ305" s="37">
        <v>6</v>
      </c>
      <c r="DA305" s="37"/>
      <c r="DB305" s="37"/>
      <c r="DC30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5" s="37"/>
    </row>
    <row r="306" spans="1:108" ht="45" customHeight="1" x14ac:dyDescent="0.3">
      <c r="A306" s="50">
        <v>1093612269</v>
      </c>
      <c r="B306" s="37" t="s">
        <v>2428</v>
      </c>
      <c r="C306" s="81">
        <v>44623</v>
      </c>
      <c r="D306" s="81">
        <v>44697</v>
      </c>
      <c r="E306" s="50" t="e">
        <f>VLOOKUP(MATRIZ_PRINCIPAL_USUARIOS[[#This Row],[NUMERO DE DOCUMENTO]],#REF!,2,0)</f>
        <v>#REF!</v>
      </c>
      <c r="F306" s="50" t="e">
        <f>VLOOKUP(MATRIZ_PRINCIPAL_USUARIOS[[#This Row],[NOMBRE COMPLETO]],$E$659:$E$682,1,0)</f>
        <v>#N/A</v>
      </c>
      <c r="G306" s="50"/>
      <c r="H306" s="37" t="s">
        <v>4102</v>
      </c>
      <c r="I306" s="37" t="s">
        <v>6747</v>
      </c>
      <c r="J306" s="37" t="str">
        <f>VLOOKUP(MATRIZ_PRINCIPAL_USUARIOS[[#This Row],[DUPLA]],DUPLAS[],2,0)</f>
        <v>EMILCE SANCHEZ - MARTHA PACASUCA</v>
      </c>
      <c r="K306" s="37" t="s">
        <v>1</v>
      </c>
      <c r="L306" s="37" t="s">
        <v>3763</v>
      </c>
      <c r="M306" s="37" t="s">
        <v>3965</v>
      </c>
      <c r="N306" s="37" t="s">
        <v>3730</v>
      </c>
      <c r="O306" s="37" t="s">
        <v>4444</v>
      </c>
      <c r="P30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LEONARDO ALFONSO RODRIGUEZ HIDALGO</v>
      </c>
      <c r="Q306" s="79">
        <v>44399</v>
      </c>
      <c r="R306" s="50">
        <f t="shared" ca="1" si="20"/>
        <v>1</v>
      </c>
      <c r="S306" s="50">
        <f t="shared" ca="1" si="21"/>
        <v>7</v>
      </c>
      <c r="T306" s="50">
        <f t="shared" ca="1" si="22"/>
        <v>21</v>
      </c>
      <c r="U306" s="37" t="str">
        <f ca="1">IF(MATRIZ_PRINCIPAL_USUARIOS[[#This Row],[FECHA DE NACIMIENTO]]&gt;0,CONCATENATE(R306," AÑOS ",S306," MESES ",T306," DIAS "),"")</f>
        <v xml:space="preserve">1 AÑOS 7 MESES 21 DIAS </v>
      </c>
      <c r="V30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6" s="116" t="s">
        <v>129</v>
      </c>
      <c r="X306" s="37" t="s">
        <v>8</v>
      </c>
      <c r="Y306" s="37" t="s">
        <v>116</v>
      </c>
      <c r="Z306" s="37" t="s">
        <v>116</v>
      </c>
      <c r="AA306" s="37" t="s">
        <v>2496</v>
      </c>
      <c r="AB306" s="37" t="s">
        <v>2496</v>
      </c>
      <c r="AC306" s="37"/>
      <c r="AD306" s="37" t="s">
        <v>2518</v>
      </c>
      <c r="AE306" s="37"/>
      <c r="AF306" s="37" t="s">
        <v>2496</v>
      </c>
      <c r="AG306" s="37" t="s">
        <v>2496</v>
      </c>
      <c r="AH306" s="37" t="s">
        <v>2496</v>
      </c>
      <c r="AI306" s="37" t="s">
        <v>2496</v>
      </c>
      <c r="AJ306" s="37" t="s">
        <v>2496</v>
      </c>
      <c r="AK306" s="37" t="s">
        <v>2496</v>
      </c>
      <c r="AL306" s="37" t="s">
        <v>2496</v>
      </c>
      <c r="AM306" s="37" t="s">
        <v>8</v>
      </c>
      <c r="AN306" s="37" t="s">
        <v>116</v>
      </c>
      <c r="AO306" s="37" t="s">
        <v>140</v>
      </c>
      <c r="AP306" s="62" t="s">
        <v>143</v>
      </c>
      <c r="AQ306" s="37" t="s">
        <v>151</v>
      </c>
      <c r="AR306" s="37" t="s">
        <v>4652</v>
      </c>
      <c r="AS306" s="37"/>
      <c r="AT306" s="37" t="s">
        <v>5084</v>
      </c>
      <c r="AU306" s="37">
        <v>3027451392</v>
      </c>
      <c r="AV306" s="37">
        <v>3218347927</v>
      </c>
      <c r="AW306" s="37">
        <v>1</v>
      </c>
      <c r="AX306" s="37" t="s">
        <v>135</v>
      </c>
      <c r="AY306" s="37" t="s">
        <v>2495</v>
      </c>
      <c r="AZ306" s="58" t="s">
        <v>3590</v>
      </c>
      <c r="BA306" s="37" t="s">
        <v>2496</v>
      </c>
      <c r="BB306" s="37" t="s">
        <v>2496</v>
      </c>
      <c r="BC306" s="37" t="s">
        <v>3607</v>
      </c>
      <c r="BD306" s="37"/>
      <c r="BE306" s="37" t="s">
        <v>2434</v>
      </c>
      <c r="BF306" s="37" t="s">
        <v>5</v>
      </c>
      <c r="BG306" s="37"/>
      <c r="BH306" s="37" t="s">
        <v>5085</v>
      </c>
      <c r="BI306" s="37" t="s">
        <v>3740</v>
      </c>
      <c r="BJ306" s="37" t="s">
        <v>4444</v>
      </c>
      <c r="BK306" s="37" t="s">
        <v>3840</v>
      </c>
      <c r="BL306" s="79">
        <v>33853</v>
      </c>
      <c r="BM306" s="37" t="s">
        <v>9</v>
      </c>
      <c r="BN306" s="37" t="s">
        <v>45</v>
      </c>
      <c r="BO306" s="37" t="s">
        <v>45</v>
      </c>
      <c r="BP306" s="37" t="s">
        <v>2</v>
      </c>
      <c r="BQ306" s="37">
        <v>1093746564</v>
      </c>
      <c r="BR306" s="37" t="s">
        <v>3905</v>
      </c>
      <c r="BS306" s="37" t="s">
        <v>3965</v>
      </c>
      <c r="BT306" s="37" t="s">
        <v>3730</v>
      </c>
      <c r="BU306" s="37" t="s">
        <v>3954</v>
      </c>
      <c r="BV306" s="79">
        <v>32431</v>
      </c>
      <c r="BW306" s="50">
        <f t="shared" ca="1" si="24"/>
        <v>34</v>
      </c>
      <c r="BX306" s="62" t="s">
        <v>8</v>
      </c>
      <c r="BY306" s="62" t="s">
        <v>98</v>
      </c>
      <c r="BZ306" s="62" t="s">
        <v>90</v>
      </c>
      <c r="CA306" s="37" t="s">
        <v>5</v>
      </c>
      <c r="CB306" s="37"/>
      <c r="CC306" s="37" t="s">
        <v>5085</v>
      </c>
      <c r="CD306" s="37" t="s">
        <v>3740</v>
      </c>
      <c r="CE306" s="37" t="s">
        <v>4444</v>
      </c>
      <c r="CF306" s="37" t="s">
        <v>3840</v>
      </c>
      <c r="CG306" s="79">
        <v>33853</v>
      </c>
      <c r="CH306" s="50">
        <f t="shared" ca="1" si="23"/>
        <v>30</v>
      </c>
      <c r="CI306" s="62" t="s">
        <v>9</v>
      </c>
      <c r="CJ306" s="62" t="s">
        <v>45</v>
      </c>
      <c r="CK306" s="62" t="s">
        <v>45</v>
      </c>
      <c r="CL306" s="37" t="s">
        <v>2443</v>
      </c>
      <c r="CM306" s="37" t="s">
        <v>2466</v>
      </c>
      <c r="CN306" s="37" t="s">
        <v>2495</v>
      </c>
      <c r="CO306" s="117">
        <v>44621</v>
      </c>
      <c r="CP306" s="37" t="s">
        <v>2495</v>
      </c>
      <c r="CQ306" s="37" t="s">
        <v>2495</v>
      </c>
      <c r="CR306" s="37">
        <v>3</v>
      </c>
      <c r="CS306" s="37" t="s">
        <v>2496</v>
      </c>
      <c r="CT306" s="37"/>
      <c r="CU306" s="37"/>
      <c r="CV306" s="37">
        <v>38</v>
      </c>
      <c r="CW306" s="37" t="s">
        <v>5273</v>
      </c>
      <c r="CX306" s="37">
        <v>49</v>
      </c>
      <c r="CY306" s="37" t="s">
        <v>2496</v>
      </c>
      <c r="CZ306" s="37">
        <v>6</v>
      </c>
      <c r="DA306" s="37"/>
      <c r="DB306" s="37"/>
      <c r="DC30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6" s="37"/>
    </row>
    <row r="307" spans="1:108" ht="45" customHeight="1" x14ac:dyDescent="0.3">
      <c r="A307" s="50">
        <v>1023047166</v>
      </c>
      <c r="B307" s="37" t="s">
        <v>2428</v>
      </c>
      <c r="C307" s="81">
        <v>44623</v>
      </c>
      <c r="D307" s="81">
        <v>44671</v>
      </c>
      <c r="E307" s="50" t="e">
        <f>VLOOKUP(MATRIZ_PRINCIPAL_USUARIOS[[#This Row],[NUMERO DE DOCUMENTO]],#REF!,2,0)</f>
        <v>#REF!</v>
      </c>
      <c r="F307" s="50" t="e">
        <f>VLOOKUP(MATRIZ_PRINCIPAL_USUARIOS[[#This Row],[NOMBRE COMPLETO]],$E$659:$E$682,1,0)</f>
        <v>#N/A</v>
      </c>
      <c r="G307" s="50"/>
      <c r="H307" s="37" t="s">
        <v>4102</v>
      </c>
      <c r="I307" s="37" t="s">
        <v>6747</v>
      </c>
      <c r="J307" s="37" t="str">
        <f>VLOOKUP(MATRIZ_PRINCIPAL_USUARIOS[[#This Row],[DUPLA]],DUPLAS[],2,0)</f>
        <v>EMILCE SANCHEZ - MARTHA PACASUCA</v>
      </c>
      <c r="K307" s="37" t="s">
        <v>1</v>
      </c>
      <c r="L307" s="37" t="s">
        <v>4445</v>
      </c>
      <c r="M307" s="37"/>
      <c r="N307" s="37" t="s">
        <v>4077</v>
      </c>
      <c r="O307" s="37" t="s">
        <v>4446</v>
      </c>
      <c r="P30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MATHEW  PINZON PARDO</v>
      </c>
      <c r="Q307" s="79">
        <v>44435</v>
      </c>
      <c r="R307" s="50">
        <f t="shared" ca="1" si="20"/>
        <v>1</v>
      </c>
      <c r="S307" s="50">
        <f t="shared" ca="1" si="21"/>
        <v>6</v>
      </c>
      <c r="T307" s="50">
        <f t="shared" ca="1" si="22"/>
        <v>16</v>
      </c>
      <c r="U307" s="37" t="str">
        <f ca="1">IF(MATRIZ_PRINCIPAL_USUARIOS[[#This Row],[FECHA DE NACIMIENTO]]&gt;0,CONCATENATE(R307," AÑOS ",S307," MESES ",T307," DIAS "),"")</f>
        <v xml:space="preserve">1 AÑOS 6 MESES 16 DIAS </v>
      </c>
      <c r="V30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7" s="116" t="s">
        <v>129</v>
      </c>
      <c r="X307" s="37" t="s">
        <v>8</v>
      </c>
      <c r="Y307" s="37" t="s">
        <v>116</v>
      </c>
      <c r="Z307" s="37" t="s">
        <v>116</v>
      </c>
      <c r="AA307" s="37" t="s">
        <v>2496</v>
      </c>
      <c r="AB307" s="37" t="s">
        <v>2496</v>
      </c>
      <c r="AC307" s="37"/>
      <c r="AD307" s="37" t="s">
        <v>2518</v>
      </c>
      <c r="AE307" s="37"/>
      <c r="AF307" s="37" t="s">
        <v>2496</v>
      </c>
      <c r="AG307" s="37" t="s">
        <v>2496</v>
      </c>
      <c r="AH307" s="37" t="s">
        <v>2496</v>
      </c>
      <c r="AI307" s="37" t="s">
        <v>2496</v>
      </c>
      <c r="AJ307" s="37" t="s">
        <v>2496</v>
      </c>
      <c r="AK307" s="37" t="s">
        <v>2496</v>
      </c>
      <c r="AL307" s="37" t="s">
        <v>2496</v>
      </c>
      <c r="AM307" s="37" t="s">
        <v>8</v>
      </c>
      <c r="AN307" s="37" t="s">
        <v>116</v>
      </c>
      <c r="AO307" s="37" t="s">
        <v>140</v>
      </c>
      <c r="AP307" s="62" t="s">
        <v>143</v>
      </c>
      <c r="AQ307" s="37" t="s">
        <v>151</v>
      </c>
      <c r="AR307" s="37" t="s">
        <v>4662</v>
      </c>
      <c r="AS307" s="37"/>
      <c r="AT307" s="37" t="s">
        <v>5086</v>
      </c>
      <c r="AU307" s="37">
        <v>3223376869</v>
      </c>
      <c r="AV307" s="37">
        <v>3112771525</v>
      </c>
      <c r="AW307" s="37">
        <v>1</v>
      </c>
      <c r="AX307" s="37" t="s">
        <v>135</v>
      </c>
      <c r="AY307" s="37" t="s">
        <v>2495</v>
      </c>
      <c r="AZ307" s="58" t="s">
        <v>3653</v>
      </c>
      <c r="BA307" s="37" t="s">
        <v>2496</v>
      </c>
      <c r="BB307" s="37" t="s">
        <v>2496</v>
      </c>
      <c r="BC307" s="37" t="s">
        <v>3607</v>
      </c>
      <c r="BD307" s="37"/>
      <c r="BE307" s="37" t="s">
        <v>2434</v>
      </c>
      <c r="BF307" s="37" t="s">
        <v>2</v>
      </c>
      <c r="BG307" s="37">
        <v>1022962343</v>
      </c>
      <c r="BH307" s="37" t="s">
        <v>3902</v>
      </c>
      <c r="BI307" s="37" t="s">
        <v>3811</v>
      </c>
      <c r="BJ307" s="37" t="s">
        <v>4446</v>
      </c>
      <c r="BK307" s="37" t="s">
        <v>5087</v>
      </c>
      <c r="BL307" s="79">
        <v>33111</v>
      </c>
      <c r="BM307" s="37" t="s">
        <v>8</v>
      </c>
      <c r="BN307" s="37" t="s">
        <v>116</v>
      </c>
      <c r="BO307" s="37" t="s">
        <v>116</v>
      </c>
      <c r="BP307" s="37" t="s">
        <v>2</v>
      </c>
      <c r="BQ307" s="37">
        <v>1022995647</v>
      </c>
      <c r="BR307" s="37" t="s">
        <v>5088</v>
      </c>
      <c r="BS307" s="37" t="s">
        <v>3747</v>
      </c>
      <c r="BT307" s="37" t="s">
        <v>4077</v>
      </c>
      <c r="BU307" s="37" t="s">
        <v>5089</v>
      </c>
      <c r="BV307" s="79">
        <v>34425</v>
      </c>
      <c r="BW307" s="50">
        <f t="shared" ca="1" si="24"/>
        <v>28</v>
      </c>
      <c r="BX307" s="62" t="s">
        <v>8</v>
      </c>
      <c r="BY307" s="62" t="s">
        <v>116</v>
      </c>
      <c r="BZ307" s="62" t="s">
        <v>116</v>
      </c>
      <c r="CA307" s="37" t="s">
        <v>2</v>
      </c>
      <c r="CB307" s="37">
        <v>1022962343</v>
      </c>
      <c r="CC307" s="37" t="s">
        <v>3902</v>
      </c>
      <c r="CD307" s="37" t="s">
        <v>3811</v>
      </c>
      <c r="CE307" s="37" t="s">
        <v>4446</v>
      </c>
      <c r="CF307" s="37" t="s">
        <v>5087</v>
      </c>
      <c r="CG307" s="79">
        <v>33111</v>
      </c>
      <c r="CH307" s="50">
        <f t="shared" ca="1" si="23"/>
        <v>32</v>
      </c>
      <c r="CI307" s="62" t="s">
        <v>8</v>
      </c>
      <c r="CJ307" s="62" t="s">
        <v>116</v>
      </c>
      <c r="CK307" s="62" t="s">
        <v>116</v>
      </c>
      <c r="CL307" s="37" t="s">
        <v>2444</v>
      </c>
      <c r="CM307" s="37" t="s">
        <v>2462</v>
      </c>
      <c r="CN307" s="37" t="s">
        <v>2495</v>
      </c>
      <c r="CO307" s="117">
        <v>44621</v>
      </c>
      <c r="CP307" s="37" t="s">
        <v>2495</v>
      </c>
      <c r="CQ307" s="37" t="s">
        <v>2495</v>
      </c>
      <c r="CR307" s="37">
        <v>4</v>
      </c>
      <c r="CS307" s="37" t="s">
        <v>2495</v>
      </c>
      <c r="CT307" s="37"/>
      <c r="CU307" s="37"/>
      <c r="CV307" s="37">
        <v>37</v>
      </c>
      <c r="CW307" s="37" t="s">
        <v>5274</v>
      </c>
      <c r="CX307" s="37">
        <v>47</v>
      </c>
      <c r="CY307" s="37" t="s">
        <v>2496</v>
      </c>
      <c r="CZ307" s="37">
        <v>6</v>
      </c>
      <c r="DA307" s="37"/>
      <c r="DB307" s="37"/>
      <c r="DC30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7" s="37"/>
    </row>
    <row r="308" spans="1:108" ht="45" customHeight="1" x14ac:dyDescent="0.3">
      <c r="A308" s="50">
        <v>1023046416</v>
      </c>
      <c r="B308" s="37" t="s">
        <v>2427</v>
      </c>
      <c r="C308" s="81">
        <v>44623</v>
      </c>
      <c r="D308" s="81"/>
      <c r="E308" s="50"/>
      <c r="F308" s="50"/>
      <c r="G308" s="50"/>
      <c r="H308" s="37" t="s">
        <v>4102</v>
      </c>
      <c r="I308" s="37" t="s">
        <v>6745</v>
      </c>
      <c r="J308" s="37" t="str">
        <f>VLOOKUP(MATRIZ_PRINCIPAL_USUARIOS[[#This Row],[DUPLA]],DUPLAS[],2,0)</f>
        <v>NIKOL MALES - ANDREA ROCIO</v>
      </c>
      <c r="K308" s="37" t="s">
        <v>1</v>
      </c>
      <c r="L308" s="37" t="s">
        <v>3713</v>
      </c>
      <c r="M308" s="37"/>
      <c r="N308" s="37" t="s">
        <v>2623</v>
      </c>
      <c r="O308" s="37" t="s">
        <v>3806</v>
      </c>
      <c r="P30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TORO MORENO</v>
      </c>
      <c r="Q308" s="79">
        <v>44273</v>
      </c>
      <c r="R308" s="50">
        <f t="shared" ca="1" si="20"/>
        <v>1</v>
      </c>
      <c r="S308" s="50">
        <f t="shared" ca="1" si="21"/>
        <v>11</v>
      </c>
      <c r="T308" s="50">
        <f t="shared" ca="1" si="22"/>
        <v>25</v>
      </c>
      <c r="U308" s="37" t="str">
        <f ca="1">IF(MATRIZ_PRINCIPAL_USUARIOS[[#This Row],[FECHA DE NACIMIENTO]]&gt;0,CONCATENATE(R308," AÑOS ",S308," MESES ",T308," DIAS "),"")</f>
        <v xml:space="preserve">1 AÑOS 11 MESES 25 DIAS </v>
      </c>
      <c r="V30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8" s="116" t="s">
        <v>130</v>
      </c>
      <c r="X308" s="37" t="s">
        <v>8</v>
      </c>
      <c r="Y308" s="37" t="s">
        <v>116</v>
      </c>
      <c r="Z308" s="37" t="s">
        <v>116</v>
      </c>
      <c r="AA308" s="37" t="s">
        <v>2496</v>
      </c>
      <c r="AB308" s="37" t="s">
        <v>2496</v>
      </c>
      <c r="AC308" s="37"/>
      <c r="AD308" s="37" t="s">
        <v>2518</v>
      </c>
      <c r="AE308" s="37"/>
      <c r="AF308" s="37" t="s">
        <v>2496</v>
      </c>
      <c r="AG308" s="37" t="s">
        <v>2496</v>
      </c>
      <c r="AH308" s="37" t="s">
        <v>2496</v>
      </c>
      <c r="AI308" s="37" t="s">
        <v>2496</v>
      </c>
      <c r="AJ308" s="37" t="s">
        <v>2496</v>
      </c>
      <c r="AK308" s="37" t="s">
        <v>2496</v>
      </c>
      <c r="AL308" s="37" t="s">
        <v>2496</v>
      </c>
      <c r="AM308" s="37" t="s">
        <v>8</v>
      </c>
      <c r="AN308" s="37" t="s">
        <v>116</v>
      </c>
      <c r="AO308" s="37" t="s">
        <v>140</v>
      </c>
      <c r="AP308" s="62" t="s">
        <v>143</v>
      </c>
      <c r="AQ308" s="37" t="s">
        <v>151</v>
      </c>
      <c r="AR308" s="37" t="s">
        <v>4102</v>
      </c>
      <c r="AS308" s="37"/>
      <c r="AT308" s="37" t="s">
        <v>5090</v>
      </c>
      <c r="AU308" s="37">
        <v>3214972700</v>
      </c>
      <c r="AV308" s="37">
        <v>3144091830</v>
      </c>
      <c r="AW308" s="37">
        <v>1</v>
      </c>
      <c r="AX308" s="37" t="s">
        <v>135</v>
      </c>
      <c r="AY308" s="37" t="s">
        <v>2495</v>
      </c>
      <c r="AZ308" s="58" t="s">
        <v>3591</v>
      </c>
      <c r="BA308" s="37" t="s">
        <v>2496</v>
      </c>
      <c r="BB308" s="37" t="s">
        <v>2496</v>
      </c>
      <c r="BC308" s="37" t="s">
        <v>3607</v>
      </c>
      <c r="BD308" s="37"/>
      <c r="BE308" s="37" t="s">
        <v>2440</v>
      </c>
      <c r="BF308" s="37" t="s">
        <v>2</v>
      </c>
      <c r="BG308" s="37">
        <v>52176492</v>
      </c>
      <c r="BH308" s="37" t="s">
        <v>5091</v>
      </c>
      <c r="BI308" s="37" t="s">
        <v>4052</v>
      </c>
      <c r="BJ308" s="37" t="s">
        <v>3731</v>
      </c>
      <c r="BK308" s="37" t="s">
        <v>3818</v>
      </c>
      <c r="BL308" s="79">
        <v>25653</v>
      </c>
      <c r="BM308" s="37" t="s">
        <v>8</v>
      </c>
      <c r="BN308" s="37" t="s">
        <v>116</v>
      </c>
      <c r="BO308" s="37" t="s">
        <v>116</v>
      </c>
      <c r="BP308" s="37"/>
      <c r="BQ308" s="37"/>
      <c r="BR308" s="37"/>
      <c r="BS308" s="37"/>
      <c r="BT308" s="37"/>
      <c r="BU308" s="37"/>
      <c r="BV308" s="79"/>
      <c r="BW308" s="50" t="str">
        <f t="shared" si="24"/>
        <v/>
      </c>
      <c r="BX308" s="62"/>
      <c r="BY308" s="62"/>
      <c r="BZ308" s="62"/>
      <c r="CA308" s="37" t="s">
        <v>2</v>
      </c>
      <c r="CB308" s="37">
        <v>1023031760</v>
      </c>
      <c r="CC308" s="37" t="s">
        <v>3884</v>
      </c>
      <c r="CD308" s="37" t="s">
        <v>3804</v>
      </c>
      <c r="CE308" s="37" t="s">
        <v>3806</v>
      </c>
      <c r="CF308" s="37" t="s">
        <v>3731</v>
      </c>
      <c r="CG308" s="79">
        <v>36125</v>
      </c>
      <c r="CH308" s="50">
        <f t="shared" ca="1" si="23"/>
        <v>24</v>
      </c>
      <c r="CI308" s="62" t="s">
        <v>8</v>
      </c>
      <c r="CJ308" s="62" t="s">
        <v>116</v>
      </c>
      <c r="CK308" s="62" t="s">
        <v>116</v>
      </c>
      <c r="CL308" s="37" t="s">
        <v>2444</v>
      </c>
      <c r="CM308" s="37" t="s">
        <v>2450</v>
      </c>
      <c r="CN308" s="37" t="s">
        <v>2495</v>
      </c>
      <c r="CO308" s="117">
        <v>44621</v>
      </c>
      <c r="CP308" s="37" t="s">
        <v>2495</v>
      </c>
      <c r="CQ308" s="37" t="s">
        <v>2495</v>
      </c>
      <c r="CR308" s="37">
        <v>2</v>
      </c>
      <c r="CS308" s="37" t="s">
        <v>2496</v>
      </c>
      <c r="CT308" s="37"/>
      <c r="CU308" s="37"/>
      <c r="CV308" s="37">
        <v>39</v>
      </c>
      <c r="CW308" s="37" t="s">
        <v>5275</v>
      </c>
      <c r="CX308" s="37">
        <v>48</v>
      </c>
      <c r="CY308" s="37" t="s">
        <v>2496</v>
      </c>
      <c r="CZ308" s="37">
        <v>6</v>
      </c>
      <c r="DA308" s="37"/>
      <c r="DB308" s="37"/>
      <c r="DC30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8" s="37"/>
    </row>
    <row r="309" spans="1:108" ht="45" customHeight="1" x14ac:dyDescent="0.3">
      <c r="A309" s="50">
        <v>1023046885</v>
      </c>
      <c r="B309" s="37" t="s">
        <v>2427</v>
      </c>
      <c r="C309" s="81">
        <v>44623</v>
      </c>
      <c r="D309" s="81"/>
      <c r="E309" s="50"/>
      <c r="F309" s="50"/>
      <c r="G309" s="50"/>
      <c r="H309" s="37" t="s">
        <v>4102</v>
      </c>
      <c r="I309" s="37" t="s">
        <v>6748</v>
      </c>
      <c r="J309" s="37" t="str">
        <f>VLOOKUP(MATRIZ_PRINCIPAL_USUARIOS[[#This Row],[DUPLA]],DUPLAS[],2,0)</f>
        <v>GLORIA GUERRA - KAROL</v>
      </c>
      <c r="K309" s="37" t="s">
        <v>1</v>
      </c>
      <c r="L309" s="37" t="s">
        <v>3748</v>
      </c>
      <c r="M309" s="37" t="s">
        <v>3749</v>
      </c>
      <c r="N309" s="37" t="s">
        <v>3857</v>
      </c>
      <c r="O309" s="37" t="s">
        <v>2729</v>
      </c>
      <c r="P3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ISABELLA POVEDA VERGARA</v>
      </c>
      <c r="Q309" s="79">
        <v>44384</v>
      </c>
      <c r="R309" s="50">
        <f t="shared" ca="1" si="20"/>
        <v>1</v>
      </c>
      <c r="S309" s="50">
        <f t="shared" ca="1" si="21"/>
        <v>8</v>
      </c>
      <c r="T309" s="50">
        <f t="shared" ca="1" si="22"/>
        <v>8</v>
      </c>
      <c r="U309" s="37" t="str">
        <f ca="1">IF(MATRIZ_PRINCIPAL_USUARIOS[[#This Row],[FECHA DE NACIMIENTO]]&gt;0,CONCATENATE(R309," AÑOS ",S309," MESES ",T309," DIAS "),"")</f>
        <v xml:space="preserve">1 AÑOS 8 MESES 8 DIAS </v>
      </c>
      <c r="V3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09" s="116" t="s">
        <v>130</v>
      </c>
      <c r="X309" s="37" t="s">
        <v>8</v>
      </c>
      <c r="Y309" s="37" t="s">
        <v>116</v>
      </c>
      <c r="Z309" s="37" t="s">
        <v>116</v>
      </c>
      <c r="AA309" s="37" t="s">
        <v>2496</v>
      </c>
      <c r="AB309" s="37" t="s">
        <v>2496</v>
      </c>
      <c r="AC309" s="37"/>
      <c r="AD309" s="37" t="s">
        <v>2518</v>
      </c>
      <c r="AE309" s="37"/>
      <c r="AF309" s="37" t="s">
        <v>2496</v>
      </c>
      <c r="AG309" s="37" t="s">
        <v>2496</v>
      </c>
      <c r="AH309" s="37" t="s">
        <v>2496</v>
      </c>
      <c r="AI309" s="37" t="s">
        <v>2496</v>
      </c>
      <c r="AJ309" s="37" t="s">
        <v>2496</v>
      </c>
      <c r="AK309" s="37" t="s">
        <v>2496</v>
      </c>
      <c r="AL309" s="37" t="s">
        <v>2496</v>
      </c>
      <c r="AM309" s="37" t="s">
        <v>8</v>
      </c>
      <c r="AN309" s="37" t="s">
        <v>116</v>
      </c>
      <c r="AO309" s="37" t="s">
        <v>140</v>
      </c>
      <c r="AP309" s="62" t="s">
        <v>143</v>
      </c>
      <c r="AQ309" s="37" t="s">
        <v>151</v>
      </c>
      <c r="AR309" s="37" t="s">
        <v>4501</v>
      </c>
      <c r="AS309" s="37"/>
      <c r="AT309" s="37" t="s">
        <v>5092</v>
      </c>
      <c r="AU309" s="37">
        <v>3144140053</v>
      </c>
      <c r="AV309" s="37"/>
      <c r="AW309" s="37">
        <v>1</v>
      </c>
      <c r="AX309" s="37" t="s">
        <v>135</v>
      </c>
      <c r="AY309" s="37" t="s">
        <v>2496</v>
      </c>
      <c r="AZ309" s="58"/>
      <c r="BA309" s="37" t="s">
        <v>2496</v>
      </c>
      <c r="BB309" s="37" t="s">
        <v>2496</v>
      </c>
      <c r="BC309" s="37" t="s">
        <v>3654</v>
      </c>
      <c r="BD309" s="37"/>
      <c r="BE309" s="37" t="s">
        <v>2434</v>
      </c>
      <c r="BF309" s="37" t="s">
        <v>2</v>
      </c>
      <c r="BG309" s="37">
        <v>1023022093</v>
      </c>
      <c r="BH309" s="37" t="s">
        <v>3926</v>
      </c>
      <c r="BI309" s="37" t="s">
        <v>3739</v>
      </c>
      <c r="BJ309" s="37" t="s">
        <v>4610</v>
      </c>
      <c r="BK309" s="37" t="s">
        <v>5093</v>
      </c>
      <c r="BL309" s="79">
        <v>35614</v>
      </c>
      <c r="BM309" s="37" t="s">
        <v>8</v>
      </c>
      <c r="BN309" s="37" t="s">
        <v>40</v>
      </c>
      <c r="BO309" s="37" t="s">
        <v>3114</v>
      </c>
      <c r="BP309" s="37" t="s">
        <v>2</v>
      </c>
      <c r="BQ309" s="37">
        <v>80812212</v>
      </c>
      <c r="BR309" s="37" t="s">
        <v>3831</v>
      </c>
      <c r="BS309" s="37" t="s">
        <v>3744</v>
      </c>
      <c r="BT309" s="37" t="s">
        <v>3857</v>
      </c>
      <c r="BU309" s="37" t="s">
        <v>5094</v>
      </c>
      <c r="BV309" s="79">
        <v>31020</v>
      </c>
      <c r="BW309" s="50">
        <f t="shared" ca="1" si="24"/>
        <v>38</v>
      </c>
      <c r="BX309" s="62" t="s">
        <v>8</v>
      </c>
      <c r="BY309" s="62" t="s">
        <v>116</v>
      </c>
      <c r="BZ309" s="62" t="s">
        <v>116</v>
      </c>
      <c r="CA309" s="37" t="s">
        <v>2</v>
      </c>
      <c r="CB309" s="37">
        <v>1023022093</v>
      </c>
      <c r="CC309" s="37" t="s">
        <v>3926</v>
      </c>
      <c r="CD309" s="37" t="s">
        <v>3739</v>
      </c>
      <c r="CE309" s="37" t="s">
        <v>2729</v>
      </c>
      <c r="CF309" s="37" t="s">
        <v>5093</v>
      </c>
      <c r="CG309" s="79">
        <v>35614</v>
      </c>
      <c r="CH309" s="50">
        <f t="shared" ca="1" si="23"/>
        <v>25</v>
      </c>
      <c r="CI309" s="62" t="s">
        <v>8</v>
      </c>
      <c r="CJ309" s="62" t="s">
        <v>40</v>
      </c>
      <c r="CK309" s="62" t="s">
        <v>3114</v>
      </c>
      <c r="CL309" s="37" t="s">
        <v>2444</v>
      </c>
      <c r="CM309" s="37" t="s">
        <v>2470</v>
      </c>
      <c r="CN309" s="37" t="s">
        <v>2495</v>
      </c>
      <c r="CO309" s="117">
        <v>44627</v>
      </c>
      <c r="CP309" s="37" t="s">
        <v>2495</v>
      </c>
      <c r="CQ309" s="37" t="s">
        <v>2495</v>
      </c>
      <c r="CR309" s="37">
        <v>0</v>
      </c>
      <c r="CS309" s="37" t="s">
        <v>2496</v>
      </c>
      <c r="CT309" s="37"/>
      <c r="CU309" s="37"/>
      <c r="CV309" s="37">
        <v>37</v>
      </c>
      <c r="CW309" s="37" t="s">
        <v>5276</v>
      </c>
      <c r="CX309" s="37">
        <v>51</v>
      </c>
      <c r="CY309" s="37" t="s">
        <v>2496</v>
      </c>
      <c r="CZ309" s="37">
        <v>6</v>
      </c>
      <c r="DA309" s="37"/>
      <c r="DB309" s="37"/>
      <c r="DC3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09" s="37"/>
    </row>
    <row r="310" spans="1:108" ht="45" customHeight="1" x14ac:dyDescent="0.3">
      <c r="A310" s="50">
        <v>1023043961</v>
      </c>
      <c r="B310" s="37" t="s">
        <v>2427</v>
      </c>
      <c r="C310" s="81">
        <v>44671</v>
      </c>
      <c r="D310" s="79"/>
      <c r="E310" s="50"/>
      <c r="F310" s="50"/>
      <c r="G310" s="50" t="s">
        <v>3686</v>
      </c>
      <c r="H310" s="50" t="s">
        <v>4102</v>
      </c>
      <c r="I310" s="50" t="s">
        <v>6745</v>
      </c>
      <c r="J310" s="37" t="str">
        <f>VLOOKUP(MATRIZ_PRINCIPAL_USUARIOS[[#This Row],[DUPLA]],DUPLAS[],2,0)</f>
        <v>NIKOL MALES - ANDREA ROCIO</v>
      </c>
      <c r="K310" s="37" t="s">
        <v>1</v>
      </c>
      <c r="L310" s="37" t="s">
        <v>5739</v>
      </c>
      <c r="M310" s="37" t="s">
        <v>3814</v>
      </c>
      <c r="N310" s="37" t="s">
        <v>3844</v>
      </c>
      <c r="O310" s="37" t="s">
        <v>3714</v>
      </c>
      <c r="P3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HANNA VALENTINA ARIAS ROJAS</v>
      </c>
      <c r="Q310" s="79">
        <v>43684</v>
      </c>
      <c r="R310" s="50">
        <f t="shared" ca="1" si="20"/>
        <v>3</v>
      </c>
      <c r="S310" s="50">
        <f t="shared" ca="1" si="21"/>
        <v>7</v>
      </c>
      <c r="T310" s="50">
        <f t="shared" ca="1" si="22"/>
        <v>8</v>
      </c>
      <c r="U310" s="37" t="str">
        <f ca="1">IF(MATRIZ_PRINCIPAL_USUARIOS[[#This Row],[FECHA DE NACIMIENTO]]&gt;0,CONCATENATE(R310," AÑOS ",S310," MESES ",T310," DIAS "),"")</f>
        <v xml:space="preserve">3 AÑOS 7 MESES 8 DIAS </v>
      </c>
      <c r="V3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0" s="127" t="s">
        <v>130</v>
      </c>
      <c r="X310" s="37" t="s">
        <v>8</v>
      </c>
      <c r="Y310" s="37" t="s">
        <v>116</v>
      </c>
      <c r="Z310" s="37" t="s">
        <v>116</v>
      </c>
      <c r="AA310" s="37" t="s">
        <v>2496</v>
      </c>
      <c r="AB310" s="37" t="s">
        <v>2496</v>
      </c>
      <c r="AC310" s="37"/>
      <c r="AD310" s="37" t="s">
        <v>2518</v>
      </c>
      <c r="AE310" s="37"/>
      <c r="AF310" s="37" t="s">
        <v>2496</v>
      </c>
      <c r="AG310" s="37" t="s">
        <v>2496</v>
      </c>
      <c r="AH310" s="37" t="s">
        <v>2496</v>
      </c>
      <c r="AI310" s="37" t="s">
        <v>2496</v>
      </c>
      <c r="AJ310" s="37" t="s">
        <v>2496</v>
      </c>
      <c r="AK310" s="37" t="s">
        <v>2496</v>
      </c>
      <c r="AL310" s="37" t="s">
        <v>2496</v>
      </c>
      <c r="AM310" s="37" t="s">
        <v>8</v>
      </c>
      <c r="AN310" s="37" t="s">
        <v>116</v>
      </c>
      <c r="AO310" s="37" t="s">
        <v>140</v>
      </c>
      <c r="AP310" s="62" t="s">
        <v>143</v>
      </c>
      <c r="AQ310" s="37" t="s">
        <v>151</v>
      </c>
      <c r="AR310" s="37" t="s">
        <v>4652</v>
      </c>
      <c r="AS310" s="37"/>
      <c r="AT310" s="37" t="s">
        <v>5740</v>
      </c>
      <c r="AU310" s="37">
        <v>3124217164</v>
      </c>
      <c r="AV310" s="37">
        <v>3206352066</v>
      </c>
      <c r="AW310" s="37">
        <v>1</v>
      </c>
      <c r="AX310" s="37" t="s">
        <v>135</v>
      </c>
      <c r="AY310" s="37" t="s">
        <v>2496</v>
      </c>
      <c r="AZ310" s="58"/>
      <c r="BA310" s="37" t="s">
        <v>2496</v>
      </c>
      <c r="BB310" s="37" t="s">
        <v>2496</v>
      </c>
      <c r="BC310" s="37" t="s">
        <v>3654</v>
      </c>
      <c r="BD310" s="37"/>
      <c r="BE310" s="37" t="s">
        <v>2434</v>
      </c>
      <c r="BF310" s="37" t="s">
        <v>2</v>
      </c>
      <c r="BG310" s="37">
        <v>45622996</v>
      </c>
      <c r="BH310" s="37" t="s">
        <v>5741</v>
      </c>
      <c r="BI310" s="37" t="s">
        <v>3851</v>
      </c>
      <c r="BJ310" s="37" t="s">
        <v>3714</v>
      </c>
      <c r="BK310" s="37" t="s">
        <v>3714</v>
      </c>
      <c r="BL310" s="79">
        <v>30589</v>
      </c>
      <c r="BM310" s="37" t="s">
        <v>8</v>
      </c>
      <c r="BN310" s="37" t="s">
        <v>116</v>
      </c>
      <c r="BO310" s="37" t="s">
        <v>116</v>
      </c>
      <c r="BP310" s="37" t="s">
        <v>2</v>
      </c>
      <c r="BQ310" s="37">
        <v>1022955449</v>
      </c>
      <c r="BR310" s="37" t="s">
        <v>5742</v>
      </c>
      <c r="BS310" s="81"/>
      <c r="BT310" s="37" t="s">
        <v>3844</v>
      </c>
      <c r="BU310" s="37" t="s">
        <v>2716</v>
      </c>
      <c r="BV310" s="79">
        <v>32835</v>
      </c>
      <c r="BW310" s="50">
        <f t="shared" ca="1" si="24"/>
        <v>33</v>
      </c>
      <c r="BX310" s="62" t="s">
        <v>8</v>
      </c>
      <c r="BY310" s="62" t="s">
        <v>40</v>
      </c>
      <c r="BZ310" s="62" t="s">
        <v>85</v>
      </c>
      <c r="CA310" s="37" t="s">
        <v>2</v>
      </c>
      <c r="CB310" s="37">
        <v>45622996</v>
      </c>
      <c r="CC310" s="37" t="s">
        <v>5741</v>
      </c>
      <c r="CD310" s="37" t="s">
        <v>3851</v>
      </c>
      <c r="CE310" s="37" t="s">
        <v>3714</v>
      </c>
      <c r="CF310" s="37" t="s">
        <v>3714</v>
      </c>
      <c r="CG310" s="79">
        <v>30589</v>
      </c>
      <c r="CH310" s="50">
        <f t="shared" ca="1" si="23"/>
        <v>39</v>
      </c>
      <c r="CI310" s="62" t="s">
        <v>8</v>
      </c>
      <c r="CJ310" s="62" t="s">
        <v>116</v>
      </c>
      <c r="CK310" s="62" t="s">
        <v>116</v>
      </c>
      <c r="CL310" s="37" t="s">
        <v>2444</v>
      </c>
      <c r="CM310" s="37" t="s">
        <v>2450</v>
      </c>
      <c r="CN310" s="37" t="s">
        <v>2495</v>
      </c>
      <c r="CO310" s="81">
        <v>44669</v>
      </c>
      <c r="CP310" s="37" t="s">
        <v>2495</v>
      </c>
      <c r="CQ310" s="37" t="s">
        <v>2496</v>
      </c>
      <c r="CR310" s="37"/>
      <c r="CS310" s="37" t="s">
        <v>2496</v>
      </c>
      <c r="CT310" s="37"/>
      <c r="CU310" s="37"/>
      <c r="CV310" s="37">
        <v>36</v>
      </c>
      <c r="CW310" s="37">
        <v>1980</v>
      </c>
      <c r="CX310" s="37">
        <v>43</v>
      </c>
      <c r="CY310" s="37"/>
      <c r="CZ310" s="37">
        <v>6</v>
      </c>
      <c r="DA310" s="37">
        <v>6</v>
      </c>
      <c r="DB310" s="37" t="s">
        <v>5257</v>
      </c>
      <c r="DC3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310" s="37"/>
    </row>
    <row r="311" spans="1:108" ht="45" customHeight="1" x14ac:dyDescent="0.3">
      <c r="A311" s="50">
        <v>1206226361</v>
      </c>
      <c r="B311" s="37" t="s">
        <v>2428</v>
      </c>
      <c r="C311" s="81">
        <v>44623</v>
      </c>
      <c r="D311" s="81">
        <v>44671</v>
      </c>
      <c r="E311" s="50" t="e">
        <f>VLOOKUP(MATRIZ_PRINCIPAL_USUARIOS[[#This Row],[NUMERO DE DOCUMENTO]],#REF!,2,0)</f>
        <v>#REF!</v>
      </c>
      <c r="F311" s="50" t="e">
        <f>VLOOKUP(MATRIZ_PRINCIPAL_USUARIOS[[#This Row],[NOMBRE COMPLETO]],$E$659:$E$682,1,0)</f>
        <v>#N/A</v>
      </c>
      <c r="G311" s="50"/>
      <c r="H311" s="37" t="s">
        <v>4102</v>
      </c>
      <c r="I311" s="37" t="s">
        <v>6745</v>
      </c>
      <c r="J311" s="37" t="str">
        <f>VLOOKUP(MATRIZ_PRINCIPAL_USUARIOS[[#This Row],[DUPLA]],DUPLAS[],2,0)</f>
        <v>NIKOL MALES - ANDREA ROCIO</v>
      </c>
      <c r="K311" s="37" t="s">
        <v>1</v>
      </c>
      <c r="L311" s="37" t="s">
        <v>4447</v>
      </c>
      <c r="M311" s="37" t="s">
        <v>3865</v>
      </c>
      <c r="N311" s="37" t="s">
        <v>4016</v>
      </c>
      <c r="O311" s="37" t="s">
        <v>3835</v>
      </c>
      <c r="P3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LICETH  MARIANA OLARTE SANCHEZ</v>
      </c>
      <c r="Q311" s="79">
        <v>44094</v>
      </c>
      <c r="R311" s="50">
        <f t="shared" ca="1" si="20"/>
        <v>2</v>
      </c>
      <c r="S311" s="50">
        <f t="shared" ca="1" si="21"/>
        <v>5</v>
      </c>
      <c r="T311" s="50">
        <f t="shared" ca="1" si="22"/>
        <v>23</v>
      </c>
      <c r="U311" s="37" t="str">
        <f ca="1">IF(MATRIZ_PRINCIPAL_USUARIOS[[#This Row],[FECHA DE NACIMIENTO]]&gt;0,CONCATENATE(R311," AÑOS ",S311," MESES ",T311," DIAS "),"")</f>
        <v xml:space="preserve">2 AÑOS 5 MESES 23 DIAS </v>
      </c>
      <c r="V3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1" s="116" t="s">
        <v>130</v>
      </c>
      <c r="X311" s="37" t="s">
        <v>8</v>
      </c>
      <c r="Y311" s="37" t="s">
        <v>116</v>
      </c>
      <c r="Z311" s="37" t="s">
        <v>116</v>
      </c>
      <c r="AA311" s="37" t="s">
        <v>2496</v>
      </c>
      <c r="AB311" s="37" t="s">
        <v>2496</v>
      </c>
      <c r="AC311" s="37"/>
      <c r="AD311" s="37" t="s">
        <v>2518</v>
      </c>
      <c r="AE311" s="37"/>
      <c r="AF311" s="37" t="s">
        <v>2496</v>
      </c>
      <c r="AG311" s="37" t="s">
        <v>2496</v>
      </c>
      <c r="AH311" s="37" t="s">
        <v>2496</v>
      </c>
      <c r="AI311" s="37" t="s">
        <v>2496</v>
      </c>
      <c r="AJ311" s="37" t="s">
        <v>2496</v>
      </c>
      <c r="AK311" s="37" t="s">
        <v>2496</v>
      </c>
      <c r="AL311" s="37" t="s">
        <v>2496</v>
      </c>
      <c r="AM311" s="37" t="s">
        <v>8</v>
      </c>
      <c r="AN311" s="37" t="s">
        <v>116</v>
      </c>
      <c r="AO311" s="37" t="s">
        <v>140</v>
      </c>
      <c r="AP311" s="62" t="s">
        <v>143</v>
      </c>
      <c r="AQ311" s="37" t="s">
        <v>151</v>
      </c>
      <c r="AR311" s="37" t="s">
        <v>4102</v>
      </c>
      <c r="AS311" s="37"/>
      <c r="AT311" s="37" t="s">
        <v>5095</v>
      </c>
      <c r="AU311" s="37">
        <v>3143519344</v>
      </c>
      <c r="AV311" s="37">
        <v>3202835181</v>
      </c>
      <c r="AW311" s="37">
        <v>1</v>
      </c>
      <c r="AX311" s="37" t="s">
        <v>135</v>
      </c>
      <c r="AY311" s="37" t="s">
        <v>2495</v>
      </c>
      <c r="AZ311" s="58" t="s">
        <v>3652</v>
      </c>
      <c r="BA311" s="37" t="s">
        <v>2496</v>
      </c>
      <c r="BB311" s="37" t="s">
        <v>2496</v>
      </c>
      <c r="BC311" s="37" t="s">
        <v>3654</v>
      </c>
      <c r="BD311" s="37"/>
      <c r="BE311" s="37" t="s">
        <v>2440</v>
      </c>
      <c r="BF311" s="37" t="s">
        <v>2</v>
      </c>
      <c r="BG311" s="37">
        <v>52635693</v>
      </c>
      <c r="BH311" s="37" t="s">
        <v>3912</v>
      </c>
      <c r="BI311" s="37" t="s">
        <v>5096</v>
      </c>
      <c r="BJ311" s="37" t="s">
        <v>3844</v>
      </c>
      <c r="BK311" s="37" t="s">
        <v>3808</v>
      </c>
      <c r="BL311" s="79">
        <v>28934</v>
      </c>
      <c r="BM311" s="37" t="s">
        <v>8</v>
      </c>
      <c r="BN311" s="37" t="s">
        <v>116</v>
      </c>
      <c r="BO311" s="37" t="s">
        <v>116</v>
      </c>
      <c r="BP311" s="37"/>
      <c r="BQ311" s="37"/>
      <c r="BR311" s="37"/>
      <c r="BS311" s="37"/>
      <c r="BT311" s="37"/>
      <c r="BU311" s="37"/>
      <c r="BV311" s="79"/>
      <c r="BW311" s="50" t="str">
        <f t="shared" si="24"/>
        <v/>
      </c>
      <c r="BX311" s="62"/>
      <c r="BY311" s="62"/>
      <c r="BZ311" s="62"/>
      <c r="CA311" s="37" t="s">
        <v>2</v>
      </c>
      <c r="CB311" s="37">
        <v>1000320976</v>
      </c>
      <c r="CC311" s="37" t="s">
        <v>3874</v>
      </c>
      <c r="CD311" s="37" t="s">
        <v>3810</v>
      </c>
      <c r="CE311" s="37" t="s">
        <v>3835</v>
      </c>
      <c r="CF311" s="37" t="s">
        <v>3844</v>
      </c>
      <c r="CG311" s="79">
        <v>37127</v>
      </c>
      <c r="CH311" s="50">
        <f t="shared" ca="1" si="23"/>
        <v>21</v>
      </c>
      <c r="CI311" s="62" t="s">
        <v>8</v>
      </c>
      <c r="CJ311" s="62" t="s">
        <v>116</v>
      </c>
      <c r="CK311" s="62" t="s">
        <v>116</v>
      </c>
      <c r="CL311" s="37" t="s">
        <v>2443</v>
      </c>
      <c r="CM311" s="37" t="s">
        <v>2462</v>
      </c>
      <c r="CN311" s="37" t="s">
        <v>2495</v>
      </c>
      <c r="CO311" s="117">
        <v>44621</v>
      </c>
      <c r="CP311" s="37" t="s">
        <v>2495</v>
      </c>
      <c r="CQ311" s="37" t="s">
        <v>2495</v>
      </c>
      <c r="CR311" s="37">
        <v>3</v>
      </c>
      <c r="CS311" s="37" t="s">
        <v>2495</v>
      </c>
      <c r="CT311" s="37"/>
      <c r="CU311" s="37"/>
      <c r="CV311" s="37">
        <v>34</v>
      </c>
      <c r="CW311" s="37" t="s">
        <v>5277</v>
      </c>
      <c r="CX311" s="37">
        <v>45</v>
      </c>
      <c r="CY311" s="37" t="s">
        <v>2496</v>
      </c>
      <c r="CZ311" s="37">
        <v>0</v>
      </c>
      <c r="DA311" s="37"/>
      <c r="DB311" s="37"/>
      <c r="DC3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1" s="37"/>
    </row>
    <row r="312" spans="1:108" ht="45" customHeight="1" x14ac:dyDescent="0.3">
      <c r="A312" s="50">
        <v>1243859333</v>
      </c>
      <c r="B312" s="37" t="s">
        <v>2427</v>
      </c>
      <c r="C312" s="81">
        <v>44623</v>
      </c>
      <c r="D312" s="81"/>
      <c r="E312" s="50"/>
      <c r="F312" s="50"/>
      <c r="G312" s="50"/>
      <c r="H312" s="37" t="s">
        <v>4102</v>
      </c>
      <c r="I312" s="37" t="s">
        <v>6745</v>
      </c>
      <c r="J312" s="37" t="str">
        <f>VLOOKUP(MATRIZ_PRINCIPAL_USUARIOS[[#This Row],[DUPLA]],DUPLAS[],2,0)</f>
        <v>NIKOL MALES - ANDREA ROCIO</v>
      </c>
      <c r="K312" s="37" t="s">
        <v>1</v>
      </c>
      <c r="L312" s="37" t="s">
        <v>3792</v>
      </c>
      <c r="M312" s="37" t="s">
        <v>4448</v>
      </c>
      <c r="N312" s="37" t="s">
        <v>3836</v>
      </c>
      <c r="O312" s="37" t="s">
        <v>4345</v>
      </c>
      <c r="P3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JARED FORERO VIVAS</v>
      </c>
      <c r="Q312" s="79">
        <v>44073</v>
      </c>
      <c r="R312" s="50">
        <f t="shared" ca="1" si="20"/>
        <v>2</v>
      </c>
      <c r="S312" s="50">
        <f t="shared" ca="1" si="21"/>
        <v>6</v>
      </c>
      <c r="T312" s="50">
        <f t="shared" ca="1" si="22"/>
        <v>13</v>
      </c>
      <c r="U312" s="37" t="str">
        <f ca="1">IF(MATRIZ_PRINCIPAL_USUARIOS[[#This Row],[FECHA DE NACIMIENTO]]&gt;0,CONCATENATE(R312," AÑOS ",S312," MESES ",T312," DIAS "),"")</f>
        <v xml:space="preserve">2 AÑOS 6 MESES 13 DIAS </v>
      </c>
      <c r="V3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2" s="116" t="s">
        <v>129</v>
      </c>
      <c r="X312" s="37" t="s">
        <v>8</v>
      </c>
      <c r="Y312" s="37" t="s">
        <v>116</v>
      </c>
      <c r="Z312" s="37" t="s">
        <v>116</v>
      </c>
      <c r="AA312" s="37" t="s">
        <v>2496</v>
      </c>
      <c r="AB312" s="37" t="s">
        <v>2496</v>
      </c>
      <c r="AC312" s="37"/>
      <c r="AD312" s="37" t="s">
        <v>2518</v>
      </c>
      <c r="AE312" s="37"/>
      <c r="AF312" s="37" t="s">
        <v>2496</v>
      </c>
      <c r="AG312" s="37" t="s">
        <v>2496</v>
      </c>
      <c r="AH312" s="37" t="s">
        <v>2496</v>
      </c>
      <c r="AI312" s="37" t="s">
        <v>2496</v>
      </c>
      <c r="AJ312" s="37" t="s">
        <v>2496</v>
      </c>
      <c r="AK312" s="37" t="s">
        <v>2496</v>
      </c>
      <c r="AL312" s="37" t="s">
        <v>2496</v>
      </c>
      <c r="AM312" s="37" t="s">
        <v>8</v>
      </c>
      <c r="AN312" s="37" t="s">
        <v>116</v>
      </c>
      <c r="AO312" s="37" t="s">
        <v>140</v>
      </c>
      <c r="AP312" s="62" t="s">
        <v>143</v>
      </c>
      <c r="AQ312" s="37" t="s">
        <v>151</v>
      </c>
      <c r="AR312" s="37" t="s">
        <v>4547</v>
      </c>
      <c r="AS312" s="37"/>
      <c r="AT312" s="37" t="s">
        <v>5097</v>
      </c>
      <c r="AU312" s="37">
        <v>3213152224</v>
      </c>
      <c r="AV312" s="37"/>
      <c r="AW312" s="37">
        <v>1</v>
      </c>
      <c r="AX312" s="37" t="s">
        <v>135</v>
      </c>
      <c r="AY312" s="37" t="s">
        <v>2495</v>
      </c>
      <c r="AZ312" s="58"/>
      <c r="BA312" s="37" t="s">
        <v>2496</v>
      </c>
      <c r="BB312" s="37" t="s">
        <v>2496</v>
      </c>
      <c r="BC312" s="37" t="s">
        <v>3654</v>
      </c>
      <c r="BD312" s="37"/>
      <c r="BE312" s="37" t="s">
        <v>2434</v>
      </c>
      <c r="BF312" s="37" t="s">
        <v>2</v>
      </c>
      <c r="BG312" s="37">
        <v>1033780624</v>
      </c>
      <c r="BH312" s="37" t="s">
        <v>4612</v>
      </c>
      <c r="BI312" s="37" t="s">
        <v>3922</v>
      </c>
      <c r="BJ312" s="37" t="s">
        <v>4345</v>
      </c>
      <c r="BK312" s="37" t="s">
        <v>4024</v>
      </c>
      <c r="BL312" s="79">
        <v>34975</v>
      </c>
      <c r="BM312" s="37" t="s">
        <v>8</v>
      </c>
      <c r="BN312" s="37" t="s">
        <v>116</v>
      </c>
      <c r="BO312" s="37" t="s">
        <v>116</v>
      </c>
      <c r="BP312" s="37" t="s">
        <v>2</v>
      </c>
      <c r="BQ312" s="37">
        <v>1022998842</v>
      </c>
      <c r="BR312" s="37" t="s">
        <v>3858</v>
      </c>
      <c r="BS312" s="37"/>
      <c r="BT312" s="37" t="s">
        <v>3836</v>
      </c>
      <c r="BU312" s="37" t="s">
        <v>5098</v>
      </c>
      <c r="BV312" s="79">
        <v>34582</v>
      </c>
      <c r="BW312" s="50">
        <f t="shared" ca="1" si="24"/>
        <v>28</v>
      </c>
      <c r="BX312" s="62" t="s">
        <v>8</v>
      </c>
      <c r="BY312" s="62" t="s">
        <v>116</v>
      </c>
      <c r="BZ312" s="62" t="s">
        <v>116</v>
      </c>
      <c r="CA312" s="37" t="s">
        <v>2</v>
      </c>
      <c r="CB312" s="37">
        <v>1033780624</v>
      </c>
      <c r="CC312" s="37" t="s">
        <v>4612</v>
      </c>
      <c r="CD312" s="37" t="s">
        <v>3922</v>
      </c>
      <c r="CE312" s="37" t="s">
        <v>4345</v>
      </c>
      <c r="CF312" s="37" t="s">
        <v>4024</v>
      </c>
      <c r="CG312" s="79">
        <v>34975</v>
      </c>
      <c r="CH312" s="50">
        <f t="shared" ca="1" si="23"/>
        <v>27</v>
      </c>
      <c r="CI312" s="62" t="s">
        <v>8</v>
      </c>
      <c r="CJ312" s="62" t="s">
        <v>116</v>
      </c>
      <c r="CK312" s="62" t="s">
        <v>116</v>
      </c>
      <c r="CL312" s="37" t="s">
        <v>2444</v>
      </c>
      <c r="CM312" s="37" t="s">
        <v>2462</v>
      </c>
      <c r="CN312" s="37" t="s">
        <v>2495</v>
      </c>
      <c r="CO312" s="117">
        <v>44621</v>
      </c>
      <c r="CP312" s="37" t="s">
        <v>2495</v>
      </c>
      <c r="CQ312" s="37" t="s">
        <v>2495</v>
      </c>
      <c r="CR312" s="37">
        <v>1</v>
      </c>
      <c r="CS312" s="37" t="s">
        <v>2496</v>
      </c>
      <c r="CT312" s="37"/>
      <c r="CU312" s="37"/>
      <c r="CV312" s="37">
        <v>40</v>
      </c>
      <c r="CW312" s="37" t="s">
        <v>5278</v>
      </c>
      <c r="CX312" s="37">
        <v>51</v>
      </c>
      <c r="CY312" s="37" t="s">
        <v>2496</v>
      </c>
      <c r="CZ312" s="37">
        <v>6</v>
      </c>
      <c r="DA312" s="37"/>
      <c r="DB312" s="37"/>
      <c r="DC3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2" s="37"/>
    </row>
    <row r="313" spans="1:108" ht="45" customHeight="1" x14ac:dyDescent="0.3">
      <c r="A313" s="50">
        <v>1023046400</v>
      </c>
      <c r="B313" s="37" t="s">
        <v>2428</v>
      </c>
      <c r="C313" s="81">
        <v>44623</v>
      </c>
      <c r="D313" s="81">
        <v>44713</v>
      </c>
      <c r="E313" s="50" t="e">
        <f>VLOOKUP(MATRIZ_PRINCIPAL_USUARIOS[[#This Row],[NUMERO DE DOCUMENTO]],#REF!,2,0)</f>
        <v>#REF!</v>
      </c>
      <c r="F313" s="50" t="e">
        <f>VLOOKUP(MATRIZ_PRINCIPAL_USUARIOS[[#This Row],[NOMBRE COMPLETO]],$E$659:$E$682,1,0)</f>
        <v>#N/A</v>
      </c>
      <c r="G313" s="50"/>
      <c r="H313" s="37" t="s">
        <v>4102</v>
      </c>
      <c r="I313" s="37" t="s">
        <v>6745</v>
      </c>
      <c r="J313" s="37" t="str">
        <f>VLOOKUP(MATRIZ_PRINCIPAL_USUARIOS[[#This Row],[DUPLA]],DUPLAS[],2,0)</f>
        <v>NIKOL MALES - ANDREA ROCIO</v>
      </c>
      <c r="K313" s="37" t="s">
        <v>1</v>
      </c>
      <c r="L313" s="37" t="s">
        <v>3701</v>
      </c>
      <c r="M313" s="37" t="s">
        <v>3711</v>
      </c>
      <c r="N313" s="37" t="s">
        <v>3822</v>
      </c>
      <c r="O313" s="37" t="s">
        <v>4449</v>
      </c>
      <c r="P3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ISAAC JOSUE VARGAS TRASLAVIÑA</v>
      </c>
      <c r="Q313" s="79">
        <v>44254</v>
      </c>
      <c r="R313" s="50">
        <f t="shared" ca="1" si="20"/>
        <v>2</v>
      </c>
      <c r="S313" s="50">
        <f t="shared" ca="1" si="21"/>
        <v>0</v>
      </c>
      <c r="T313" s="50">
        <f t="shared" ca="1" si="22"/>
        <v>16</v>
      </c>
      <c r="U313" s="37" t="str">
        <f ca="1">IF(MATRIZ_PRINCIPAL_USUARIOS[[#This Row],[FECHA DE NACIMIENTO]]&gt;0,CONCATENATE(R313," AÑOS ",S313," MESES ",T313," DIAS "),"")</f>
        <v xml:space="preserve">2 AÑOS 0 MESES 16 DIAS </v>
      </c>
      <c r="V3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3" s="116" t="s">
        <v>129</v>
      </c>
      <c r="X313" s="37" t="s">
        <v>8</v>
      </c>
      <c r="Y313" s="37" t="s">
        <v>116</v>
      </c>
      <c r="Z313" s="37" t="s">
        <v>116</v>
      </c>
      <c r="AA313" s="37" t="s">
        <v>2496</v>
      </c>
      <c r="AB313" s="37" t="s">
        <v>2496</v>
      </c>
      <c r="AC313" s="37"/>
      <c r="AD313" s="37" t="s">
        <v>2518</v>
      </c>
      <c r="AE313" s="37"/>
      <c r="AF313" s="37" t="s">
        <v>2496</v>
      </c>
      <c r="AG313" s="37" t="s">
        <v>2496</v>
      </c>
      <c r="AH313" s="37" t="s">
        <v>2496</v>
      </c>
      <c r="AI313" s="37" t="s">
        <v>2496</v>
      </c>
      <c r="AJ313" s="37" t="s">
        <v>2496</v>
      </c>
      <c r="AK313" s="37" t="s">
        <v>2496</v>
      </c>
      <c r="AL313" s="37" t="s">
        <v>2496</v>
      </c>
      <c r="AM313" s="37" t="s">
        <v>8</v>
      </c>
      <c r="AN313" s="37" t="s">
        <v>116</v>
      </c>
      <c r="AO313" s="37" t="s">
        <v>140</v>
      </c>
      <c r="AP313" s="62" t="s">
        <v>143</v>
      </c>
      <c r="AQ313" s="37" t="s">
        <v>151</v>
      </c>
      <c r="AR313" s="37" t="s">
        <v>4102</v>
      </c>
      <c r="AS313" s="37"/>
      <c r="AT313" s="37" t="s">
        <v>5099</v>
      </c>
      <c r="AU313" s="37">
        <v>3214044872</v>
      </c>
      <c r="AV313" s="37">
        <v>3006311701</v>
      </c>
      <c r="AW313" s="37">
        <v>1</v>
      </c>
      <c r="AX313" s="37" t="s">
        <v>135</v>
      </c>
      <c r="AY313" s="37" t="s">
        <v>2496</v>
      </c>
      <c r="AZ313" s="58"/>
      <c r="BA313" s="37" t="s">
        <v>2496</v>
      </c>
      <c r="BB313" s="37" t="s">
        <v>2496</v>
      </c>
      <c r="BC313" s="37" t="s">
        <v>3654</v>
      </c>
      <c r="BD313" s="37"/>
      <c r="BE313" s="37" t="s">
        <v>2433</v>
      </c>
      <c r="BF313" s="37" t="s">
        <v>2</v>
      </c>
      <c r="BG313" s="37">
        <v>80742608</v>
      </c>
      <c r="BH313" s="37" t="s">
        <v>4796</v>
      </c>
      <c r="BI313" s="37" t="s">
        <v>5044</v>
      </c>
      <c r="BJ313" s="37" t="s">
        <v>3822</v>
      </c>
      <c r="BK313" s="37" t="s">
        <v>3737</v>
      </c>
      <c r="BL313" s="79">
        <v>29776</v>
      </c>
      <c r="BM313" s="37" t="s">
        <v>8</v>
      </c>
      <c r="BN313" s="37" t="s">
        <v>116</v>
      </c>
      <c r="BO313" s="37" t="s">
        <v>116</v>
      </c>
      <c r="BP313" s="37" t="s">
        <v>2</v>
      </c>
      <c r="BQ313" s="37">
        <v>80742608</v>
      </c>
      <c r="BR313" s="37" t="s">
        <v>4796</v>
      </c>
      <c r="BS313" s="37" t="s">
        <v>5044</v>
      </c>
      <c r="BT313" s="37" t="s">
        <v>3822</v>
      </c>
      <c r="BU313" s="37" t="s">
        <v>3737</v>
      </c>
      <c r="BV313" s="79">
        <v>29776</v>
      </c>
      <c r="BW313" s="50">
        <f t="shared" ca="1" si="24"/>
        <v>41</v>
      </c>
      <c r="BX313" s="62" t="s">
        <v>8</v>
      </c>
      <c r="BY313" s="62" t="s">
        <v>116</v>
      </c>
      <c r="BZ313" s="62" t="s">
        <v>116</v>
      </c>
      <c r="CA313" s="37" t="s">
        <v>2</v>
      </c>
      <c r="CB313" s="37">
        <v>1022928846</v>
      </c>
      <c r="CC313" s="37" t="s">
        <v>5214</v>
      </c>
      <c r="CD313" s="37"/>
      <c r="CE313" s="37" t="s">
        <v>4449</v>
      </c>
      <c r="CF313" s="37" t="s">
        <v>5215</v>
      </c>
      <c r="CG313" s="79">
        <v>31723</v>
      </c>
      <c r="CH313" s="50">
        <f t="shared" ca="1" si="23"/>
        <v>36</v>
      </c>
      <c r="CI313" s="62" t="s">
        <v>8</v>
      </c>
      <c r="CJ313" s="62" t="s">
        <v>116</v>
      </c>
      <c r="CK313" s="62" t="s">
        <v>116</v>
      </c>
      <c r="CL313" s="37" t="s">
        <v>2443</v>
      </c>
      <c r="CM313" s="37" t="s">
        <v>2457</v>
      </c>
      <c r="CN313" s="37" t="s">
        <v>2495</v>
      </c>
      <c r="CO313" s="117">
        <v>44621</v>
      </c>
      <c r="CP313" s="37" t="s">
        <v>2495</v>
      </c>
      <c r="CQ313" s="37" t="s">
        <v>2495</v>
      </c>
      <c r="CR313" s="37">
        <v>3</v>
      </c>
      <c r="CS313" s="37" t="s">
        <v>2496</v>
      </c>
      <c r="CT313" s="37"/>
      <c r="CU313" s="37"/>
      <c r="CV313" s="37">
        <v>39</v>
      </c>
      <c r="CW313" s="37" t="s">
        <v>5279</v>
      </c>
      <c r="CX313" s="37">
        <v>54</v>
      </c>
      <c r="CY313" s="37" t="s">
        <v>2496</v>
      </c>
      <c r="CZ313" s="37">
        <v>6</v>
      </c>
      <c r="DA313" s="37"/>
      <c r="DB313" s="37"/>
      <c r="DC3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3" s="37"/>
    </row>
    <row r="314" spans="1:108" ht="45" customHeight="1" x14ac:dyDescent="0.3">
      <c r="A314" s="50">
        <v>1023046395</v>
      </c>
      <c r="B314" s="37" t="s">
        <v>2428</v>
      </c>
      <c r="C314" s="81">
        <v>44623</v>
      </c>
      <c r="D314" s="81">
        <v>44658</v>
      </c>
      <c r="E314" s="50" t="e">
        <f>VLOOKUP(MATRIZ_PRINCIPAL_USUARIOS[[#This Row],[NUMERO DE DOCUMENTO]],#REF!,2,0)</f>
        <v>#REF!</v>
      </c>
      <c r="F314" s="50" t="e">
        <f>VLOOKUP(MATRIZ_PRINCIPAL_USUARIOS[[#This Row],[NOMBRE COMPLETO]],$E$659:$E$682,1,0)</f>
        <v>#N/A</v>
      </c>
      <c r="G314" s="50"/>
      <c r="H314" s="37" t="s">
        <v>4102</v>
      </c>
      <c r="I314" s="37" t="s">
        <v>6748</v>
      </c>
      <c r="J314" s="37" t="str">
        <f>VLOOKUP(MATRIZ_PRINCIPAL_USUARIOS[[#This Row],[DUPLA]],DUPLAS[],2,0)</f>
        <v>GLORIA GUERRA - KAROL</v>
      </c>
      <c r="K314" s="37" t="s">
        <v>1</v>
      </c>
      <c r="L314" s="37" t="s">
        <v>4434</v>
      </c>
      <c r="M314" s="37" t="s">
        <v>3749</v>
      </c>
      <c r="N314" s="37" t="s">
        <v>3751</v>
      </c>
      <c r="O314" s="37" t="s">
        <v>3835</v>
      </c>
      <c r="P3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LUNA ISABELLA MARTINEZ SANCHEZ</v>
      </c>
      <c r="Q314" s="79">
        <v>44249</v>
      </c>
      <c r="R314" s="50">
        <f t="shared" ca="1" si="20"/>
        <v>2</v>
      </c>
      <c r="S314" s="50">
        <f t="shared" ca="1" si="21"/>
        <v>0</v>
      </c>
      <c r="T314" s="50">
        <f t="shared" ca="1" si="22"/>
        <v>21</v>
      </c>
      <c r="U314" s="37" t="str">
        <f ca="1">IF(MATRIZ_PRINCIPAL_USUARIOS[[#This Row],[FECHA DE NACIMIENTO]]&gt;0,CONCATENATE(R314," AÑOS ",S314," MESES ",T314," DIAS "),"")</f>
        <v xml:space="preserve">2 AÑOS 0 MESES 21 DIAS </v>
      </c>
      <c r="V3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4" s="116" t="s">
        <v>130</v>
      </c>
      <c r="X314" s="37" t="s">
        <v>8</v>
      </c>
      <c r="Y314" s="37" t="s">
        <v>116</v>
      </c>
      <c r="Z314" s="37" t="s">
        <v>116</v>
      </c>
      <c r="AA314" s="37" t="s">
        <v>2496</v>
      </c>
      <c r="AB314" s="37" t="s">
        <v>2496</v>
      </c>
      <c r="AC314" s="37"/>
      <c r="AD314" s="37" t="s">
        <v>2518</v>
      </c>
      <c r="AE314" s="37"/>
      <c r="AF314" s="37" t="s">
        <v>2496</v>
      </c>
      <c r="AG314" s="37" t="s">
        <v>2496</v>
      </c>
      <c r="AH314" s="37" t="s">
        <v>2496</v>
      </c>
      <c r="AI314" s="37" t="s">
        <v>2496</v>
      </c>
      <c r="AJ314" s="37" t="s">
        <v>2496</v>
      </c>
      <c r="AK314" s="37" t="s">
        <v>2496</v>
      </c>
      <c r="AL314" s="37" t="s">
        <v>2496</v>
      </c>
      <c r="AM314" s="37" t="s">
        <v>8</v>
      </c>
      <c r="AN314" s="37" t="s">
        <v>116</v>
      </c>
      <c r="AO314" s="37" t="s">
        <v>140</v>
      </c>
      <c r="AP314" s="62" t="s">
        <v>143</v>
      </c>
      <c r="AQ314" s="37" t="s">
        <v>151</v>
      </c>
      <c r="AR314" s="37" t="s">
        <v>4547</v>
      </c>
      <c r="AS314" s="37"/>
      <c r="AT314" s="37" t="s">
        <v>5100</v>
      </c>
      <c r="AU314" s="37">
        <v>3144910432</v>
      </c>
      <c r="AV314" s="37">
        <v>3212907317</v>
      </c>
      <c r="AW314" s="37">
        <v>1</v>
      </c>
      <c r="AX314" s="37" t="s">
        <v>135</v>
      </c>
      <c r="AY314" s="37" t="s">
        <v>2496</v>
      </c>
      <c r="AZ314" s="58"/>
      <c r="BA314" s="37" t="s">
        <v>2496</v>
      </c>
      <c r="BB314" s="37" t="s">
        <v>2496</v>
      </c>
      <c r="BC314" s="37" t="s">
        <v>3654</v>
      </c>
      <c r="BD314" s="37"/>
      <c r="BE314" s="37" t="s">
        <v>2440</v>
      </c>
      <c r="BF314" s="37" t="s">
        <v>2</v>
      </c>
      <c r="BG314" s="37">
        <v>28976975</v>
      </c>
      <c r="BH314" s="37" t="s">
        <v>5101</v>
      </c>
      <c r="BI314" s="37" t="s">
        <v>4051</v>
      </c>
      <c r="BJ314" s="37" t="s">
        <v>4880</v>
      </c>
      <c r="BK314" s="37"/>
      <c r="BL314" s="79">
        <v>24322</v>
      </c>
      <c r="BM314" s="37" t="s">
        <v>8</v>
      </c>
      <c r="BN314" s="37" t="s">
        <v>40</v>
      </c>
      <c r="BO314" s="37" t="s">
        <v>3139</v>
      </c>
      <c r="BP314" s="37"/>
      <c r="BQ314" s="37"/>
      <c r="BR314" s="37"/>
      <c r="BS314" s="37"/>
      <c r="BT314" s="37"/>
      <c r="BU314" s="37"/>
      <c r="BV314" s="79"/>
      <c r="BW314" s="50" t="str">
        <f t="shared" si="24"/>
        <v/>
      </c>
      <c r="BX314" s="62"/>
      <c r="BY314" s="62"/>
      <c r="BZ314" s="62"/>
      <c r="CA314" s="37" t="s">
        <v>2</v>
      </c>
      <c r="CB314" s="37">
        <v>1000932021</v>
      </c>
      <c r="CC314" s="37" t="s">
        <v>5216</v>
      </c>
      <c r="CD314" s="37" t="s">
        <v>3993</v>
      </c>
      <c r="CE314" s="37" t="s">
        <v>3835</v>
      </c>
      <c r="CF314" s="37" t="s">
        <v>4880</v>
      </c>
      <c r="CG314" s="79">
        <v>36904</v>
      </c>
      <c r="CH314" s="50">
        <f t="shared" ca="1" si="23"/>
        <v>22</v>
      </c>
      <c r="CI314" s="62" t="s">
        <v>8</v>
      </c>
      <c r="CJ314" s="62" t="s">
        <v>116</v>
      </c>
      <c r="CK314" s="62" t="s">
        <v>116</v>
      </c>
      <c r="CL314" s="37" t="s">
        <v>2443</v>
      </c>
      <c r="CM314" s="37" t="s">
        <v>2457</v>
      </c>
      <c r="CN314" s="37" t="s">
        <v>2495</v>
      </c>
      <c r="CO314" s="117">
        <v>44621</v>
      </c>
      <c r="CP314" s="37" t="s">
        <v>2495</v>
      </c>
      <c r="CQ314" s="37" t="s">
        <v>2495</v>
      </c>
      <c r="CR314" s="37">
        <v>2</v>
      </c>
      <c r="CS314" s="37" t="s">
        <v>2496</v>
      </c>
      <c r="CT314" s="37"/>
      <c r="CU314" s="37"/>
      <c r="CV314" s="37" t="s">
        <v>5280</v>
      </c>
      <c r="CW314" s="37" t="s">
        <v>5281</v>
      </c>
      <c r="CX314" s="37">
        <v>49</v>
      </c>
      <c r="CY314" s="37" t="s">
        <v>2496</v>
      </c>
      <c r="CZ314" s="37">
        <v>6</v>
      </c>
      <c r="DA314" s="37"/>
      <c r="DB314" s="37"/>
      <c r="DC3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4" s="37"/>
    </row>
    <row r="315" spans="1:108" ht="45" customHeight="1" x14ac:dyDescent="0.3">
      <c r="A315" s="50">
        <v>1020849345</v>
      </c>
      <c r="B315" s="37" t="s">
        <v>2428</v>
      </c>
      <c r="C315" s="81">
        <v>44623</v>
      </c>
      <c r="D315" s="81">
        <v>44837</v>
      </c>
      <c r="E315" s="50" t="e">
        <f>VLOOKUP(MATRIZ_PRINCIPAL_USUARIOS[[#This Row],[NUMERO DE DOCUMENTO]],#REF!,2,0)</f>
        <v>#REF!</v>
      </c>
      <c r="F315" s="154" t="e">
        <f>VLOOKUP(MATRIZ_PRINCIPAL_USUARIOS[[#This Row],[NOMBRE COMPLETO]],$E$659:$E$682,1,0)</f>
        <v>#N/A</v>
      </c>
      <c r="G315" s="50" t="s">
        <v>3686</v>
      </c>
      <c r="H315" s="37" t="s">
        <v>4102</v>
      </c>
      <c r="I315" s="37" t="s">
        <v>6745</v>
      </c>
      <c r="J315" s="37" t="str">
        <f>VLOOKUP(MATRIZ_PRINCIPAL_USUARIOS[[#This Row],[DUPLA]],DUPLAS[],2,0)</f>
        <v>NIKOL MALES - ANDREA ROCIO</v>
      </c>
      <c r="K315" s="37" t="s">
        <v>1</v>
      </c>
      <c r="L315" s="37" t="s">
        <v>3742</v>
      </c>
      <c r="M315" s="37" t="s">
        <v>3768</v>
      </c>
      <c r="N315" s="37" t="s">
        <v>3877</v>
      </c>
      <c r="O315" s="37" t="s">
        <v>4450</v>
      </c>
      <c r="P3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JULIANA PINTO ANDRADE</v>
      </c>
      <c r="Q315" s="79">
        <v>44232</v>
      </c>
      <c r="R315" s="50">
        <f t="shared" ca="1" si="20"/>
        <v>2</v>
      </c>
      <c r="S315" s="50">
        <f t="shared" ca="1" si="21"/>
        <v>1</v>
      </c>
      <c r="T315" s="50">
        <f t="shared" ca="1" si="22"/>
        <v>10</v>
      </c>
      <c r="U315" s="37" t="str">
        <f ca="1">IF(MATRIZ_PRINCIPAL_USUARIOS[[#This Row],[FECHA DE NACIMIENTO]]&gt;0,CONCATENATE(R315," AÑOS ",S315," MESES ",T315," DIAS "),"")</f>
        <v xml:space="preserve">2 AÑOS 1 MESES 10 DIAS </v>
      </c>
      <c r="V3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5" s="116" t="s">
        <v>130</v>
      </c>
      <c r="X315" s="37" t="s">
        <v>8</v>
      </c>
      <c r="Y315" s="37" t="s">
        <v>116</v>
      </c>
      <c r="Z315" s="37" t="s">
        <v>116</v>
      </c>
      <c r="AA315" s="37" t="s">
        <v>2496</v>
      </c>
      <c r="AB315" s="37" t="s">
        <v>2496</v>
      </c>
      <c r="AC315" s="37"/>
      <c r="AD315" s="37" t="s">
        <v>2518</v>
      </c>
      <c r="AE315" s="37"/>
      <c r="AF315" s="37" t="s">
        <v>2496</v>
      </c>
      <c r="AG315" s="37" t="s">
        <v>2496</v>
      </c>
      <c r="AH315" s="37" t="s">
        <v>2496</v>
      </c>
      <c r="AI315" s="37" t="s">
        <v>2496</v>
      </c>
      <c r="AJ315" s="37" t="s">
        <v>2496</v>
      </c>
      <c r="AK315" s="37" t="s">
        <v>2496</v>
      </c>
      <c r="AL315" s="37" t="s">
        <v>2496</v>
      </c>
      <c r="AM315" s="37" t="s">
        <v>8</v>
      </c>
      <c r="AN315" s="37" t="s">
        <v>116</v>
      </c>
      <c r="AO315" s="37" t="s">
        <v>140</v>
      </c>
      <c r="AP315" s="62" t="s">
        <v>143</v>
      </c>
      <c r="AQ315" s="37" t="s">
        <v>151</v>
      </c>
      <c r="AR315" s="37" t="s">
        <v>4547</v>
      </c>
      <c r="AS315" s="37"/>
      <c r="AT315" s="37" t="s">
        <v>5102</v>
      </c>
      <c r="AU315" s="37">
        <v>3192304190</v>
      </c>
      <c r="AV315" s="37"/>
      <c r="AW315" s="37">
        <v>1</v>
      </c>
      <c r="AX315" s="37" t="s">
        <v>135</v>
      </c>
      <c r="AY315" s="37" t="s">
        <v>2496</v>
      </c>
      <c r="AZ315" s="58"/>
      <c r="BA315" s="37" t="s">
        <v>2496</v>
      </c>
      <c r="BB315" s="37" t="s">
        <v>2496</v>
      </c>
      <c r="BC315" s="37" t="s">
        <v>3654</v>
      </c>
      <c r="BD315" s="37"/>
      <c r="BE315" s="37" t="s">
        <v>2440</v>
      </c>
      <c r="BF315" s="37" t="s">
        <v>2</v>
      </c>
      <c r="BG315" s="37" t="s">
        <v>5103</v>
      </c>
      <c r="BH315" s="37" t="s">
        <v>3912</v>
      </c>
      <c r="BI315" s="37" t="s">
        <v>5104</v>
      </c>
      <c r="BJ315" s="37" t="s">
        <v>3788</v>
      </c>
      <c r="BK315" s="37" t="s">
        <v>3886</v>
      </c>
      <c r="BL315" s="79">
        <v>31343</v>
      </c>
      <c r="BM315" s="37" t="s">
        <v>8</v>
      </c>
      <c r="BN315" s="37" t="s">
        <v>19</v>
      </c>
      <c r="BO315" s="37" t="s">
        <v>3050</v>
      </c>
      <c r="BP315" s="37"/>
      <c r="BQ315" s="37"/>
      <c r="BR315" s="37"/>
      <c r="BS315" s="37"/>
      <c r="BT315" s="37"/>
      <c r="BU315" s="37"/>
      <c r="BV315" s="79"/>
      <c r="BW315" s="50" t="str">
        <f t="shared" si="24"/>
        <v/>
      </c>
      <c r="BX315" s="62"/>
      <c r="BY315" s="62"/>
      <c r="BZ315" s="62"/>
      <c r="CA315" s="37" t="s">
        <v>2</v>
      </c>
      <c r="CB315" s="37">
        <v>1033721806</v>
      </c>
      <c r="CC315" s="37" t="s">
        <v>3936</v>
      </c>
      <c r="CD315" s="37" t="s">
        <v>5217</v>
      </c>
      <c r="CE315" s="37" t="s">
        <v>5218</v>
      </c>
      <c r="CF315" s="37" t="s">
        <v>3788</v>
      </c>
      <c r="CG315" s="79">
        <v>32935</v>
      </c>
      <c r="CH315" s="50">
        <f t="shared" ca="1" si="23"/>
        <v>33</v>
      </c>
      <c r="CI315" s="62" t="s">
        <v>8</v>
      </c>
      <c r="CJ315" s="62" t="s">
        <v>116</v>
      </c>
      <c r="CK315" s="62" t="s">
        <v>116</v>
      </c>
      <c r="CL315" s="37" t="s">
        <v>2444</v>
      </c>
      <c r="CM315" s="37" t="s">
        <v>2470</v>
      </c>
      <c r="CN315" s="37" t="s">
        <v>2495</v>
      </c>
      <c r="CO315" s="117">
        <v>44621</v>
      </c>
      <c r="CP315" s="37" t="s">
        <v>2495</v>
      </c>
      <c r="CQ315" s="37" t="s">
        <v>2495</v>
      </c>
      <c r="CR315" s="37">
        <v>3</v>
      </c>
      <c r="CS315" s="37" t="s">
        <v>2496</v>
      </c>
      <c r="CT315" s="37"/>
      <c r="CU315" s="37"/>
      <c r="CV315" s="37">
        <v>39</v>
      </c>
      <c r="CW315" s="37" t="s">
        <v>5273</v>
      </c>
      <c r="CX315" s="37">
        <v>50</v>
      </c>
      <c r="CY315" s="37" t="s">
        <v>2496</v>
      </c>
      <c r="CZ315" s="37">
        <v>4</v>
      </c>
      <c r="DA315" s="37">
        <v>0</v>
      </c>
      <c r="DB315" s="37"/>
      <c r="DC3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5" s="37"/>
    </row>
    <row r="316" spans="1:108" ht="45" customHeight="1" x14ac:dyDescent="0.3">
      <c r="A316" s="50">
        <v>1243858630</v>
      </c>
      <c r="B316" s="37" t="s">
        <v>2428</v>
      </c>
      <c r="C316" s="81">
        <v>44623</v>
      </c>
      <c r="D316" s="81">
        <v>44662</v>
      </c>
      <c r="E316" s="50" t="e">
        <f>VLOOKUP(MATRIZ_PRINCIPAL_USUARIOS[[#This Row],[NUMERO DE DOCUMENTO]],#REF!,2,0)</f>
        <v>#REF!</v>
      </c>
      <c r="F316" s="50" t="e">
        <f>VLOOKUP(MATRIZ_PRINCIPAL_USUARIOS[[#This Row],[NOMBRE COMPLETO]],$E$659:$E$682,1,0)</f>
        <v>#N/A</v>
      </c>
      <c r="G316" s="50"/>
      <c r="H316" s="37" t="s">
        <v>4102</v>
      </c>
      <c r="I316" s="37" t="s">
        <v>6745</v>
      </c>
      <c r="J316" s="37" t="str">
        <f>VLOOKUP(MATRIZ_PRINCIPAL_USUARIOS[[#This Row],[DUPLA]],DUPLAS[],2,0)</f>
        <v>NIKOL MALES - ANDREA ROCIO</v>
      </c>
      <c r="K316" s="37" t="s">
        <v>1</v>
      </c>
      <c r="L316" s="37" t="s">
        <v>3706</v>
      </c>
      <c r="M316" s="37" t="s">
        <v>3940</v>
      </c>
      <c r="N316" s="37" t="s">
        <v>3835</v>
      </c>
      <c r="O316" s="37" t="s">
        <v>3735</v>
      </c>
      <c r="P3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ADRIAN MIGUEL SANCHEZ RICO</v>
      </c>
      <c r="Q316" s="79">
        <v>43950</v>
      </c>
      <c r="R316" s="50">
        <f t="shared" ca="1" si="20"/>
        <v>2</v>
      </c>
      <c r="S316" s="50">
        <f t="shared" ca="1" si="21"/>
        <v>10</v>
      </c>
      <c r="T316" s="50">
        <f t="shared" ca="1" si="22"/>
        <v>14</v>
      </c>
      <c r="U316" s="37" t="str">
        <f ca="1">IF(MATRIZ_PRINCIPAL_USUARIOS[[#This Row],[FECHA DE NACIMIENTO]]&gt;0,CONCATENATE(R316," AÑOS ",S316," MESES ",T316," DIAS "),"")</f>
        <v xml:space="preserve">2 AÑOS 10 MESES 14 DIAS </v>
      </c>
      <c r="V3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6" s="116" t="s">
        <v>129</v>
      </c>
      <c r="X316" s="37" t="s">
        <v>8</v>
      </c>
      <c r="Y316" s="37" t="s">
        <v>116</v>
      </c>
      <c r="Z316" s="37" t="s">
        <v>116</v>
      </c>
      <c r="AA316" s="37" t="s">
        <v>2496</v>
      </c>
      <c r="AB316" s="37" t="s">
        <v>2496</v>
      </c>
      <c r="AC316" s="37"/>
      <c r="AD316" s="37" t="s">
        <v>2518</v>
      </c>
      <c r="AE316" s="37"/>
      <c r="AF316" s="37" t="s">
        <v>2496</v>
      </c>
      <c r="AG316" s="37" t="s">
        <v>2496</v>
      </c>
      <c r="AH316" s="37" t="s">
        <v>2496</v>
      </c>
      <c r="AI316" s="37" t="s">
        <v>2496</v>
      </c>
      <c r="AJ316" s="37" t="s">
        <v>2496</v>
      </c>
      <c r="AK316" s="37" t="s">
        <v>2496</v>
      </c>
      <c r="AL316" s="37" t="s">
        <v>2496</v>
      </c>
      <c r="AM316" s="37" t="s">
        <v>8</v>
      </c>
      <c r="AN316" s="37" t="s">
        <v>116</v>
      </c>
      <c r="AO316" s="37" t="s">
        <v>140</v>
      </c>
      <c r="AP316" s="62" t="s">
        <v>143</v>
      </c>
      <c r="AQ316" s="37" t="s">
        <v>151</v>
      </c>
      <c r="AR316" s="37" t="s">
        <v>5046</v>
      </c>
      <c r="AS316" s="37"/>
      <c r="AT316" s="37" t="s">
        <v>5105</v>
      </c>
      <c r="AU316" s="37">
        <v>3193028652</v>
      </c>
      <c r="AV316" s="37">
        <v>3153927833</v>
      </c>
      <c r="AW316" s="37">
        <v>1</v>
      </c>
      <c r="AX316" s="37" t="s">
        <v>135</v>
      </c>
      <c r="AY316" s="37" t="s">
        <v>2495</v>
      </c>
      <c r="AZ316" s="58" t="s">
        <v>3594</v>
      </c>
      <c r="BA316" s="37" t="s">
        <v>2496</v>
      </c>
      <c r="BB316" s="37" t="s">
        <v>2496</v>
      </c>
      <c r="BC316" s="37" t="s">
        <v>3654</v>
      </c>
      <c r="BD316" s="37"/>
      <c r="BE316" s="37" t="s">
        <v>2434</v>
      </c>
      <c r="BF316" s="37" t="s">
        <v>2</v>
      </c>
      <c r="BG316" s="37">
        <v>1031132799</v>
      </c>
      <c r="BH316" s="37" t="s">
        <v>3938</v>
      </c>
      <c r="BI316" s="37" t="s">
        <v>3984</v>
      </c>
      <c r="BJ316" s="37" t="s">
        <v>3735</v>
      </c>
      <c r="BK316" s="37" t="s">
        <v>3898</v>
      </c>
      <c r="BL316" s="79">
        <v>33410</v>
      </c>
      <c r="BM316" s="37" t="s">
        <v>8</v>
      </c>
      <c r="BN316" s="37" t="s">
        <v>32</v>
      </c>
      <c r="BO316" s="37" t="s">
        <v>108</v>
      </c>
      <c r="BP316" s="37" t="s">
        <v>2</v>
      </c>
      <c r="BQ316" s="37">
        <v>1002647219</v>
      </c>
      <c r="BR316" s="37" t="s">
        <v>3940</v>
      </c>
      <c r="BS316" s="37" t="s">
        <v>3967</v>
      </c>
      <c r="BT316" s="37" t="s">
        <v>3835</v>
      </c>
      <c r="BU316" s="37" t="s">
        <v>3820</v>
      </c>
      <c r="BV316" s="79">
        <v>32976</v>
      </c>
      <c r="BW316" s="50">
        <f t="shared" ca="1" si="24"/>
        <v>32</v>
      </c>
      <c r="BX316" s="62" t="s">
        <v>8</v>
      </c>
      <c r="BY316" s="62" t="s">
        <v>19</v>
      </c>
      <c r="BZ316" s="62" t="s">
        <v>3007</v>
      </c>
      <c r="CA316" s="37" t="s">
        <v>2</v>
      </c>
      <c r="CB316" s="37">
        <v>1031132799</v>
      </c>
      <c r="CC316" s="37" t="s">
        <v>3938</v>
      </c>
      <c r="CD316" s="37" t="s">
        <v>3984</v>
      </c>
      <c r="CE316" s="37" t="s">
        <v>3735</v>
      </c>
      <c r="CF316" s="37" t="s">
        <v>3898</v>
      </c>
      <c r="CG316" s="79">
        <v>33410</v>
      </c>
      <c r="CH316" s="50">
        <f t="shared" ca="1" si="23"/>
        <v>31</v>
      </c>
      <c r="CI316" s="62" t="s">
        <v>8</v>
      </c>
      <c r="CJ316" s="62" t="s">
        <v>32</v>
      </c>
      <c r="CK316" s="62" t="s">
        <v>108</v>
      </c>
      <c r="CL316" s="37" t="s">
        <v>2444</v>
      </c>
      <c r="CM316" s="37" t="s">
        <v>2468</v>
      </c>
      <c r="CN316" s="37" t="s">
        <v>2495</v>
      </c>
      <c r="CO316" s="117">
        <v>44621</v>
      </c>
      <c r="CP316" s="37" t="s">
        <v>2495</v>
      </c>
      <c r="CQ316" s="37" t="s">
        <v>2495</v>
      </c>
      <c r="CR316" s="37">
        <v>0</v>
      </c>
      <c r="CS316" s="37" t="s">
        <v>2496</v>
      </c>
      <c r="CT316" s="37"/>
      <c r="CU316" s="37"/>
      <c r="CV316" s="37">
        <v>40</v>
      </c>
      <c r="CW316" s="37" t="s">
        <v>5282</v>
      </c>
      <c r="CX316" s="37">
        <v>50</v>
      </c>
      <c r="CY316" s="37" t="s">
        <v>2496</v>
      </c>
      <c r="CZ316" s="37">
        <v>4</v>
      </c>
      <c r="DA316" s="37">
        <v>0</v>
      </c>
      <c r="DB316" s="37"/>
      <c r="DC3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6" s="37"/>
    </row>
    <row r="317" spans="1:108" ht="45" customHeight="1" x14ac:dyDescent="0.3">
      <c r="A317" s="50">
        <v>1243858522</v>
      </c>
      <c r="B317" s="37" t="s">
        <v>2428</v>
      </c>
      <c r="C317" s="81">
        <v>44623</v>
      </c>
      <c r="D317" s="81">
        <v>44649</v>
      </c>
      <c r="E317" s="50" t="e">
        <f>VLOOKUP(MATRIZ_PRINCIPAL_USUARIOS[[#This Row],[NUMERO DE DOCUMENTO]],#REF!,2,0)</f>
        <v>#REF!</v>
      </c>
      <c r="F317" s="50" t="e">
        <f>VLOOKUP(MATRIZ_PRINCIPAL_USUARIOS[[#This Row],[NOMBRE COMPLETO]],$E$659:$E$682,1,0)</f>
        <v>#N/A</v>
      </c>
      <c r="G317" s="50"/>
      <c r="H317" s="37" t="s">
        <v>4102</v>
      </c>
      <c r="I317" s="37" t="s">
        <v>6750</v>
      </c>
      <c r="J317" s="37" t="str">
        <f>VLOOKUP(MATRIZ_PRINCIPAL_USUARIOS[[#This Row],[DUPLA]],DUPLAS[],2,0)</f>
        <v>JOHANA ALVARADO</v>
      </c>
      <c r="K317" s="37" t="s">
        <v>1</v>
      </c>
      <c r="L317" s="37" t="s">
        <v>4075</v>
      </c>
      <c r="M317" s="37"/>
      <c r="N317" s="37" t="s">
        <v>3774</v>
      </c>
      <c r="O317" s="37" t="s">
        <v>4079</v>
      </c>
      <c r="P3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KYLIAN  VEGA PAEZ</v>
      </c>
      <c r="Q317" s="79">
        <v>43957</v>
      </c>
      <c r="R317" s="50">
        <f t="shared" ca="1" si="20"/>
        <v>2</v>
      </c>
      <c r="S317" s="50">
        <f t="shared" ca="1" si="21"/>
        <v>10</v>
      </c>
      <c r="T317" s="50">
        <f t="shared" ca="1" si="22"/>
        <v>9</v>
      </c>
      <c r="U317" s="37" t="str">
        <f ca="1">IF(MATRIZ_PRINCIPAL_USUARIOS[[#This Row],[FECHA DE NACIMIENTO]]&gt;0,CONCATENATE(R317," AÑOS ",S317," MESES ",T317," DIAS "),"")</f>
        <v xml:space="preserve">2 AÑOS 10 MESES 9 DIAS </v>
      </c>
      <c r="V3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7" s="116" t="s">
        <v>129</v>
      </c>
      <c r="X317" s="37" t="s">
        <v>8</v>
      </c>
      <c r="Y317" s="37" t="s">
        <v>116</v>
      </c>
      <c r="Z317" s="37" t="s">
        <v>116</v>
      </c>
      <c r="AA317" s="37" t="s">
        <v>2496</v>
      </c>
      <c r="AB317" s="37" t="s">
        <v>2496</v>
      </c>
      <c r="AC317" s="37"/>
      <c r="AD317" s="37" t="s">
        <v>2518</v>
      </c>
      <c r="AE317" s="37"/>
      <c r="AF317" s="37" t="s">
        <v>2496</v>
      </c>
      <c r="AG317" s="37" t="s">
        <v>2496</v>
      </c>
      <c r="AH317" s="37" t="s">
        <v>2496</v>
      </c>
      <c r="AI317" s="37" t="s">
        <v>2496</v>
      </c>
      <c r="AJ317" s="37" t="s">
        <v>2496</v>
      </c>
      <c r="AK317" s="37" t="s">
        <v>2496</v>
      </c>
      <c r="AL317" s="37" t="s">
        <v>2496</v>
      </c>
      <c r="AM317" s="37" t="s">
        <v>8</v>
      </c>
      <c r="AN317" s="37" t="s">
        <v>116</v>
      </c>
      <c r="AO317" s="37" t="s">
        <v>140</v>
      </c>
      <c r="AP317" s="62" t="s">
        <v>143</v>
      </c>
      <c r="AQ317" s="37" t="s">
        <v>151</v>
      </c>
      <c r="AR317" s="37" t="s">
        <v>4539</v>
      </c>
      <c r="AS317" s="37"/>
      <c r="AT317" s="37" t="s">
        <v>5106</v>
      </c>
      <c r="AU317" s="37">
        <v>3202884901</v>
      </c>
      <c r="AV317" s="37">
        <v>3144339448</v>
      </c>
      <c r="AW317" s="37">
        <v>1</v>
      </c>
      <c r="AX317" s="37" t="s">
        <v>135</v>
      </c>
      <c r="AY317" s="37" t="s">
        <v>2496</v>
      </c>
      <c r="AZ317" s="58"/>
      <c r="BA317" s="37" t="s">
        <v>2496</v>
      </c>
      <c r="BB317" s="37" t="s">
        <v>2496</v>
      </c>
      <c r="BC317" s="37" t="s">
        <v>3654</v>
      </c>
      <c r="BD317" s="37"/>
      <c r="BE317" s="37" t="s">
        <v>2440</v>
      </c>
      <c r="BF317" s="37" t="s">
        <v>2</v>
      </c>
      <c r="BG317" s="37">
        <v>51845220</v>
      </c>
      <c r="BH317" s="37" t="s">
        <v>3961</v>
      </c>
      <c r="BI317" s="37" t="s">
        <v>3962</v>
      </c>
      <c r="BJ317" s="37" t="s">
        <v>3737</v>
      </c>
      <c r="BK317" s="37" t="s">
        <v>5107</v>
      </c>
      <c r="BL317" s="79">
        <v>24355</v>
      </c>
      <c r="BM317" s="37" t="s">
        <v>8</v>
      </c>
      <c r="BN317" s="37" t="s">
        <v>19</v>
      </c>
      <c r="BO317" s="37" t="s">
        <v>2980</v>
      </c>
      <c r="BP317" s="37" t="s">
        <v>2</v>
      </c>
      <c r="BQ317" s="37">
        <v>1019093817</v>
      </c>
      <c r="BR317" s="37" t="s">
        <v>5108</v>
      </c>
      <c r="BS317" s="37" t="s">
        <v>5109</v>
      </c>
      <c r="BT317" s="37" t="s">
        <v>3774</v>
      </c>
      <c r="BU317" s="37" t="s">
        <v>4120</v>
      </c>
      <c r="BV317" s="79">
        <v>34428</v>
      </c>
      <c r="BW317" s="50">
        <f t="shared" ca="1" si="24"/>
        <v>28</v>
      </c>
      <c r="BX317" s="62" t="s">
        <v>8</v>
      </c>
      <c r="BY317" s="62" t="s">
        <v>26</v>
      </c>
      <c r="BZ317" s="62" t="s">
        <v>3458</v>
      </c>
      <c r="CA317" s="37" t="s">
        <v>2</v>
      </c>
      <c r="CB317" s="37">
        <v>1032410506</v>
      </c>
      <c r="CC317" s="37" t="s">
        <v>3961</v>
      </c>
      <c r="CD317" s="37" t="s">
        <v>3962</v>
      </c>
      <c r="CE317" s="37" t="s">
        <v>4079</v>
      </c>
      <c r="CF317" s="37" t="s">
        <v>3737</v>
      </c>
      <c r="CG317" s="79">
        <v>32213</v>
      </c>
      <c r="CH317" s="50">
        <f t="shared" ca="1" si="23"/>
        <v>35</v>
      </c>
      <c r="CI317" s="62" t="s">
        <v>8</v>
      </c>
      <c r="CJ317" s="62" t="s">
        <v>116</v>
      </c>
      <c r="CK317" s="62" t="s">
        <v>116</v>
      </c>
      <c r="CL317" s="37" t="s">
        <v>2444</v>
      </c>
      <c r="CM317" s="37" t="s">
        <v>2462</v>
      </c>
      <c r="CN317" s="37" t="s">
        <v>2495</v>
      </c>
      <c r="CO317" s="117">
        <v>44624</v>
      </c>
      <c r="CP317" s="37" t="s">
        <v>2495</v>
      </c>
      <c r="CQ317" s="37" t="s">
        <v>2495</v>
      </c>
      <c r="CR317" s="37">
        <v>2</v>
      </c>
      <c r="CS317" s="37" t="s">
        <v>2496</v>
      </c>
      <c r="CT317" s="37"/>
      <c r="CU317" s="37"/>
      <c r="CV317" s="37">
        <v>38</v>
      </c>
      <c r="CW317" s="37" t="s">
        <v>5264</v>
      </c>
      <c r="CX317" s="37">
        <v>42</v>
      </c>
      <c r="CY317" s="37" t="s">
        <v>2496</v>
      </c>
      <c r="CZ317" s="37">
        <v>6</v>
      </c>
      <c r="DA317" s="37"/>
      <c r="DB317" s="37"/>
      <c r="DC3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7" s="37"/>
    </row>
    <row r="318" spans="1:108" ht="45" customHeight="1" x14ac:dyDescent="0.3">
      <c r="A318" s="50">
        <v>1023988175</v>
      </c>
      <c r="B318" s="37" t="s">
        <v>2428</v>
      </c>
      <c r="C318" s="81">
        <v>44623</v>
      </c>
      <c r="D318" s="81">
        <v>44774</v>
      </c>
      <c r="E318" s="50" t="e">
        <f>VLOOKUP(MATRIZ_PRINCIPAL_USUARIOS[[#This Row],[NUMERO DE DOCUMENTO]],#REF!,2,0)</f>
        <v>#REF!</v>
      </c>
      <c r="F318" s="50" t="e">
        <f>VLOOKUP(MATRIZ_PRINCIPAL_USUARIOS[[#This Row],[NOMBRE COMPLETO]],$E$659:$E$682,1,0)</f>
        <v>#N/A</v>
      </c>
      <c r="G318" s="50"/>
      <c r="H318" s="37" t="s">
        <v>4102</v>
      </c>
      <c r="I318" s="37" t="s">
        <v>6745</v>
      </c>
      <c r="J318" s="37" t="str">
        <f>VLOOKUP(MATRIZ_PRINCIPAL_USUARIOS[[#This Row],[DUPLA]],DUPLAS[],2,0)</f>
        <v>NIKOL MALES - ANDREA ROCIO</v>
      </c>
      <c r="K318" s="37" t="s">
        <v>1</v>
      </c>
      <c r="L318" s="37" t="s">
        <v>3826</v>
      </c>
      <c r="M318" s="37" t="s">
        <v>2620</v>
      </c>
      <c r="N318" s="37" t="s">
        <v>3720</v>
      </c>
      <c r="O318" s="37" t="s">
        <v>3754</v>
      </c>
      <c r="P3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SANTIAGO PINEDA GUZMAN</v>
      </c>
      <c r="Q318" s="79">
        <v>44222</v>
      </c>
      <c r="R318" s="50">
        <f t="shared" ca="1" si="20"/>
        <v>2</v>
      </c>
      <c r="S318" s="50">
        <f t="shared" ca="1" si="21"/>
        <v>1</v>
      </c>
      <c r="T318" s="50">
        <f t="shared" ca="1" si="22"/>
        <v>17</v>
      </c>
      <c r="U318" s="37" t="str">
        <f ca="1">IF(MATRIZ_PRINCIPAL_USUARIOS[[#This Row],[FECHA DE NACIMIENTO]]&gt;0,CONCATENATE(R318," AÑOS ",S318," MESES ",T318," DIAS "),"")</f>
        <v xml:space="preserve">2 AÑOS 1 MESES 17 DIAS </v>
      </c>
      <c r="V3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8" s="116" t="s">
        <v>129</v>
      </c>
      <c r="X318" s="37" t="s">
        <v>8</v>
      </c>
      <c r="Y318" s="37" t="s">
        <v>116</v>
      </c>
      <c r="Z318" s="37" t="s">
        <v>116</v>
      </c>
      <c r="AA318" s="37" t="s">
        <v>2496</v>
      </c>
      <c r="AB318" s="37" t="s">
        <v>2496</v>
      </c>
      <c r="AC318" s="37"/>
      <c r="AD318" s="37" t="s">
        <v>2518</v>
      </c>
      <c r="AE318" s="37"/>
      <c r="AF318" s="37" t="s">
        <v>2496</v>
      </c>
      <c r="AG318" s="37" t="s">
        <v>2496</v>
      </c>
      <c r="AH318" s="37" t="s">
        <v>2496</v>
      </c>
      <c r="AI318" s="37" t="s">
        <v>2496</v>
      </c>
      <c r="AJ318" s="37" t="s">
        <v>2496</v>
      </c>
      <c r="AK318" s="37" t="s">
        <v>2496</v>
      </c>
      <c r="AL318" s="37" t="s">
        <v>2496</v>
      </c>
      <c r="AM318" s="37" t="s">
        <v>8</v>
      </c>
      <c r="AN318" s="37" t="s">
        <v>116</v>
      </c>
      <c r="AO318" s="37" t="s">
        <v>140</v>
      </c>
      <c r="AP318" s="62" t="s">
        <v>143</v>
      </c>
      <c r="AQ318" s="37" t="s">
        <v>151</v>
      </c>
      <c r="AR318" s="37" t="s">
        <v>4539</v>
      </c>
      <c r="AS318" s="37"/>
      <c r="AT318" s="37" t="s">
        <v>5110</v>
      </c>
      <c r="AU318" s="37">
        <v>3208167718</v>
      </c>
      <c r="AV318" s="37">
        <v>3118216388</v>
      </c>
      <c r="AW318" s="37">
        <v>1</v>
      </c>
      <c r="AX318" s="37" t="s">
        <v>135</v>
      </c>
      <c r="AY318" s="37" t="s">
        <v>2496</v>
      </c>
      <c r="AZ318" s="58"/>
      <c r="BA318" s="37" t="s">
        <v>2496</v>
      </c>
      <c r="BB318" s="37" t="s">
        <v>2496</v>
      </c>
      <c r="BC318" s="37" t="s">
        <v>3654</v>
      </c>
      <c r="BD318" s="37"/>
      <c r="BE318" s="37" t="s">
        <v>2440</v>
      </c>
      <c r="BF318" s="37" t="s">
        <v>2</v>
      </c>
      <c r="BG318" s="37">
        <v>28558260</v>
      </c>
      <c r="BH318" s="37" t="s">
        <v>3961</v>
      </c>
      <c r="BI318" s="37" t="s">
        <v>3924</v>
      </c>
      <c r="BJ318" s="37" t="s">
        <v>3754</v>
      </c>
      <c r="BK318" s="37" t="s">
        <v>3887</v>
      </c>
      <c r="BL318" s="79">
        <v>26093</v>
      </c>
      <c r="BM318" s="37" t="s">
        <v>8</v>
      </c>
      <c r="BN318" s="37" t="s">
        <v>40</v>
      </c>
      <c r="BO318" s="37" t="s">
        <v>85</v>
      </c>
      <c r="BP318" s="37" t="s">
        <v>2</v>
      </c>
      <c r="BQ318" s="37">
        <v>1000627502</v>
      </c>
      <c r="BR318" s="37" t="s">
        <v>4034</v>
      </c>
      <c r="BS318" s="37" t="s">
        <v>3934</v>
      </c>
      <c r="BT318" s="37" t="s">
        <v>3720</v>
      </c>
      <c r="BU318" s="37" t="s">
        <v>5111</v>
      </c>
      <c r="BV318" s="79">
        <v>35733</v>
      </c>
      <c r="BW318" s="50">
        <f t="shared" ca="1" si="24"/>
        <v>25</v>
      </c>
      <c r="BX318" s="62" t="s">
        <v>8</v>
      </c>
      <c r="BY318" s="62" t="s">
        <v>116</v>
      </c>
      <c r="BZ318" s="62" t="s">
        <v>116</v>
      </c>
      <c r="CA318" s="37" t="s">
        <v>2</v>
      </c>
      <c r="CB318" s="37">
        <v>1110486716</v>
      </c>
      <c r="CC318" s="37" t="s">
        <v>4869</v>
      </c>
      <c r="CD318" s="37" t="s">
        <v>3804</v>
      </c>
      <c r="CE318" s="37" t="s">
        <v>3887</v>
      </c>
      <c r="CF318" s="37" t="s">
        <v>3754</v>
      </c>
      <c r="CG318" s="79">
        <v>34755</v>
      </c>
      <c r="CH318" s="50">
        <f t="shared" ca="1" si="23"/>
        <v>28</v>
      </c>
      <c r="CI318" s="62" t="s">
        <v>8</v>
      </c>
      <c r="CJ318" s="62" t="s">
        <v>40</v>
      </c>
      <c r="CK318" s="62" t="s">
        <v>85</v>
      </c>
      <c r="CL318" s="37" t="s">
        <v>2444</v>
      </c>
      <c r="CM318" s="37" t="s">
        <v>2460</v>
      </c>
      <c r="CN318" s="37" t="s">
        <v>2495</v>
      </c>
      <c r="CO318" s="117">
        <v>44624</v>
      </c>
      <c r="CP318" s="37" t="s">
        <v>2495</v>
      </c>
      <c r="CQ318" s="37" t="s">
        <v>2495</v>
      </c>
      <c r="CR318" s="37">
        <v>1</v>
      </c>
      <c r="CS318" s="37" t="s">
        <v>2496</v>
      </c>
      <c r="CT318" s="37"/>
      <c r="CU318" s="37"/>
      <c r="CV318" s="37">
        <v>39</v>
      </c>
      <c r="CW318" s="37" t="s">
        <v>5283</v>
      </c>
      <c r="CX318" s="37">
        <v>51</v>
      </c>
      <c r="CY318" s="37" t="s">
        <v>2496</v>
      </c>
      <c r="CZ318" s="37">
        <v>6</v>
      </c>
      <c r="DA318" s="37"/>
      <c r="DB318" s="37"/>
      <c r="DC3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8" s="37"/>
    </row>
    <row r="319" spans="1:108" ht="45" customHeight="1" x14ac:dyDescent="0.3">
      <c r="A319" s="50">
        <v>1243860746</v>
      </c>
      <c r="B319" s="37" t="s">
        <v>2428</v>
      </c>
      <c r="C319" s="81">
        <v>44623</v>
      </c>
      <c r="D319" s="81">
        <v>44624</v>
      </c>
      <c r="E319" s="50" t="e">
        <f>VLOOKUP(MATRIZ_PRINCIPAL_USUARIOS[[#This Row],[NUMERO DE DOCUMENTO]],#REF!,2,0)</f>
        <v>#REF!</v>
      </c>
      <c r="F319" s="50" t="e">
        <f>VLOOKUP(MATRIZ_PRINCIPAL_USUARIOS[[#This Row],[NOMBRE COMPLETO]],$E$659:$E$682,1,0)</f>
        <v>#N/A</v>
      </c>
      <c r="G319" s="50" t="s">
        <v>5554</v>
      </c>
      <c r="H319" s="37" t="s">
        <v>4102</v>
      </c>
      <c r="I319" s="37" t="s">
        <v>3674</v>
      </c>
      <c r="J319" s="37" t="e">
        <f>VLOOKUP(MATRIZ_PRINCIPAL_USUARIOS[[#This Row],[DUPLA]],DUPLAS[],2,0)</f>
        <v>#N/A</v>
      </c>
      <c r="K319" s="37" t="s">
        <v>1</v>
      </c>
      <c r="L319" s="37" t="s">
        <v>4297</v>
      </c>
      <c r="M319" s="37" t="s">
        <v>3907</v>
      </c>
      <c r="N319" s="37" t="s">
        <v>4281</v>
      </c>
      <c r="O319" s="37" t="s">
        <v>4025</v>
      </c>
      <c r="P3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XIOMARA MALDONADO BALCAZAR</v>
      </c>
      <c r="Q319" s="79">
        <v>44508</v>
      </c>
      <c r="R319" s="50">
        <f t="shared" ca="1" si="20"/>
        <v>1</v>
      </c>
      <c r="S319" s="50">
        <f t="shared" ca="1" si="21"/>
        <v>4</v>
      </c>
      <c r="T319" s="50">
        <f t="shared" ca="1" si="22"/>
        <v>7</v>
      </c>
      <c r="U319" s="37" t="str">
        <f ca="1">IF(MATRIZ_PRINCIPAL_USUARIOS[[#This Row],[FECHA DE NACIMIENTO]]&gt;0,CONCATENATE(R319," AÑOS ",S319," MESES ",T319," DIAS "),"")</f>
        <v xml:space="preserve">1 AÑOS 4 MESES 7 DIAS </v>
      </c>
      <c r="V3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19" s="116" t="s">
        <v>130</v>
      </c>
      <c r="X319" s="37" t="s">
        <v>8</v>
      </c>
      <c r="Y319" s="37" t="s">
        <v>116</v>
      </c>
      <c r="Z319" s="37" t="s">
        <v>116</v>
      </c>
      <c r="AA319" s="37" t="s">
        <v>2496</v>
      </c>
      <c r="AB319" s="37" t="s">
        <v>2496</v>
      </c>
      <c r="AC319" s="37"/>
      <c r="AD319" s="37" t="s">
        <v>2518</v>
      </c>
      <c r="AE319" s="37"/>
      <c r="AF319" s="37" t="s">
        <v>2496</v>
      </c>
      <c r="AG319" s="37" t="s">
        <v>2496</v>
      </c>
      <c r="AH319" s="37" t="s">
        <v>2496</v>
      </c>
      <c r="AI319" s="37" t="s">
        <v>2496</v>
      </c>
      <c r="AJ319" s="37" t="s">
        <v>2496</v>
      </c>
      <c r="AK319" s="37" t="s">
        <v>2496</v>
      </c>
      <c r="AL319" s="37" t="s">
        <v>2496</v>
      </c>
      <c r="AM319" s="37" t="s">
        <v>8</v>
      </c>
      <c r="AN319" s="37" t="s">
        <v>116</v>
      </c>
      <c r="AO319" s="37" t="s">
        <v>140</v>
      </c>
      <c r="AP319" s="62" t="s">
        <v>143</v>
      </c>
      <c r="AQ319" s="37" t="s">
        <v>151</v>
      </c>
      <c r="AR319" s="37" t="s">
        <v>4501</v>
      </c>
      <c r="AS319" s="37"/>
      <c r="AT319" s="37" t="s">
        <v>5112</v>
      </c>
      <c r="AU319" s="37">
        <v>3115932312</v>
      </c>
      <c r="AV319" s="37"/>
      <c r="AW319" s="37">
        <v>1</v>
      </c>
      <c r="AX319" s="37" t="s">
        <v>135</v>
      </c>
      <c r="AY319" s="37" t="s">
        <v>2496</v>
      </c>
      <c r="AZ319" s="58"/>
      <c r="BA319" s="37" t="s">
        <v>2496</v>
      </c>
      <c r="BB319" s="37" t="s">
        <v>2496</v>
      </c>
      <c r="BC319" s="37" t="s">
        <v>3654</v>
      </c>
      <c r="BD319" s="37"/>
      <c r="BE319" s="37" t="s">
        <v>2440</v>
      </c>
      <c r="BF319" s="37" t="s">
        <v>2</v>
      </c>
      <c r="BG319" s="37">
        <v>39723071</v>
      </c>
      <c r="BH319" s="37" t="s">
        <v>3875</v>
      </c>
      <c r="BI319" s="37"/>
      <c r="BJ319" s="37" t="s">
        <v>3760</v>
      </c>
      <c r="BK319" s="37" t="s">
        <v>5113</v>
      </c>
      <c r="BL319" s="79">
        <v>25091</v>
      </c>
      <c r="BM319" s="37" t="s">
        <v>8</v>
      </c>
      <c r="BN319" s="37" t="s">
        <v>26</v>
      </c>
      <c r="BO319" s="37" t="s">
        <v>3467</v>
      </c>
      <c r="BP319" s="37" t="s">
        <v>2</v>
      </c>
      <c r="BQ319" s="37">
        <v>79843862</v>
      </c>
      <c r="BR319" s="37" t="s">
        <v>3866</v>
      </c>
      <c r="BS319" s="37" t="s">
        <v>3856</v>
      </c>
      <c r="BT319" s="37" t="s">
        <v>4281</v>
      </c>
      <c r="BU319" s="37" t="s">
        <v>3771</v>
      </c>
      <c r="BV319" s="79">
        <v>28221</v>
      </c>
      <c r="BW319" s="50">
        <f t="shared" ca="1" si="24"/>
        <v>45</v>
      </c>
      <c r="BX319" s="62" t="s">
        <v>8</v>
      </c>
      <c r="BY319" s="62" t="s">
        <v>19</v>
      </c>
      <c r="BZ319" s="62" t="s">
        <v>3034</v>
      </c>
      <c r="CA319" s="37" t="s">
        <v>2</v>
      </c>
      <c r="CB319" s="37">
        <v>1022948034</v>
      </c>
      <c r="CC319" s="37" t="s">
        <v>3995</v>
      </c>
      <c r="CD319" s="37" t="s">
        <v>5219</v>
      </c>
      <c r="CE319" s="37" t="s">
        <v>4025</v>
      </c>
      <c r="CF319" s="37" t="s">
        <v>3760</v>
      </c>
      <c r="CG319" s="79">
        <v>32407</v>
      </c>
      <c r="CH319" s="50">
        <f t="shared" ca="1" si="23"/>
        <v>34</v>
      </c>
      <c r="CI319" s="62" t="s">
        <v>8</v>
      </c>
      <c r="CJ319" s="62" t="s">
        <v>116</v>
      </c>
      <c r="CK319" s="62" t="s">
        <v>116</v>
      </c>
      <c r="CL319" s="37" t="s">
        <v>2443</v>
      </c>
      <c r="CM319" s="37" t="s">
        <v>2462</v>
      </c>
      <c r="CN319" s="37" t="s">
        <v>2495</v>
      </c>
      <c r="CO319" s="117">
        <v>44256</v>
      </c>
      <c r="CP319" s="37" t="s">
        <v>2495</v>
      </c>
      <c r="CQ319" s="37" t="s">
        <v>2495</v>
      </c>
      <c r="CR319" s="37">
        <v>3</v>
      </c>
      <c r="CS319" s="37" t="s">
        <v>2496</v>
      </c>
      <c r="CT319" s="37"/>
      <c r="CU319" s="37"/>
      <c r="CV319" s="37">
        <v>37</v>
      </c>
      <c r="CW319" s="37" t="s">
        <v>5284</v>
      </c>
      <c r="CX319" s="37">
        <v>47</v>
      </c>
      <c r="CY319" s="37" t="s">
        <v>2495</v>
      </c>
      <c r="CZ319" s="37"/>
      <c r="DA319" s="37"/>
      <c r="DB319" s="37"/>
      <c r="DC3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19" s="37"/>
    </row>
    <row r="320" spans="1:108" ht="45" customHeight="1" x14ac:dyDescent="0.3">
      <c r="A320" s="50">
        <v>1122541025</v>
      </c>
      <c r="B320" s="37" t="s">
        <v>2427</v>
      </c>
      <c r="C320" s="81">
        <v>44859</v>
      </c>
      <c r="D320" s="81"/>
      <c r="E320" s="50"/>
      <c r="F320" s="50"/>
      <c r="G320" s="50"/>
      <c r="H320" s="50" t="s">
        <v>4102</v>
      </c>
      <c r="I320" s="50" t="s">
        <v>6745</v>
      </c>
      <c r="J320" s="37" t="str">
        <f>VLOOKUP(MATRIZ_PRINCIPAL_USUARIOS[[#This Row],[DUPLA]],DUPLAS[],2,0)</f>
        <v>NIKOL MALES - ANDREA ROCIO</v>
      </c>
      <c r="K320" s="37" t="s">
        <v>1</v>
      </c>
      <c r="L320" s="37" t="s">
        <v>3706</v>
      </c>
      <c r="M320" s="37" t="s">
        <v>6828</v>
      </c>
      <c r="N320" s="37" t="s">
        <v>3835</v>
      </c>
      <c r="O320" s="37" t="s">
        <v>3730</v>
      </c>
      <c r="P3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ADRIAN YESSID SANCHEZ RODRIGUEZ</v>
      </c>
      <c r="Q320" s="81">
        <v>44293</v>
      </c>
      <c r="R320" s="50">
        <f t="shared" ca="1" si="20"/>
        <v>1</v>
      </c>
      <c r="S320" s="50">
        <f t="shared" ca="1" si="21"/>
        <v>11</v>
      </c>
      <c r="T320" s="50">
        <f t="shared" ca="1" si="22"/>
        <v>8</v>
      </c>
      <c r="U320" s="37" t="str">
        <f ca="1">IF(MATRIZ_PRINCIPAL_USUARIOS[[#This Row],[FECHA DE NACIMIENTO]]&gt;0,CONCATENATE(R320," AÑOS ",S320," MESES ",T320," DIAS "),"")</f>
        <v xml:space="preserve">1 AÑOS 11 MESES 8 DIAS </v>
      </c>
      <c r="V3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0" s="37" t="s">
        <v>129</v>
      </c>
      <c r="X320" s="37" t="s">
        <v>8</v>
      </c>
      <c r="Y320" s="37" t="s">
        <v>32</v>
      </c>
      <c r="Z320" s="37" t="s">
        <v>108</v>
      </c>
      <c r="AA320" s="37" t="s">
        <v>2496</v>
      </c>
      <c r="AB320" s="37" t="s">
        <v>2496</v>
      </c>
      <c r="AC320" s="37" t="s">
        <v>6512</v>
      </c>
      <c r="AD320" s="37" t="s">
        <v>2518</v>
      </c>
      <c r="AE320" s="37" t="s">
        <v>5257</v>
      </c>
      <c r="AF320" s="37" t="s">
        <v>2496</v>
      </c>
      <c r="AG320" s="37" t="s">
        <v>2496</v>
      </c>
      <c r="AH320" s="37" t="s">
        <v>2496</v>
      </c>
      <c r="AI320" s="37" t="s">
        <v>2496</v>
      </c>
      <c r="AJ320" s="37" t="s">
        <v>2496</v>
      </c>
      <c r="AK320" s="37" t="s">
        <v>2496</v>
      </c>
      <c r="AL320" s="37" t="s">
        <v>2496</v>
      </c>
      <c r="AM320" s="37" t="s">
        <v>8</v>
      </c>
      <c r="AN320" s="37" t="s">
        <v>116</v>
      </c>
      <c r="AO320" s="37" t="s">
        <v>140</v>
      </c>
      <c r="AP320" s="62" t="s">
        <v>143</v>
      </c>
      <c r="AQ320" s="37" t="s">
        <v>151</v>
      </c>
      <c r="AR320" s="37" t="s">
        <v>4747</v>
      </c>
      <c r="AS320" s="37"/>
      <c r="AT320" s="37" t="s">
        <v>6829</v>
      </c>
      <c r="AU320" s="37">
        <v>3133335125</v>
      </c>
      <c r="AV320" s="37">
        <v>3233965470</v>
      </c>
      <c r="AW320" s="37">
        <v>1</v>
      </c>
      <c r="AX320" s="37" t="s">
        <v>135</v>
      </c>
      <c r="AY320" s="37" t="s">
        <v>2495</v>
      </c>
      <c r="AZ320" s="58" t="s">
        <v>3601</v>
      </c>
      <c r="BA320" s="37" t="s">
        <v>2496</v>
      </c>
      <c r="BB320" s="37" t="s">
        <v>2496</v>
      </c>
      <c r="BC320" s="37" t="s">
        <v>3654</v>
      </c>
      <c r="BD320" s="37"/>
      <c r="BE320" s="37" t="s">
        <v>2434</v>
      </c>
      <c r="BF320" s="37" t="s">
        <v>2</v>
      </c>
      <c r="BG320" s="37">
        <v>1006797302</v>
      </c>
      <c r="BH320" s="37" t="s">
        <v>3742</v>
      </c>
      <c r="BI320" s="37" t="s">
        <v>2625</v>
      </c>
      <c r="BJ320" s="37" t="s">
        <v>3730</v>
      </c>
      <c r="BK320" s="37" t="s">
        <v>3818</v>
      </c>
      <c r="BL320" s="81">
        <v>37717</v>
      </c>
      <c r="BM320" s="37" t="s">
        <v>8</v>
      </c>
      <c r="BN320" s="37" t="s">
        <v>32</v>
      </c>
      <c r="BO320" s="37" t="s">
        <v>108</v>
      </c>
      <c r="BP320" s="37" t="s">
        <v>2</v>
      </c>
      <c r="BQ320" s="37">
        <v>1234790700</v>
      </c>
      <c r="BR320" s="37" t="s">
        <v>5693</v>
      </c>
      <c r="BS320" s="37" t="s">
        <v>6830</v>
      </c>
      <c r="BT320" s="37" t="s">
        <v>3835</v>
      </c>
      <c r="BU320" s="37" t="s">
        <v>2636</v>
      </c>
      <c r="BV320" s="81">
        <v>36099</v>
      </c>
      <c r="BW320" s="50">
        <f t="shared" ca="1" si="24"/>
        <v>24</v>
      </c>
      <c r="BX320" s="62" t="s">
        <v>8</v>
      </c>
      <c r="BY320" s="62" t="s">
        <v>32</v>
      </c>
      <c r="BZ320" s="62" t="s">
        <v>108</v>
      </c>
      <c r="CA320" s="37" t="s">
        <v>2</v>
      </c>
      <c r="CB320" s="37">
        <v>1006797302</v>
      </c>
      <c r="CC320" s="37" t="s">
        <v>3742</v>
      </c>
      <c r="CD320" s="37" t="s">
        <v>2625</v>
      </c>
      <c r="CE320" s="37" t="s">
        <v>3730</v>
      </c>
      <c r="CF320" s="37" t="s">
        <v>3818</v>
      </c>
      <c r="CG320" s="81"/>
      <c r="CH320" s="50" t="str">
        <f t="shared" si="23"/>
        <v/>
      </c>
      <c r="CI320" s="62"/>
      <c r="CJ320" s="62" t="s">
        <v>8</v>
      </c>
      <c r="CK320" s="62" t="s">
        <v>32</v>
      </c>
      <c r="CL320" s="37" t="s">
        <v>2444</v>
      </c>
      <c r="CM320" s="37" t="s">
        <v>2460</v>
      </c>
      <c r="CN320" s="37" t="s">
        <v>2495</v>
      </c>
      <c r="CO320" s="81"/>
      <c r="CP320" s="37" t="s">
        <v>2495</v>
      </c>
      <c r="CQ320" s="37" t="s">
        <v>2495</v>
      </c>
      <c r="CR320" s="37">
        <v>1</v>
      </c>
      <c r="CS320" s="37" t="s">
        <v>2496</v>
      </c>
      <c r="CT320" s="37" t="s">
        <v>4082</v>
      </c>
      <c r="CU320" s="37"/>
      <c r="CV320" s="37">
        <v>38</v>
      </c>
      <c r="CW320" s="37">
        <v>3755</v>
      </c>
      <c r="CX320" s="37">
        <v>51</v>
      </c>
      <c r="CY320" s="37"/>
      <c r="CZ320" s="37">
        <v>6</v>
      </c>
      <c r="DA320" s="37">
        <v>13</v>
      </c>
      <c r="DB320" s="37">
        <v>13</v>
      </c>
      <c r="DC3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0" s="37"/>
    </row>
    <row r="321" spans="1:108" ht="45" customHeight="1" x14ac:dyDescent="0.3">
      <c r="A321" s="157" t="s">
        <v>4101</v>
      </c>
      <c r="B321" s="37" t="s">
        <v>2428</v>
      </c>
      <c r="C321" s="81">
        <v>44838</v>
      </c>
      <c r="D321" s="81">
        <v>44858</v>
      </c>
      <c r="E321" s="50"/>
      <c r="F321" s="154" t="e">
        <f>VLOOKUP(MATRIZ_PRINCIPAL_USUARIOS[[#This Row],[NOMBRE COMPLETO]],$E$659:$E$682,1,0)</f>
        <v>#N/A</v>
      </c>
      <c r="G321" s="50" t="s">
        <v>3686</v>
      </c>
      <c r="H321" s="37" t="s">
        <v>4102</v>
      </c>
      <c r="I321" s="37" t="s">
        <v>6745</v>
      </c>
      <c r="J321" s="37" t="str">
        <f>VLOOKUP(MATRIZ_PRINCIPAL_USUARIOS[[#This Row],[DUPLA]],DUPLAS[],2,0)</f>
        <v>NIKOL MALES - ANDREA ROCIO</v>
      </c>
      <c r="K321" s="37" t="s">
        <v>5</v>
      </c>
      <c r="L321" s="37" t="s">
        <v>4451</v>
      </c>
      <c r="M321" s="37" t="s">
        <v>3814</v>
      </c>
      <c r="N321" s="37" t="s">
        <v>3853</v>
      </c>
      <c r="O321" s="37" t="s">
        <v>4452</v>
      </c>
      <c r="P3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ALAHAYA VALENTINA LEAL GELVIZ</v>
      </c>
      <c r="Q321" s="79">
        <v>43995</v>
      </c>
      <c r="R321" s="50">
        <f t="shared" ca="1" si="20"/>
        <v>2</v>
      </c>
      <c r="S321" s="50">
        <f t="shared" ca="1" si="21"/>
        <v>9</v>
      </c>
      <c r="T321" s="50">
        <f t="shared" ca="1" si="22"/>
        <v>2</v>
      </c>
      <c r="U321" s="37" t="str">
        <f ca="1">IF(MATRIZ_PRINCIPAL_USUARIOS[[#This Row],[FECHA DE NACIMIENTO]]&gt;0,CONCATENATE(R321," AÑOS ",S321," MESES ",T321," DIAS "),"")</f>
        <v xml:space="preserve">2 AÑOS 9 MESES 2 DIAS </v>
      </c>
      <c r="V3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1" s="116" t="s">
        <v>130</v>
      </c>
      <c r="X321" s="37" t="s">
        <v>9</v>
      </c>
      <c r="Y321" s="37" t="s">
        <v>45</v>
      </c>
      <c r="Z321" s="37" t="s">
        <v>45</v>
      </c>
      <c r="AA321" s="37" t="s">
        <v>2496</v>
      </c>
      <c r="AB321" s="37" t="s">
        <v>2496</v>
      </c>
      <c r="AC321" s="37"/>
      <c r="AD321" s="37" t="s">
        <v>2518</v>
      </c>
      <c r="AE321" s="37"/>
      <c r="AF321" s="37" t="s">
        <v>2496</v>
      </c>
      <c r="AG321" s="37" t="s">
        <v>2496</v>
      </c>
      <c r="AH321" s="37" t="s">
        <v>2496</v>
      </c>
      <c r="AI321" s="37" t="s">
        <v>2496</v>
      </c>
      <c r="AJ321" s="37" t="s">
        <v>2496</v>
      </c>
      <c r="AK321" s="37" t="s">
        <v>2496</v>
      </c>
      <c r="AL321" s="37" t="s">
        <v>2496</v>
      </c>
      <c r="AM321" s="37" t="s">
        <v>8</v>
      </c>
      <c r="AN321" s="37" t="s">
        <v>116</v>
      </c>
      <c r="AO321" s="37" t="s">
        <v>140</v>
      </c>
      <c r="AP321" s="62" t="s">
        <v>143</v>
      </c>
      <c r="AQ321" s="37" t="s">
        <v>151</v>
      </c>
      <c r="AR321" s="37" t="s">
        <v>4747</v>
      </c>
      <c r="AS321" s="37"/>
      <c r="AT321" s="37" t="s">
        <v>5114</v>
      </c>
      <c r="AU321" s="37">
        <v>3184541105</v>
      </c>
      <c r="AV321" s="37"/>
      <c r="AW321" s="37">
        <v>1</v>
      </c>
      <c r="AX321" s="37" t="s">
        <v>135</v>
      </c>
      <c r="AY321" s="37" t="s">
        <v>2496</v>
      </c>
      <c r="AZ321" s="58"/>
      <c r="BA321" s="37" t="s">
        <v>2496</v>
      </c>
      <c r="BB321" s="37" t="s">
        <v>2496</v>
      </c>
      <c r="BC321" s="37" t="s">
        <v>3617</v>
      </c>
      <c r="BD321" s="37"/>
      <c r="BE321" s="37" t="s">
        <v>2434</v>
      </c>
      <c r="BF321" s="37" t="s">
        <v>4</v>
      </c>
      <c r="BG321" s="37">
        <v>5057003</v>
      </c>
      <c r="BH321" s="37" t="s">
        <v>3912</v>
      </c>
      <c r="BI321" s="37"/>
      <c r="BJ321" s="37" t="s">
        <v>4452</v>
      </c>
      <c r="BK321" s="37" t="s">
        <v>5115</v>
      </c>
      <c r="BL321" s="79">
        <v>33065</v>
      </c>
      <c r="BM321" s="37" t="s">
        <v>9</v>
      </c>
      <c r="BN321" s="37" t="s">
        <v>45</v>
      </c>
      <c r="BO321" s="37" t="s">
        <v>45</v>
      </c>
      <c r="BP321" s="37" t="s">
        <v>4</v>
      </c>
      <c r="BQ321" s="37">
        <v>5052505</v>
      </c>
      <c r="BR321" s="37" t="s">
        <v>5116</v>
      </c>
      <c r="BS321" s="37"/>
      <c r="BT321" s="37" t="s">
        <v>3853</v>
      </c>
      <c r="BU321" s="37" t="s">
        <v>5117</v>
      </c>
      <c r="BV321" s="79">
        <v>33981</v>
      </c>
      <c r="BW321" s="50">
        <f t="shared" ca="1" si="24"/>
        <v>30</v>
      </c>
      <c r="BX321" s="62" t="s">
        <v>9</v>
      </c>
      <c r="BY321" s="62" t="s">
        <v>45</v>
      </c>
      <c r="BZ321" s="62" t="s">
        <v>45</v>
      </c>
      <c r="CA321" s="37" t="s">
        <v>4</v>
      </c>
      <c r="CB321" s="37">
        <v>5057003</v>
      </c>
      <c r="CC321" s="37" t="s">
        <v>3912</v>
      </c>
      <c r="CD321" s="37"/>
      <c r="CE321" s="37" t="s">
        <v>4452</v>
      </c>
      <c r="CF321" s="37" t="s">
        <v>5115</v>
      </c>
      <c r="CG321" s="79">
        <v>33065</v>
      </c>
      <c r="CH321" s="50">
        <f t="shared" ca="1" si="23"/>
        <v>32</v>
      </c>
      <c r="CI321" s="62" t="s">
        <v>9</v>
      </c>
      <c r="CJ321" s="62" t="s">
        <v>45</v>
      </c>
      <c r="CK321" s="62" t="s">
        <v>45</v>
      </c>
      <c r="CL321" s="37" t="s">
        <v>2490</v>
      </c>
      <c r="CM321" s="37" t="s">
        <v>2490</v>
      </c>
      <c r="CN321" s="37" t="s">
        <v>2495</v>
      </c>
      <c r="CO321" s="117">
        <v>44630</v>
      </c>
      <c r="CP321" s="37" t="s">
        <v>2495</v>
      </c>
      <c r="CQ321" s="37" t="s">
        <v>2496</v>
      </c>
      <c r="CR321" s="37">
        <v>0</v>
      </c>
      <c r="CS321" s="37" t="s">
        <v>2496</v>
      </c>
      <c r="CT321" s="37"/>
      <c r="CU321" s="37"/>
      <c r="CV321" s="37">
        <v>38</v>
      </c>
      <c r="CW321" s="37" t="s">
        <v>5285</v>
      </c>
      <c r="CX321" s="37">
        <v>47</v>
      </c>
      <c r="CY321" s="37" t="s">
        <v>2495</v>
      </c>
      <c r="CZ321" s="37">
        <v>6</v>
      </c>
      <c r="DA321" s="37"/>
      <c r="DB321" s="37"/>
      <c r="DC3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1" s="37"/>
    </row>
    <row r="322" spans="1:108" ht="45" customHeight="1" x14ac:dyDescent="0.3">
      <c r="A322" s="50">
        <v>1023045777</v>
      </c>
      <c r="B322" s="37" t="s">
        <v>2428</v>
      </c>
      <c r="C322" s="81">
        <v>44623</v>
      </c>
      <c r="D322" s="81">
        <v>44713</v>
      </c>
      <c r="E322" s="50" t="e">
        <f>VLOOKUP(MATRIZ_PRINCIPAL_USUARIOS[[#This Row],[NUMERO DE DOCUMENTO]],#REF!,2,0)</f>
        <v>#REF!</v>
      </c>
      <c r="F322" s="50" t="e">
        <f>VLOOKUP(MATRIZ_PRINCIPAL_USUARIOS[[#This Row],[NOMBRE COMPLETO]],$E$659:$E$682,1,0)</f>
        <v>#N/A</v>
      </c>
      <c r="G322" s="50"/>
      <c r="H322" s="37" t="s">
        <v>4102</v>
      </c>
      <c r="I322" s="37" t="s">
        <v>6745</v>
      </c>
      <c r="J322" s="37" t="str">
        <f>VLOOKUP(MATRIZ_PRINCIPAL_USUARIOS[[#This Row],[DUPLA]],DUPLAS[],2,0)</f>
        <v>NIKOL MALES - ANDREA ROCIO</v>
      </c>
      <c r="K322" s="37" t="s">
        <v>1</v>
      </c>
      <c r="L322" s="37" t="s">
        <v>3819</v>
      </c>
      <c r="M322" s="37"/>
      <c r="N322" s="37" t="s">
        <v>4453</v>
      </c>
      <c r="O322" s="37" t="s">
        <v>4454</v>
      </c>
      <c r="P3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SALOME  BONILLA CUENCA</v>
      </c>
      <c r="Q322" s="79">
        <v>44131</v>
      </c>
      <c r="R322" s="50">
        <f t="shared" ca="1" si="20"/>
        <v>2</v>
      </c>
      <c r="S322" s="50">
        <f t="shared" ca="1" si="21"/>
        <v>4</v>
      </c>
      <c r="T322" s="50">
        <f t="shared" ca="1" si="22"/>
        <v>16</v>
      </c>
      <c r="U322" s="37" t="str">
        <f ca="1">IF(MATRIZ_PRINCIPAL_USUARIOS[[#This Row],[FECHA DE NACIMIENTO]]&gt;0,CONCATENATE(R322," AÑOS ",S322," MESES ",T322," DIAS "),"")</f>
        <v xml:space="preserve">2 AÑOS 4 MESES 16 DIAS </v>
      </c>
      <c r="V3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2" s="116" t="s">
        <v>130</v>
      </c>
      <c r="X322" s="37" t="s">
        <v>8</v>
      </c>
      <c r="Y322" s="37" t="s">
        <v>116</v>
      </c>
      <c r="Z322" s="37" t="s">
        <v>116</v>
      </c>
      <c r="AA322" s="37" t="s">
        <v>2496</v>
      </c>
      <c r="AB322" s="37" t="s">
        <v>2496</v>
      </c>
      <c r="AC322" s="37"/>
      <c r="AD322" s="37" t="s">
        <v>2518</v>
      </c>
      <c r="AE322" s="37"/>
      <c r="AF322" s="37" t="s">
        <v>2496</v>
      </c>
      <c r="AG322" s="37" t="s">
        <v>2496</v>
      </c>
      <c r="AH322" s="37" t="s">
        <v>2496</v>
      </c>
      <c r="AI322" s="37" t="s">
        <v>2496</v>
      </c>
      <c r="AJ322" s="37" t="s">
        <v>2496</v>
      </c>
      <c r="AK322" s="37" t="s">
        <v>2496</v>
      </c>
      <c r="AL322" s="37" t="s">
        <v>2496</v>
      </c>
      <c r="AM322" s="37" t="s">
        <v>8</v>
      </c>
      <c r="AN322" s="37" t="s">
        <v>116</v>
      </c>
      <c r="AO322" s="37" t="s">
        <v>140</v>
      </c>
      <c r="AP322" s="62" t="s">
        <v>143</v>
      </c>
      <c r="AQ322" s="37" t="s">
        <v>151</v>
      </c>
      <c r="AR322" s="37" t="s">
        <v>4539</v>
      </c>
      <c r="AS322" s="37"/>
      <c r="AT322" s="37" t="s">
        <v>5118</v>
      </c>
      <c r="AU322" s="37">
        <v>3204067746</v>
      </c>
      <c r="AV322" s="37">
        <v>3223229219</v>
      </c>
      <c r="AW322" s="37">
        <v>1</v>
      </c>
      <c r="AX322" s="37" t="s">
        <v>135</v>
      </c>
      <c r="AY322" s="37" t="s">
        <v>2496</v>
      </c>
      <c r="AZ322" s="58"/>
      <c r="BA322" s="37" t="s">
        <v>2496</v>
      </c>
      <c r="BB322" s="37" t="s">
        <v>2496</v>
      </c>
      <c r="BC322" s="37" t="s">
        <v>3654</v>
      </c>
      <c r="BD322" s="37"/>
      <c r="BE322" s="37" t="s">
        <v>2440</v>
      </c>
      <c r="BF322" s="37" t="s">
        <v>2</v>
      </c>
      <c r="BG322" s="37">
        <v>52952518</v>
      </c>
      <c r="BH322" s="37" t="s">
        <v>3929</v>
      </c>
      <c r="BI322" s="37" t="s">
        <v>3930</v>
      </c>
      <c r="BJ322" s="37" t="s">
        <v>5119</v>
      </c>
      <c r="BK322" s="37" t="s">
        <v>4454</v>
      </c>
      <c r="BL322" s="79">
        <v>27134</v>
      </c>
      <c r="BM322" s="37" t="s">
        <v>8</v>
      </c>
      <c r="BN322" s="37" t="s">
        <v>116</v>
      </c>
      <c r="BO322" s="37" t="s">
        <v>116</v>
      </c>
      <c r="BP322" s="37"/>
      <c r="BQ322" s="37"/>
      <c r="BR322" s="37"/>
      <c r="BS322" s="37"/>
      <c r="BT322" s="37"/>
      <c r="BU322" s="37"/>
      <c r="BV322" s="79"/>
      <c r="BW322" s="50" t="str">
        <f t="shared" si="24"/>
        <v/>
      </c>
      <c r="BX322" s="62"/>
      <c r="BY322" s="62"/>
      <c r="BZ322" s="62"/>
      <c r="CA322" s="37" t="s">
        <v>2</v>
      </c>
      <c r="CB322" s="37">
        <v>1007320003</v>
      </c>
      <c r="CC322" s="37" t="s">
        <v>5220</v>
      </c>
      <c r="CD322" s="37" t="s">
        <v>3804</v>
      </c>
      <c r="CE322" s="37" t="s">
        <v>4453</v>
      </c>
      <c r="CF322" s="37" t="s">
        <v>4454</v>
      </c>
      <c r="CG322" s="79">
        <v>34026</v>
      </c>
      <c r="CH322" s="50">
        <f t="shared" ca="1" si="23"/>
        <v>30</v>
      </c>
      <c r="CI322" s="62" t="s">
        <v>8</v>
      </c>
      <c r="CJ322" s="62" t="s">
        <v>116</v>
      </c>
      <c r="CK322" s="62" t="s">
        <v>116</v>
      </c>
      <c r="CL322" s="37" t="s">
        <v>2443</v>
      </c>
      <c r="CM322" s="37" t="s">
        <v>2457</v>
      </c>
      <c r="CN322" s="37" t="s">
        <v>2495</v>
      </c>
      <c r="CO322" s="117">
        <v>44631</v>
      </c>
      <c r="CP322" s="37" t="s">
        <v>2495</v>
      </c>
      <c r="CQ322" s="37" t="s">
        <v>2495</v>
      </c>
      <c r="CR322" s="37">
        <v>1</v>
      </c>
      <c r="CS322" s="37" t="s">
        <v>2496</v>
      </c>
      <c r="CT322" s="37"/>
      <c r="CU322" s="37"/>
      <c r="CV322" s="37">
        <v>39</v>
      </c>
      <c r="CW322" s="37">
        <v>2979</v>
      </c>
      <c r="CX322" s="37">
        <v>48</v>
      </c>
      <c r="CY322" s="37" t="s">
        <v>2496</v>
      </c>
      <c r="CZ322" s="37">
        <v>6</v>
      </c>
      <c r="DA322" s="37"/>
      <c r="DB322" s="37"/>
      <c r="DC3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2" s="37"/>
    </row>
    <row r="323" spans="1:108" ht="45" customHeight="1" x14ac:dyDescent="0.3">
      <c r="A323" s="50">
        <v>1116557589</v>
      </c>
      <c r="B323" s="37" t="s">
        <v>2427</v>
      </c>
      <c r="C323" s="81">
        <v>44623</v>
      </c>
      <c r="D323" s="81"/>
      <c r="E323" s="50"/>
      <c r="F323" s="50"/>
      <c r="G323" s="50"/>
      <c r="H323" s="37" t="s">
        <v>4102</v>
      </c>
      <c r="I323" s="37" t="s">
        <v>6745</v>
      </c>
      <c r="J323" s="37" t="str">
        <f>VLOOKUP(MATRIZ_PRINCIPAL_USUARIOS[[#This Row],[DUPLA]],DUPLAS[],2,0)</f>
        <v>NIKOL MALES - ANDREA ROCIO</v>
      </c>
      <c r="K323" s="37" t="s">
        <v>1</v>
      </c>
      <c r="L323" s="37" t="s">
        <v>3700</v>
      </c>
      <c r="M323" s="37" t="s">
        <v>3694</v>
      </c>
      <c r="N323" s="37" t="s">
        <v>4455</v>
      </c>
      <c r="O323" s="37" t="s">
        <v>3731</v>
      </c>
      <c r="P3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JOSEPH DANIEL VIANCHA GARCIA</v>
      </c>
      <c r="Q323" s="79">
        <v>44325</v>
      </c>
      <c r="R323" s="50">
        <f t="shared" ca="1" si="20"/>
        <v>1</v>
      </c>
      <c r="S323" s="50">
        <f t="shared" ca="1" si="21"/>
        <v>10</v>
      </c>
      <c r="T323" s="50">
        <f t="shared" ca="1" si="22"/>
        <v>6</v>
      </c>
      <c r="U323" s="37" t="str">
        <f ca="1">IF(MATRIZ_PRINCIPAL_USUARIOS[[#This Row],[FECHA DE NACIMIENTO]]&gt;0,CONCATENATE(R323," AÑOS ",S323," MESES ",T323," DIAS "),"")</f>
        <v xml:space="preserve">1 AÑOS 10 MESES 6 DIAS </v>
      </c>
      <c r="V3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3" s="116" t="s">
        <v>129</v>
      </c>
      <c r="X323" s="37" t="s">
        <v>8</v>
      </c>
      <c r="Y323" s="37" t="s">
        <v>116</v>
      </c>
      <c r="Z323" s="37" t="s">
        <v>116</v>
      </c>
      <c r="AA323" s="37" t="s">
        <v>2496</v>
      </c>
      <c r="AB323" s="37" t="s">
        <v>2496</v>
      </c>
      <c r="AC323" s="37"/>
      <c r="AD323" s="37" t="s">
        <v>2518</v>
      </c>
      <c r="AE323" s="37"/>
      <c r="AF323" s="37" t="s">
        <v>2496</v>
      </c>
      <c r="AG323" s="37" t="s">
        <v>2496</v>
      </c>
      <c r="AH323" s="37" t="s">
        <v>2496</v>
      </c>
      <c r="AI323" s="37" t="s">
        <v>2496</v>
      </c>
      <c r="AJ323" s="37" t="s">
        <v>2496</v>
      </c>
      <c r="AK323" s="37" t="s">
        <v>2496</v>
      </c>
      <c r="AL323" s="37" t="s">
        <v>2496</v>
      </c>
      <c r="AM323" s="37" t="s">
        <v>8</v>
      </c>
      <c r="AN323" s="37" t="s">
        <v>116</v>
      </c>
      <c r="AO323" s="37" t="s">
        <v>140</v>
      </c>
      <c r="AP323" s="62" t="s">
        <v>143</v>
      </c>
      <c r="AQ323" s="37" t="s">
        <v>151</v>
      </c>
      <c r="AR323" s="37" t="s">
        <v>4501</v>
      </c>
      <c r="AS323" s="37"/>
      <c r="AT323" s="37" t="s">
        <v>5120</v>
      </c>
      <c r="AU323" s="37">
        <v>3102932813</v>
      </c>
      <c r="AV323" s="37"/>
      <c r="AW323" s="37">
        <v>1</v>
      </c>
      <c r="AX323" s="37" t="s">
        <v>135</v>
      </c>
      <c r="AY323" s="37" t="s">
        <v>2496</v>
      </c>
      <c r="AZ323" s="58"/>
      <c r="BA323" s="37" t="s">
        <v>2496</v>
      </c>
      <c r="BB323" s="37" t="s">
        <v>2496</v>
      </c>
      <c r="BC323" s="37" t="s">
        <v>3654</v>
      </c>
      <c r="BD323" s="37"/>
      <c r="BE323" s="37" t="s">
        <v>2434</v>
      </c>
      <c r="BF323" s="37" t="s">
        <v>2</v>
      </c>
      <c r="BG323" s="37">
        <v>1010218883</v>
      </c>
      <c r="BH323" s="37" t="s">
        <v>4076</v>
      </c>
      <c r="BI323" s="37" t="s">
        <v>3922</v>
      </c>
      <c r="BJ323" s="37" t="s">
        <v>3731</v>
      </c>
      <c r="BK323" s="37" t="s">
        <v>5121</v>
      </c>
      <c r="BL323" s="79">
        <v>34680</v>
      </c>
      <c r="BM323" s="37" t="s">
        <v>8</v>
      </c>
      <c r="BN323" s="37" t="s">
        <v>19</v>
      </c>
      <c r="BO323" s="37" t="s">
        <v>2972</v>
      </c>
      <c r="BP323" s="37" t="s">
        <v>2</v>
      </c>
      <c r="BQ323" s="37">
        <v>1116552239</v>
      </c>
      <c r="BR323" s="37" t="s">
        <v>4023</v>
      </c>
      <c r="BS323" s="37" t="s">
        <v>5122</v>
      </c>
      <c r="BT323" s="37" t="s">
        <v>4455</v>
      </c>
      <c r="BU323" s="37" t="s">
        <v>5123</v>
      </c>
      <c r="BV323" s="79">
        <v>35169</v>
      </c>
      <c r="BW323" s="50">
        <f t="shared" ca="1" si="24"/>
        <v>26</v>
      </c>
      <c r="BX323" s="62" t="s">
        <v>8</v>
      </c>
      <c r="BY323" s="62" t="s">
        <v>22</v>
      </c>
      <c r="BZ323" s="62" t="s">
        <v>3527</v>
      </c>
      <c r="CA323" s="37" t="s">
        <v>2</v>
      </c>
      <c r="CB323" s="37">
        <v>1010218883</v>
      </c>
      <c r="CC323" s="37" t="s">
        <v>4076</v>
      </c>
      <c r="CD323" s="37" t="s">
        <v>3922</v>
      </c>
      <c r="CE323" s="37" t="s">
        <v>3731</v>
      </c>
      <c r="CF323" s="37" t="s">
        <v>5121</v>
      </c>
      <c r="CG323" s="79">
        <v>34680</v>
      </c>
      <c r="CH323" s="50">
        <f t="shared" ca="1" si="23"/>
        <v>28</v>
      </c>
      <c r="CI323" s="62" t="s">
        <v>8</v>
      </c>
      <c r="CJ323" s="62" t="s">
        <v>19</v>
      </c>
      <c r="CK323" s="62" t="s">
        <v>2972</v>
      </c>
      <c r="CL323" s="37" t="s">
        <v>2444</v>
      </c>
      <c r="CM323" s="37" t="s">
        <v>2466</v>
      </c>
      <c r="CN323" s="37" t="s">
        <v>2495</v>
      </c>
      <c r="CO323" s="117">
        <v>44631</v>
      </c>
      <c r="CP323" s="37" t="s">
        <v>2495</v>
      </c>
      <c r="CQ323" s="37" t="s">
        <v>2495</v>
      </c>
      <c r="CR323" s="37">
        <v>3</v>
      </c>
      <c r="CS323" s="37" t="s">
        <v>2496</v>
      </c>
      <c r="CT323" s="37"/>
      <c r="CU323" s="37"/>
      <c r="CV323" s="37" t="s">
        <v>4059</v>
      </c>
      <c r="CW323" s="37">
        <v>3230</v>
      </c>
      <c r="CX323" s="37">
        <v>50</v>
      </c>
      <c r="CY323" s="37" t="s">
        <v>2496</v>
      </c>
      <c r="CZ323" s="37">
        <v>6</v>
      </c>
      <c r="DA323" s="37"/>
      <c r="DB323" s="37"/>
      <c r="DC3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3" s="37"/>
    </row>
    <row r="324" spans="1:108" ht="45" customHeight="1" x14ac:dyDescent="0.3">
      <c r="A324" s="50">
        <v>1023046833</v>
      </c>
      <c r="B324" s="37" t="s">
        <v>2427</v>
      </c>
      <c r="C324" s="81">
        <v>44623</v>
      </c>
      <c r="D324" s="81"/>
      <c r="E324" s="50"/>
      <c r="F324" s="50"/>
      <c r="G324" s="50"/>
      <c r="H324" s="37" t="s">
        <v>4102</v>
      </c>
      <c r="I324" s="37" t="s">
        <v>6745</v>
      </c>
      <c r="J324" s="37" t="str">
        <f>VLOOKUP(MATRIZ_PRINCIPAL_USUARIOS[[#This Row],[DUPLA]],DUPLAS[],2,0)</f>
        <v>NIKOL MALES - ANDREA ROCIO</v>
      </c>
      <c r="K324" s="37" t="s">
        <v>1</v>
      </c>
      <c r="L324" s="37" t="s">
        <v>4456</v>
      </c>
      <c r="M324" s="37" t="s">
        <v>3848</v>
      </c>
      <c r="N324" s="37" t="s">
        <v>3983</v>
      </c>
      <c r="O324" s="37" t="s">
        <v>3806</v>
      </c>
      <c r="P3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YORDAN SMITH FERNANDEZ MORENO</v>
      </c>
      <c r="Q324" s="79">
        <v>44345</v>
      </c>
      <c r="R324" s="50">
        <f t="shared" ca="1" si="20"/>
        <v>1</v>
      </c>
      <c r="S324" s="50">
        <f t="shared" ca="1" si="21"/>
        <v>9</v>
      </c>
      <c r="T324" s="50">
        <f t="shared" ca="1" si="22"/>
        <v>14</v>
      </c>
      <c r="U324" s="37" t="str">
        <f ca="1">IF(MATRIZ_PRINCIPAL_USUARIOS[[#This Row],[FECHA DE NACIMIENTO]]&gt;0,CONCATENATE(R324," AÑOS ",S324," MESES ",T324," DIAS "),"")</f>
        <v xml:space="preserve">1 AÑOS 9 MESES 14 DIAS </v>
      </c>
      <c r="V3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4" s="116" t="s">
        <v>129</v>
      </c>
      <c r="X324" s="37" t="s">
        <v>8</v>
      </c>
      <c r="Y324" s="37" t="s">
        <v>116</v>
      </c>
      <c r="Z324" s="37" t="s">
        <v>116</v>
      </c>
      <c r="AA324" s="37" t="s">
        <v>2496</v>
      </c>
      <c r="AB324" s="37" t="s">
        <v>2496</v>
      </c>
      <c r="AC324" s="37"/>
      <c r="AD324" s="37" t="s">
        <v>2518</v>
      </c>
      <c r="AE324" s="37"/>
      <c r="AF324" s="37" t="s">
        <v>2496</v>
      </c>
      <c r="AG324" s="37" t="s">
        <v>2496</v>
      </c>
      <c r="AH324" s="37" t="s">
        <v>2496</v>
      </c>
      <c r="AI324" s="37" t="s">
        <v>2496</v>
      </c>
      <c r="AJ324" s="37" t="s">
        <v>2496</v>
      </c>
      <c r="AK324" s="37" t="s">
        <v>2496</v>
      </c>
      <c r="AL324" s="37" t="s">
        <v>2496</v>
      </c>
      <c r="AM324" s="37" t="s">
        <v>8</v>
      </c>
      <c r="AN324" s="37" t="s">
        <v>116</v>
      </c>
      <c r="AO324" s="37" t="s">
        <v>140</v>
      </c>
      <c r="AP324" s="62" t="s">
        <v>143</v>
      </c>
      <c r="AQ324" s="37" t="s">
        <v>151</v>
      </c>
      <c r="AR324" s="37" t="s">
        <v>4582</v>
      </c>
      <c r="AS324" s="37"/>
      <c r="AT324" s="37" t="s">
        <v>5124</v>
      </c>
      <c r="AU324" s="37">
        <v>3014546838</v>
      </c>
      <c r="AV324" s="37">
        <v>3144536069</v>
      </c>
      <c r="AW324" s="37">
        <v>1</v>
      </c>
      <c r="AX324" s="37" t="s">
        <v>135</v>
      </c>
      <c r="AY324" s="37" t="s">
        <v>2496</v>
      </c>
      <c r="AZ324" s="58"/>
      <c r="BA324" s="37" t="s">
        <v>2496</v>
      </c>
      <c r="BB324" s="37" t="s">
        <v>2496</v>
      </c>
      <c r="BC324" s="37" t="s">
        <v>3654</v>
      </c>
      <c r="BD324" s="37"/>
      <c r="BE324" s="37" t="s">
        <v>2434</v>
      </c>
      <c r="BF324" s="37" t="s">
        <v>2</v>
      </c>
      <c r="BG324" s="37">
        <v>1002603854</v>
      </c>
      <c r="BH324" s="37" t="s">
        <v>3963</v>
      </c>
      <c r="BI324" s="37" t="s">
        <v>4049</v>
      </c>
      <c r="BJ324" s="37" t="s">
        <v>3806</v>
      </c>
      <c r="BK324" s="37" t="s">
        <v>3724</v>
      </c>
      <c r="BL324" s="79">
        <v>37354</v>
      </c>
      <c r="BM324" s="37" t="s">
        <v>8</v>
      </c>
      <c r="BN324" s="37" t="s">
        <v>19</v>
      </c>
      <c r="BO324" s="37" t="s">
        <v>3022</v>
      </c>
      <c r="BP324" s="37" t="s">
        <v>2</v>
      </c>
      <c r="BQ324" s="37">
        <v>1022960753</v>
      </c>
      <c r="BR324" s="37" t="s">
        <v>3899</v>
      </c>
      <c r="BS324" s="37"/>
      <c r="BT324" s="37" t="s">
        <v>3983</v>
      </c>
      <c r="BU324" s="37" t="s">
        <v>3980</v>
      </c>
      <c r="BV324" s="79">
        <v>33043</v>
      </c>
      <c r="BW324" s="50">
        <f t="shared" ca="1" si="24"/>
        <v>32</v>
      </c>
      <c r="BX324" s="62" t="s">
        <v>8</v>
      </c>
      <c r="BY324" s="62" t="s">
        <v>116</v>
      </c>
      <c r="BZ324" s="62" t="s">
        <v>116</v>
      </c>
      <c r="CA324" s="37" t="s">
        <v>2</v>
      </c>
      <c r="CB324" s="37">
        <v>1002603854</v>
      </c>
      <c r="CC324" s="37" t="s">
        <v>3963</v>
      </c>
      <c r="CD324" s="37" t="s">
        <v>4049</v>
      </c>
      <c r="CE324" s="37" t="s">
        <v>3806</v>
      </c>
      <c r="CF324" s="37" t="s">
        <v>3724</v>
      </c>
      <c r="CG324" s="79">
        <v>37354</v>
      </c>
      <c r="CH324" s="50">
        <f t="shared" ca="1" si="23"/>
        <v>20</v>
      </c>
      <c r="CI324" s="62" t="s">
        <v>8</v>
      </c>
      <c r="CJ324" s="62" t="s">
        <v>19</v>
      </c>
      <c r="CK324" s="62" t="s">
        <v>3022</v>
      </c>
      <c r="CL324" s="37" t="s">
        <v>2443</v>
      </c>
      <c r="CM324" s="37" t="s">
        <v>2457</v>
      </c>
      <c r="CN324" s="37" t="s">
        <v>2495</v>
      </c>
      <c r="CO324" s="117">
        <v>44631</v>
      </c>
      <c r="CP324" s="37" t="s">
        <v>2495</v>
      </c>
      <c r="CQ324" s="37" t="s">
        <v>2495</v>
      </c>
      <c r="CR324" s="37">
        <v>1</v>
      </c>
      <c r="CS324" s="37" t="s">
        <v>2496</v>
      </c>
      <c r="CT324" s="37"/>
      <c r="CU324" s="37"/>
      <c r="CV324" s="37">
        <v>38</v>
      </c>
      <c r="CW324" s="37">
        <v>3150</v>
      </c>
      <c r="CX324" s="37">
        <v>49</v>
      </c>
      <c r="CY324" s="37" t="s">
        <v>2496</v>
      </c>
      <c r="CZ324" s="37">
        <v>6</v>
      </c>
      <c r="DA324" s="37"/>
      <c r="DB324" s="37"/>
      <c r="DC3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4" s="37"/>
    </row>
    <row r="325" spans="1:108" ht="45" customHeight="1" x14ac:dyDescent="0.3">
      <c r="A325" s="50">
        <v>1034404976</v>
      </c>
      <c r="B325" s="37" t="s">
        <v>2428</v>
      </c>
      <c r="C325" s="81">
        <v>44623</v>
      </c>
      <c r="D325" s="81">
        <v>44713</v>
      </c>
      <c r="E325" s="50" t="e">
        <f>VLOOKUP(MATRIZ_PRINCIPAL_USUARIOS[[#This Row],[NUMERO DE DOCUMENTO]],#REF!,2,0)</f>
        <v>#REF!</v>
      </c>
      <c r="F325" s="50" t="e">
        <f>VLOOKUP(MATRIZ_PRINCIPAL_USUARIOS[[#This Row],[NOMBRE COMPLETO]],$E$659:$E$682,1,0)</f>
        <v>#N/A</v>
      </c>
      <c r="G325" s="50"/>
      <c r="H325" s="37" t="s">
        <v>4102</v>
      </c>
      <c r="I325" s="37" t="s">
        <v>6745</v>
      </c>
      <c r="J325" s="37" t="str">
        <f>VLOOKUP(MATRIZ_PRINCIPAL_USUARIOS[[#This Row],[DUPLA]],DUPLAS[],2,0)</f>
        <v>NIKOL MALES - ANDREA ROCIO</v>
      </c>
      <c r="K325" s="37" t="s">
        <v>1</v>
      </c>
      <c r="L325" s="37" t="s">
        <v>4457</v>
      </c>
      <c r="M325" s="37" t="s">
        <v>4089</v>
      </c>
      <c r="N325" s="37" t="s">
        <v>4458</v>
      </c>
      <c r="O325" s="37" t="s">
        <v>4264</v>
      </c>
      <c r="P3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MIAH NAHOMI MERCHAN PARADA</v>
      </c>
      <c r="Q325" s="79">
        <v>43913</v>
      </c>
      <c r="R325" s="50">
        <f t="shared" ca="1" si="20"/>
        <v>2</v>
      </c>
      <c r="S325" s="50">
        <f t="shared" ca="1" si="21"/>
        <v>11</v>
      </c>
      <c r="T325" s="50">
        <f t="shared" ca="1" si="22"/>
        <v>20</v>
      </c>
      <c r="U325" s="37" t="str">
        <f ca="1">IF(MATRIZ_PRINCIPAL_USUARIOS[[#This Row],[FECHA DE NACIMIENTO]]&gt;0,CONCATENATE(R325," AÑOS ",S325," MESES ",T325," DIAS "),"")</f>
        <v xml:space="preserve">2 AÑOS 11 MESES 20 DIAS </v>
      </c>
      <c r="V3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5" s="116" t="s">
        <v>129</v>
      </c>
      <c r="X325" s="37" t="s">
        <v>8</v>
      </c>
      <c r="Y325" s="37" t="s">
        <v>116</v>
      </c>
      <c r="Z325" s="37" t="s">
        <v>116</v>
      </c>
      <c r="AA325" s="37" t="s">
        <v>2496</v>
      </c>
      <c r="AB325" s="37" t="s">
        <v>2496</v>
      </c>
      <c r="AC325" s="37"/>
      <c r="AD325" s="37" t="s">
        <v>2518</v>
      </c>
      <c r="AE325" s="37"/>
      <c r="AF325" s="37" t="s">
        <v>2496</v>
      </c>
      <c r="AG325" s="37" t="s">
        <v>2496</v>
      </c>
      <c r="AH325" s="37" t="s">
        <v>2496</v>
      </c>
      <c r="AI325" s="37" t="s">
        <v>2496</v>
      </c>
      <c r="AJ325" s="37" t="s">
        <v>2496</v>
      </c>
      <c r="AK325" s="37" t="s">
        <v>2496</v>
      </c>
      <c r="AL325" s="37" t="s">
        <v>2496</v>
      </c>
      <c r="AM325" s="37" t="s">
        <v>8</v>
      </c>
      <c r="AN325" s="37" t="s">
        <v>116</v>
      </c>
      <c r="AO325" s="37" t="s">
        <v>140</v>
      </c>
      <c r="AP325" s="62" t="s">
        <v>143</v>
      </c>
      <c r="AQ325" s="37" t="s">
        <v>151</v>
      </c>
      <c r="AR325" s="37" t="s">
        <v>4539</v>
      </c>
      <c r="AS325" s="37"/>
      <c r="AT325" s="37" t="s">
        <v>5125</v>
      </c>
      <c r="AU325" s="37">
        <v>3103055333</v>
      </c>
      <c r="AV325" s="37"/>
      <c r="AW325" s="37">
        <v>1</v>
      </c>
      <c r="AX325" s="37" t="s">
        <v>135</v>
      </c>
      <c r="AY325" s="37" t="s">
        <v>2496</v>
      </c>
      <c r="AZ325" s="58"/>
      <c r="BA325" s="37" t="s">
        <v>2496</v>
      </c>
      <c r="BB325" s="37" t="s">
        <v>2496</v>
      </c>
      <c r="BC325" s="37" t="s">
        <v>3654</v>
      </c>
      <c r="BD325" s="37"/>
      <c r="BE325" s="37" t="s">
        <v>2434</v>
      </c>
      <c r="BF325" s="37" t="s">
        <v>2</v>
      </c>
      <c r="BG325" s="37">
        <v>1022938625</v>
      </c>
      <c r="BH325" s="37" t="s">
        <v>3909</v>
      </c>
      <c r="BI325" s="37" t="s">
        <v>3927</v>
      </c>
      <c r="BJ325" s="37" t="s">
        <v>5126</v>
      </c>
      <c r="BK325" s="37" t="s">
        <v>4264</v>
      </c>
      <c r="BL325" s="79">
        <v>31967</v>
      </c>
      <c r="BM325" s="37" t="s">
        <v>8</v>
      </c>
      <c r="BN325" s="37" t="s">
        <v>116</v>
      </c>
      <c r="BO325" s="37" t="s">
        <v>116</v>
      </c>
      <c r="BP325" s="37"/>
      <c r="BQ325" s="37"/>
      <c r="BR325" s="37"/>
      <c r="BS325" s="37"/>
      <c r="BT325" s="37"/>
      <c r="BU325" s="37"/>
      <c r="BV325" s="79"/>
      <c r="BW325" s="50" t="str">
        <f t="shared" si="24"/>
        <v/>
      </c>
      <c r="BX325" s="62"/>
      <c r="BY325" s="62"/>
      <c r="BZ325" s="62"/>
      <c r="CA325" s="37" t="s">
        <v>2</v>
      </c>
      <c r="CB325" s="37">
        <v>1022938625</v>
      </c>
      <c r="CC325" s="37" t="s">
        <v>3909</v>
      </c>
      <c r="CD325" s="37" t="s">
        <v>3927</v>
      </c>
      <c r="CE325" s="37" t="s">
        <v>5126</v>
      </c>
      <c r="CF325" s="37" t="s">
        <v>4264</v>
      </c>
      <c r="CG325" s="79">
        <v>31967</v>
      </c>
      <c r="CH325" s="50">
        <f t="shared" ca="1" si="23"/>
        <v>35</v>
      </c>
      <c r="CI325" s="62" t="s">
        <v>8</v>
      </c>
      <c r="CJ325" s="62" t="s">
        <v>116</v>
      </c>
      <c r="CK325" s="62" t="s">
        <v>116</v>
      </c>
      <c r="CL325" s="37" t="s">
        <v>2443</v>
      </c>
      <c r="CM325" s="37" t="s">
        <v>2457</v>
      </c>
      <c r="CN325" s="37" t="s">
        <v>2495</v>
      </c>
      <c r="CO325" s="117">
        <v>44266</v>
      </c>
      <c r="CP325" s="37" t="s">
        <v>2495</v>
      </c>
      <c r="CQ325" s="37" t="s">
        <v>2495</v>
      </c>
      <c r="CR325" s="37">
        <v>1</v>
      </c>
      <c r="CS325" s="37" t="s">
        <v>2496</v>
      </c>
      <c r="CT325" s="37"/>
      <c r="CU325" s="37"/>
      <c r="CV325" s="37">
        <v>40</v>
      </c>
      <c r="CW325" s="37">
        <v>3225</v>
      </c>
      <c r="CX325" s="37">
        <v>51</v>
      </c>
      <c r="CY325" s="37" t="s">
        <v>2496</v>
      </c>
      <c r="CZ325" s="37">
        <v>6</v>
      </c>
      <c r="DA325" s="37"/>
      <c r="DB325" s="37"/>
      <c r="DC3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5" s="37"/>
    </row>
    <row r="326" spans="1:108" ht="45" customHeight="1" x14ac:dyDescent="0.3">
      <c r="A326" s="50">
        <v>1140937579</v>
      </c>
      <c r="B326" s="37" t="s">
        <v>2428</v>
      </c>
      <c r="C326" s="81">
        <v>44642</v>
      </c>
      <c r="D326" s="81">
        <v>44683</v>
      </c>
      <c r="E326" s="50" t="e">
        <f>VLOOKUP(MATRIZ_PRINCIPAL_USUARIOS[[#This Row],[NUMERO DE DOCUMENTO]],#REF!,2,0)</f>
        <v>#REF!</v>
      </c>
      <c r="F326" s="50" t="e">
        <f>VLOOKUP(MATRIZ_PRINCIPAL_USUARIOS[[#This Row],[NOMBRE COMPLETO]],$E$659:$E$682,1,0)</f>
        <v>#N/A</v>
      </c>
      <c r="G326" s="50"/>
      <c r="H326" s="50" t="s">
        <v>4102</v>
      </c>
      <c r="I326" s="37" t="s">
        <v>6745</v>
      </c>
      <c r="J326" s="50" t="str">
        <f>VLOOKUP(MATRIZ_PRINCIPAL_USUARIOS[[#This Row],[DUPLA]],DUPLAS[],2,0)</f>
        <v>NIKOL MALES - ANDREA ROCIO</v>
      </c>
      <c r="K326" s="37" t="s">
        <v>1</v>
      </c>
      <c r="L326" s="37" t="s">
        <v>5567</v>
      </c>
      <c r="M326" s="37"/>
      <c r="N326" s="37" t="s">
        <v>2633</v>
      </c>
      <c r="O326" s="37" t="s">
        <v>4004</v>
      </c>
      <c r="P3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MARIANA   RIVERA BELTRAN</v>
      </c>
      <c r="Q326" s="79">
        <v>43954</v>
      </c>
      <c r="R326" s="50">
        <f t="shared" ca="1" si="20"/>
        <v>2</v>
      </c>
      <c r="S326" s="50">
        <f t="shared" ca="1" si="21"/>
        <v>10</v>
      </c>
      <c r="T326" s="50">
        <f t="shared" ca="1" si="22"/>
        <v>12</v>
      </c>
      <c r="U326" s="37" t="str">
        <f ca="1">IF(MATRIZ_PRINCIPAL_USUARIOS[[#This Row],[FECHA DE NACIMIENTO]]&gt;0,CONCATENATE(R326," AÑOS ",S326," MESES ",T326," DIAS "),"")</f>
        <v xml:space="preserve">2 AÑOS 10 MESES 12 DIAS </v>
      </c>
      <c r="V3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6" s="37" t="s">
        <v>130</v>
      </c>
      <c r="X326" s="37" t="s">
        <v>8</v>
      </c>
      <c r="Y326" s="37" t="s">
        <v>116</v>
      </c>
      <c r="Z326" s="37" t="s">
        <v>116</v>
      </c>
      <c r="AA326" s="37" t="s">
        <v>2496</v>
      </c>
      <c r="AB326" s="37" t="s">
        <v>2496</v>
      </c>
      <c r="AC326" s="37"/>
      <c r="AD326" s="37" t="s">
        <v>2518</v>
      </c>
      <c r="AE326" s="37"/>
      <c r="AF326" s="37" t="s">
        <v>2496</v>
      </c>
      <c r="AG326" s="37" t="s">
        <v>2496</v>
      </c>
      <c r="AH326" s="37" t="s">
        <v>2496</v>
      </c>
      <c r="AI326" s="37" t="s">
        <v>2496</v>
      </c>
      <c r="AJ326" s="37" t="s">
        <v>2496</v>
      </c>
      <c r="AK326" s="37" t="s">
        <v>2496</v>
      </c>
      <c r="AL326" s="37" t="s">
        <v>2496</v>
      </c>
      <c r="AM326" s="37" t="s">
        <v>8</v>
      </c>
      <c r="AN326" s="37" t="s">
        <v>116</v>
      </c>
      <c r="AO326" s="37" t="s">
        <v>140</v>
      </c>
      <c r="AP326" s="62" t="s">
        <v>143</v>
      </c>
      <c r="AQ326" s="37" t="s">
        <v>151</v>
      </c>
      <c r="AR326" s="37" t="s">
        <v>4559</v>
      </c>
      <c r="AS326" s="37"/>
      <c r="AT326" s="37" t="s">
        <v>5568</v>
      </c>
      <c r="AU326" s="37">
        <v>3143505332</v>
      </c>
      <c r="AV326" s="37">
        <v>3173014943</v>
      </c>
      <c r="AW326" s="37">
        <v>1</v>
      </c>
      <c r="AX326" s="37" t="s">
        <v>135</v>
      </c>
      <c r="AY326" s="37" t="s">
        <v>2496</v>
      </c>
      <c r="AZ326" s="58"/>
      <c r="BA326" s="37" t="s">
        <v>2496</v>
      </c>
      <c r="BB326" s="37" t="s">
        <v>2496</v>
      </c>
      <c r="BC326" s="37" t="s">
        <v>3654</v>
      </c>
      <c r="BD326" s="37" t="s">
        <v>2496</v>
      </c>
      <c r="BE326" s="37" t="s">
        <v>2433</v>
      </c>
      <c r="BF326" s="37" t="s">
        <v>2</v>
      </c>
      <c r="BG326" s="37">
        <v>1022984628</v>
      </c>
      <c r="BH326" s="37" t="s">
        <v>3957</v>
      </c>
      <c r="BI326" s="37" t="s">
        <v>4667</v>
      </c>
      <c r="BJ326" s="37" t="s">
        <v>2633</v>
      </c>
      <c r="BK326" s="37" t="s">
        <v>3837</v>
      </c>
      <c r="BL326" s="79">
        <v>34017</v>
      </c>
      <c r="BM326" s="37" t="s">
        <v>8</v>
      </c>
      <c r="BN326" s="37" t="s">
        <v>19</v>
      </c>
      <c r="BO326" s="37" t="s">
        <v>3024</v>
      </c>
      <c r="BP326" s="37" t="s">
        <v>2</v>
      </c>
      <c r="BQ326" s="37">
        <v>1022984628</v>
      </c>
      <c r="BR326" s="37" t="s">
        <v>3957</v>
      </c>
      <c r="BS326" s="37" t="s">
        <v>4667</v>
      </c>
      <c r="BT326" s="37" t="s">
        <v>2633</v>
      </c>
      <c r="BU326" s="37" t="s">
        <v>3837</v>
      </c>
      <c r="BV326" s="79">
        <v>34017</v>
      </c>
      <c r="BW326" s="50">
        <f t="shared" ca="1" si="24"/>
        <v>30</v>
      </c>
      <c r="BX326" s="62" t="s">
        <v>8</v>
      </c>
      <c r="BY326" s="62" t="s">
        <v>19</v>
      </c>
      <c r="BZ326" s="62" t="s">
        <v>3024</v>
      </c>
      <c r="CA326" s="37" t="s">
        <v>2</v>
      </c>
      <c r="CB326" s="37">
        <v>1023038637</v>
      </c>
      <c r="CC326" s="37" t="s">
        <v>3742</v>
      </c>
      <c r="CD326" s="37" t="s">
        <v>5569</v>
      </c>
      <c r="CE326" s="37" t="s">
        <v>4004</v>
      </c>
      <c r="CF326" s="37" t="s">
        <v>3805</v>
      </c>
      <c r="CG326" s="79">
        <v>36433</v>
      </c>
      <c r="CH326" s="50">
        <f t="shared" ca="1" si="23"/>
        <v>23</v>
      </c>
      <c r="CI326" s="62" t="s">
        <v>8</v>
      </c>
      <c r="CJ326" s="62" t="s">
        <v>116</v>
      </c>
      <c r="CK326" s="62" t="s">
        <v>116</v>
      </c>
      <c r="CL326" s="37" t="s">
        <v>2444</v>
      </c>
      <c r="CM326" s="37" t="s">
        <v>2466</v>
      </c>
      <c r="CN326" s="37" t="s">
        <v>2495</v>
      </c>
      <c r="CO326" s="81"/>
      <c r="CP326" s="37" t="s">
        <v>2495</v>
      </c>
      <c r="CQ326" s="37" t="s">
        <v>2495</v>
      </c>
      <c r="CR326" s="37">
        <v>1</v>
      </c>
      <c r="CS326" s="37" t="s">
        <v>2496</v>
      </c>
      <c r="CT326" s="37"/>
      <c r="CU326" s="37"/>
      <c r="CV326" s="37">
        <v>39</v>
      </c>
      <c r="CW326" s="37">
        <v>2760</v>
      </c>
      <c r="CX326" s="37">
        <v>49</v>
      </c>
      <c r="CY326" s="37"/>
      <c r="CZ326" s="37">
        <v>6</v>
      </c>
      <c r="DA326" s="37">
        <v>12</v>
      </c>
      <c r="DB326" s="37"/>
      <c r="DC3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6" s="37"/>
    </row>
    <row r="327" spans="1:108" ht="45" customHeight="1" x14ac:dyDescent="0.3">
      <c r="A327" s="50">
        <v>1016750021</v>
      </c>
      <c r="B327" s="37" t="s">
        <v>2428</v>
      </c>
      <c r="C327" s="81">
        <v>44623</v>
      </c>
      <c r="D327" s="81">
        <v>44637</v>
      </c>
      <c r="E327" s="50" t="e">
        <f>VLOOKUP(MATRIZ_PRINCIPAL_USUARIOS[[#This Row],[NUMERO DE DOCUMENTO]],#REF!,2,0)</f>
        <v>#REF!</v>
      </c>
      <c r="F327" s="50" t="e">
        <f>VLOOKUP(MATRIZ_PRINCIPAL_USUARIOS[[#This Row],[NOMBRE COMPLETO]],$E$659:$E$682,1,0)</f>
        <v>#N/A</v>
      </c>
      <c r="G327" s="50"/>
      <c r="H327" s="37" t="s">
        <v>4102</v>
      </c>
      <c r="I327" s="37" t="s">
        <v>3674</v>
      </c>
      <c r="J327" s="37" t="e">
        <f>VLOOKUP(MATRIZ_PRINCIPAL_USUARIOS[[#This Row],[DUPLA]],DUPLAS[],2,0)</f>
        <v>#N/A</v>
      </c>
      <c r="K327" s="37" t="s">
        <v>1</v>
      </c>
      <c r="L327" s="37" t="s">
        <v>3790</v>
      </c>
      <c r="M327" s="37"/>
      <c r="N327" s="37" t="s">
        <v>4459</v>
      </c>
      <c r="O327" s="37" t="s">
        <v>4371</v>
      </c>
      <c r="P3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ZOE  LEGUIZAMON CRUZ</v>
      </c>
      <c r="Q327" s="79">
        <v>44034</v>
      </c>
      <c r="R327" s="50">
        <f t="shared" ca="1" si="20"/>
        <v>2</v>
      </c>
      <c r="S327" s="50">
        <f t="shared" ca="1" si="21"/>
        <v>7</v>
      </c>
      <c r="T327" s="50">
        <f t="shared" ca="1" si="22"/>
        <v>21</v>
      </c>
      <c r="U327" s="37" t="str">
        <f ca="1">IF(MATRIZ_PRINCIPAL_USUARIOS[[#This Row],[FECHA DE NACIMIENTO]]&gt;0,CONCATENATE(R327," AÑOS ",S327," MESES ",T327," DIAS "),"")</f>
        <v xml:space="preserve">2 AÑOS 7 MESES 21 DIAS </v>
      </c>
      <c r="V3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7" s="116" t="s">
        <v>130</v>
      </c>
      <c r="X327" s="37" t="s">
        <v>8</v>
      </c>
      <c r="Y327" s="37" t="s">
        <v>116</v>
      </c>
      <c r="Z327" s="37" t="s">
        <v>116</v>
      </c>
      <c r="AA327" s="37" t="s">
        <v>2496</v>
      </c>
      <c r="AB327" s="37" t="s">
        <v>2496</v>
      </c>
      <c r="AC327" s="37"/>
      <c r="AD327" s="37" t="s">
        <v>2518</v>
      </c>
      <c r="AE327" s="37"/>
      <c r="AF327" s="37" t="s">
        <v>2496</v>
      </c>
      <c r="AG327" s="37" t="s">
        <v>2496</v>
      </c>
      <c r="AH327" s="37" t="s">
        <v>2496</v>
      </c>
      <c r="AI327" s="37" t="s">
        <v>2496</v>
      </c>
      <c r="AJ327" s="37" t="s">
        <v>2496</v>
      </c>
      <c r="AK327" s="37" t="s">
        <v>2496</v>
      </c>
      <c r="AL327" s="37" t="s">
        <v>2496</v>
      </c>
      <c r="AM327" s="37" t="s">
        <v>8</v>
      </c>
      <c r="AN327" s="37" t="s">
        <v>116</v>
      </c>
      <c r="AO327" s="37" t="s">
        <v>140</v>
      </c>
      <c r="AP327" s="62" t="s">
        <v>143</v>
      </c>
      <c r="AQ327" s="37" t="s">
        <v>151</v>
      </c>
      <c r="AR327" s="37" t="s">
        <v>4582</v>
      </c>
      <c r="AS327" s="37"/>
      <c r="AT327" s="37" t="s">
        <v>5127</v>
      </c>
      <c r="AU327" s="37">
        <v>3223229219</v>
      </c>
      <c r="AV327" s="37"/>
      <c r="AW327" s="37">
        <v>1</v>
      </c>
      <c r="AX327" s="37" t="s">
        <v>135</v>
      </c>
      <c r="AY327" s="37" t="s">
        <v>2496</v>
      </c>
      <c r="AZ327" s="58"/>
      <c r="BA327" s="37" t="s">
        <v>2496</v>
      </c>
      <c r="BB327" s="37" t="s">
        <v>2496</v>
      </c>
      <c r="BC327" s="37" t="s">
        <v>3654</v>
      </c>
      <c r="BD327" s="37"/>
      <c r="BE327" s="37" t="s">
        <v>2440</v>
      </c>
      <c r="BF327" s="37" t="s">
        <v>2</v>
      </c>
      <c r="BG327" s="37">
        <v>39795401</v>
      </c>
      <c r="BH327" s="37" t="s">
        <v>5128</v>
      </c>
      <c r="BI327" s="37" t="s">
        <v>3742</v>
      </c>
      <c r="BJ327" s="37" t="s">
        <v>4077</v>
      </c>
      <c r="BK327" s="37" t="s">
        <v>3714</v>
      </c>
      <c r="BL327" s="79">
        <v>25337</v>
      </c>
      <c r="BM327" s="37" t="s">
        <v>8</v>
      </c>
      <c r="BN327" s="37" t="s">
        <v>116</v>
      </c>
      <c r="BO327" s="37" t="s">
        <v>116</v>
      </c>
      <c r="BP327" s="37"/>
      <c r="BQ327" s="37"/>
      <c r="BR327" s="37"/>
      <c r="BS327" s="37"/>
      <c r="BT327" s="37"/>
      <c r="BU327" s="37"/>
      <c r="BV327" s="79"/>
      <c r="BW327" s="50" t="str">
        <f t="shared" si="24"/>
        <v/>
      </c>
      <c r="BX327" s="62"/>
      <c r="BY327" s="62"/>
      <c r="BZ327" s="62"/>
      <c r="CA327" s="37" t="s">
        <v>2</v>
      </c>
      <c r="CB327" s="37">
        <v>1022980254</v>
      </c>
      <c r="CC327" s="37" t="s">
        <v>3932</v>
      </c>
      <c r="CD327" s="37" t="s">
        <v>3736</v>
      </c>
      <c r="CE327" s="37" t="s">
        <v>4371</v>
      </c>
      <c r="CF327" s="37" t="s">
        <v>4077</v>
      </c>
      <c r="CG327" s="79">
        <v>33862</v>
      </c>
      <c r="CH327" s="50">
        <f t="shared" ca="1" si="23"/>
        <v>30</v>
      </c>
      <c r="CI327" s="62" t="s">
        <v>8</v>
      </c>
      <c r="CJ327" s="62" t="s">
        <v>116</v>
      </c>
      <c r="CK327" s="62" t="s">
        <v>116</v>
      </c>
      <c r="CL327" s="37" t="s">
        <v>2444</v>
      </c>
      <c r="CM327" s="37" t="s">
        <v>2460</v>
      </c>
      <c r="CN327" s="37" t="s">
        <v>2495</v>
      </c>
      <c r="CO327" s="117">
        <v>44631</v>
      </c>
      <c r="CP327" s="37" t="s">
        <v>2495</v>
      </c>
      <c r="CQ327" s="37" t="s">
        <v>2495</v>
      </c>
      <c r="CR327" s="37">
        <v>1</v>
      </c>
      <c r="CS327" s="37" t="s">
        <v>2496</v>
      </c>
      <c r="CT327" s="37"/>
      <c r="CU327" s="37"/>
      <c r="CV327" s="37">
        <v>40</v>
      </c>
      <c r="CW327" s="37" t="s">
        <v>5286</v>
      </c>
      <c r="CX327" s="37">
        <v>50</v>
      </c>
      <c r="CY327" s="37" t="s">
        <v>2496</v>
      </c>
      <c r="CZ327" s="37">
        <v>6</v>
      </c>
      <c r="DA327" s="37"/>
      <c r="DB327" s="37"/>
      <c r="DC3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7" s="37"/>
    </row>
    <row r="328" spans="1:108" ht="45" customHeight="1" x14ac:dyDescent="0.3">
      <c r="A328" s="50">
        <v>1106639928</v>
      </c>
      <c r="B328" s="37" t="s">
        <v>2428</v>
      </c>
      <c r="C328" s="81">
        <v>44623</v>
      </c>
      <c r="D328" s="81">
        <v>44683</v>
      </c>
      <c r="E328" s="50" t="e">
        <f>VLOOKUP(MATRIZ_PRINCIPAL_USUARIOS[[#This Row],[NUMERO DE DOCUMENTO]],#REF!,2,0)</f>
        <v>#REF!</v>
      </c>
      <c r="F328" s="50" t="e">
        <f>VLOOKUP(MATRIZ_PRINCIPAL_USUARIOS[[#This Row],[NOMBRE COMPLETO]],$E$659:$E$682,1,0)</f>
        <v>#N/A</v>
      </c>
      <c r="G328" s="50"/>
      <c r="H328" s="37" t="s">
        <v>4102</v>
      </c>
      <c r="I328" s="37" t="s">
        <v>6745</v>
      </c>
      <c r="J328" s="37" t="str">
        <f>VLOOKUP(MATRIZ_PRINCIPAL_USUARIOS[[#This Row],[DUPLA]],DUPLAS[],2,0)</f>
        <v>NIKOL MALES - ANDREA ROCIO</v>
      </c>
      <c r="K328" s="37" t="s">
        <v>1</v>
      </c>
      <c r="L328" s="37" t="s">
        <v>3782</v>
      </c>
      <c r="M328" s="37" t="s">
        <v>2620</v>
      </c>
      <c r="N328" s="37" t="s">
        <v>2624</v>
      </c>
      <c r="O328" s="37" t="s">
        <v>3731</v>
      </c>
      <c r="P3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DAVID SANTIAGO OSPINA GARCIA</v>
      </c>
      <c r="Q328" s="79">
        <v>43964</v>
      </c>
      <c r="R328" s="50">
        <f t="shared" ca="1" si="20"/>
        <v>2</v>
      </c>
      <c r="S328" s="50">
        <f t="shared" ca="1" si="21"/>
        <v>10</v>
      </c>
      <c r="T328" s="50">
        <f t="shared" ca="1" si="22"/>
        <v>2</v>
      </c>
      <c r="U328" s="37" t="str">
        <f ca="1">IF(MATRIZ_PRINCIPAL_USUARIOS[[#This Row],[FECHA DE NACIMIENTO]]&gt;0,CONCATENATE(R328," AÑOS ",S328," MESES ",T328," DIAS "),"")</f>
        <v xml:space="preserve">2 AÑOS 10 MESES 2 DIAS </v>
      </c>
      <c r="V3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8" s="116" t="s">
        <v>129</v>
      </c>
      <c r="X328" s="37" t="s">
        <v>8</v>
      </c>
      <c r="Y328" s="37" t="s">
        <v>40</v>
      </c>
      <c r="Z328" s="37" t="s">
        <v>85</v>
      </c>
      <c r="AA328" s="37" t="s">
        <v>2496</v>
      </c>
      <c r="AB328" s="37" t="s">
        <v>2496</v>
      </c>
      <c r="AC328" s="37"/>
      <c r="AD328" s="37" t="s">
        <v>2518</v>
      </c>
      <c r="AE328" s="37"/>
      <c r="AF328" s="37" t="s">
        <v>2496</v>
      </c>
      <c r="AG328" s="37" t="s">
        <v>2496</v>
      </c>
      <c r="AH328" s="37" t="s">
        <v>2496</v>
      </c>
      <c r="AI328" s="37" t="s">
        <v>2496</v>
      </c>
      <c r="AJ328" s="37" t="s">
        <v>2496</v>
      </c>
      <c r="AK328" s="37" t="s">
        <v>2496</v>
      </c>
      <c r="AL328" s="37" t="s">
        <v>2496</v>
      </c>
      <c r="AM328" s="37" t="s">
        <v>8</v>
      </c>
      <c r="AN328" s="37" t="s">
        <v>116</v>
      </c>
      <c r="AO328" s="37" t="s">
        <v>140</v>
      </c>
      <c r="AP328" s="62" t="s">
        <v>143</v>
      </c>
      <c r="AQ328" s="37" t="s">
        <v>151</v>
      </c>
      <c r="AR328" s="37" t="s">
        <v>4582</v>
      </c>
      <c r="AS328" s="37"/>
      <c r="AT328" s="37" t="s">
        <v>5129</v>
      </c>
      <c r="AU328" s="37">
        <v>3205840879</v>
      </c>
      <c r="AV328" s="37"/>
      <c r="AW328" s="37">
        <v>1</v>
      </c>
      <c r="AX328" s="37" t="s">
        <v>135</v>
      </c>
      <c r="AY328" s="37" t="s">
        <v>2496</v>
      </c>
      <c r="AZ328" s="58"/>
      <c r="BA328" s="37" t="s">
        <v>2496</v>
      </c>
      <c r="BB328" s="37" t="s">
        <v>2496</v>
      </c>
      <c r="BC328" s="37" t="s">
        <v>3654</v>
      </c>
      <c r="BD328" s="37"/>
      <c r="BE328" s="37" t="s">
        <v>2440</v>
      </c>
      <c r="BF328" s="37" t="s">
        <v>2</v>
      </c>
      <c r="BG328" s="37">
        <v>16698205</v>
      </c>
      <c r="BH328" s="37" t="s">
        <v>3863</v>
      </c>
      <c r="BI328" s="37" t="s">
        <v>4667</v>
      </c>
      <c r="BJ328" s="37" t="s">
        <v>3731</v>
      </c>
      <c r="BK328" s="37" t="s">
        <v>3730</v>
      </c>
      <c r="BL328" s="79">
        <v>23461</v>
      </c>
      <c r="BM328" s="37" t="s">
        <v>8</v>
      </c>
      <c r="BN328" s="37" t="s">
        <v>40</v>
      </c>
      <c r="BO328" s="37" t="s">
        <v>85</v>
      </c>
      <c r="BP328" s="37"/>
      <c r="BQ328" s="37"/>
      <c r="BR328" s="37"/>
      <c r="BS328" s="37"/>
      <c r="BT328" s="37"/>
      <c r="BU328" s="37"/>
      <c r="BV328" s="79"/>
      <c r="BW328" s="50" t="str">
        <f t="shared" si="24"/>
        <v/>
      </c>
      <c r="BX328" s="62"/>
      <c r="BY328" s="62"/>
      <c r="BZ328" s="62"/>
      <c r="CA328" s="37" t="s">
        <v>2</v>
      </c>
      <c r="CB328" s="37">
        <v>1012410992</v>
      </c>
      <c r="CC328" s="37" t="s">
        <v>4664</v>
      </c>
      <c r="CD328" s="37" t="s">
        <v>3698</v>
      </c>
      <c r="CE328" s="37" t="s">
        <v>3731</v>
      </c>
      <c r="CF328" s="37" t="s">
        <v>5221</v>
      </c>
      <c r="CG328" s="79">
        <v>34488</v>
      </c>
      <c r="CH328" s="50">
        <f t="shared" ca="1" si="23"/>
        <v>28</v>
      </c>
      <c r="CI328" s="62" t="s">
        <v>8</v>
      </c>
      <c r="CJ328" s="62" t="s">
        <v>116</v>
      </c>
      <c r="CK328" s="62" t="s">
        <v>116</v>
      </c>
      <c r="CL328" s="37" t="s">
        <v>2445</v>
      </c>
      <c r="CM328" s="37" t="s">
        <v>2486</v>
      </c>
      <c r="CN328" s="37" t="s">
        <v>2495</v>
      </c>
      <c r="CO328" s="117">
        <v>44631</v>
      </c>
      <c r="CP328" s="37" t="s">
        <v>2495</v>
      </c>
      <c r="CQ328" s="37" t="s">
        <v>2495</v>
      </c>
      <c r="CR328" s="37">
        <v>1</v>
      </c>
      <c r="CS328" s="37" t="s">
        <v>2496</v>
      </c>
      <c r="CT328" s="37"/>
      <c r="CU328" s="37"/>
      <c r="CV328" s="37" t="s">
        <v>5287</v>
      </c>
      <c r="CW328" s="37" t="s">
        <v>5288</v>
      </c>
      <c r="CX328" s="37">
        <v>48</v>
      </c>
      <c r="CY328" s="37" t="s">
        <v>2496</v>
      </c>
      <c r="CZ328" s="37">
        <v>6</v>
      </c>
      <c r="DA328" s="37"/>
      <c r="DB328" s="37"/>
      <c r="DC3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8" s="37"/>
    </row>
    <row r="329" spans="1:108" ht="45" customHeight="1" x14ac:dyDescent="0.3">
      <c r="A329" s="50">
        <v>1082161099</v>
      </c>
      <c r="B329" s="37" t="s">
        <v>2427</v>
      </c>
      <c r="C329" s="81">
        <v>44642</v>
      </c>
      <c r="D329" s="81"/>
      <c r="E329" s="50"/>
      <c r="F329" s="50"/>
      <c r="G329" s="50"/>
      <c r="H329" s="50" t="s">
        <v>4102</v>
      </c>
      <c r="I329" s="37" t="s">
        <v>6745</v>
      </c>
      <c r="J329" s="37" t="str">
        <f>VLOOKUP(MATRIZ_PRINCIPAL_USUARIOS[[#This Row],[DUPLA]],DUPLAS[],2,0)</f>
        <v>NIKOL MALES - ANDREA ROCIO</v>
      </c>
      <c r="K329" s="37" t="s">
        <v>1</v>
      </c>
      <c r="L329" s="37" t="s">
        <v>5562</v>
      </c>
      <c r="M329" s="37" t="s">
        <v>3749</v>
      </c>
      <c r="N329" s="37" t="s">
        <v>3760</v>
      </c>
      <c r="O329" s="37" t="s">
        <v>3714</v>
      </c>
      <c r="P3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EIMY  ISABELLA SUAREZ ROJAS</v>
      </c>
      <c r="Q329" s="81">
        <v>44000</v>
      </c>
      <c r="R329" s="50">
        <f t="shared" ref="R329:R392" ca="1" si="25">+IF(Q329&gt;0,DATEDIF(Q329,$B$1,"y"),"")</f>
        <v>2</v>
      </c>
      <c r="S329" s="50">
        <f t="shared" ref="S329:S392" ca="1" si="26">+IF(Q329&gt;0,DATEDIF(Q329,$B$1,"ym"),"")</f>
        <v>8</v>
      </c>
      <c r="T329" s="50">
        <f t="shared" ref="T329:T392" ca="1" si="27">ABS(IF(Q329&gt;0,DATEDIF(Q329,$B$1,"md"),""))</f>
        <v>25</v>
      </c>
      <c r="U329" s="37" t="str">
        <f ca="1">IF(MATRIZ_PRINCIPAL_USUARIOS[[#This Row],[FECHA DE NACIMIENTO]]&gt;0,CONCATENATE(R329," AÑOS ",S329," MESES ",T329," DIAS "),"")</f>
        <v xml:space="preserve">2 AÑOS 8 MESES 25 DIAS </v>
      </c>
      <c r="V3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29" s="37" t="s">
        <v>129</v>
      </c>
      <c r="X329" s="37" t="s">
        <v>8</v>
      </c>
      <c r="Y329" s="37" t="s">
        <v>29</v>
      </c>
      <c r="Z329" s="37" t="s">
        <v>3376</v>
      </c>
      <c r="AA329" s="37" t="s">
        <v>2496</v>
      </c>
      <c r="AB329" s="37" t="s">
        <v>2496</v>
      </c>
      <c r="AC329" s="37"/>
      <c r="AD329" s="37" t="s">
        <v>2518</v>
      </c>
      <c r="AE329" s="37"/>
      <c r="AF329" s="37" t="s">
        <v>2496</v>
      </c>
      <c r="AG329" s="37" t="s">
        <v>2496</v>
      </c>
      <c r="AH329" s="37" t="s">
        <v>2496</v>
      </c>
      <c r="AI329" s="37" t="s">
        <v>2496</v>
      </c>
      <c r="AJ329" s="37" t="s">
        <v>2496</v>
      </c>
      <c r="AK329" s="37" t="s">
        <v>2496</v>
      </c>
      <c r="AL329" s="37" t="s">
        <v>2496</v>
      </c>
      <c r="AM329" s="37" t="s">
        <v>8</v>
      </c>
      <c r="AN329" s="37" t="s">
        <v>116</v>
      </c>
      <c r="AO329" s="37" t="s">
        <v>140</v>
      </c>
      <c r="AP329" s="62" t="s">
        <v>143</v>
      </c>
      <c r="AQ329" s="37" t="s">
        <v>151</v>
      </c>
      <c r="AR329" s="37" t="s">
        <v>4539</v>
      </c>
      <c r="AS329" s="37"/>
      <c r="AT329" s="37" t="s">
        <v>5563</v>
      </c>
      <c r="AU329" s="37">
        <v>3228228460</v>
      </c>
      <c r="AV329" s="37"/>
      <c r="AW329" s="37">
        <v>1</v>
      </c>
      <c r="AX329" s="37" t="s">
        <v>135</v>
      </c>
      <c r="AY329" s="37" t="s">
        <v>2495</v>
      </c>
      <c r="AZ329" s="58" t="s">
        <v>3593</v>
      </c>
      <c r="BA329" s="37" t="s">
        <v>2496</v>
      </c>
      <c r="BB329" s="37" t="s">
        <v>2496</v>
      </c>
      <c r="BC329" s="37" t="s">
        <v>3607</v>
      </c>
      <c r="BD329" s="37" t="s">
        <v>2496</v>
      </c>
      <c r="BE329" s="37" t="s">
        <v>2434</v>
      </c>
      <c r="BF329" s="37" t="s">
        <v>2</v>
      </c>
      <c r="BG329" s="37">
        <v>1006487042</v>
      </c>
      <c r="BH329" s="37" t="s">
        <v>5564</v>
      </c>
      <c r="BI329" s="37" t="s">
        <v>5565</v>
      </c>
      <c r="BJ329" s="37" t="s">
        <v>3714</v>
      </c>
      <c r="BK329" s="37" t="s">
        <v>3766</v>
      </c>
      <c r="BL329" s="81">
        <v>36915</v>
      </c>
      <c r="BM329" s="37" t="s">
        <v>8</v>
      </c>
      <c r="BN329" s="37" t="s">
        <v>21</v>
      </c>
      <c r="BO329" s="37" t="s">
        <v>3526</v>
      </c>
      <c r="BP329" s="37"/>
      <c r="BQ329" s="37"/>
      <c r="BR329" s="37"/>
      <c r="BS329" s="37"/>
      <c r="BT329" s="37"/>
      <c r="BU329" s="37"/>
      <c r="BV329" s="81"/>
      <c r="BW329" s="50" t="str">
        <f t="shared" si="24"/>
        <v/>
      </c>
      <c r="BX329" s="62"/>
      <c r="BY329" s="62"/>
      <c r="BZ329" s="62"/>
      <c r="CA329" s="37" t="s">
        <v>2</v>
      </c>
      <c r="CB329" s="37">
        <v>1006487042</v>
      </c>
      <c r="CC329" s="37" t="s">
        <v>5564</v>
      </c>
      <c r="CD329" s="37" t="s">
        <v>5565</v>
      </c>
      <c r="CE329" s="37" t="s">
        <v>3714</v>
      </c>
      <c r="CF329" s="37" t="s">
        <v>3766</v>
      </c>
      <c r="CG329" s="81">
        <v>36915</v>
      </c>
      <c r="CH329" s="50">
        <f t="shared" ref="CH329:CH392" ca="1" si="28">+IF(CG329&gt;0,DATEDIF(CG329,$B$1,"y"),"")</f>
        <v>22</v>
      </c>
      <c r="CI329" s="62" t="s">
        <v>8</v>
      </c>
      <c r="CJ329" s="62" t="s">
        <v>21</v>
      </c>
      <c r="CK329" s="62" t="s">
        <v>3526</v>
      </c>
      <c r="CL329" s="37" t="s">
        <v>2443</v>
      </c>
      <c r="CM329" s="37" t="s">
        <v>2469</v>
      </c>
      <c r="CN329" s="37" t="s">
        <v>2495</v>
      </c>
      <c r="CO329" s="81"/>
      <c r="CP329" s="37" t="s">
        <v>2495</v>
      </c>
      <c r="CQ329" s="37" t="s">
        <v>2495</v>
      </c>
      <c r="CR329" s="37">
        <v>3</v>
      </c>
      <c r="CS329" s="37" t="s">
        <v>2496</v>
      </c>
      <c r="CT329" s="37"/>
      <c r="CU329" s="37"/>
      <c r="CV329" s="37">
        <v>39</v>
      </c>
      <c r="CW329" s="37" t="s">
        <v>5566</v>
      </c>
      <c r="CX329" s="37" t="s">
        <v>5566</v>
      </c>
      <c r="CY329" s="37" t="s">
        <v>2495</v>
      </c>
      <c r="CZ329" s="37">
        <v>6</v>
      </c>
      <c r="DA329" s="37">
        <v>12</v>
      </c>
      <c r="DB329" s="37"/>
      <c r="DC3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29" s="37"/>
    </row>
    <row r="330" spans="1:108" ht="45" customHeight="1" x14ac:dyDescent="0.3">
      <c r="A330" s="50">
        <v>1023045902</v>
      </c>
      <c r="B330" s="37" t="s">
        <v>2428</v>
      </c>
      <c r="C330" s="81">
        <v>44623</v>
      </c>
      <c r="D330" s="81">
        <v>44638</v>
      </c>
      <c r="E330" s="50" t="e">
        <f>VLOOKUP(MATRIZ_PRINCIPAL_USUARIOS[[#This Row],[NUMERO DE DOCUMENTO]],#REF!,2,0)</f>
        <v>#REF!</v>
      </c>
      <c r="F330" s="50" t="e">
        <f>VLOOKUP(MATRIZ_PRINCIPAL_USUARIOS[[#This Row],[NOMBRE COMPLETO]],$E$659:$E$682,1,0)</f>
        <v>#N/A</v>
      </c>
      <c r="G330" s="50" t="s">
        <v>5501</v>
      </c>
      <c r="H330" s="37" t="s">
        <v>4102</v>
      </c>
      <c r="I330" s="37" t="s">
        <v>3674</v>
      </c>
      <c r="J330" s="37" t="e">
        <f>VLOOKUP(MATRIZ_PRINCIPAL_USUARIOS[[#This Row],[DUPLA]],DUPLAS[],2,0)</f>
        <v>#N/A</v>
      </c>
      <c r="K330" s="37" t="s">
        <v>1</v>
      </c>
      <c r="L330" s="37" t="s">
        <v>4460</v>
      </c>
      <c r="M330" s="37" t="s">
        <v>3973</v>
      </c>
      <c r="N330" s="37" t="s">
        <v>3820</v>
      </c>
      <c r="O330" s="37" t="s">
        <v>3845</v>
      </c>
      <c r="P3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EIMY TAMARA ROMERO CUEVAS</v>
      </c>
      <c r="Q330" s="79">
        <v>44149</v>
      </c>
      <c r="R330" s="50">
        <f t="shared" ca="1" si="25"/>
        <v>2</v>
      </c>
      <c r="S330" s="50">
        <f t="shared" ca="1" si="26"/>
        <v>4</v>
      </c>
      <c r="T330" s="50">
        <f t="shared" ca="1" si="27"/>
        <v>1</v>
      </c>
      <c r="U330" s="37" t="str">
        <f ca="1">IF(MATRIZ_PRINCIPAL_USUARIOS[[#This Row],[FECHA DE NACIMIENTO]]&gt;0,CONCATENATE(R330," AÑOS ",S330," MESES ",T330," DIAS "),"")</f>
        <v xml:space="preserve">2 AÑOS 4 MESES 1 DIAS </v>
      </c>
      <c r="V3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0" s="116" t="s">
        <v>130</v>
      </c>
      <c r="X330" s="37" t="s">
        <v>8</v>
      </c>
      <c r="Y330" s="37" t="s">
        <v>116</v>
      </c>
      <c r="Z330" s="37" t="s">
        <v>116</v>
      </c>
      <c r="AA330" s="37" t="s">
        <v>2496</v>
      </c>
      <c r="AB330" s="37" t="s">
        <v>2496</v>
      </c>
      <c r="AC330" s="37"/>
      <c r="AD330" s="37" t="s">
        <v>2518</v>
      </c>
      <c r="AE330" s="37"/>
      <c r="AF330" s="37" t="s">
        <v>2496</v>
      </c>
      <c r="AG330" s="37" t="s">
        <v>2496</v>
      </c>
      <c r="AH330" s="37" t="s">
        <v>2496</v>
      </c>
      <c r="AI330" s="37" t="s">
        <v>2496</v>
      </c>
      <c r="AJ330" s="37" t="s">
        <v>2496</v>
      </c>
      <c r="AK330" s="37" t="s">
        <v>2496</v>
      </c>
      <c r="AL330" s="37" t="s">
        <v>2496</v>
      </c>
      <c r="AM330" s="37" t="s">
        <v>8</v>
      </c>
      <c r="AN330" s="37" t="s">
        <v>116</v>
      </c>
      <c r="AO330" s="37" t="s">
        <v>140</v>
      </c>
      <c r="AP330" s="62" t="s">
        <v>143</v>
      </c>
      <c r="AQ330" s="37" t="s">
        <v>151</v>
      </c>
      <c r="AR330" s="37" t="s">
        <v>5074</v>
      </c>
      <c r="AS330" s="37"/>
      <c r="AT330" s="37" t="s">
        <v>5130</v>
      </c>
      <c r="AU330" s="37">
        <v>3203202068</v>
      </c>
      <c r="AV330" s="37"/>
      <c r="AW330" s="37">
        <v>1</v>
      </c>
      <c r="AX330" s="37" t="s">
        <v>135</v>
      </c>
      <c r="AY330" s="37" t="s">
        <v>2496</v>
      </c>
      <c r="AZ330" s="58"/>
      <c r="BA330" s="37" t="s">
        <v>2496</v>
      </c>
      <c r="BB330" s="37" t="s">
        <v>2496</v>
      </c>
      <c r="BC330" s="37" t="s">
        <v>3654</v>
      </c>
      <c r="BD330" s="37"/>
      <c r="BE330" s="37" t="s">
        <v>2440</v>
      </c>
      <c r="BF330" s="37" t="s">
        <v>2</v>
      </c>
      <c r="BG330" s="37">
        <v>53090827</v>
      </c>
      <c r="BH330" s="37" t="s">
        <v>3777</v>
      </c>
      <c r="BI330" s="37" t="s">
        <v>5131</v>
      </c>
      <c r="BJ330" s="37" t="s">
        <v>4360</v>
      </c>
      <c r="BK330" s="37" t="s">
        <v>3822</v>
      </c>
      <c r="BL330" s="79">
        <v>30784</v>
      </c>
      <c r="BM330" s="37" t="s">
        <v>8</v>
      </c>
      <c r="BN330" s="37" t="s">
        <v>116</v>
      </c>
      <c r="BO330" s="37" t="s">
        <v>116</v>
      </c>
      <c r="BP330" s="37"/>
      <c r="BQ330" s="37"/>
      <c r="BR330" s="37"/>
      <c r="BS330" s="37"/>
      <c r="BT330" s="37"/>
      <c r="BU330" s="37"/>
      <c r="BV330" s="79"/>
      <c r="BW330" s="50" t="str">
        <f t="shared" si="24"/>
        <v/>
      </c>
      <c r="BX330" s="62"/>
      <c r="BY330" s="62"/>
      <c r="BZ330" s="62"/>
      <c r="CA330" s="37" t="s">
        <v>2</v>
      </c>
      <c r="CB330" s="37">
        <v>1032365638</v>
      </c>
      <c r="CC330" s="37" t="s">
        <v>5222</v>
      </c>
      <c r="CD330" s="37" t="s">
        <v>5203</v>
      </c>
      <c r="CE330" s="37" t="s">
        <v>3845</v>
      </c>
      <c r="CF330" s="37" t="s">
        <v>4360</v>
      </c>
      <c r="CG330" s="79">
        <v>38150</v>
      </c>
      <c r="CH330" s="50">
        <f t="shared" ca="1" si="28"/>
        <v>18</v>
      </c>
      <c r="CI330" s="62" t="s">
        <v>8</v>
      </c>
      <c r="CJ330" s="62" t="s">
        <v>116</v>
      </c>
      <c r="CK330" s="62" t="s">
        <v>116</v>
      </c>
      <c r="CL330" s="37" t="s">
        <v>2443</v>
      </c>
      <c r="CM330" s="37" t="s">
        <v>2457</v>
      </c>
      <c r="CN330" s="37" t="s">
        <v>2495</v>
      </c>
      <c r="CO330" s="117">
        <v>44266</v>
      </c>
      <c r="CP330" s="37" t="s">
        <v>2495</v>
      </c>
      <c r="CQ330" s="37" t="s">
        <v>2495</v>
      </c>
      <c r="CR330" s="37">
        <v>1</v>
      </c>
      <c r="CS330" s="37" t="s">
        <v>2495</v>
      </c>
      <c r="CT330" s="37"/>
      <c r="CU330" s="37"/>
      <c r="CV330" s="37">
        <v>38</v>
      </c>
      <c r="CW330" s="37" t="s">
        <v>5289</v>
      </c>
      <c r="CX330" s="37">
        <v>50</v>
      </c>
      <c r="CY330" s="37" t="s">
        <v>2496</v>
      </c>
      <c r="CZ330" s="37">
        <v>6</v>
      </c>
      <c r="DA330" s="37"/>
      <c r="DB330" s="37"/>
      <c r="DC3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30" s="37"/>
    </row>
    <row r="331" spans="1:108" ht="45" customHeight="1" x14ac:dyDescent="0.3">
      <c r="A331" s="50">
        <v>1023046763</v>
      </c>
      <c r="B331" s="37" t="s">
        <v>2427</v>
      </c>
      <c r="C331" s="81">
        <v>44719</v>
      </c>
      <c r="D331" s="79"/>
      <c r="E331" s="50"/>
      <c r="F331" s="50"/>
      <c r="G331" s="50"/>
      <c r="H331" s="37" t="s">
        <v>4102</v>
      </c>
      <c r="I331" s="50" t="s">
        <v>6748</v>
      </c>
      <c r="J331" s="37" t="str">
        <f>VLOOKUP(MATRIZ_PRINCIPAL_USUARIOS[[#This Row],[DUPLA]],DUPLAS[],2,0)</f>
        <v>GLORIA GUERRA - KAROL</v>
      </c>
      <c r="K331" s="37" t="s">
        <v>1</v>
      </c>
      <c r="L331" s="37" t="s">
        <v>5919</v>
      </c>
      <c r="M331" s="37" t="s">
        <v>4104</v>
      </c>
      <c r="N331" s="37" t="s">
        <v>4310</v>
      </c>
      <c r="O331" s="37" t="s">
        <v>3827</v>
      </c>
      <c r="P3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ANYIE DAYANA SOL ARIZA</v>
      </c>
      <c r="Q331" s="79">
        <v>44270</v>
      </c>
      <c r="R331" s="50">
        <f t="shared" ca="1" si="25"/>
        <v>2</v>
      </c>
      <c r="S331" s="50">
        <f t="shared" ca="1" si="26"/>
        <v>0</v>
      </c>
      <c r="T331" s="50">
        <f t="shared" ca="1" si="27"/>
        <v>0</v>
      </c>
      <c r="U331" s="37" t="str">
        <f ca="1">IF(MATRIZ_PRINCIPAL_USUARIOS[[#This Row],[FECHA DE NACIMIENTO]]&gt;0,CONCATENATE(R331," AÑOS ",S331," MESES ",T331," DIAS "),"")</f>
        <v xml:space="preserve">2 AÑOS 0 MESES 0 DIAS </v>
      </c>
      <c r="V3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1" s="37" t="s">
        <v>130</v>
      </c>
      <c r="X331" s="37" t="s">
        <v>8</v>
      </c>
      <c r="Y331" s="37" t="s">
        <v>116</v>
      </c>
      <c r="Z331" s="37" t="s">
        <v>116</v>
      </c>
      <c r="AA331" s="37" t="s">
        <v>2496</v>
      </c>
      <c r="AB331" s="37" t="s">
        <v>2496</v>
      </c>
      <c r="AC331" s="37"/>
      <c r="AD331" s="37" t="s">
        <v>2518</v>
      </c>
      <c r="AE331" s="37"/>
      <c r="AF331" s="37" t="s">
        <v>2496</v>
      </c>
      <c r="AG331" s="37" t="s">
        <v>2496</v>
      </c>
      <c r="AH331" s="37" t="s">
        <v>2496</v>
      </c>
      <c r="AI331" s="37" t="s">
        <v>2496</v>
      </c>
      <c r="AJ331" s="37" t="s">
        <v>2496</v>
      </c>
      <c r="AK331" s="37" t="s">
        <v>2496</v>
      </c>
      <c r="AL331" s="37" t="s">
        <v>2496</v>
      </c>
      <c r="AM331" s="37" t="s">
        <v>8</v>
      </c>
      <c r="AN331" s="37" t="s">
        <v>116</v>
      </c>
      <c r="AO331" s="37" t="s">
        <v>140</v>
      </c>
      <c r="AP331" s="62" t="s">
        <v>143</v>
      </c>
      <c r="AQ331" s="37" t="s">
        <v>151</v>
      </c>
      <c r="AR331" s="37" t="s">
        <v>4539</v>
      </c>
      <c r="AS331" s="37"/>
      <c r="AT331" s="37" t="s">
        <v>5920</v>
      </c>
      <c r="AU331" s="37">
        <v>3235238956</v>
      </c>
      <c r="AV331" s="37"/>
      <c r="AW331" s="37">
        <v>1</v>
      </c>
      <c r="AX331" s="37" t="s">
        <v>135</v>
      </c>
      <c r="AY331" s="37"/>
      <c r="AZ331" s="58"/>
      <c r="BA331" s="37" t="s">
        <v>2496</v>
      </c>
      <c r="BB331" s="37" t="s">
        <v>2496</v>
      </c>
      <c r="BC331" s="37"/>
      <c r="BD331" s="37"/>
      <c r="BE331" s="37" t="s">
        <v>2434</v>
      </c>
      <c r="BF331" s="37" t="s">
        <v>2</v>
      </c>
      <c r="BG331" s="37">
        <v>1000218457</v>
      </c>
      <c r="BH331" s="37" t="s">
        <v>5921</v>
      </c>
      <c r="BI331" s="37"/>
      <c r="BJ331" s="37" t="s">
        <v>3827</v>
      </c>
      <c r="BK331" s="37" t="s">
        <v>5922</v>
      </c>
      <c r="BL331" s="79">
        <v>37415</v>
      </c>
      <c r="BM331" s="37" t="s">
        <v>8</v>
      </c>
      <c r="BN331" s="37" t="s">
        <v>116</v>
      </c>
      <c r="BO331" s="37" t="s">
        <v>116</v>
      </c>
      <c r="BP331" s="37" t="s">
        <v>2</v>
      </c>
      <c r="BQ331" s="37">
        <v>1080833586</v>
      </c>
      <c r="BR331" s="37" t="s">
        <v>5923</v>
      </c>
      <c r="BS331" s="130" t="s">
        <v>5924</v>
      </c>
      <c r="BT331" s="37" t="s">
        <v>4310</v>
      </c>
      <c r="BU331" s="37" t="s">
        <v>4063</v>
      </c>
      <c r="BV331" s="79">
        <v>34922</v>
      </c>
      <c r="BW331" s="50">
        <f t="shared" ca="1" si="24"/>
        <v>27</v>
      </c>
      <c r="BX331" s="62" t="s">
        <v>8</v>
      </c>
      <c r="BY331" s="62" t="s">
        <v>33</v>
      </c>
      <c r="BZ331" s="62" t="s">
        <v>3266</v>
      </c>
      <c r="CA331" s="37" t="s">
        <v>2</v>
      </c>
      <c r="CB331" s="37">
        <v>1000218457</v>
      </c>
      <c r="CC331" s="37" t="s">
        <v>5921</v>
      </c>
      <c r="CD331" s="37"/>
      <c r="CE331" s="37" t="s">
        <v>3827</v>
      </c>
      <c r="CF331" s="37" t="s">
        <v>5922</v>
      </c>
      <c r="CG331" s="79">
        <v>37415</v>
      </c>
      <c r="CH331" s="50">
        <f t="shared" ca="1" si="28"/>
        <v>20</v>
      </c>
      <c r="CI331" s="62" t="s">
        <v>8</v>
      </c>
      <c r="CJ331" s="62" t="s">
        <v>116</v>
      </c>
      <c r="CK331" s="62" t="s">
        <v>116</v>
      </c>
      <c r="CL331" s="37" t="s">
        <v>2443</v>
      </c>
      <c r="CM331" s="37" t="s">
        <v>2479</v>
      </c>
      <c r="CN331" s="37" t="s">
        <v>2495</v>
      </c>
      <c r="CO331" s="130"/>
      <c r="CP331" s="130" t="s">
        <v>2496</v>
      </c>
      <c r="CQ331" s="37" t="s">
        <v>2495</v>
      </c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31" s="37"/>
    </row>
    <row r="332" spans="1:108" ht="45" customHeight="1" x14ac:dyDescent="0.3">
      <c r="A332" s="50">
        <v>1028845954</v>
      </c>
      <c r="B332" s="37" t="s">
        <v>2428</v>
      </c>
      <c r="C332" s="81">
        <v>44623</v>
      </c>
      <c r="D332" s="81">
        <v>44718</v>
      </c>
      <c r="E332" s="50" t="e">
        <f>VLOOKUP(MATRIZ_PRINCIPAL_USUARIOS[[#This Row],[NUMERO DE DOCUMENTO]],#REF!,2,0)</f>
        <v>#REF!</v>
      </c>
      <c r="F332" s="50" t="e">
        <f>VLOOKUP(MATRIZ_PRINCIPAL_USUARIOS[[#This Row],[NOMBRE COMPLETO]],$E$659:$E$682,1,0)</f>
        <v>#N/A</v>
      </c>
      <c r="G332" s="50"/>
      <c r="H332" s="37" t="s">
        <v>4102</v>
      </c>
      <c r="I332" s="37" t="s">
        <v>6748</v>
      </c>
      <c r="J332" s="37" t="str">
        <f>VLOOKUP(MATRIZ_PRINCIPAL_USUARIOS[[#This Row],[DUPLA]],DUPLAS[],2,0)</f>
        <v>GLORIA GUERRA - KAROL</v>
      </c>
      <c r="K332" s="37" t="s">
        <v>1</v>
      </c>
      <c r="L332" s="37" t="s">
        <v>4461</v>
      </c>
      <c r="M332" s="37" t="s">
        <v>4462</v>
      </c>
      <c r="N332" s="37" t="s">
        <v>3730</v>
      </c>
      <c r="O332" s="37" t="s">
        <v>4463</v>
      </c>
      <c r="P3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THADEO DE JESUS  RODRIGUEZ URRIBARRI</v>
      </c>
      <c r="Q332" s="79">
        <v>44266</v>
      </c>
      <c r="R332" s="50">
        <f t="shared" ca="1" si="25"/>
        <v>2</v>
      </c>
      <c r="S332" s="50">
        <f t="shared" ca="1" si="26"/>
        <v>0</v>
      </c>
      <c r="T332" s="50">
        <f t="shared" ca="1" si="27"/>
        <v>4</v>
      </c>
      <c r="U332" s="37" t="str">
        <f ca="1">IF(MATRIZ_PRINCIPAL_USUARIOS[[#This Row],[FECHA DE NACIMIENTO]]&gt;0,CONCATENATE(R332," AÑOS ",S332," MESES ",T332," DIAS "),"")</f>
        <v xml:space="preserve">2 AÑOS 0 MESES 4 DIAS </v>
      </c>
      <c r="V3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2" s="116" t="s">
        <v>129</v>
      </c>
      <c r="X332" s="37" t="s">
        <v>8</v>
      </c>
      <c r="Y332" s="37" t="s">
        <v>116</v>
      </c>
      <c r="Z332" s="37" t="s">
        <v>116</v>
      </c>
      <c r="AA332" s="37" t="s">
        <v>2496</v>
      </c>
      <c r="AB332" s="37" t="s">
        <v>2496</v>
      </c>
      <c r="AC332" s="37"/>
      <c r="AD332" s="37" t="s">
        <v>2518</v>
      </c>
      <c r="AE332" s="37"/>
      <c r="AF332" s="37" t="s">
        <v>2496</v>
      </c>
      <c r="AG332" s="37" t="s">
        <v>2496</v>
      </c>
      <c r="AH332" s="37" t="s">
        <v>2496</v>
      </c>
      <c r="AI332" s="37" t="s">
        <v>2496</v>
      </c>
      <c r="AJ332" s="37" t="s">
        <v>2496</v>
      </c>
      <c r="AK332" s="37" t="s">
        <v>2496</v>
      </c>
      <c r="AL332" s="37" t="s">
        <v>2496</v>
      </c>
      <c r="AM332" s="37" t="s">
        <v>8</v>
      </c>
      <c r="AN332" s="37" t="s">
        <v>116</v>
      </c>
      <c r="AO332" s="37" t="s">
        <v>140</v>
      </c>
      <c r="AP332" s="62" t="s">
        <v>143</v>
      </c>
      <c r="AQ332" s="37" t="s">
        <v>151</v>
      </c>
      <c r="AR332" s="37" t="s">
        <v>4547</v>
      </c>
      <c r="AS332" s="37"/>
      <c r="AT332" s="37" t="s">
        <v>5555</v>
      </c>
      <c r="AU332" s="37">
        <v>3013627952</v>
      </c>
      <c r="AV332" s="37"/>
      <c r="AW332" s="37">
        <v>1</v>
      </c>
      <c r="AX332" s="37" t="s">
        <v>135</v>
      </c>
      <c r="AY332" s="37" t="s">
        <v>2496</v>
      </c>
      <c r="AZ332" s="58"/>
      <c r="BA332" s="37" t="s">
        <v>2496</v>
      </c>
      <c r="BB332" s="37" t="s">
        <v>2496</v>
      </c>
      <c r="BC332" s="37" t="s">
        <v>3654</v>
      </c>
      <c r="BD332" s="37"/>
      <c r="BE332" s="37" t="s">
        <v>2434</v>
      </c>
      <c r="BF332" s="37" t="s">
        <v>5</v>
      </c>
      <c r="BG332" s="37"/>
      <c r="BH332" s="37" t="s">
        <v>5223</v>
      </c>
      <c r="BI332" s="37" t="s">
        <v>5556</v>
      </c>
      <c r="BJ332" s="37" t="s">
        <v>4463</v>
      </c>
      <c r="BK332" s="37" t="s">
        <v>3818</v>
      </c>
      <c r="BL332" s="79">
        <v>34436</v>
      </c>
      <c r="BM332" s="37" t="s">
        <v>9</v>
      </c>
      <c r="BN332" s="37" t="s">
        <v>45</v>
      </c>
      <c r="BO332" s="37" t="s">
        <v>45</v>
      </c>
      <c r="BP332" s="37"/>
      <c r="BQ332" s="37"/>
      <c r="BR332" s="37"/>
      <c r="BS332" s="37"/>
      <c r="BT332" s="37"/>
      <c r="BU332" s="37"/>
      <c r="BV332" s="79"/>
      <c r="BW332" s="50" t="str">
        <f t="shared" si="24"/>
        <v/>
      </c>
      <c r="BX332" s="62"/>
      <c r="BY332" s="62"/>
      <c r="BZ332" s="62"/>
      <c r="CA332" s="37" t="s">
        <v>5</v>
      </c>
      <c r="CB332" s="37"/>
      <c r="CC332" s="37" t="s">
        <v>5223</v>
      </c>
      <c r="CD332" s="37" t="s">
        <v>5224</v>
      </c>
      <c r="CE332" s="37" t="s">
        <v>4463</v>
      </c>
      <c r="CF332" s="37" t="s">
        <v>3818</v>
      </c>
      <c r="CG332" s="79">
        <v>34436</v>
      </c>
      <c r="CH332" s="50">
        <f t="shared" ca="1" si="28"/>
        <v>28</v>
      </c>
      <c r="CI332" s="62" t="s">
        <v>9</v>
      </c>
      <c r="CJ332" s="62" t="s">
        <v>45</v>
      </c>
      <c r="CK332" s="62" t="s">
        <v>45</v>
      </c>
      <c r="CL332" s="37" t="s">
        <v>2443</v>
      </c>
      <c r="CM332" s="37" t="s">
        <v>2457</v>
      </c>
      <c r="CN332" s="37" t="s">
        <v>2495</v>
      </c>
      <c r="CO332" s="117">
        <v>44631</v>
      </c>
      <c r="CP332" s="37" t="s">
        <v>2495</v>
      </c>
      <c r="CQ332" s="37" t="s">
        <v>2495</v>
      </c>
      <c r="CR332" s="37">
        <v>1</v>
      </c>
      <c r="CS332" s="37" t="s">
        <v>2496</v>
      </c>
      <c r="CT332" s="37"/>
      <c r="CU332" s="37"/>
      <c r="CV332" s="37" t="s">
        <v>4058</v>
      </c>
      <c r="CW332" s="37" t="s">
        <v>5290</v>
      </c>
      <c r="CX332" s="37">
        <v>53</v>
      </c>
      <c r="CY332" s="37" t="s">
        <v>2496</v>
      </c>
      <c r="CZ332" s="37">
        <v>3</v>
      </c>
      <c r="DA332" s="37"/>
      <c r="DB332" s="37"/>
      <c r="DC3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32" s="37"/>
    </row>
    <row r="333" spans="1:108" ht="45" customHeight="1" x14ac:dyDescent="0.3">
      <c r="A333" s="50">
        <v>1021696970</v>
      </c>
      <c r="B333" s="37" t="s">
        <v>2427</v>
      </c>
      <c r="C333" s="81">
        <v>44655</v>
      </c>
      <c r="D333" s="81"/>
      <c r="E333" s="50"/>
      <c r="F333" s="50"/>
      <c r="G333" s="50"/>
      <c r="H333" s="50" t="s">
        <v>4102</v>
      </c>
      <c r="I333" s="37" t="s">
        <v>6750</v>
      </c>
      <c r="J333" s="37" t="str">
        <f>VLOOKUP(MATRIZ_PRINCIPAL_USUARIOS[[#This Row],[DUPLA]],DUPLAS[],2,0)</f>
        <v>JOHANA ALVARADO</v>
      </c>
      <c r="K333" s="37" t="s">
        <v>1</v>
      </c>
      <c r="L333" s="37" t="s">
        <v>5679</v>
      </c>
      <c r="M333" s="37" t="s">
        <v>3706</v>
      </c>
      <c r="N333" s="37" t="s">
        <v>3835</v>
      </c>
      <c r="O333" s="37" t="s">
        <v>4220</v>
      </c>
      <c r="P3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NELSON  ADRIAN SANCHEZ ANGULO</v>
      </c>
      <c r="Q333" s="81">
        <v>44642</v>
      </c>
      <c r="R333" s="50">
        <f t="shared" ca="1" si="25"/>
        <v>0</v>
      </c>
      <c r="S333" s="50">
        <f t="shared" ca="1" si="26"/>
        <v>11</v>
      </c>
      <c r="T333" s="50">
        <f t="shared" ca="1" si="27"/>
        <v>21</v>
      </c>
      <c r="U333" s="37" t="str">
        <f ca="1">IF(MATRIZ_PRINCIPAL_USUARIOS[[#This Row],[FECHA DE NACIMIENTO]]&gt;0,CONCATENATE(R333," AÑOS ",S333," MESES ",T333," DIAS "),"")</f>
        <v xml:space="preserve">0 AÑOS 11 MESES 21 DIAS </v>
      </c>
      <c r="V3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3" s="37" t="s">
        <v>129</v>
      </c>
      <c r="X333" s="37" t="s">
        <v>8</v>
      </c>
      <c r="Y333" s="37" t="s">
        <v>116</v>
      </c>
      <c r="Z333" s="37" t="s">
        <v>116</v>
      </c>
      <c r="AA333" s="37" t="s">
        <v>2496</v>
      </c>
      <c r="AB333" s="37" t="s">
        <v>2496</v>
      </c>
      <c r="AC333" s="37"/>
      <c r="AD333" s="37" t="s">
        <v>2518</v>
      </c>
      <c r="AE333" s="37"/>
      <c r="AF333" s="37" t="s">
        <v>2496</v>
      </c>
      <c r="AG333" s="37" t="s">
        <v>2496</v>
      </c>
      <c r="AH333" s="37" t="s">
        <v>2496</v>
      </c>
      <c r="AI333" s="37" t="s">
        <v>2496</v>
      </c>
      <c r="AJ333" s="37" t="s">
        <v>2496</v>
      </c>
      <c r="AK333" s="37" t="s">
        <v>2496</v>
      </c>
      <c r="AL333" s="37" t="s">
        <v>2496</v>
      </c>
      <c r="AM333" s="37" t="s">
        <v>8</v>
      </c>
      <c r="AN333" s="37" t="s">
        <v>116</v>
      </c>
      <c r="AO333" s="37" t="s">
        <v>140</v>
      </c>
      <c r="AP333" s="62" t="s">
        <v>143</v>
      </c>
      <c r="AQ333" s="37" t="s">
        <v>151</v>
      </c>
      <c r="AR333" s="37" t="s">
        <v>4539</v>
      </c>
      <c r="AS333" s="37"/>
      <c r="AT333" s="37" t="s">
        <v>5680</v>
      </c>
      <c r="AU333" s="37">
        <v>3219878776</v>
      </c>
      <c r="AV333" s="37"/>
      <c r="AW333" s="37">
        <v>1</v>
      </c>
      <c r="AX333" s="37" t="s">
        <v>135</v>
      </c>
      <c r="AY333" s="37" t="s">
        <v>2496</v>
      </c>
      <c r="AZ333" s="37"/>
      <c r="BA333" s="37" t="s">
        <v>2496</v>
      </c>
      <c r="BB333" s="37" t="s">
        <v>2496</v>
      </c>
      <c r="BC333" s="37" t="s">
        <v>3654</v>
      </c>
      <c r="BD333" s="37" t="s">
        <v>2495</v>
      </c>
      <c r="BE333" s="37" t="s">
        <v>2434</v>
      </c>
      <c r="BF333" s="37" t="s">
        <v>2</v>
      </c>
      <c r="BG333" s="37">
        <v>1148445814</v>
      </c>
      <c r="BH333" s="37" t="s">
        <v>4036</v>
      </c>
      <c r="BI333" s="37" t="s">
        <v>4464</v>
      </c>
      <c r="BJ333" s="37" t="s">
        <v>4220</v>
      </c>
      <c r="BK333" s="37" t="s">
        <v>4220</v>
      </c>
      <c r="BL333" s="79">
        <v>34376</v>
      </c>
      <c r="BM333" s="37" t="s">
        <v>8</v>
      </c>
      <c r="BN333" s="37" t="s">
        <v>132</v>
      </c>
      <c r="BO333" s="37" t="s">
        <v>80</v>
      </c>
      <c r="BP333" s="37"/>
      <c r="BQ333" s="37"/>
      <c r="BR333" s="37"/>
      <c r="BS333" s="37"/>
      <c r="BT333" s="37"/>
      <c r="BU333" s="37"/>
      <c r="BV333" s="81"/>
      <c r="BW333" s="50" t="str">
        <f t="shared" si="24"/>
        <v/>
      </c>
      <c r="BX333" s="62"/>
      <c r="BY333" s="62"/>
      <c r="BZ333" s="62"/>
      <c r="CA333" s="37"/>
      <c r="CB333" s="37"/>
      <c r="CC333" s="37"/>
      <c r="CD333" s="37"/>
      <c r="CE333" s="37"/>
      <c r="CF333" s="37"/>
      <c r="CG333" s="81"/>
      <c r="CH333" s="50" t="str">
        <f t="shared" si="28"/>
        <v/>
      </c>
      <c r="CI333" s="62"/>
      <c r="CJ333" s="62"/>
      <c r="CK333" s="62"/>
      <c r="CL333" s="37" t="s">
        <v>2444</v>
      </c>
      <c r="CM333" s="37" t="s">
        <v>2450</v>
      </c>
      <c r="CN333" s="37" t="s">
        <v>2495</v>
      </c>
      <c r="CO333" s="81">
        <v>44651</v>
      </c>
      <c r="CP333" s="37"/>
      <c r="CQ333" s="37"/>
      <c r="CR333" s="50"/>
      <c r="CS333" s="37" t="s">
        <v>2495</v>
      </c>
      <c r="CT333" s="37"/>
      <c r="CU333" s="37"/>
      <c r="CV333" s="37">
        <v>36</v>
      </c>
      <c r="CW333" s="37">
        <v>2500</v>
      </c>
      <c r="CX333" s="37">
        <v>47</v>
      </c>
      <c r="CY333" s="37"/>
      <c r="CZ333" s="37"/>
      <c r="DA333" s="37"/>
      <c r="DB333" s="37"/>
      <c r="DC3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33" s="37"/>
    </row>
    <row r="334" spans="1:108" ht="45" customHeight="1" x14ac:dyDescent="0.3">
      <c r="A334" s="50">
        <v>1148445814</v>
      </c>
      <c r="B334" s="37" t="s">
        <v>2428</v>
      </c>
      <c r="C334" s="81">
        <v>44623</v>
      </c>
      <c r="D334" s="81">
        <v>44655</v>
      </c>
      <c r="E334" s="50" t="e">
        <f>VLOOKUP(MATRIZ_PRINCIPAL_USUARIOS[[#This Row],[NUMERO DE DOCUMENTO]],#REF!,2,0)</f>
        <v>#REF!</v>
      </c>
      <c r="F334" s="50" t="e">
        <f>VLOOKUP(MATRIZ_PRINCIPAL_USUARIOS[[#This Row],[NOMBRE COMPLETO]],$E$659:$E$682,1,0)</f>
        <v>#N/A</v>
      </c>
      <c r="G334" s="50"/>
      <c r="H334" s="37" t="s">
        <v>4102</v>
      </c>
      <c r="I334" s="37" t="s">
        <v>5619</v>
      </c>
      <c r="J334" s="37" t="str">
        <f>VLOOKUP(MATRIZ_PRINCIPAL_USUARIOS[[#This Row],[DUPLA]],DUPLAS[],2,0)</f>
        <v>PAOLA</v>
      </c>
      <c r="K334" s="37" t="s">
        <v>2</v>
      </c>
      <c r="L334" s="37" t="s">
        <v>4036</v>
      </c>
      <c r="M334" s="37" t="s">
        <v>4464</v>
      </c>
      <c r="N334" s="37" t="s">
        <v>4220</v>
      </c>
      <c r="O334" s="37" t="s">
        <v>4220</v>
      </c>
      <c r="P3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GINA MELITZA ANGULO ANGULO</v>
      </c>
      <c r="Q334" s="81">
        <v>34376</v>
      </c>
      <c r="R334" s="50">
        <f t="shared" ca="1" si="25"/>
        <v>29</v>
      </c>
      <c r="S334" s="50">
        <f t="shared" ca="1" si="26"/>
        <v>1</v>
      </c>
      <c r="T334" s="50">
        <f t="shared" ca="1" si="27"/>
        <v>4</v>
      </c>
      <c r="U334" s="37" t="str">
        <f ca="1">IF(MATRIZ_PRINCIPAL_USUARIOS[[#This Row],[FECHA DE NACIMIENTO]]&gt;0,CONCATENATE(R334," AÑOS ",S334," MESES ",T334," DIAS "),"")</f>
        <v xml:space="preserve">29 AÑOS 1 MESES 4 DIAS </v>
      </c>
      <c r="V3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34" s="116" t="s">
        <v>130</v>
      </c>
      <c r="X334" s="37" t="s">
        <v>8</v>
      </c>
      <c r="Y334" s="37" t="s">
        <v>132</v>
      </c>
      <c r="Z334" s="37" t="s">
        <v>80</v>
      </c>
      <c r="AA334" s="37" t="s">
        <v>2496</v>
      </c>
      <c r="AB334" s="37" t="s">
        <v>2496</v>
      </c>
      <c r="AC334" s="37"/>
      <c r="AD334" s="37" t="s">
        <v>2518</v>
      </c>
      <c r="AE334" s="37"/>
      <c r="AF334" s="37" t="s">
        <v>2496</v>
      </c>
      <c r="AG334" s="37" t="s">
        <v>2496</v>
      </c>
      <c r="AH334" s="37" t="s">
        <v>2496</v>
      </c>
      <c r="AI334" s="37" t="s">
        <v>2496</v>
      </c>
      <c r="AJ334" s="37" t="s">
        <v>2496</v>
      </c>
      <c r="AK334" s="37" t="s">
        <v>2496</v>
      </c>
      <c r="AL334" s="37" t="s">
        <v>2496</v>
      </c>
      <c r="AM334" s="37" t="s">
        <v>8</v>
      </c>
      <c r="AN334" s="37" t="s">
        <v>116</v>
      </c>
      <c r="AO334" s="37" t="s">
        <v>140</v>
      </c>
      <c r="AP334" s="62" t="s">
        <v>143</v>
      </c>
      <c r="AQ334" s="37" t="s">
        <v>151</v>
      </c>
      <c r="AR334" s="37" t="s">
        <v>4539</v>
      </c>
      <c r="AS334" s="37"/>
      <c r="AT334" s="37" t="s">
        <v>5132</v>
      </c>
      <c r="AU334" s="37">
        <v>3219878736</v>
      </c>
      <c r="AV334" s="37"/>
      <c r="AW334" s="37">
        <v>1</v>
      </c>
      <c r="AX334" s="37" t="s">
        <v>135</v>
      </c>
      <c r="AY334" s="37" t="s">
        <v>2495</v>
      </c>
      <c r="AZ334" s="58" t="s">
        <v>3653</v>
      </c>
      <c r="BA334" s="37" t="s">
        <v>2496</v>
      </c>
      <c r="BB334" s="37" t="s">
        <v>2496</v>
      </c>
      <c r="BC334" s="37"/>
      <c r="BD334" s="37"/>
      <c r="BE334" s="37" t="s">
        <v>2434</v>
      </c>
      <c r="BF334" s="37" t="s">
        <v>2</v>
      </c>
      <c r="BG334" s="37">
        <v>66733790</v>
      </c>
      <c r="BH334" s="37" t="s">
        <v>3924</v>
      </c>
      <c r="BI334" s="37"/>
      <c r="BJ334" s="37" t="s">
        <v>5133</v>
      </c>
      <c r="BK334" s="37" t="s">
        <v>2722</v>
      </c>
      <c r="BL334" s="81">
        <v>24432</v>
      </c>
      <c r="BM334" s="37" t="s">
        <v>8</v>
      </c>
      <c r="BN334" s="37" t="s">
        <v>116</v>
      </c>
      <c r="BO334" s="37" t="s">
        <v>116</v>
      </c>
      <c r="BP334" s="37"/>
      <c r="BQ334" s="37"/>
      <c r="BR334" s="37"/>
      <c r="BS334" s="37"/>
      <c r="BT334" s="37"/>
      <c r="BU334" s="37"/>
      <c r="BV334" s="81"/>
      <c r="BW334" s="50" t="str">
        <f t="shared" ref="BW334:BW397" si="29">+IF(BV334&gt;0,DATEDIF(BV334,$B$1,"y"),"")</f>
        <v/>
      </c>
      <c r="BX334" s="62"/>
      <c r="BY334" s="62"/>
      <c r="BZ334" s="62"/>
      <c r="CA334" s="37"/>
      <c r="CB334" s="37"/>
      <c r="CC334" s="37"/>
      <c r="CD334" s="37"/>
      <c r="CE334" s="37"/>
      <c r="CF334" s="37"/>
      <c r="CG334" s="81"/>
      <c r="CH334" s="50" t="str">
        <f t="shared" si="28"/>
        <v/>
      </c>
      <c r="CI334" s="62"/>
      <c r="CJ334" s="62"/>
      <c r="CK334" s="62"/>
      <c r="CL334" s="37" t="s">
        <v>2444</v>
      </c>
      <c r="CM334" s="37" t="s">
        <v>2450</v>
      </c>
      <c r="CN334" s="37" t="s">
        <v>2495</v>
      </c>
      <c r="CO334" s="81"/>
      <c r="CP334" s="37"/>
      <c r="CQ334" s="37"/>
      <c r="CR334" s="81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>
        <v>32</v>
      </c>
      <c r="DC3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34" s="37"/>
    </row>
    <row r="335" spans="1:108" ht="45" customHeight="1" x14ac:dyDescent="0.3">
      <c r="A335" s="50">
        <v>1245079709</v>
      </c>
      <c r="B335" s="37" t="s">
        <v>2428</v>
      </c>
      <c r="C335" s="81">
        <v>44691</v>
      </c>
      <c r="D335" s="81">
        <v>44837</v>
      </c>
      <c r="E335" s="50" t="e">
        <f>VLOOKUP(MATRIZ_PRINCIPAL_USUARIOS[[#This Row],[NUMERO DE DOCUMENTO]],#REF!,2,0)</f>
        <v>#REF!</v>
      </c>
      <c r="F335" s="154" t="e">
        <f>VLOOKUP(MATRIZ_PRINCIPAL_USUARIOS[[#This Row],[NOMBRE COMPLETO]],$E$659:$E$682,1,0)</f>
        <v>#N/A</v>
      </c>
      <c r="G335" s="50" t="s">
        <v>6315</v>
      </c>
      <c r="H335" s="37" t="s">
        <v>4102</v>
      </c>
      <c r="I335" s="37" t="s">
        <v>6750</v>
      </c>
      <c r="J335" s="37" t="str">
        <f>VLOOKUP(MATRIZ_PRINCIPAL_USUARIOS[[#This Row],[DUPLA]],DUPLAS[],2,0)</f>
        <v>JOHANA ALVARADO</v>
      </c>
      <c r="K335" s="37" t="s">
        <v>1</v>
      </c>
      <c r="L335" s="37" t="s">
        <v>5764</v>
      </c>
      <c r="M335" s="37"/>
      <c r="N335" s="37" t="s">
        <v>5798</v>
      </c>
      <c r="O335" s="37" t="s">
        <v>5799</v>
      </c>
      <c r="P3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  ORTEGA  MONRROY</v>
      </c>
      <c r="Q335" s="79">
        <v>44640</v>
      </c>
      <c r="R335" s="50">
        <f t="shared" ca="1" si="25"/>
        <v>0</v>
      </c>
      <c r="S335" s="50">
        <f t="shared" ca="1" si="26"/>
        <v>11</v>
      </c>
      <c r="T335" s="50">
        <f t="shared" ca="1" si="27"/>
        <v>23</v>
      </c>
      <c r="U335" s="37" t="str">
        <f ca="1">IF(MATRIZ_PRINCIPAL_USUARIOS[[#This Row],[FECHA DE NACIMIENTO]]&gt;0,CONCATENATE(R335," AÑOS ",S335," MESES ",T335," DIAS "),"")</f>
        <v xml:space="preserve">0 AÑOS 11 MESES 23 DIAS </v>
      </c>
      <c r="V3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5" s="37" t="s">
        <v>129</v>
      </c>
      <c r="X335" s="37" t="s">
        <v>8</v>
      </c>
      <c r="Y335" s="37" t="s">
        <v>116</v>
      </c>
      <c r="Z335" s="37" t="s">
        <v>116</v>
      </c>
      <c r="AA335" s="37" t="s">
        <v>2496</v>
      </c>
      <c r="AB335" s="37" t="s">
        <v>2496</v>
      </c>
      <c r="AC335" s="37"/>
      <c r="AD335" s="37" t="s">
        <v>2518</v>
      </c>
      <c r="AE335" s="37"/>
      <c r="AF335" s="37" t="s">
        <v>2496</v>
      </c>
      <c r="AG335" s="37" t="s">
        <v>2496</v>
      </c>
      <c r="AH335" s="37" t="s">
        <v>2496</v>
      </c>
      <c r="AI335" s="37" t="s">
        <v>2496</v>
      </c>
      <c r="AJ335" s="37" t="s">
        <v>2496</v>
      </c>
      <c r="AK335" s="37" t="s">
        <v>2496</v>
      </c>
      <c r="AL335" s="37" t="s">
        <v>2496</v>
      </c>
      <c r="AM335" s="37" t="s">
        <v>8</v>
      </c>
      <c r="AN335" s="37" t="s">
        <v>116</v>
      </c>
      <c r="AO335" s="37" t="s">
        <v>140</v>
      </c>
      <c r="AP335" s="62" t="s">
        <v>143</v>
      </c>
      <c r="AQ335" s="37" t="s">
        <v>151</v>
      </c>
      <c r="AR335" s="37" t="s">
        <v>4102</v>
      </c>
      <c r="AS335" s="37"/>
      <c r="AT335" s="37" t="s">
        <v>5134</v>
      </c>
      <c r="AU335" s="37">
        <v>3024437476</v>
      </c>
      <c r="AV335" s="37">
        <v>3022098697</v>
      </c>
      <c r="AW335" s="37">
        <v>1</v>
      </c>
      <c r="AX335" s="37" t="s">
        <v>135</v>
      </c>
      <c r="AY335" s="37" t="s">
        <v>2496</v>
      </c>
      <c r="AZ335" s="58"/>
      <c r="BA335" s="37" t="s">
        <v>2496</v>
      </c>
      <c r="BB335" s="37" t="s">
        <v>2496</v>
      </c>
      <c r="BC335" s="37" t="s">
        <v>3654</v>
      </c>
      <c r="BD335" s="37" t="s">
        <v>2495</v>
      </c>
      <c r="BE335" s="37" t="s">
        <v>2434</v>
      </c>
      <c r="BF335" s="37" t="s">
        <v>2</v>
      </c>
      <c r="BG335" s="50">
        <v>1022938131</v>
      </c>
      <c r="BH335" s="37" t="s">
        <v>4465</v>
      </c>
      <c r="BI335" s="37" t="s">
        <v>3906</v>
      </c>
      <c r="BJ335" s="37" t="s">
        <v>2719</v>
      </c>
      <c r="BK335" s="37" t="s">
        <v>3917</v>
      </c>
      <c r="BL335" s="79">
        <v>31959</v>
      </c>
      <c r="BM335" s="37" t="s">
        <v>8</v>
      </c>
      <c r="BN335" s="37" t="s">
        <v>116</v>
      </c>
      <c r="BO335" s="37" t="s">
        <v>116</v>
      </c>
      <c r="BP335" s="37"/>
      <c r="BQ335" s="37"/>
      <c r="BR335" s="37"/>
      <c r="BS335" s="37"/>
      <c r="BT335" s="37"/>
      <c r="BU335" s="37"/>
      <c r="BV335" s="79"/>
      <c r="BW335" s="50" t="str">
        <f t="shared" si="29"/>
        <v/>
      </c>
      <c r="BX335" s="62"/>
      <c r="BY335" s="62"/>
      <c r="BZ335" s="62"/>
      <c r="CA335" s="37" t="s">
        <v>2</v>
      </c>
      <c r="CB335" s="37">
        <v>1022938131</v>
      </c>
      <c r="CC335" s="37" t="s">
        <v>4465</v>
      </c>
      <c r="CD335" s="37" t="s">
        <v>3906</v>
      </c>
      <c r="CE335" s="37" t="s">
        <v>2719</v>
      </c>
      <c r="CF335" s="37" t="s">
        <v>3917</v>
      </c>
      <c r="CG335" s="37"/>
      <c r="CH335" s="50" t="str">
        <f t="shared" si="28"/>
        <v/>
      </c>
      <c r="CI335" s="62" t="s">
        <v>8</v>
      </c>
      <c r="CJ335" s="62" t="s">
        <v>116</v>
      </c>
      <c r="CK335" s="62" t="s">
        <v>116</v>
      </c>
      <c r="CL335" s="37" t="s">
        <v>2443</v>
      </c>
      <c r="CM335" s="37" t="s">
        <v>2462</v>
      </c>
      <c r="CN335" s="37"/>
      <c r="CO335" s="37" t="s">
        <v>2496</v>
      </c>
      <c r="CP335" s="81"/>
      <c r="CQ335" s="37" t="s">
        <v>2496</v>
      </c>
      <c r="CR335" s="37"/>
      <c r="CS335" s="37"/>
      <c r="CT335" s="37"/>
      <c r="CU335" s="37"/>
      <c r="CV335" s="37">
        <v>26</v>
      </c>
      <c r="CW335" s="37">
        <v>920</v>
      </c>
      <c r="CX335" s="37">
        <v>35</v>
      </c>
      <c r="CY335" s="37"/>
      <c r="CZ335" s="37"/>
      <c r="DA335" s="37"/>
      <c r="DB335" s="37"/>
      <c r="DC3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35" s="37"/>
    </row>
    <row r="336" spans="1:108" ht="45" customHeight="1" x14ac:dyDescent="0.3">
      <c r="A336" s="50">
        <v>1022938131</v>
      </c>
      <c r="B336" s="37" t="s">
        <v>2428</v>
      </c>
      <c r="C336" s="81">
        <v>44623</v>
      </c>
      <c r="D336" s="81">
        <v>44690</v>
      </c>
      <c r="E336" s="50" t="e">
        <f>VLOOKUP(MATRIZ_PRINCIPAL_USUARIOS[[#This Row],[NUMERO DE DOCUMENTO]],#REF!,2,0)</f>
        <v>#REF!</v>
      </c>
      <c r="F336" s="50" t="e">
        <f>VLOOKUP(MATRIZ_PRINCIPAL_USUARIOS[[#This Row],[NOMBRE COMPLETO]],$E$659:$E$682,1,0)</f>
        <v>#N/A</v>
      </c>
      <c r="G336" s="50"/>
      <c r="H336" s="37" t="s">
        <v>4102</v>
      </c>
      <c r="I336" s="37" t="s">
        <v>5619</v>
      </c>
      <c r="J336" s="37" t="str">
        <f>VLOOKUP(MATRIZ_PRINCIPAL_USUARIOS[[#This Row],[DUPLA]],DUPLAS[],2,0)</f>
        <v>PAOLA</v>
      </c>
      <c r="K336" s="37" t="s">
        <v>2</v>
      </c>
      <c r="L336" s="37" t="s">
        <v>4465</v>
      </c>
      <c r="M336" s="37" t="s">
        <v>3906</v>
      </c>
      <c r="N336" s="37" t="s">
        <v>2719</v>
      </c>
      <c r="O336" s="37" t="s">
        <v>3917</v>
      </c>
      <c r="P3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NOLYN JULIETH ORTEGA MONROY</v>
      </c>
      <c r="Q336" s="81">
        <v>31959</v>
      </c>
      <c r="R336" s="50">
        <f t="shared" ca="1" si="25"/>
        <v>35</v>
      </c>
      <c r="S336" s="50">
        <f t="shared" ca="1" si="26"/>
        <v>8</v>
      </c>
      <c r="T336" s="50">
        <f t="shared" ca="1" si="27"/>
        <v>14</v>
      </c>
      <c r="U336" s="37" t="str">
        <f ca="1">IF(MATRIZ_PRINCIPAL_USUARIOS[[#This Row],[FECHA DE NACIMIENTO]]&gt;0,CONCATENATE(R336," AÑOS ",S336," MESES ",T336," DIAS "),"")</f>
        <v xml:space="preserve">35 AÑOS 8 MESES 14 DIAS </v>
      </c>
      <c r="V3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36" s="116" t="s">
        <v>130</v>
      </c>
      <c r="X336" s="37" t="s">
        <v>8</v>
      </c>
      <c r="Y336" s="37" t="s">
        <v>116</v>
      </c>
      <c r="Z336" s="37" t="s">
        <v>116</v>
      </c>
      <c r="AA336" s="37" t="s">
        <v>2496</v>
      </c>
      <c r="AB336" s="37" t="s">
        <v>2496</v>
      </c>
      <c r="AC336" s="37"/>
      <c r="AD336" s="37" t="s">
        <v>2518</v>
      </c>
      <c r="AE336" s="37"/>
      <c r="AF336" s="37" t="s">
        <v>2496</v>
      </c>
      <c r="AG336" s="37" t="s">
        <v>2496</v>
      </c>
      <c r="AH336" s="37" t="s">
        <v>2496</v>
      </c>
      <c r="AI336" s="37" t="s">
        <v>2496</v>
      </c>
      <c r="AJ336" s="37" t="s">
        <v>2496</v>
      </c>
      <c r="AK336" s="37" t="s">
        <v>2496</v>
      </c>
      <c r="AL336" s="37" t="s">
        <v>2496</v>
      </c>
      <c r="AM336" s="37" t="s">
        <v>8</v>
      </c>
      <c r="AN336" s="37" t="s">
        <v>116</v>
      </c>
      <c r="AO336" s="37" t="s">
        <v>140</v>
      </c>
      <c r="AP336" s="62" t="s">
        <v>143</v>
      </c>
      <c r="AQ336" s="37" t="s">
        <v>151</v>
      </c>
      <c r="AR336" s="37" t="s">
        <v>4102</v>
      </c>
      <c r="AS336" s="37"/>
      <c r="AT336" s="37" t="s">
        <v>5134</v>
      </c>
      <c r="AU336" s="37">
        <v>3024437476</v>
      </c>
      <c r="AV336" s="37">
        <v>3022098697</v>
      </c>
      <c r="AW336" s="37">
        <v>1</v>
      </c>
      <c r="AX336" s="37" t="s">
        <v>135</v>
      </c>
      <c r="AY336" s="37" t="s">
        <v>2495</v>
      </c>
      <c r="AZ336" s="58" t="s">
        <v>3592</v>
      </c>
      <c r="BA336" s="37" t="s">
        <v>2496</v>
      </c>
      <c r="BB336" s="37" t="s">
        <v>2496</v>
      </c>
      <c r="BC336" s="37"/>
      <c r="BD336" s="37"/>
      <c r="BE336" s="37" t="s">
        <v>2606</v>
      </c>
      <c r="BF336" s="37" t="s">
        <v>2</v>
      </c>
      <c r="BG336" s="37">
        <v>1000939281</v>
      </c>
      <c r="BH336" s="37" t="s">
        <v>5135</v>
      </c>
      <c r="BI336" s="37" t="s">
        <v>4617</v>
      </c>
      <c r="BJ336" s="37" t="s">
        <v>3854</v>
      </c>
      <c r="BK336" s="37" t="s">
        <v>5136</v>
      </c>
      <c r="BL336" s="81">
        <v>36973</v>
      </c>
      <c r="BM336" s="37" t="s">
        <v>8</v>
      </c>
      <c r="BN336" s="37" t="s">
        <v>116</v>
      </c>
      <c r="BO336" s="37" t="s">
        <v>116</v>
      </c>
      <c r="BP336" s="37"/>
      <c r="BQ336" s="37"/>
      <c r="BR336" s="37"/>
      <c r="BS336" s="37"/>
      <c r="BT336" s="37"/>
      <c r="BU336" s="37"/>
      <c r="BV336" s="81"/>
      <c r="BW336" s="50" t="str">
        <f t="shared" si="29"/>
        <v/>
      </c>
      <c r="BX336" s="62"/>
      <c r="BY336" s="62"/>
      <c r="BZ336" s="62"/>
      <c r="CA336" s="37"/>
      <c r="CB336" s="37"/>
      <c r="CC336" s="37"/>
      <c r="CD336" s="37"/>
      <c r="CE336" s="37"/>
      <c r="CF336" s="37"/>
      <c r="CG336" s="81"/>
      <c r="CH336" s="50" t="str">
        <f t="shared" si="28"/>
        <v/>
      </c>
      <c r="CI336" s="62"/>
      <c r="CJ336" s="62"/>
      <c r="CK336" s="62"/>
      <c r="CL336" s="37" t="s">
        <v>2443</v>
      </c>
      <c r="CM336" s="37" t="s">
        <v>2462</v>
      </c>
      <c r="CN336" s="37" t="s">
        <v>2495</v>
      </c>
      <c r="CO336" s="81"/>
      <c r="CP336" s="37" t="s">
        <v>2495</v>
      </c>
      <c r="CQ336" s="37" t="s">
        <v>2495</v>
      </c>
      <c r="CR336" s="81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>
        <v>23</v>
      </c>
      <c r="DC3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36" s="37"/>
    </row>
    <row r="337" spans="1:108" ht="45" customHeight="1" x14ac:dyDescent="0.3">
      <c r="A337" s="37">
        <v>1033830288</v>
      </c>
      <c r="B337" s="37" t="s">
        <v>2427</v>
      </c>
      <c r="C337" s="81">
        <v>44677</v>
      </c>
      <c r="D337" s="37"/>
      <c r="E337" s="37"/>
      <c r="F337" s="50"/>
      <c r="G337" s="50"/>
      <c r="H337" s="37" t="s">
        <v>4102</v>
      </c>
      <c r="I337" s="37" t="s">
        <v>6747</v>
      </c>
      <c r="J337" s="37" t="str">
        <f>VLOOKUP(MATRIZ_PRINCIPAL_USUARIOS[[#This Row],[DUPLA]],DUPLAS[],2,0)</f>
        <v>EMILCE SANCHEZ - MARTHA PACASUCA</v>
      </c>
      <c r="K337" s="37" t="s">
        <v>1</v>
      </c>
      <c r="L337" s="37" t="s">
        <v>5757</v>
      </c>
      <c r="M337" s="37" t="s">
        <v>3814</v>
      </c>
      <c r="N337" s="37" t="s">
        <v>5758</v>
      </c>
      <c r="O337" s="37" t="s">
        <v>3709</v>
      </c>
      <c r="P3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IRENE VALENTINA CRISALEZ CASTILLO</v>
      </c>
      <c r="Q337" s="81">
        <v>44400</v>
      </c>
      <c r="R337" s="50">
        <f t="shared" ca="1" si="25"/>
        <v>1</v>
      </c>
      <c r="S337" s="50">
        <f t="shared" ca="1" si="26"/>
        <v>7</v>
      </c>
      <c r="T337" s="50">
        <f t="shared" ca="1" si="27"/>
        <v>20</v>
      </c>
      <c r="U337" s="37" t="str">
        <f ca="1">IF(MATRIZ_PRINCIPAL_USUARIOS[[#This Row],[FECHA DE NACIMIENTO]]&gt;0,CONCATENATE(R337," AÑOS ",S337," MESES ",T337," DIAS "),"")</f>
        <v xml:space="preserve">1 AÑOS 7 MESES 20 DIAS </v>
      </c>
      <c r="V3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7" s="129" t="s">
        <v>130</v>
      </c>
      <c r="X337" s="37" t="s">
        <v>8</v>
      </c>
      <c r="Y337" s="37" t="s">
        <v>116</v>
      </c>
      <c r="Z337" s="37" t="s">
        <v>116</v>
      </c>
      <c r="AA337" s="37" t="s">
        <v>2496</v>
      </c>
      <c r="AB337" s="37" t="s">
        <v>2496</v>
      </c>
      <c r="AC337" s="37"/>
      <c r="AD337" s="37" t="s">
        <v>2518</v>
      </c>
      <c r="AE337" s="37"/>
      <c r="AF337" s="37" t="s">
        <v>2496</v>
      </c>
      <c r="AG337" s="37" t="s">
        <v>2496</v>
      </c>
      <c r="AH337" s="37" t="s">
        <v>2496</v>
      </c>
      <c r="AI337" s="37" t="s">
        <v>2496</v>
      </c>
      <c r="AJ337" s="37" t="s">
        <v>2496</v>
      </c>
      <c r="AK337" s="37" t="s">
        <v>2496</v>
      </c>
      <c r="AL337" s="37" t="s">
        <v>2496</v>
      </c>
      <c r="AM337" s="37" t="s">
        <v>8</v>
      </c>
      <c r="AN337" s="37" t="s">
        <v>116</v>
      </c>
      <c r="AO337" s="37" t="s">
        <v>140</v>
      </c>
      <c r="AP337" s="62" t="s">
        <v>143</v>
      </c>
      <c r="AQ337" s="37" t="s">
        <v>151</v>
      </c>
      <c r="AR337" s="37" t="s">
        <v>4539</v>
      </c>
      <c r="AS337" s="37"/>
      <c r="AT337" s="37" t="s">
        <v>5759</v>
      </c>
      <c r="AU337" s="37">
        <v>3123761864</v>
      </c>
      <c r="AV337" s="37">
        <v>3207872787</v>
      </c>
      <c r="AW337" s="37">
        <v>2</v>
      </c>
      <c r="AX337" s="37" t="s">
        <v>135</v>
      </c>
      <c r="AY337" s="37" t="s">
        <v>2496</v>
      </c>
      <c r="AZ337" s="37"/>
      <c r="BA337" s="37" t="s">
        <v>2496</v>
      </c>
      <c r="BB337" s="37" t="s">
        <v>2496</v>
      </c>
      <c r="BC337" s="37" t="s">
        <v>3654</v>
      </c>
      <c r="BD337" s="37"/>
      <c r="BE337" s="37" t="s">
        <v>2434</v>
      </c>
      <c r="BF337" s="37" t="s">
        <v>5</v>
      </c>
      <c r="BG337" s="37"/>
      <c r="BH337" s="37" t="s">
        <v>5760</v>
      </c>
      <c r="BI337" s="37" t="s">
        <v>5654</v>
      </c>
      <c r="BJ337" s="37" t="s">
        <v>3709</v>
      </c>
      <c r="BK337" s="37" t="s">
        <v>4120</v>
      </c>
      <c r="BL337" s="37">
        <v>36955</v>
      </c>
      <c r="BM337" s="37" t="s">
        <v>9</v>
      </c>
      <c r="BN337" s="37" t="s">
        <v>45</v>
      </c>
      <c r="BO337" s="37" t="s">
        <v>45</v>
      </c>
      <c r="BP337" s="37" t="s">
        <v>5</v>
      </c>
      <c r="BQ337" s="37"/>
      <c r="BR337" s="37" t="s">
        <v>5761</v>
      </c>
      <c r="BS337" s="37" t="s">
        <v>3960</v>
      </c>
      <c r="BT337" s="37" t="s">
        <v>5758</v>
      </c>
      <c r="BU337" s="37" t="s">
        <v>3828</v>
      </c>
      <c r="BV337" s="37">
        <v>30260</v>
      </c>
      <c r="BW337" s="50">
        <f t="shared" ca="1" si="29"/>
        <v>40</v>
      </c>
      <c r="BX337" s="62" t="s">
        <v>9</v>
      </c>
      <c r="BY337" s="62" t="s">
        <v>45</v>
      </c>
      <c r="BZ337" s="62" t="s">
        <v>45</v>
      </c>
      <c r="CA337" s="37" t="s">
        <v>5</v>
      </c>
      <c r="CB337" s="37"/>
      <c r="CC337" s="37" t="s">
        <v>5760</v>
      </c>
      <c r="CD337" s="37" t="s">
        <v>5654</v>
      </c>
      <c r="CE337" s="37" t="s">
        <v>3709</v>
      </c>
      <c r="CF337" s="37" t="s">
        <v>4120</v>
      </c>
      <c r="CG337" s="37">
        <v>36955</v>
      </c>
      <c r="CH337" s="50">
        <f t="shared" ca="1" si="28"/>
        <v>22</v>
      </c>
      <c r="CI337" s="62" t="s">
        <v>9</v>
      </c>
      <c r="CJ337" s="62" t="s">
        <v>45</v>
      </c>
      <c r="CK337" s="62" t="s">
        <v>45</v>
      </c>
      <c r="CL337" s="37" t="s">
        <v>2443</v>
      </c>
      <c r="CM337" s="37" t="s">
        <v>2457</v>
      </c>
      <c r="CN337" s="37" t="s">
        <v>2495</v>
      </c>
      <c r="CO337" s="37"/>
      <c r="CP337" s="37" t="s">
        <v>2495</v>
      </c>
      <c r="CQ337" s="37" t="s">
        <v>2495</v>
      </c>
      <c r="CR337" s="37">
        <v>1</v>
      </c>
      <c r="CS337" s="37" t="s">
        <v>2496</v>
      </c>
      <c r="CT337" s="37"/>
      <c r="CU337" s="37"/>
      <c r="CV337" s="37" t="s">
        <v>5762</v>
      </c>
      <c r="CW337" s="37">
        <v>3800</v>
      </c>
      <c r="CX337" s="37">
        <v>51</v>
      </c>
      <c r="CY337" s="37" t="s">
        <v>2495</v>
      </c>
      <c r="CZ337" s="37">
        <v>6</v>
      </c>
      <c r="DA337" s="37" t="s">
        <v>5763</v>
      </c>
      <c r="DB337" s="37"/>
      <c r="DC3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37" s="37"/>
    </row>
    <row r="338" spans="1:108" ht="45" customHeight="1" x14ac:dyDescent="0.3">
      <c r="A338" s="50">
        <v>1023047211</v>
      </c>
      <c r="B338" s="37" t="s">
        <v>2428</v>
      </c>
      <c r="C338" s="81">
        <v>44623</v>
      </c>
      <c r="D338" s="81">
        <v>44676</v>
      </c>
      <c r="E338" s="50" t="e">
        <f>VLOOKUP(MATRIZ_PRINCIPAL_USUARIOS[[#This Row],[NUMERO DE DOCUMENTO]],#REF!,2,0)</f>
        <v>#REF!</v>
      </c>
      <c r="F338" s="50" t="e">
        <f>VLOOKUP(MATRIZ_PRINCIPAL_USUARIOS[[#This Row],[NOMBRE COMPLETO]],$E$659:$E$682,1,0)</f>
        <v>#N/A</v>
      </c>
      <c r="G338" s="50"/>
      <c r="H338" s="37" t="s">
        <v>4102</v>
      </c>
      <c r="I338" s="37" t="s">
        <v>3674</v>
      </c>
      <c r="J338" s="37" t="e">
        <f>VLOOKUP(MATRIZ_PRINCIPAL_USUARIOS[[#This Row],[DUPLA]],DUPLAS[],2,0)</f>
        <v>#N/A</v>
      </c>
      <c r="K338" s="37" t="s">
        <v>1</v>
      </c>
      <c r="L338" s="37" t="s">
        <v>3801</v>
      </c>
      <c r="M338" s="37" t="s">
        <v>4466</v>
      </c>
      <c r="N338" s="37" t="s">
        <v>4467</v>
      </c>
      <c r="O338" s="37" t="s">
        <v>3861</v>
      </c>
      <c r="P3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DAMIAN STEBAN HINCAPIE GALINDO</v>
      </c>
      <c r="Q338" s="81">
        <v>44458</v>
      </c>
      <c r="R338" s="50">
        <f t="shared" ca="1" si="25"/>
        <v>1</v>
      </c>
      <c r="S338" s="50">
        <f t="shared" ca="1" si="26"/>
        <v>5</v>
      </c>
      <c r="T338" s="50">
        <f t="shared" ca="1" si="27"/>
        <v>24</v>
      </c>
      <c r="U338" s="37" t="str">
        <f ca="1">IF(MATRIZ_PRINCIPAL_USUARIOS[[#This Row],[FECHA DE NACIMIENTO]]&gt;0,CONCATENATE(R338," AÑOS ",S338," MESES ",T338," DIAS "),"")</f>
        <v xml:space="preserve">1 AÑOS 5 MESES 24 DIAS </v>
      </c>
      <c r="V3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8" s="116" t="s">
        <v>129</v>
      </c>
      <c r="X338" s="37" t="s">
        <v>8</v>
      </c>
      <c r="Y338" s="37" t="s">
        <v>116</v>
      </c>
      <c r="Z338" s="37" t="s">
        <v>116</v>
      </c>
      <c r="AA338" s="37" t="s">
        <v>2496</v>
      </c>
      <c r="AB338" s="37" t="s">
        <v>2496</v>
      </c>
      <c r="AC338" s="37"/>
      <c r="AD338" s="37" t="s">
        <v>2518</v>
      </c>
      <c r="AE338" s="37"/>
      <c r="AF338" s="37" t="s">
        <v>2496</v>
      </c>
      <c r="AG338" s="37" t="s">
        <v>2496</v>
      </c>
      <c r="AH338" s="37" t="s">
        <v>2496</v>
      </c>
      <c r="AI338" s="37" t="s">
        <v>2496</v>
      </c>
      <c r="AJ338" s="37" t="s">
        <v>2496</v>
      </c>
      <c r="AK338" s="37" t="s">
        <v>2496</v>
      </c>
      <c r="AL338" s="37" t="s">
        <v>2496</v>
      </c>
      <c r="AM338" s="37" t="s">
        <v>8</v>
      </c>
      <c r="AN338" s="37" t="s">
        <v>116</v>
      </c>
      <c r="AO338" s="37" t="s">
        <v>140</v>
      </c>
      <c r="AP338" s="62" t="s">
        <v>143</v>
      </c>
      <c r="AQ338" s="37" t="s">
        <v>151</v>
      </c>
      <c r="AR338" s="37" t="s">
        <v>4547</v>
      </c>
      <c r="AS338" s="37"/>
      <c r="AT338" s="37" t="s">
        <v>5137</v>
      </c>
      <c r="AU338" s="37">
        <v>3158250678</v>
      </c>
      <c r="AV338" s="37">
        <v>3132450505</v>
      </c>
      <c r="AW338" s="37">
        <v>1</v>
      </c>
      <c r="AX338" s="37" t="s">
        <v>135</v>
      </c>
      <c r="AY338" s="37" t="s">
        <v>2495</v>
      </c>
      <c r="AZ338" s="58" t="s">
        <v>3653</v>
      </c>
      <c r="BA338" s="37" t="s">
        <v>2496</v>
      </c>
      <c r="BB338" s="37" t="s">
        <v>2496</v>
      </c>
      <c r="BC338" s="37"/>
      <c r="BD338" s="37"/>
      <c r="BE338" s="37" t="s">
        <v>2440</v>
      </c>
      <c r="BF338" s="37" t="s">
        <v>2</v>
      </c>
      <c r="BG338" s="37">
        <v>41715880</v>
      </c>
      <c r="BH338" s="37" t="s">
        <v>4361</v>
      </c>
      <c r="BI338" s="37" t="s">
        <v>5138</v>
      </c>
      <c r="BJ338" s="37" t="s">
        <v>3913</v>
      </c>
      <c r="BK338" s="37" t="s">
        <v>4199</v>
      </c>
      <c r="BL338" s="81">
        <v>20376</v>
      </c>
      <c r="BM338" s="37" t="s">
        <v>8</v>
      </c>
      <c r="BN338" s="37" t="s">
        <v>29</v>
      </c>
      <c r="BO338" s="37" t="s">
        <v>3388</v>
      </c>
      <c r="BP338" s="37" t="s">
        <v>2</v>
      </c>
      <c r="BQ338" s="37">
        <v>1001167492</v>
      </c>
      <c r="BR338" s="37" t="s">
        <v>3955</v>
      </c>
      <c r="BS338" s="37" t="s">
        <v>5069</v>
      </c>
      <c r="BT338" s="37" t="s">
        <v>5139</v>
      </c>
      <c r="BU338" s="37" t="s">
        <v>3838</v>
      </c>
      <c r="BV338" s="81">
        <v>34428</v>
      </c>
      <c r="BW338" s="50">
        <f t="shared" ca="1" si="29"/>
        <v>28</v>
      </c>
      <c r="BX338" s="62" t="s">
        <v>8</v>
      </c>
      <c r="BY338" s="62" t="s">
        <v>116</v>
      </c>
      <c r="BZ338" s="62" t="s">
        <v>116</v>
      </c>
      <c r="CA338" s="37" t="s">
        <v>2</v>
      </c>
      <c r="CB338" s="37">
        <v>1023008587</v>
      </c>
      <c r="CC338" s="37" t="s">
        <v>4664</v>
      </c>
      <c r="CD338" s="37" t="s">
        <v>3906</v>
      </c>
      <c r="CE338" s="37" t="s">
        <v>3861</v>
      </c>
      <c r="CF338" s="37" t="s">
        <v>3714</v>
      </c>
      <c r="CG338" s="81">
        <v>35004</v>
      </c>
      <c r="CH338" s="50">
        <f t="shared" ca="1" si="28"/>
        <v>27</v>
      </c>
      <c r="CI338" s="62" t="s">
        <v>8</v>
      </c>
      <c r="CJ338" s="62" t="s">
        <v>116</v>
      </c>
      <c r="CK338" s="62" t="s">
        <v>116</v>
      </c>
      <c r="CL338" s="37" t="s">
        <v>2444</v>
      </c>
      <c r="CM338" s="37" t="s">
        <v>2450</v>
      </c>
      <c r="CN338" s="37" t="s">
        <v>2495</v>
      </c>
      <c r="CO338" s="81">
        <v>44581</v>
      </c>
      <c r="CP338" s="37" t="s">
        <v>2495</v>
      </c>
      <c r="CQ338" s="37" t="s">
        <v>2495</v>
      </c>
      <c r="CR338" s="81">
        <v>44590</v>
      </c>
      <c r="CS338" s="37" t="s">
        <v>2496</v>
      </c>
      <c r="CT338" s="37"/>
      <c r="CU338" s="37"/>
      <c r="CV338" s="37">
        <v>39</v>
      </c>
      <c r="CW338" s="37">
        <v>3119</v>
      </c>
      <c r="CX338" s="37">
        <v>52</v>
      </c>
      <c r="CY338" s="37" t="s">
        <v>2496</v>
      </c>
      <c r="CZ338" s="37">
        <v>2</v>
      </c>
      <c r="DA338" s="37"/>
      <c r="DB338" s="37"/>
      <c r="DC3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38" s="37"/>
    </row>
    <row r="339" spans="1:108" ht="45" customHeight="1" x14ac:dyDescent="0.3">
      <c r="A339" s="50">
        <v>1028675820</v>
      </c>
      <c r="B339" s="37" t="s">
        <v>2427</v>
      </c>
      <c r="C339" s="81">
        <v>44761</v>
      </c>
      <c r="D339" s="81"/>
      <c r="E339" s="50"/>
      <c r="F339" s="50"/>
      <c r="G339" s="50"/>
      <c r="H339" s="37" t="s">
        <v>4102</v>
      </c>
      <c r="I339" s="37" t="s">
        <v>5619</v>
      </c>
      <c r="J339" s="37" t="str">
        <f>VLOOKUP(MATRIZ_PRINCIPAL_USUARIOS[[#This Row],[DUPLA]],DUPLAS[],2,0)</f>
        <v>PAOLA</v>
      </c>
      <c r="K339" s="37" t="s">
        <v>1</v>
      </c>
      <c r="L339" s="37" t="s">
        <v>6049</v>
      </c>
      <c r="M339" s="37" t="s">
        <v>3843</v>
      </c>
      <c r="N339" s="37" t="s">
        <v>3883</v>
      </c>
      <c r="O339" s="37" t="s">
        <v>3703</v>
      </c>
      <c r="P3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BRIAN JOEL GUTIERREZ LOZANO</v>
      </c>
      <c r="Q339" s="81">
        <v>44718</v>
      </c>
      <c r="R339" s="50">
        <f t="shared" ca="1" si="25"/>
        <v>0</v>
      </c>
      <c r="S339" s="50">
        <f t="shared" ca="1" si="26"/>
        <v>9</v>
      </c>
      <c r="T339" s="50">
        <f t="shared" ca="1" si="27"/>
        <v>9</v>
      </c>
      <c r="U339" s="37" t="str">
        <f ca="1">IF(MATRIZ_PRINCIPAL_USUARIOS[[#This Row],[FECHA DE NACIMIENTO]]&gt;0,CONCATENATE(R339," AÑOS ",S339," MESES ",T339," DIAS "),"")</f>
        <v xml:space="preserve">0 AÑOS 9 MESES 9 DIAS </v>
      </c>
      <c r="V3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39" s="138" t="s">
        <v>129</v>
      </c>
      <c r="X339" s="37" t="s">
        <v>8</v>
      </c>
      <c r="Y339" s="37" t="s">
        <v>116</v>
      </c>
      <c r="Z339" s="37" t="s">
        <v>116</v>
      </c>
      <c r="AA339" s="37" t="s">
        <v>2496</v>
      </c>
      <c r="AB339" s="37" t="s">
        <v>2496</v>
      </c>
      <c r="AC339" s="37"/>
      <c r="AD339" s="37" t="s">
        <v>2518</v>
      </c>
      <c r="AE339" s="37"/>
      <c r="AF339" s="37" t="s">
        <v>2496</v>
      </c>
      <c r="AG339" s="37" t="s">
        <v>2496</v>
      </c>
      <c r="AH339" s="37" t="s">
        <v>2496</v>
      </c>
      <c r="AI339" s="37" t="s">
        <v>2496</v>
      </c>
      <c r="AJ339" s="37" t="s">
        <v>2496</v>
      </c>
      <c r="AK339" s="37" t="s">
        <v>2496</v>
      </c>
      <c r="AL339" s="37" t="s">
        <v>2496</v>
      </c>
      <c r="AM339" s="37" t="s">
        <v>8</v>
      </c>
      <c r="AN339" s="37" t="s">
        <v>116</v>
      </c>
      <c r="AO339" s="37" t="s">
        <v>140</v>
      </c>
      <c r="AP339" s="62" t="s">
        <v>143</v>
      </c>
      <c r="AQ339" s="37" t="s">
        <v>151</v>
      </c>
      <c r="AR339" s="37" t="s">
        <v>6050</v>
      </c>
      <c r="AS339" s="37"/>
      <c r="AT339" s="37" t="s">
        <v>6050</v>
      </c>
      <c r="AU339" s="37">
        <v>3208420460</v>
      </c>
      <c r="AV339" s="37">
        <v>3227734590</v>
      </c>
      <c r="AW339" s="37">
        <v>1</v>
      </c>
      <c r="AX339" s="37" t="s">
        <v>135</v>
      </c>
      <c r="AY339" s="37" t="s">
        <v>2496</v>
      </c>
      <c r="AZ339" s="37"/>
      <c r="BA339" s="37" t="s">
        <v>2496</v>
      </c>
      <c r="BB339" s="37" t="s">
        <v>2496</v>
      </c>
      <c r="BC339" s="37" t="s">
        <v>3654</v>
      </c>
      <c r="BD339" s="37"/>
      <c r="BE339" s="37" t="s">
        <v>2440</v>
      </c>
      <c r="BF339" s="37" t="s">
        <v>2</v>
      </c>
      <c r="BG339" s="37">
        <v>1115185316</v>
      </c>
      <c r="BH339" s="37" t="s">
        <v>3929</v>
      </c>
      <c r="BI339" s="37" t="s">
        <v>3930</v>
      </c>
      <c r="BJ339" s="37" t="s">
        <v>4469</v>
      </c>
      <c r="BK339" s="37" t="s">
        <v>3772</v>
      </c>
      <c r="BL339" s="81">
        <v>32405</v>
      </c>
      <c r="BM339" s="37" t="s">
        <v>8</v>
      </c>
      <c r="BN339" s="37" t="s">
        <v>20</v>
      </c>
      <c r="BO339" s="37" t="s">
        <v>3498</v>
      </c>
      <c r="BP339" s="37" t="s">
        <v>3</v>
      </c>
      <c r="BQ339" s="37">
        <v>1014979713</v>
      </c>
      <c r="BR339" s="37" t="s">
        <v>3705</v>
      </c>
      <c r="BS339" s="37" t="s">
        <v>3757</v>
      </c>
      <c r="BT339" s="37" t="s">
        <v>3883</v>
      </c>
      <c r="BU339" s="37" t="s">
        <v>4212</v>
      </c>
      <c r="BV339" s="81"/>
      <c r="BW339" s="50" t="str">
        <f t="shared" si="29"/>
        <v/>
      </c>
      <c r="BX339" s="62"/>
      <c r="BY339" s="62"/>
      <c r="BZ339" s="62"/>
      <c r="CA339" s="37" t="s">
        <v>3</v>
      </c>
      <c r="CB339" s="37">
        <v>1115574833</v>
      </c>
      <c r="CC339" s="37" t="s">
        <v>6051</v>
      </c>
      <c r="CD339" s="37" t="s">
        <v>4055</v>
      </c>
      <c r="CE339" s="37" t="s">
        <v>3703</v>
      </c>
      <c r="CF339" s="37" t="s">
        <v>4469</v>
      </c>
      <c r="CG339" s="81">
        <v>38584</v>
      </c>
      <c r="CH339" s="50">
        <f t="shared" ca="1" si="28"/>
        <v>17</v>
      </c>
      <c r="CI339" s="62" t="s">
        <v>8</v>
      </c>
      <c r="CJ339" s="62" t="s">
        <v>132</v>
      </c>
      <c r="CK339" s="62" t="s">
        <v>3099</v>
      </c>
      <c r="CL339" s="37" t="s">
        <v>2443</v>
      </c>
      <c r="CM339" s="37" t="s">
        <v>2457</v>
      </c>
      <c r="CN339" s="37" t="s">
        <v>2496</v>
      </c>
      <c r="CO339" s="81">
        <v>44761</v>
      </c>
      <c r="CP339" s="37" t="s">
        <v>2496</v>
      </c>
      <c r="CQ339" s="37" t="s">
        <v>2496</v>
      </c>
      <c r="CR339" s="81"/>
      <c r="CS339" s="37" t="s">
        <v>2496</v>
      </c>
      <c r="CT339" s="37" t="s">
        <v>4082</v>
      </c>
      <c r="CU339" s="37"/>
      <c r="CV339" s="37" t="s">
        <v>5237</v>
      </c>
      <c r="CW339" s="37"/>
      <c r="CX339" s="37"/>
      <c r="CY339" s="37" t="s">
        <v>2496</v>
      </c>
      <c r="CZ339" s="37">
        <v>0</v>
      </c>
      <c r="DA339" s="37">
        <v>1</v>
      </c>
      <c r="DB339" s="37"/>
      <c r="DC3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39" s="37"/>
    </row>
    <row r="340" spans="1:108" ht="45" customHeight="1" x14ac:dyDescent="0.3">
      <c r="A340" s="50">
        <v>1115574833</v>
      </c>
      <c r="B340" s="37" t="s">
        <v>2428</v>
      </c>
      <c r="C340" s="81">
        <v>44623</v>
      </c>
      <c r="D340" s="81">
        <v>44760</v>
      </c>
      <c r="E340" s="50" t="e">
        <f>VLOOKUP(MATRIZ_PRINCIPAL_USUARIOS[[#This Row],[NUMERO DE DOCUMENTO]],#REF!,2,0)</f>
        <v>#REF!</v>
      </c>
      <c r="F340" s="50" t="e">
        <f>VLOOKUP(MATRIZ_PRINCIPAL_USUARIOS[[#This Row],[NOMBRE COMPLETO]],$E$659:$E$682,1,0)</f>
        <v>#N/A</v>
      </c>
      <c r="G340" s="50"/>
      <c r="H340" s="37" t="s">
        <v>4102</v>
      </c>
      <c r="I340" s="37" t="s">
        <v>5619</v>
      </c>
      <c r="J340" s="37" t="str">
        <f>VLOOKUP(MATRIZ_PRINCIPAL_USUARIOS[[#This Row],[DUPLA]],DUPLAS[],2,0)</f>
        <v>PAOLA</v>
      </c>
      <c r="K340" s="37" t="s">
        <v>3</v>
      </c>
      <c r="L340" s="37" t="s">
        <v>4468</v>
      </c>
      <c r="M340" s="37" t="s">
        <v>4055</v>
      </c>
      <c r="N340" s="37" t="s">
        <v>3703</v>
      </c>
      <c r="O340" s="37" t="s">
        <v>4469</v>
      </c>
      <c r="P3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YURY  VIVIANA LOZANO CARMONA</v>
      </c>
      <c r="Q340" s="81">
        <v>38584</v>
      </c>
      <c r="R340" s="50">
        <f t="shared" ca="1" si="25"/>
        <v>17</v>
      </c>
      <c r="S340" s="50">
        <f t="shared" ca="1" si="26"/>
        <v>6</v>
      </c>
      <c r="T340" s="50">
        <f t="shared" ca="1" si="27"/>
        <v>23</v>
      </c>
      <c r="U340" s="37" t="str">
        <f ca="1">IF(MATRIZ_PRINCIPAL_USUARIOS[[#This Row],[FECHA DE NACIMIENTO]]&gt;0,CONCATENATE(R340," AÑOS ",S340," MESES ",T340," DIAS "),"")</f>
        <v xml:space="preserve">17 AÑOS 6 MESES 23 DIAS </v>
      </c>
      <c r="V3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40" s="116" t="s">
        <v>130</v>
      </c>
      <c r="X340" s="37" t="s">
        <v>8</v>
      </c>
      <c r="Y340" s="37" t="s">
        <v>132</v>
      </c>
      <c r="Z340" s="37" t="s">
        <v>3099</v>
      </c>
      <c r="AA340" s="37" t="s">
        <v>2496</v>
      </c>
      <c r="AB340" s="37" t="s">
        <v>2496</v>
      </c>
      <c r="AC340" s="37"/>
      <c r="AD340" s="37" t="s">
        <v>2518</v>
      </c>
      <c r="AE340" s="37"/>
      <c r="AF340" s="37" t="s">
        <v>2496</v>
      </c>
      <c r="AG340" s="37" t="s">
        <v>2496</v>
      </c>
      <c r="AH340" s="37" t="s">
        <v>2496</v>
      </c>
      <c r="AI340" s="37" t="s">
        <v>2496</v>
      </c>
      <c r="AJ340" s="37" t="s">
        <v>2496</v>
      </c>
      <c r="AK340" s="37" t="s">
        <v>2496</v>
      </c>
      <c r="AL340" s="37" t="s">
        <v>2496</v>
      </c>
      <c r="AM340" s="37" t="s">
        <v>8</v>
      </c>
      <c r="AN340" s="37" t="s">
        <v>116</v>
      </c>
      <c r="AO340" s="37" t="s">
        <v>141</v>
      </c>
      <c r="AP340" s="37"/>
      <c r="AQ340" s="37" t="s">
        <v>2606</v>
      </c>
      <c r="AR340" s="37"/>
      <c r="AS340" s="37" t="s">
        <v>5140</v>
      </c>
      <c r="AT340" s="37" t="s">
        <v>5141</v>
      </c>
      <c r="AU340" s="37">
        <v>3208420460</v>
      </c>
      <c r="AV340" s="37">
        <v>3227734590</v>
      </c>
      <c r="AW340" s="37">
        <v>1</v>
      </c>
      <c r="AX340" s="37" t="s">
        <v>135</v>
      </c>
      <c r="AY340" s="37" t="s">
        <v>2495</v>
      </c>
      <c r="AZ340" s="58" t="s">
        <v>3593</v>
      </c>
      <c r="BA340" s="37" t="s">
        <v>2496</v>
      </c>
      <c r="BB340" s="37" t="s">
        <v>2496</v>
      </c>
      <c r="BC340" s="37"/>
      <c r="BD340" s="37"/>
      <c r="BE340" s="37" t="s">
        <v>2434</v>
      </c>
      <c r="BF340" s="37" t="s">
        <v>2</v>
      </c>
      <c r="BG340" s="37">
        <v>1115185316</v>
      </c>
      <c r="BH340" s="37" t="s">
        <v>3929</v>
      </c>
      <c r="BI340" s="37" t="s">
        <v>3930</v>
      </c>
      <c r="BJ340" s="37" t="s">
        <v>4469</v>
      </c>
      <c r="BK340" s="37" t="s">
        <v>3772</v>
      </c>
      <c r="BL340" s="81">
        <v>32405</v>
      </c>
      <c r="BM340" s="37" t="s">
        <v>8</v>
      </c>
      <c r="BN340" s="37" t="s">
        <v>20</v>
      </c>
      <c r="BO340" s="37" t="s">
        <v>3498</v>
      </c>
      <c r="BP340" s="37"/>
      <c r="BQ340" s="37"/>
      <c r="BR340" s="37"/>
      <c r="BS340" s="37"/>
      <c r="BT340" s="37"/>
      <c r="BU340" s="37"/>
      <c r="BV340" s="81"/>
      <c r="BW340" s="50" t="str">
        <f t="shared" si="29"/>
        <v/>
      </c>
      <c r="BX340" s="62"/>
      <c r="BY340" s="62"/>
      <c r="BZ340" s="62"/>
      <c r="CA340" s="37"/>
      <c r="CB340" s="37"/>
      <c r="CC340" s="37"/>
      <c r="CD340" s="37"/>
      <c r="CE340" s="37"/>
      <c r="CF340" s="37"/>
      <c r="CG340" s="81"/>
      <c r="CH340" s="50" t="str">
        <f t="shared" si="28"/>
        <v/>
      </c>
      <c r="CI340" s="62"/>
      <c r="CJ340" s="62"/>
      <c r="CK340" s="62"/>
      <c r="CL340" s="37" t="s">
        <v>2443</v>
      </c>
      <c r="CM340" s="37" t="s">
        <v>2457</v>
      </c>
      <c r="CN340" s="37" t="s">
        <v>2496</v>
      </c>
      <c r="CO340" s="81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>
        <v>26</v>
      </c>
      <c r="DC3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40" s="37"/>
    </row>
    <row r="341" spans="1:108" ht="45" customHeight="1" x14ac:dyDescent="0.3">
      <c r="A341" s="50">
        <v>1023047612</v>
      </c>
      <c r="B341" s="37" t="s">
        <v>2428</v>
      </c>
      <c r="C341" s="81">
        <v>44655</v>
      </c>
      <c r="D341" s="81">
        <v>44837</v>
      </c>
      <c r="E341" s="50" t="e">
        <f>VLOOKUP(MATRIZ_PRINCIPAL_USUARIOS[[#This Row],[NUMERO DE DOCUMENTO]],#REF!,2,0)</f>
        <v>#REF!</v>
      </c>
      <c r="F341" s="154" t="e">
        <f>VLOOKUP(MATRIZ_PRINCIPAL_USUARIOS[[#This Row],[NOMBRE COMPLETO]],$E$659:$E$682,1,0)</f>
        <v>#N/A</v>
      </c>
      <c r="G341" s="50" t="s">
        <v>2557</v>
      </c>
      <c r="H341" s="37" t="s">
        <v>4102</v>
      </c>
      <c r="I341" s="37" t="s">
        <v>6747</v>
      </c>
      <c r="J341" s="37" t="str">
        <f>VLOOKUP(MATRIZ_PRINCIPAL_USUARIOS[[#This Row],[DUPLA]],DUPLAS[],2,0)</f>
        <v>EMILCE SANCHEZ - MARTHA PACASUCA</v>
      </c>
      <c r="K341" s="37" t="s">
        <v>1</v>
      </c>
      <c r="L341" s="37" t="s">
        <v>5688</v>
      </c>
      <c r="M341" s="37" t="s">
        <v>5689</v>
      </c>
      <c r="N341" s="37" t="s">
        <v>5690</v>
      </c>
      <c r="O341" s="37" t="s">
        <v>3854</v>
      </c>
      <c r="P3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ANYELO LEONEL CUBILLOS MENDOZA</v>
      </c>
      <c r="Q341" s="79">
        <v>44544</v>
      </c>
      <c r="R341" s="50">
        <f t="shared" ca="1" si="25"/>
        <v>1</v>
      </c>
      <c r="S341" s="50">
        <f t="shared" ca="1" si="26"/>
        <v>3</v>
      </c>
      <c r="T341" s="50">
        <f t="shared" ca="1" si="27"/>
        <v>1</v>
      </c>
      <c r="U341" s="37" t="str">
        <f ca="1">IF(MATRIZ_PRINCIPAL_USUARIOS[[#This Row],[FECHA DE NACIMIENTO]]&gt;0,CONCATENATE(R341," AÑOS ",S341," MESES ",T341," DIAS "),"")</f>
        <v xml:space="preserve">1 AÑOS 3 MESES 1 DIAS </v>
      </c>
      <c r="V3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1" s="37" t="s">
        <v>129</v>
      </c>
      <c r="X341" s="37" t="s">
        <v>8</v>
      </c>
      <c r="Y341" s="37" t="s">
        <v>116</v>
      </c>
      <c r="Z341" s="37" t="s">
        <v>116</v>
      </c>
      <c r="AA341" s="37" t="s">
        <v>2496</v>
      </c>
      <c r="AB341" s="37" t="s">
        <v>2496</v>
      </c>
      <c r="AC341" s="37"/>
      <c r="AD341" s="37" t="s">
        <v>2518</v>
      </c>
      <c r="AE341" s="37"/>
      <c r="AF341" s="37" t="s">
        <v>2496</v>
      </c>
      <c r="AG341" s="37" t="s">
        <v>2496</v>
      </c>
      <c r="AH341" s="37" t="s">
        <v>2496</v>
      </c>
      <c r="AI341" s="37" t="s">
        <v>2496</v>
      </c>
      <c r="AJ341" s="37" t="s">
        <v>2496</v>
      </c>
      <c r="AK341" s="37" t="s">
        <v>2496</v>
      </c>
      <c r="AL341" s="37" t="s">
        <v>2496</v>
      </c>
      <c r="AM341" s="37" t="s">
        <v>8</v>
      </c>
      <c r="AN341" s="37" t="s">
        <v>116</v>
      </c>
      <c r="AO341" s="37" t="s">
        <v>140</v>
      </c>
      <c r="AP341" s="62" t="s">
        <v>143</v>
      </c>
      <c r="AQ341" s="37" t="s">
        <v>151</v>
      </c>
      <c r="AR341" s="37" t="s">
        <v>4596</v>
      </c>
      <c r="AS341" s="37"/>
      <c r="AT341" s="37" t="s">
        <v>5691</v>
      </c>
      <c r="AU341" s="37">
        <v>3222313660</v>
      </c>
      <c r="AV341" s="37"/>
      <c r="AW341" s="37">
        <v>1</v>
      </c>
      <c r="AX341" s="37" t="s">
        <v>135</v>
      </c>
      <c r="AY341" s="37" t="s">
        <v>2496</v>
      </c>
      <c r="AZ341" s="58"/>
      <c r="BA341" s="37" t="s">
        <v>2496</v>
      </c>
      <c r="BB341" s="37" t="s">
        <v>2496</v>
      </c>
      <c r="BC341" s="37" t="s">
        <v>3654</v>
      </c>
      <c r="BD341" s="37"/>
      <c r="BE341" s="37" t="s">
        <v>2434</v>
      </c>
      <c r="BF341" s="37" t="s">
        <v>2</v>
      </c>
      <c r="BG341" s="37">
        <v>1007551681</v>
      </c>
      <c r="BH341" s="37" t="s">
        <v>5692</v>
      </c>
      <c r="BI341" s="37"/>
      <c r="BJ341" s="37" t="s">
        <v>3854</v>
      </c>
      <c r="BK341" s="37" t="s">
        <v>3751</v>
      </c>
      <c r="BL341" s="79">
        <v>44629</v>
      </c>
      <c r="BM341" s="37" t="s">
        <v>8</v>
      </c>
      <c r="BN341" s="37" t="s">
        <v>24</v>
      </c>
      <c r="BO341" s="37" t="s">
        <v>3565</v>
      </c>
      <c r="BP341" s="37" t="s">
        <v>2</v>
      </c>
      <c r="BQ341" s="37">
        <v>1023009094</v>
      </c>
      <c r="BR341" s="37" t="s">
        <v>5693</v>
      </c>
      <c r="BS341" s="37" t="s">
        <v>4229</v>
      </c>
      <c r="BT341" s="37" t="s">
        <v>5690</v>
      </c>
      <c r="BU341" s="37" t="s">
        <v>5694</v>
      </c>
      <c r="BV341" s="79">
        <v>35040</v>
      </c>
      <c r="BW341" s="50">
        <f t="shared" ca="1" si="29"/>
        <v>27</v>
      </c>
      <c r="BX341" s="62" t="s">
        <v>8</v>
      </c>
      <c r="BY341" s="62" t="s">
        <v>116</v>
      </c>
      <c r="BZ341" s="62" t="s">
        <v>116</v>
      </c>
      <c r="CA341" s="37" t="s">
        <v>2</v>
      </c>
      <c r="CB341" s="37">
        <v>1007551681</v>
      </c>
      <c r="CC341" s="37" t="s">
        <v>5692</v>
      </c>
      <c r="CD341" s="37"/>
      <c r="CE341" s="37" t="s">
        <v>3854</v>
      </c>
      <c r="CF341" s="37" t="s">
        <v>3751</v>
      </c>
      <c r="CG341" s="79">
        <v>44629</v>
      </c>
      <c r="CH341" s="50">
        <f t="shared" ca="1" si="28"/>
        <v>1</v>
      </c>
      <c r="CI341" s="62" t="s">
        <v>8</v>
      </c>
      <c r="CJ341" s="62" t="s">
        <v>24</v>
      </c>
      <c r="CK341" s="62" t="s">
        <v>3565</v>
      </c>
      <c r="CL341" s="37" t="s">
        <v>2444</v>
      </c>
      <c r="CM341" s="37" t="s">
        <v>2468</v>
      </c>
      <c r="CN341" s="37" t="s">
        <v>2495</v>
      </c>
      <c r="CO341" s="117">
        <v>44649</v>
      </c>
      <c r="CP341" s="37" t="s">
        <v>2495</v>
      </c>
      <c r="CQ341" s="37" t="s">
        <v>2496</v>
      </c>
      <c r="CR341" s="37"/>
      <c r="CS341" s="37" t="s">
        <v>2496</v>
      </c>
      <c r="CT341" s="37"/>
      <c r="CU341" s="37"/>
      <c r="CV341" s="37" t="s">
        <v>5695</v>
      </c>
      <c r="CW341" s="37" t="s">
        <v>5696</v>
      </c>
      <c r="CX341" s="37">
        <v>43</v>
      </c>
      <c r="CY341" s="37" t="s">
        <v>2496</v>
      </c>
      <c r="CZ341" s="37">
        <v>0</v>
      </c>
      <c r="DA341" s="37"/>
      <c r="DB341" s="37"/>
      <c r="DC3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1" s="37"/>
    </row>
    <row r="342" spans="1:108" ht="45" customHeight="1" x14ac:dyDescent="0.3">
      <c r="A342" s="50">
        <v>1023047526</v>
      </c>
      <c r="B342" s="37" t="s">
        <v>2428</v>
      </c>
      <c r="C342" s="81">
        <v>44623</v>
      </c>
      <c r="D342" s="81">
        <v>44655</v>
      </c>
      <c r="E342" s="50" t="e">
        <f>VLOOKUP(MATRIZ_PRINCIPAL_USUARIOS[[#This Row],[NUMERO DE DOCUMENTO]],#REF!,2,0)</f>
        <v>#REF!</v>
      </c>
      <c r="F342" s="50" t="e">
        <f>VLOOKUP(MATRIZ_PRINCIPAL_USUARIOS[[#This Row],[NOMBRE COMPLETO]],$E$659:$E$682,1,0)</f>
        <v>#N/A</v>
      </c>
      <c r="G342" s="50"/>
      <c r="H342" s="37" t="s">
        <v>4102</v>
      </c>
      <c r="I342" s="37" t="s">
        <v>3674</v>
      </c>
      <c r="J342" s="37" t="e">
        <f>VLOOKUP(MATRIZ_PRINCIPAL_USUARIOS[[#This Row],[DUPLA]],DUPLAS[],2,0)</f>
        <v>#N/A</v>
      </c>
      <c r="K342" s="37" t="s">
        <v>1</v>
      </c>
      <c r="L342" s="37" t="s">
        <v>3798</v>
      </c>
      <c r="M342" s="37" t="s">
        <v>2620</v>
      </c>
      <c r="N342" s="37" t="s">
        <v>3835</v>
      </c>
      <c r="O342" s="37" t="s">
        <v>3823</v>
      </c>
      <c r="P3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DOMINIK SANTIAGO SANCHEZ RINCON</v>
      </c>
      <c r="Q342" s="81">
        <v>44522</v>
      </c>
      <c r="R342" s="50">
        <f t="shared" ca="1" si="25"/>
        <v>1</v>
      </c>
      <c r="S342" s="50">
        <f t="shared" ca="1" si="26"/>
        <v>3</v>
      </c>
      <c r="T342" s="50">
        <f t="shared" ca="1" si="27"/>
        <v>21</v>
      </c>
      <c r="U342" s="37" t="str">
        <f ca="1">IF(MATRIZ_PRINCIPAL_USUARIOS[[#This Row],[FECHA DE NACIMIENTO]]&gt;0,CONCATENATE(R342," AÑOS ",S342," MESES ",T342," DIAS "),"")</f>
        <v xml:space="preserve">1 AÑOS 3 MESES 21 DIAS </v>
      </c>
      <c r="V3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2" s="116" t="s">
        <v>129</v>
      </c>
      <c r="X342" s="37" t="s">
        <v>8</v>
      </c>
      <c r="Y342" s="37" t="s">
        <v>116</v>
      </c>
      <c r="Z342" s="37" t="s">
        <v>116</v>
      </c>
      <c r="AA342" s="37" t="s">
        <v>2496</v>
      </c>
      <c r="AB342" s="37" t="s">
        <v>2496</v>
      </c>
      <c r="AC342" s="37"/>
      <c r="AD342" s="37" t="s">
        <v>2518</v>
      </c>
      <c r="AE342" s="37"/>
      <c r="AF342" s="37" t="s">
        <v>2496</v>
      </c>
      <c r="AG342" s="37" t="s">
        <v>2496</v>
      </c>
      <c r="AH342" s="37" t="s">
        <v>2496</v>
      </c>
      <c r="AI342" s="37" t="s">
        <v>2496</v>
      </c>
      <c r="AJ342" s="37" t="s">
        <v>2496</v>
      </c>
      <c r="AK342" s="37" t="s">
        <v>2496</v>
      </c>
      <c r="AL342" s="37" t="s">
        <v>2496</v>
      </c>
      <c r="AM342" s="37" t="s">
        <v>8</v>
      </c>
      <c r="AN342" s="37" t="s">
        <v>116</v>
      </c>
      <c r="AO342" s="37" t="s">
        <v>140</v>
      </c>
      <c r="AP342" s="62" t="s">
        <v>143</v>
      </c>
      <c r="AQ342" s="37" t="s">
        <v>151</v>
      </c>
      <c r="AR342" s="37" t="s">
        <v>5142</v>
      </c>
      <c r="AS342" s="37"/>
      <c r="AT342" s="37" t="s">
        <v>5143</v>
      </c>
      <c r="AU342" s="37">
        <v>3185755680</v>
      </c>
      <c r="AV342" s="37"/>
      <c r="AW342" s="37"/>
      <c r="AX342" s="37" t="s">
        <v>135</v>
      </c>
      <c r="AY342" s="37" t="s">
        <v>2495</v>
      </c>
      <c r="AZ342" s="58" t="s">
        <v>3602</v>
      </c>
      <c r="BA342" s="37" t="s">
        <v>2496</v>
      </c>
      <c r="BB342" s="37" t="s">
        <v>2496</v>
      </c>
      <c r="BC342" s="37"/>
      <c r="BD342" s="37"/>
      <c r="BE342" s="37" t="s">
        <v>2434</v>
      </c>
      <c r="BF342" s="37" t="s">
        <v>2</v>
      </c>
      <c r="BG342" s="37">
        <v>1022966469</v>
      </c>
      <c r="BH342" s="37" t="s">
        <v>5144</v>
      </c>
      <c r="BI342" s="37" t="s">
        <v>3927</v>
      </c>
      <c r="BJ342" s="37" t="s">
        <v>3823</v>
      </c>
      <c r="BK342" s="37" t="s">
        <v>3731</v>
      </c>
      <c r="BL342" s="81">
        <v>33280</v>
      </c>
      <c r="BM342" s="37" t="s">
        <v>8</v>
      </c>
      <c r="BN342" s="37" t="s">
        <v>116</v>
      </c>
      <c r="BO342" s="37" t="s">
        <v>116</v>
      </c>
      <c r="BP342" s="37" t="s">
        <v>2</v>
      </c>
      <c r="BQ342" s="37">
        <v>10333724635</v>
      </c>
      <c r="BR342" s="37" t="s">
        <v>5145</v>
      </c>
      <c r="BS342" s="37" t="s">
        <v>3957</v>
      </c>
      <c r="BT342" s="37" t="s">
        <v>3835</v>
      </c>
      <c r="BU342" s="37" t="s">
        <v>4411</v>
      </c>
      <c r="BV342" s="81">
        <v>33043</v>
      </c>
      <c r="BW342" s="50">
        <f t="shared" ca="1" si="29"/>
        <v>32</v>
      </c>
      <c r="BX342" s="62" t="s">
        <v>8</v>
      </c>
      <c r="BY342" s="62" t="s">
        <v>116</v>
      </c>
      <c r="BZ342" s="62" t="s">
        <v>116</v>
      </c>
      <c r="CA342" s="37" t="s">
        <v>2</v>
      </c>
      <c r="CB342" s="37">
        <v>1022966469</v>
      </c>
      <c r="CC342" s="37" t="s">
        <v>5144</v>
      </c>
      <c r="CD342" s="37" t="s">
        <v>3927</v>
      </c>
      <c r="CE342" s="37" t="s">
        <v>3823</v>
      </c>
      <c r="CF342" s="37" t="s">
        <v>3731</v>
      </c>
      <c r="CG342" s="81">
        <v>33280</v>
      </c>
      <c r="CH342" s="50">
        <f t="shared" ca="1" si="28"/>
        <v>32</v>
      </c>
      <c r="CI342" s="62" t="s">
        <v>8</v>
      </c>
      <c r="CJ342" s="62" t="s">
        <v>116</v>
      </c>
      <c r="CK342" s="62" t="s">
        <v>116</v>
      </c>
      <c r="CL342" s="37" t="s">
        <v>2444</v>
      </c>
      <c r="CM342" s="37" t="s">
        <v>2460</v>
      </c>
      <c r="CN342" s="37" t="s">
        <v>2495</v>
      </c>
      <c r="CO342" s="81">
        <v>44586</v>
      </c>
      <c r="CP342" s="37" t="s">
        <v>2495</v>
      </c>
      <c r="CQ342" s="37" t="s">
        <v>2496</v>
      </c>
      <c r="CR342" s="37"/>
      <c r="CS342" s="37" t="s">
        <v>2496</v>
      </c>
      <c r="CT342" s="37"/>
      <c r="CU342" s="37"/>
      <c r="CV342" s="37">
        <v>40</v>
      </c>
      <c r="CW342" s="37">
        <v>3800</v>
      </c>
      <c r="CX342" s="37">
        <v>53</v>
      </c>
      <c r="CY342" s="37" t="s">
        <v>2495</v>
      </c>
      <c r="CZ342" s="37"/>
      <c r="DA342" s="37"/>
      <c r="DB342" s="37"/>
      <c r="DC3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2" s="37"/>
    </row>
    <row r="343" spans="1:108" ht="45" customHeight="1" x14ac:dyDescent="0.3">
      <c r="A343" s="50">
        <v>1023047792</v>
      </c>
      <c r="B343" s="37" t="s">
        <v>2428</v>
      </c>
      <c r="C343" s="81">
        <v>44623</v>
      </c>
      <c r="D343" s="81">
        <v>44840</v>
      </c>
      <c r="E343" s="50" t="e">
        <f>VLOOKUP(MATRIZ_PRINCIPAL_USUARIOS[[#This Row],[NUMERO DE DOCUMENTO]],#REF!,2,0)</f>
        <v>#REF!</v>
      </c>
      <c r="F343" s="50" t="e">
        <f>VLOOKUP(MATRIZ_PRINCIPAL_USUARIOS[[#This Row],[NOMBRE COMPLETO]],$E$659:$E$682,1,0)</f>
        <v>#N/A</v>
      </c>
      <c r="G343" s="50"/>
      <c r="H343" s="37" t="s">
        <v>4102</v>
      </c>
      <c r="I343" s="37" t="s">
        <v>6750</v>
      </c>
      <c r="J343" s="37" t="str">
        <f>VLOOKUP(MATRIZ_PRINCIPAL_USUARIOS[[#This Row],[DUPLA]],DUPLAS[],2,0)</f>
        <v>JOHANA ALVARADO</v>
      </c>
      <c r="K343" s="37" t="s">
        <v>1</v>
      </c>
      <c r="L343" s="37" t="s">
        <v>4470</v>
      </c>
      <c r="M343" s="37" t="s">
        <v>3711</v>
      </c>
      <c r="N343" s="37" t="s">
        <v>3968</v>
      </c>
      <c r="O343" s="37" t="s">
        <v>3870</v>
      </c>
      <c r="P3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ELIAN JOSUE URREGO VALBUENA</v>
      </c>
      <c r="Q343" s="81">
        <v>44580</v>
      </c>
      <c r="R343" s="50">
        <f t="shared" ca="1" si="25"/>
        <v>1</v>
      </c>
      <c r="S343" s="50">
        <f t="shared" ca="1" si="26"/>
        <v>1</v>
      </c>
      <c r="T343" s="50">
        <f t="shared" ca="1" si="27"/>
        <v>24</v>
      </c>
      <c r="U343" s="37" t="str">
        <f ca="1">IF(MATRIZ_PRINCIPAL_USUARIOS[[#This Row],[FECHA DE NACIMIENTO]]&gt;0,CONCATENATE(R343," AÑOS ",S343," MESES ",T343," DIAS "),"")</f>
        <v xml:space="preserve">1 AÑOS 1 MESES 24 DIAS </v>
      </c>
      <c r="V3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3" s="116" t="s">
        <v>129</v>
      </c>
      <c r="X343" s="37" t="s">
        <v>8</v>
      </c>
      <c r="Y343" s="37" t="s">
        <v>116</v>
      </c>
      <c r="Z343" s="37" t="s">
        <v>116</v>
      </c>
      <c r="AA343" s="37" t="s">
        <v>2496</v>
      </c>
      <c r="AB343" s="37" t="s">
        <v>2496</v>
      </c>
      <c r="AC343" s="37"/>
      <c r="AD343" s="37" t="s">
        <v>2518</v>
      </c>
      <c r="AE343" s="37"/>
      <c r="AF343" s="37" t="s">
        <v>2496</v>
      </c>
      <c r="AG343" s="37" t="s">
        <v>2496</v>
      </c>
      <c r="AH343" s="37" t="s">
        <v>2496</v>
      </c>
      <c r="AI343" s="37" t="s">
        <v>2496</v>
      </c>
      <c r="AJ343" s="37" t="s">
        <v>2496</v>
      </c>
      <c r="AK343" s="37" t="s">
        <v>2496</v>
      </c>
      <c r="AL343" s="37" t="s">
        <v>2496</v>
      </c>
      <c r="AM343" s="37" t="s">
        <v>8</v>
      </c>
      <c r="AN343" s="37" t="s">
        <v>116</v>
      </c>
      <c r="AO343" s="37" t="s">
        <v>140</v>
      </c>
      <c r="AP343" s="62" t="s">
        <v>143</v>
      </c>
      <c r="AQ343" s="37" t="s">
        <v>151</v>
      </c>
      <c r="AR343" s="37" t="s">
        <v>4547</v>
      </c>
      <c r="AS343" s="37"/>
      <c r="AT343" s="37" t="s">
        <v>5146</v>
      </c>
      <c r="AU343" s="37">
        <v>3007297134</v>
      </c>
      <c r="AV343" s="37">
        <v>3013617579</v>
      </c>
      <c r="AW343" s="37">
        <v>1</v>
      </c>
      <c r="AX343" s="37" t="s">
        <v>135</v>
      </c>
      <c r="AY343" s="37" t="s">
        <v>2496</v>
      </c>
      <c r="AZ343" s="58"/>
      <c r="BA343" s="37" t="s">
        <v>2496</v>
      </c>
      <c r="BB343" s="37" t="s">
        <v>2496</v>
      </c>
      <c r="BC343" s="37"/>
      <c r="BD343" s="37"/>
      <c r="BE343" s="37" t="s">
        <v>2434</v>
      </c>
      <c r="BF343" s="37" t="s">
        <v>2</v>
      </c>
      <c r="BG343" s="37">
        <v>1022961159</v>
      </c>
      <c r="BH343" s="37" t="s">
        <v>4295</v>
      </c>
      <c r="BI343" s="37" t="s">
        <v>5147</v>
      </c>
      <c r="BJ343" s="37" t="s">
        <v>3870</v>
      </c>
      <c r="BK343" s="37" t="s">
        <v>4013</v>
      </c>
      <c r="BL343" s="81">
        <v>33064</v>
      </c>
      <c r="BM343" s="37" t="s">
        <v>8</v>
      </c>
      <c r="BN343" s="37" t="s">
        <v>116</v>
      </c>
      <c r="BO343" s="37" t="s">
        <v>116</v>
      </c>
      <c r="BP343" s="37" t="s">
        <v>2</v>
      </c>
      <c r="BQ343" s="37">
        <v>1022935848</v>
      </c>
      <c r="BR343" s="37" t="s">
        <v>3866</v>
      </c>
      <c r="BS343" s="37" t="s">
        <v>5148</v>
      </c>
      <c r="BT343" s="37" t="s">
        <v>3968</v>
      </c>
      <c r="BU343" s="37" t="s">
        <v>2618</v>
      </c>
      <c r="BV343" s="81">
        <v>31967</v>
      </c>
      <c r="BW343" s="50">
        <f t="shared" ca="1" si="29"/>
        <v>35</v>
      </c>
      <c r="BX343" s="62" t="s">
        <v>8</v>
      </c>
      <c r="BY343" s="62" t="s">
        <v>116</v>
      </c>
      <c r="BZ343" s="62" t="s">
        <v>116</v>
      </c>
      <c r="CA343" s="37" t="s">
        <v>2</v>
      </c>
      <c r="CB343" s="37">
        <v>1022961159</v>
      </c>
      <c r="CC343" s="37" t="s">
        <v>4295</v>
      </c>
      <c r="CD343" s="37" t="s">
        <v>5147</v>
      </c>
      <c r="CE343" s="37" t="s">
        <v>3870</v>
      </c>
      <c r="CF343" s="37" t="s">
        <v>4013</v>
      </c>
      <c r="CG343" s="81">
        <v>33064</v>
      </c>
      <c r="CH343" s="50">
        <f t="shared" ca="1" si="28"/>
        <v>32</v>
      </c>
      <c r="CI343" s="62" t="s">
        <v>8</v>
      </c>
      <c r="CJ343" s="62" t="s">
        <v>116</v>
      </c>
      <c r="CK343" s="62" t="s">
        <v>116</v>
      </c>
      <c r="CL343" s="37" t="s">
        <v>2443</v>
      </c>
      <c r="CM343" s="37" t="s">
        <v>2462</v>
      </c>
      <c r="CN343" s="37" t="s">
        <v>2495</v>
      </c>
      <c r="CO343" s="81">
        <v>44580</v>
      </c>
      <c r="CP343" s="37" t="s">
        <v>2495</v>
      </c>
      <c r="CQ343" s="37" t="s">
        <v>2496</v>
      </c>
      <c r="CR343" s="37"/>
      <c r="CS343" s="37" t="s">
        <v>2496</v>
      </c>
      <c r="CT343" s="37"/>
      <c r="CU343" s="37"/>
      <c r="CV343" s="37">
        <v>39.6</v>
      </c>
      <c r="CW343" s="37">
        <v>374</v>
      </c>
      <c r="CX343" s="37">
        <v>54</v>
      </c>
      <c r="CY343" s="37" t="s">
        <v>2495</v>
      </c>
      <c r="CZ343" s="37"/>
      <c r="DA343" s="37"/>
      <c r="DB343" s="37"/>
      <c r="DC3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3" s="37"/>
    </row>
    <row r="344" spans="1:108" ht="45" customHeight="1" x14ac:dyDescent="0.3">
      <c r="A344" s="50">
        <v>1023047812</v>
      </c>
      <c r="B344" s="37" t="s">
        <v>2427</v>
      </c>
      <c r="C344" s="81">
        <v>44623</v>
      </c>
      <c r="D344" s="81"/>
      <c r="E344" s="50"/>
      <c r="F344" s="50"/>
      <c r="G344" s="50"/>
      <c r="H344" s="37" t="s">
        <v>4102</v>
      </c>
      <c r="I344" s="37" t="s">
        <v>6750</v>
      </c>
      <c r="J344" s="37" t="str">
        <f>VLOOKUP(MATRIZ_PRINCIPAL_USUARIOS[[#This Row],[DUPLA]],DUPLAS[],2,0)</f>
        <v>JOHANA ALVARADO</v>
      </c>
      <c r="K344" s="37" t="s">
        <v>1</v>
      </c>
      <c r="L344" s="37" t="s">
        <v>4471</v>
      </c>
      <c r="M344" s="37" t="s">
        <v>4194</v>
      </c>
      <c r="N344" s="37" t="s">
        <v>3730</v>
      </c>
      <c r="O344" s="37" t="s">
        <v>3732</v>
      </c>
      <c r="P3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ZABDIEL ALESSANDRO RODRIGUEZ AGUILAR</v>
      </c>
      <c r="Q344" s="81">
        <v>44578</v>
      </c>
      <c r="R344" s="50">
        <f t="shared" ca="1" si="25"/>
        <v>1</v>
      </c>
      <c r="S344" s="50">
        <f t="shared" ca="1" si="26"/>
        <v>1</v>
      </c>
      <c r="T344" s="50">
        <f t="shared" ca="1" si="27"/>
        <v>26</v>
      </c>
      <c r="U344" s="37" t="str">
        <f ca="1">IF(MATRIZ_PRINCIPAL_USUARIOS[[#This Row],[FECHA DE NACIMIENTO]]&gt;0,CONCATENATE(R344," AÑOS ",S344," MESES ",T344," DIAS "),"")</f>
        <v xml:space="preserve">1 AÑOS 1 MESES 26 DIAS </v>
      </c>
      <c r="V3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4" s="116" t="s">
        <v>129</v>
      </c>
      <c r="X344" s="37" t="s">
        <v>8</v>
      </c>
      <c r="Y344" s="37" t="s">
        <v>116</v>
      </c>
      <c r="Z344" s="37" t="s">
        <v>116</v>
      </c>
      <c r="AA344" s="37" t="s">
        <v>2496</v>
      </c>
      <c r="AB344" s="37" t="s">
        <v>2496</v>
      </c>
      <c r="AC344" s="37"/>
      <c r="AD344" s="37" t="s">
        <v>2518</v>
      </c>
      <c r="AE344" s="37"/>
      <c r="AF344" s="37" t="s">
        <v>2496</v>
      </c>
      <c r="AG344" s="37" t="s">
        <v>2496</v>
      </c>
      <c r="AH344" s="37" t="s">
        <v>2496</v>
      </c>
      <c r="AI344" s="37" t="s">
        <v>2496</v>
      </c>
      <c r="AJ344" s="37" t="s">
        <v>2496</v>
      </c>
      <c r="AK344" s="37" t="s">
        <v>2496</v>
      </c>
      <c r="AL344" s="37" t="s">
        <v>2496</v>
      </c>
      <c r="AM344" s="37" t="s">
        <v>8</v>
      </c>
      <c r="AN344" s="37" t="s">
        <v>116</v>
      </c>
      <c r="AO344" s="37" t="s">
        <v>140</v>
      </c>
      <c r="AP344" s="62" t="s">
        <v>143</v>
      </c>
      <c r="AQ344" s="37" t="s">
        <v>151</v>
      </c>
      <c r="AR344" s="37" t="s">
        <v>4559</v>
      </c>
      <c r="AS344" s="37"/>
      <c r="AT344" s="37" t="s">
        <v>5149</v>
      </c>
      <c r="AU344" s="37">
        <v>3209831625</v>
      </c>
      <c r="AV344" s="37"/>
      <c r="AW344" s="37">
        <v>1</v>
      </c>
      <c r="AX344" s="37" t="s">
        <v>135</v>
      </c>
      <c r="AY344" s="37" t="s">
        <v>2496</v>
      </c>
      <c r="AZ344" s="58"/>
      <c r="BA344" s="37" t="s">
        <v>2496</v>
      </c>
      <c r="BB344" s="37" t="s">
        <v>2496</v>
      </c>
      <c r="BC344" s="37"/>
      <c r="BD344" s="37"/>
      <c r="BE344" s="37" t="s">
        <v>2434</v>
      </c>
      <c r="BF344" s="37" t="s">
        <v>5</v>
      </c>
      <c r="BG344" s="37"/>
      <c r="BH344" s="37" t="s">
        <v>5150</v>
      </c>
      <c r="BI344" s="37" t="s">
        <v>4162</v>
      </c>
      <c r="BJ344" s="37" t="s">
        <v>5151</v>
      </c>
      <c r="BK344" s="37" t="s">
        <v>4615</v>
      </c>
      <c r="BL344" s="81">
        <v>32535</v>
      </c>
      <c r="BM344" s="37" t="s">
        <v>9</v>
      </c>
      <c r="BN344" s="37" t="s">
        <v>45</v>
      </c>
      <c r="BO344" s="37" t="s">
        <v>45</v>
      </c>
      <c r="BP344" s="37" t="s">
        <v>5</v>
      </c>
      <c r="BQ344" s="37"/>
      <c r="BR344" s="37" t="s">
        <v>3931</v>
      </c>
      <c r="BS344" s="37" t="s">
        <v>5152</v>
      </c>
      <c r="BT344" s="37" t="s">
        <v>5153</v>
      </c>
      <c r="BU344" s="37" t="s">
        <v>4048</v>
      </c>
      <c r="BV344" s="81">
        <v>31112</v>
      </c>
      <c r="BW344" s="50">
        <f t="shared" ca="1" si="29"/>
        <v>38</v>
      </c>
      <c r="BX344" s="62" t="s">
        <v>9</v>
      </c>
      <c r="BY344" s="62" t="s">
        <v>45</v>
      </c>
      <c r="BZ344" s="62" t="s">
        <v>45</v>
      </c>
      <c r="CA344" s="37" t="s">
        <v>5</v>
      </c>
      <c r="CB344" s="37"/>
      <c r="CC344" s="37" t="s">
        <v>5150</v>
      </c>
      <c r="CD344" s="37" t="s">
        <v>4162</v>
      </c>
      <c r="CE344" s="37" t="s">
        <v>5151</v>
      </c>
      <c r="CF344" s="37" t="s">
        <v>4615</v>
      </c>
      <c r="CG344" s="81">
        <v>32535</v>
      </c>
      <c r="CH344" s="50">
        <f t="shared" ca="1" si="28"/>
        <v>34</v>
      </c>
      <c r="CI344" s="62" t="s">
        <v>9</v>
      </c>
      <c r="CJ344" s="62" t="s">
        <v>45</v>
      </c>
      <c r="CK344" s="62" t="s">
        <v>45</v>
      </c>
      <c r="CL344" s="37" t="s">
        <v>2443</v>
      </c>
      <c r="CM344" s="37" t="s">
        <v>2457</v>
      </c>
      <c r="CN344" s="37" t="s">
        <v>2495</v>
      </c>
      <c r="CO344" s="81">
        <v>44578</v>
      </c>
      <c r="CP344" s="37" t="s">
        <v>2495</v>
      </c>
      <c r="CQ344" s="37" t="s">
        <v>2496</v>
      </c>
      <c r="CR344" s="37"/>
      <c r="CS344" s="37" t="s">
        <v>2495</v>
      </c>
      <c r="CT344" s="37"/>
      <c r="CU344" s="37"/>
      <c r="CV344" s="37">
        <v>35</v>
      </c>
      <c r="CW344" s="37">
        <v>2295</v>
      </c>
      <c r="CX344" s="37">
        <v>47</v>
      </c>
      <c r="CY344" s="37" t="s">
        <v>2496</v>
      </c>
      <c r="CZ344" s="37">
        <v>0</v>
      </c>
      <c r="DA344" s="37">
        <v>0</v>
      </c>
      <c r="DB344" s="37"/>
      <c r="DC3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4" s="37"/>
    </row>
    <row r="345" spans="1:108" ht="45" customHeight="1" x14ac:dyDescent="0.3">
      <c r="A345" s="50">
        <v>1021515724</v>
      </c>
      <c r="B345" s="37" t="s">
        <v>2427</v>
      </c>
      <c r="C345" s="81">
        <v>44677</v>
      </c>
      <c r="D345" s="79"/>
      <c r="E345" s="50"/>
      <c r="F345" s="50"/>
      <c r="G345" s="50"/>
      <c r="H345" s="37" t="s">
        <v>4102</v>
      </c>
      <c r="I345" s="37" t="s">
        <v>6750</v>
      </c>
      <c r="J345" s="37" t="str">
        <f>VLOOKUP(MATRIZ_PRINCIPAL_USUARIOS[[#This Row],[DUPLA]],DUPLAS[],2,0)</f>
        <v>JOHANA ALVARADO</v>
      </c>
      <c r="K345" s="37" t="s">
        <v>1</v>
      </c>
      <c r="L345" s="37" t="s">
        <v>4132</v>
      </c>
      <c r="M345" s="37"/>
      <c r="N345" s="37" t="s">
        <v>3889</v>
      </c>
      <c r="O345" s="37" t="s">
        <v>3707</v>
      </c>
      <c r="P3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ADHARA  DELGADO HERNANDEZ</v>
      </c>
      <c r="Q345" s="79">
        <v>44672</v>
      </c>
      <c r="R345" s="50">
        <f t="shared" ca="1" si="25"/>
        <v>0</v>
      </c>
      <c r="S345" s="50">
        <f t="shared" ca="1" si="26"/>
        <v>10</v>
      </c>
      <c r="T345" s="50">
        <f t="shared" ca="1" si="27"/>
        <v>22</v>
      </c>
      <c r="U345" s="37" t="str">
        <f ca="1">IF(MATRIZ_PRINCIPAL_USUARIOS[[#This Row],[FECHA DE NACIMIENTO]]&gt;0,CONCATENATE(R345," AÑOS ",S345," MESES ",T345," DIAS "),"")</f>
        <v xml:space="preserve">0 AÑOS 10 MESES 22 DIAS </v>
      </c>
      <c r="V3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5" s="129" t="s">
        <v>130</v>
      </c>
      <c r="X345" s="37" t="s">
        <v>8</v>
      </c>
      <c r="Y345" s="37" t="s">
        <v>116</v>
      </c>
      <c r="Z345" s="37" t="s">
        <v>116</v>
      </c>
      <c r="AA345" s="37" t="s">
        <v>2496</v>
      </c>
      <c r="AB345" s="37" t="s">
        <v>2496</v>
      </c>
      <c r="AC345" s="37"/>
      <c r="AD345" s="37" t="s">
        <v>2518</v>
      </c>
      <c r="AE345" s="37"/>
      <c r="AF345" s="37" t="s">
        <v>2496</v>
      </c>
      <c r="AG345" s="37" t="s">
        <v>2496</v>
      </c>
      <c r="AH345" s="37" t="s">
        <v>2496</v>
      </c>
      <c r="AI345" s="37" t="s">
        <v>2496</v>
      </c>
      <c r="AJ345" s="37" t="s">
        <v>2496</v>
      </c>
      <c r="AK345" s="37" t="s">
        <v>2496</v>
      </c>
      <c r="AL345" s="37" t="s">
        <v>2496</v>
      </c>
      <c r="AM345" s="37" t="s">
        <v>8</v>
      </c>
      <c r="AN345" s="37" t="s">
        <v>116</v>
      </c>
      <c r="AO345" s="37" t="s">
        <v>140</v>
      </c>
      <c r="AP345" s="62" t="s">
        <v>143</v>
      </c>
      <c r="AQ345" s="37" t="s">
        <v>151</v>
      </c>
      <c r="AR345" s="37" t="s">
        <v>4539</v>
      </c>
      <c r="AS345" s="37"/>
      <c r="AT345" s="37" t="s">
        <v>5154</v>
      </c>
      <c r="AU345" s="37">
        <v>3229033300</v>
      </c>
      <c r="AV345" s="37"/>
      <c r="AW345" s="37">
        <v>1</v>
      </c>
      <c r="AX345" s="37" t="s">
        <v>135</v>
      </c>
      <c r="AY345" s="37" t="s">
        <v>2496</v>
      </c>
      <c r="AZ345" s="58"/>
      <c r="BA345" s="37" t="s">
        <v>2496</v>
      </c>
      <c r="BB345" s="37" t="s">
        <v>2496</v>
      </c>
      <c r="BC345" s="37" t="s">
        <v>3654</v>
      </c>
      <c r="BD345" s="37" t="s">
        <v>2495</v>
      </c>
      <c r="BE345" s="37" t="s">
        <v>2434</v>
      </c>
      <c r="BF345" s="37" t="s">
        <v>2</v>
      </c>
      <c r="BG345" s="37">
        <v>1023036790</v>
      </c>
      <c r="BH345" s="37" t="s">
        <v>4472</v>
      </c>
      <c r="BI345" s="37" t="s">
        <v>4473</v>
      </c>
      <c r="BJ345" s="37" t="s">
        <v>3707</v>
      </c>
      <c r="BK345" s="37" t="s">
        <v>3751</v>
      </c>
      <c r="BL345" s="79">
        <v>36356</v>
      </c>
      <c r="BM345" s="37" t="s">
        <v>8</v>
      </c>
      <c r="BN345" s="37" t="s">
        <v>116</v>
      </c>
      <c r="BO345" s="37" t="s">
        <v>116</v>
      </c>
      <c r="BP345" s="37" t="s">
        <v>2</v>
      </c>
      <c r="BQ345" s="37">
        <v>1033804456</v>
      </c>
      <c r="BR345" s="37" t="s">
        <v>3925</v>
      </c>
      <c r="BS345" s="37" t="s">
        <v>3745</v>
      </c>
      <c r="BT345" s="37" t="s">
        <v>3889</v>
      </c>
      <c r="BU345" s="37" t="s">
        <v>3937</v>
      </c>
      <c r="BV345" s="79">
        <v>35833</v>
      </c>
      <c r="BW345" s="50">
        <f t="shared" ca="1" si="29"/>
        <v>25</v>
      </c>
      <c r="BX345" s="62" t="s">
        <v>8</v>
      </c>
      <c r="BY345" s="62" t="s">
        <v>116</v>
      </c>
      <c r="BZ345" s="62" t="s">
        <v>116</v>
      </c>
      <c r="CA345" s="37" t="s">
        <v>2</v>
      </c>
      <c r="CB345" s="37">
        <v>1023036790</v>
      </c>
      <c r="CC345" s="37" t="s">
        <v>4472</v>
      </c>
      <c r="CD345" s="37" t="s">
        <v>4473</v>
      </c>
      <c r="CE345" s="37" t="s">
        <v>3707</v>
      </c>
      <c r="CF345" s="37" t="s">
        <v>3751</v>
      </c>
      <c r="CG345" s="37"/>
      <c r="CH345" s="50" t="str">
        <f t="shared" si="28"/>
        <v/>
      </c>
      <c r="CI345" s="62" t="s">
        <v>8</v>
      </c>
      <c r="CJ345" s="62" t="s">
        <v>116</v>
      </c>
      <c r="CK345" s="62" t="s">
        <v>116</v>
      </c>
      <c r="CL345" s="37" t="s">
        <v>2444</v>
      </c>
      <c r="CM345" s="37" t="s">
        <v>2470</v>
      </c>
      <c r="CN345" s="37"/>
      <c r="CO345" s="37" t="s">
        <v>2495</v>
      </c>
      <c r="CP345" s="81"/>
      <c r="CQ345" s="37" t="s">
        <v>2495</v>
      </c>
      <c r="CR345" s="37" t="s">
        <v>2495</v>
      </c>
      <c r="CS345" s="37"/>
      <c r="CT345" s="37"/>
      <c r="CU345" s="37"/>
      <c r="CV345" s="37"/>
      <c r="CW345" s="37">
        <v>39.200000000000003</v>
      </c>
      <c r="CX345" s="37">
        <v>2930</v>
      </c>
      <c r="CY345" s="37">
        <v>50</v>
      </c>
      <c r="CZ345" s="37"/>
      <c r="DA345" s="37"/>
      <c r="DB345" s="37"/>
      <c r="DC3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45" s="37"/>
    </row>
    <row r="346" spans="1:108" ht="45" customHeight="1" x14ac:dyDescent="0.3">
      <c r="A346" s="50">
        <v>1023036790</v>
      </c>
      <c r="B346" s="37" t="s">
        <v>2428</v>
      </c>
      <c r="C346" s="81">
        <v>44623</v>
      </c>
      <c r="D346" s="81">
        <v>44676</v>
      </c>
      <c r="E346" s="50" t="e">
        <f>VLOOKUP(MATRIZ_PRINCIPAL_USUARIOS[[#This Row],[NUMERO DE DOCUMENTO]],#REF!,2,0)</f>
        <v>#REF!</v>
      </c>
      <c r="F346" s="50" t="e">
        <f>VLOOKUP(MATRIZ_PRINCIPAL_USUARIOS[[#This Row],[NOMBRE COMPLETO]],$E$659:$E$682,1,0)</f>
        <v>#N/A</v>
      </c>
      <c r="G346" s="50"/>
      <c r="H346" s="37" t="s">
        <v>4102</v>
      </c>
      <c r="I346" s="37" t="s">
        <v>5619</v>
      </c>
      <c r="J346" s="37" t="str">
        <f>VLOOKUP(MATRIZ_PRINCIPAL_USUARIOS[[#This Row],[DUPLA]],DUPLAS[],2,0)</f>
        <v>PAOLA</v>
      </c>
      <c r="K346" s="37" t="s">
        <v>2</v>
      </c>
      <c r="L346" s="37" t="s">
        <v>4472</v>
      </c>
      <c r="M346" s="37" t="s">
        <v>4473</v>
      </c>
      <c r="N346" s="37" t="s">
        <v>3707</v>
      </c>
      <c r="O346" s="37" t="s">
        <v>3751</v>
      </c>
      <c r="P3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HEIDYTH JAQUELINE HERNANDEZ MARTINEZ</v>
      </c>
      <c r="Q346" s="81">
        <v>36356</v>
      </c>
      <c r="R346" s="50">
        <f t="shared" ca="1" si="25"/>
        <v>23</v>
      </c>
      <c r="S346" s="50">
        <f t="shared" ca="1" si="26"/>
        <v>8</v>
      </c>
      <c r="T346" s="50">
        <f t="shared" ca="1" si="27"/>
        <v>0</v>
      </c>
      <c r="U346" s="37" t="str">
        <f ca="1">IF(MATRIZ_PRINCIPAL_USUARIOS[[#This Row],[FECHA DE NACIMIENTO]]&gt;0,CONCATENATE(R346," AÑOS ",S346," MESES ",T346," DIAS "),"")</f>
        <v xml:space="preserve">23 AÑOS 8 MESES 0 DIAS </v>
      </c>
      <c r="V3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46" s="116" t="s">
        <v>130</v>
      </c>
      <c r="X346" s="37" t="s">
        <v>8</v>
      </c>
      <c r="Y346" s="37" t="s">
        <v>116</v>
      </c>
      <c r="Z346" s="37" t="s">
        <v>116</v>
      </c>
      <c r="AA346" s="37" t="s">
        <v>2496</v>
      </c>
      <c r="AB346" s="37" t="s">
        <v>2496</v>
      </c>
      <c r="AC346" s="37"/>
      <c r="AD346" s="37" t="s">
        <v>2518</v>
      </c>
      <c r="AE346" s="37"/>
      <c r="AF346" s="37" t="s">
        <v>2496</v>
      </c>
      <c r="AG346" s="37" t="s">
        <v>2496</v>
      </c>
      <c r="AH346" s="37" t="s">
        <v>2496</v>
      </c>
      <c r="AI346" s="37" t="s">
        <v>2496</v>
      </c>
      <c r="AJ346" s="37" t="s">
        <v>2496</v>
      </c>
      <c r="AK346" s="37" t="s">
        <v>2496</v>
      </c>
      <c r="AL346" s="37" t="s">
        <v>2496</v>
      </c>
      <c r="AM346" s="37" t="s">
        <v>8</v>
      </c>
      <c r="AN346" s="37" t="s">
        <v>116</v>
      </c>
      <c r="AO346" s="37" t="s">
        <v>140</v>
      </c>
      <c r="AP346" s="62" t="s">
        <v>143</v>
      </c>
      <c r="AQ346" s="37" t="s">
        <v>151</v>
      </c>
      <c r="AR346" s="37" t="s">
        <v>4539</v>
      </c>
      <c r="AS346" s="37"/>
      <c r="AT346" s="37" t="s">
        <v>5154</v>
      </c>
      <c r="AU346" s="37">
        <v>3229033300</v>
      </c>
      <c r="AV346" s="37"/>
      <c r="AW346" s="37">
        <v>1</v>
      </c>
      <c r="AX346" s="37" t="s">
        <v>135</v>
      </c>
      <c r="AY346" s="37" t="s">
        <v>2495</v>
      </c>
      <c r="AZ346" s="58"/>
      <c r="BA346" s="37" t="s">
        <v>2496</v>
      </c>
      <c r="BB346" s="37" t="s">
        <v>2496</v>
      </c>
      <c r="BC346" s="37"/>
      <c r="BD346" s="37"/>
      <c r="BE346" s="37" t="s">
        <v>2437</v>
      </c>
      <c r="BF346" s="37" t="s">
        <v>2</v>
      </c>
      <c r="BG346" s="37">
        <v>1033804456</v>
      </c>
      <c r="BH346" s="37" t="s">
        <v>3925</v>
      </c>
      <c r="BI346" s="37" t="s">
        <v>3745</v>
      </c>
      <c r="BJ346" s="37" t="s">
        <v>3889</v>
      </c>
      <c r="BK346" s="37" t="s">
        <v>3937</v>
      </c>
      <c r="BL346" s="81">
        <v>35833</v>
      </c>
      <c r="BM346" s="37" t="s">
        <v>8</v>
      </c>
      <c r="BN346" s="37" t="s">
        <v>116</v>
      </c>
      <c r="BO346" s="37" t="s">
        <v>116</v>
      </c>
      <c r="BP346" s="37"/>
      <c r="BQ346" s="37"/>
      <c r="BR346" s="37"/>
      <c r="BS346" s="37"/>
      <c r="BT346" s="37"/>
      <c r="BU346" s="37"/>
      <c r="BV346" s="81"/>
      <c r="BW346" s="50" t="str">
        <f t="shared" si="29"/>
        <v/>
      </c>
      <c r="BX346" s="62"/>
      <c r="BY346" s="62"/>
      <c r="BZ346" s="62"/>
      <c r="CA346" s="37"/>
      <c r="CB346" s="37"/>
      <c r="CC346" s="37"/>
      <c r="CD346" s="37"/>
      <c r="CE346" s="37"/>
      <c r="CF346" s="37"/>
      <c r="CG346" s="81"/>
      <c r="CH346" s="50" t="str">
        <f t="shared" si="28"/>
        <v/>
      </c>
      <c r="CI346" s="62"/>
      <c r="CJ346" s="62"/>
      <c r="CK346" s="62"/>
      <c r="CL346" s="37" t="s">
        <v>2443</v>
      </c>
      <c r="CM346" s="37" t="s">
        <v>2462</v>
      </c>
      <c r="CN346" s="37" t="s">
        <v>2495</v>
      </c>
      <c r="CO346" s="37"/>
      <c r="CP346" s="37" t="s">
        <v>2496</v>
      </c>
      <c r="CQ346" s="37" t="s">
        <v>2496</v>
      </c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>
        <v>32</v>
      </c>
      <c r="DC3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46" s="37"/>
    </row>
    <row r="347" spans="1:108" ht="45" customHeight="1" x14ac:dyDescent="0.3">
      <c r="A347" s="50">
        <v>1243762294</v>
      </c>
      <c r="B347" s="37" t="s">
        <v>2427</v>
      </c>
      <c r="C347" s="81">
        <v>44623</v>
      </c>
      <c r="D347" s="81"/>
      <c r="E347" s="50"/>
      <c r="F347" s="50"/>
      <c r="G347" s="50" t="s">
        <v>3686</v>
      </c>
      <c r="H347" s="37" t="s">
        <v>4102</v>
      </c>
      <c r="I347" s="37" t="s">
        <v>6750</v>
      </c>
      <c r="J347" s="37" t="str">
        <f>VLOOKUP(MATRIZ_PRINCIPAL_USUARIOS[[#This Row],[DUPLA]],DUPLAS[],2,0)</f>
        <v>JOHANA ALVARADO</v>
      </c>
      <c r="K347" s="37" t="s">
        <v>1</v>
      </c>
      <c r="L347" s="37" t="s">
        <v>3738</v>
      </c>
      <c r="M347" s="37" t="s">
        <v>3787</v>
      </c>
      <c r="N347" s="37" t="s">
        <v>4474</v>
      </c>
      <c r="O347" s="37" t="s">
        <v>3788</v>
      </c>
      <c r="P3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CELESTE LONDOÑO LOPEZ</v>
      </c>
      <c r="Q347" s="81">
        <v>44594</v>
      </c>
      <c r="R347" s="50">
        <f t="shared" ca="1" si="25"/>
        <v>1</v>
      </c>
      <c r="S347" s="50">
        <f t="shared" ca="1" si="26"/>
        <v>1</v>
      </c>
      <c r="T347" s="50">
        <f t="shared" ca="1" si="27"/>
        <v>13</v>
      </c>
      <c r="U347" s="37" t="str">
        <f ca="1">IF(MATRIZ_PRINCIPAL_USUARIOS[[#This Row],[FECHA DE NACIMIENTO]]&gt;0,CONCATENATE(R347," AÑOS ",S347," MESES ",T347," DIAS "),"")</f>
        <v xml:space="preserve">1 AÑOS 1 MESES 13 DIAS </v>
      </c>
      <c r="V3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7" s="116" t="s">
        <v>130</v>
      </c>
      <c r="X347" s="37" t="s">
        <v>8</v>
      </c>
      <c r="Y347" s="37" t="s">
        <v>116</v>
      </c>
      <c r="Z347" s="37" t="s">
        <v>116</v>
      </c>
      <c r="AA347" s="37" t="s">
        <v>2496</v>
      </c>
      <c r="AB347" s="37" t="s">
        <v>2496</v>
      </c>
      <c r="AC347" s="37"/>
      <c r="AD347" s="37" t="s">
        <v>2518</v>
      </c>
      <c r="AE347" s="37"/>
      <c r="AF347" s="37" t="s">
        <v>2496</v>
      </c>
      <c r="AG347" s="37" t="s">
        <v>2496</v>
      </c>
      <c r="AH347" s="37" t="s">
        <v>2496</v>
      </c>
      <c r="AI347" s="37" t="s">
        <v>2496</v>
      </c>
      <c r="AJ347" s="37" t="s">
        <v>2496</v>
      </c>
      <c r="AK347" s="37" t="s">
        <v>2496</v>
      </c>
      <c r="AL347" s="37" t="s">
        <v>2496</v>
      </c>
      <c r="AM347" s="37" t="s">
        <v>8</v>
      </c>
      <c r="AN347" s="37" t="s">
        <v>116</v>
      </c>
      <c r="AO347" s="37" t="s">
        <v>140</v>
      </c>
      <c r="AP347" s="62" t="s">
        <v>143</v>
      </c>
      <c r="AQ347" s="37" t="s">
        <v>151</v>
      </c>
      <c r="AR347" s="37" t="s">
        <v>5142</v>
      </c>
      <c r="AS347" s="37"/>
      <c r="AT347" s="37" t="s">
        <v>5155</v>
      </c>
      <c r="AU347" s="37">
        <v>3177333493</v>
      </c>
      <c r="AV347" s="37"/>
      <c r="AW347" s="37">
        <v>1</v>
      </c>
      <c r="AX347" s="37" t="s">
        <v>135</v>
      </c>
      <c r="AY347" s="37" t="s">
        <v>2496</v>
      </c>
      <c r="AZ347" s="58"/>
      <c r="BA347" s="37" t="s">
        <v>2496</v>
      </c>
      <c r="BB347" s="37" t="s">
        <v>2496</v>
      </c>
      <c r="BC347" s="37"/>
      <c r="BD347" s="37"/>
      <c r="BE347" s="37" t="s">
        <v>2434</v>
      </c>
      <c r="BF347" s="37" t="s">
        <v>2</v>
      </c>
      <c r="BG347" s="37">
        <v>51842357</v>
      </c>
      <c r="BH347" s="37" t="s">
        <v>5156</v>
      </c>
      <c r="BI347" s="37"/>
      <c r="BJ347" s="37" t="s">
        <v>5157</v>
      </c>
      <c r="BK347" s="37"/>
      <c r="BL347" s="81">
        <v>20727</v>
      </c>
      <c r="BM347" s="37" t="s">
        <v>8</v>
      </c>
      <c r="BN347" s="37" t="s">
        <v>40</v>
      </c>
      <c r="BO347" s="37" t="s">
        <v>2719</v>
      </c>
      <c r="BP347" s="37" t="s">
        <v>2</v>
      </c>
      <c r="BQ347" s="37">
        <v>1002998339</v>
      </c>
      <c r="BR347" s="37" t="s">
        <v>3948</v>
      </c>
      <c r="BS347" s="37" t="s">
        <v>3864</v>
      </c>
      <c r="BT347" s="37" t="s">
        <v>4474</v>
      </c>
      <c r="BU347" s="37" t="s">
        <v>5157</v>
      </c>
      <c r="BV347" s="81">
        <v>34558</v>
      </c>
      <c r="BW347" s="50">
        <f t="shared" ca="1" si="29"/>
        <v>28</v>
      </c>
      <c r="BX347" s="62" t="s">
        <v>8</v>
      </c>
      <c r="BY347" s="62" t="s">
        <v>116</v>
      </c>
      <c r="BZ347" s="62" t="s">
        <v>116</v>
      </c>
      <c r="CA347" s="37" t="s">
        <v>2</v>
      </c>
      <c r="CB347" s="37">
        <v>1023017117</v>
      </c>
      <c r="CC347" s="37" t="s">
        <v>4241</v>
      </c>
      <c r="CD347" s="37" t="s">
        <v>5225</v>
      </c>
      <c r="CE347" s="37" t="s">
        <v>3788</v>
      </c>
      <c r="CF347" s="37" t="s">
        <v>5226</v>
      </c>
      <c r="CG347" s="81">
        <v>35388</v>
      </c>
      <c r="CH347" s="50">
        <f t="shared" ca="1" si="28"/>
        <v>26</v>
      </c>
      <c r="CI347" s="62" t="s">
        <v>8</v>
      </c>
      <c r="CJ347" s="62" t="s">
        <v>116</v>
      </c>
      <c r="CK347" s="62" t="s">
        <v>116</v>
      </c>
      <c r="CL347" s="37" t="s">
        <v>2444</v>
      </c>
      <c r="CM347" s="37" t="s">
        <v>2462</v>
      </c>
      <c r="CN347" s="37" t="s">
        <v>2495</v>
      </c>
      <c r="CO347" s="81">
        <v>44594</v>
      </c>
      <c r="CP347" s="37" t="s">
        <v>2496</v>
      </c>
      <c r="CQ347" s="37" t="s">
        <v>2496</v>
      </c>
      <c r="CR347" s="81">
        <v>44594</v>
      </c>
      <c r="CS347" s="37" t="s">
        <v>2496</v>
      </c>
      <c r="CT347" s="37"/>
      <c r="CU347" s="37"/>
      <c r="CV347" s="37">
        <v>38</v>
      </c>
      <c r="CW347" s="37">
        <v>2085</v>
      </c>
      <c r="CX347" s="37">
        <v>47</v>
      </c>
      <c r="CY347" s="37" t="s">
        <v>2495</v>
      </c>
      <c r="CZ347" s="37"/>
      <c r="DA347" s="37"/>
      <c r="DB347" s="37"/>
      <c r="DC3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47" s="37"/>
    </row>
    <row r="348" spans="1:108" ht="45" customHeight="1" x14ac:dyDescent="0.3">
      <c r="A348" s="50">
        <v>1032880495</v>
      </c>
      <c r="B348" s="37" t="s">
        <v>2428</v>
      </c>
      <c r="C348" s="81">
        <v>44796</v>
      </c>
      <c r="D348" s="81">
        <v>44837</v>
      </c>
      <c r="E348" s="50" t="e">
        <f>VLOOKUP(MATRIZ_PRINCIPAL_USUARIOS[[#This Row],[NUMERO DE DOCUMENTO]],#REF!,2,0)</f>
        <v>#REF!</v>
      </c>
      <c r="F348" s="154" t="e">
        <f>VLOOKUP(MATRIZ_PRINCIPAL_USUARIOS[[#This Row],[NOMBRE COMPLETO]],$E$659:$E$682,1,0)</f>
        <v>#N/A</v>
      </c>
      <c r="G348" s="50" t="s">
        <v>3686</v>
      </c>
      <c r="H348" s="50" t="s">
        <v>4102</v>
      </c>
      <c r="I348" s="50" t="s">
        <v>5619</v>
      </c>
      <c r="J348" s="37" t="str">
        <f>VLOOKUP(MATRIZ_PRINCIPAL_USUARIOS[[#This Row],[DUPLA]],DUPLAS[],2,0)</f>
        <v>PAOLA</v>
      </c>
      <c r="K348" s="37" t="s">
        <v>1</v>
      </c>
      <c r="L348" s="37" t="s">
        <v>6193</v>
      </c>
      <c r="M348" s="37" t="s">
        <v>3782</v>
      </c>
      <c r="N348" s="37" t="s">
        <v>3818</v>
      </c>
      <c r="O348" s="37" t="s">
        <v>4475</v>
      </c>
      <c r="P3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ITAHN DAVID JIMENEZ AGAMEZ</v>
      </c>
      <c r="Q348" s="81">
        <v>44751</v>
      </c>
      <c r="R348" s="50">
        <f t="shared" ca="1" si="25"/>
        <v>0</v>
      </c>
      <c r="S348" s="50">
        <f t="shared" ca="1" si="26"/>
        <v>8</v>
      </c>
      <c r="T348" s="50">
        <f t="shared" ca="1" si="27"/>
        <v>6</v>
      </c>
      <c r="U348" s="37" t="str">
        <f ca="1">IF(MATRIZ_PRINCIPAL_USUARIOS[[#This Row],[FECHA DE NACIMIENTO]]&gt;0,CONCATENATE(R348," AÑOS ",S348," MESES ",T348," DIAS "),"")</f>
        <v xml:space="preserve">0 AÑOS 8 MESES 6 DIAS </v>
      </c>
      <c r="V3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48" s="37" t="s">
        <v>129</v>
      </c>
      <c r="X348" s="37" t="s">
        <v>8</v>
      </c>
      <c r="Y348" s="37" t="s">
        <v>116</v>
      </c>
      <c r="Z348" s="37" t="s">
        <v>116</v>
      </c>
      <c r="AA348" s="37" t="s">
        <v>2496</v>
      </c>
      <c r="AB348" s="37" t="s">
        <v>2496</v>
      </c>
      <c r="AC348" s="37"/>
      <c r="AD348" s="37" t="s">
        <v>2518</v>
      </c>
      <c r="AE348" s="37"/>
      <c r="AF348" s="37" t="s">
        <v>2496</v>
      </c>
      <c r="AG348" s="37" t="s">
        <v>2496</v>
      </c>
      <c r="AH348" s="37" t="s">
        <v>2496</v>
      </c>
      <c r="AI348" s="37" t="s">
        <v>2496</v>
      </c>
      <c r="AJ348" s="37" t="s">
        <v>2496</v>
      </c>
      <c r="AK348" s="37" t="s">
        <v>2496</v>
      </c>
      <c r="AL348" s="37" t="s">
        <v>2496</v>
      </c>
      <c r="AM348" s="37" t="s">
        <v>8</v>
      </c>
      <c r="AN348" s="37" t="s">
        <v>116</v>
      </c>
      <c r="AO348" s="37" t="s">
        <v>140</v>
      </c>
      <c r="AP348" s="62" t="s">
        <v>143</v>
      </c>
      <c r="AQ348" s="37" t="s">
        <v>151</v>
      </c>
      <c r="AR348" s="37" t="s">
        <v>4712</v>
      </c>
      <c r="AS348" s="37"/>
      <c r="AT348" s="37" t="s">
        <v>5158</v>
      </c>
      <c r="AU348" s="37">
        <v>3208240495</v>
      </c>
      <c r="AV348" s="37"/>
      <c r="AW348" s="37">
        <v>1</v>
      </c>
      <c r="AX348" s="37" t="s">
        <v>135</v>
      </c>
      <c r="AY348" s="37" t="s">
        <v>2496</v>
      </c>
      <c r="AZ348" s="58"/>
      <c r="BA348" s="37" t="s">
        <v>2496</v>
      </c>
      <c r="BB348" s="37" t="s">
        <v>2496</v>
      </c>
      <c r="BC348" s="37" t="s">
        <v>3654</v>
      </c>
      <c r="BD348" s="37"/>
      <c r="BE348" s="37" t="s">
        <v>2440</v>
      </c>
      <c r="BF348" s="37" t="s">
        <v>2</v>
      </c>
      <c r="BG348" s="37">
        <v>51613283</v>
      </c>
      <c r="BH348" s="37" t="s">
        <v>4084</v>
      </c>
      <c r="BI348" s="37" t="s">
        <v>3876</v>
      </c>
      <c r="BJ348" s="37" t="s">
        <v>4476</v>
      </c>
      <c r="BK348" s="37" t="s">
        <v>5159</v>
      </c>
      <c r="BL348" s="81">
        <v>22093</v>
      </c>
      <c r="BM348" s="37" t="s">
        <v>8</v>
      </c>
      <c r="BN348" s="37" t="s">
        <v>31</v>
      </c>
      <c r="BO348" s="37" t="s">
        <v>110</v>
      </c>
      <c r="BP348" s="37" t="s">
        <v>2</v>
      </c>
      <c r="BQ348" s="37">
        <v>1013676251</v>
      </c>
      <c r="BR348" s="37" t="s">
        <v>6194</v>
      </c>
      <c r="BS348" s="37" t="s">
        <v>3864</v>
      </c>
      <c r="BT348" s="37" t="s">
        <v>3818</v>
      </c>
      <c r="BU348" s="37" t="s">
        <v>6195</v>
      </c>
      <c r="BV348" s="81"/>
      <c r="BW348" s="50" t="str">
        <f t="shared" si="29"/>
        <v/>
      </c>
      <c r="BX348" s="62" t="s">
        <v>8</v>
      </c>
      <c r="BY348" s="62" t="s">
        <v>116</v>
      </c>
      <c r="BZ348" s="62" t="s">
        <v>116</v>
      </c>
      <c r="CA348" s="37" t="s">
        <v>2</v>
      </c>
      <c r="CB348" s="37">
        <v>1000985936</v>
      </c>
      <c r="CC348" s="37" t="s">
        <v>3742</v>
      </c>
      <c r="CD348" s="37" t="s">
        <v>3783</v>
      </c>
      <c r="CE348" s="37" t="s">
        <v>4475</v>
      </c>
      <c r="CF348" s="37" t="s">
        <v>4476</v>
      </c>
      <c r="CG348" s="81">
        <v>36608</v>
      </c>
      <c r="CH348" s="50">
        <f t="shared" ca="1" si="28"/>
        <v>22</v>
      </c>
      <c r="CI348" s="62" t="s">
        <v>8</v>
      </c>
      <c r="CJ348" s="62" t="s">
        <v>116</v>
      </c>
      <c r="CK348" s="62" t="s">
        <v>116</v>
      </c>
      <c r="CL348" s="37" t="s">
        <v>2444</v>
      </c>
      <c r="CM348" s="37" t="s">
        <v>2462</v>
      </c>
      <c r="CN348" s="37" t="s">
        <v>2495</v>
      </c>
      <c r="CO348" s="81">
        <v>44795</v>
      </c>
      <c r="CP348" s="37" t="s">
        <v>2495</v>
      </c>
      <c r="CQ348" s="37" t="s">
        <v>2496</v>
      </c>
      <c r="CR348" s="81"/>
      <c r="CS348" s="37"/>
      <c r="CT348" s="37"/>
      <c r="CU348" s="37"/>
      <c r="CV348" s="37" t="s">
        <v>6196</v>
      </c>
      <c r="CW348" s="37" t="s">
        <v>6197</v>
      </c>
      <c r="CX348" s="37">
        <v>47</v>
      </c>
      <c r="CY348" s="37" t="s">
        <v>2496</v>
      </c>
      <c r="CZ348" s="37"/>
      <c r="DA348" s="37"/>
      <c r="DB348" s="37"/>
      <c r="DC3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48" s="37"/>
    </row>
    <row r="349" spans="1:108" ht="45" customHeight="1" x14ac:dyDescent="0.3">
      <c r="A349" s="50">
        <v>1000985936</v>
      </c>
      <c r="B349" s="37" t="s">
        <v>2428</v>
      </c>
      <c r="C349" s="81">
        <v>44623</v>
      </c>
      <c r="D349" s="81">
        <v>44795</v>
      </c>
      <c r="E349" s="50" t="e">
        <f>VLOOKUP(MATRIZ_PRINCIPAL_USUARIOS[[#This Row],[NUMERO DE DOCUMENTO]],#REF!,2,0)</f>
        <v>#REF!</v>
      </c>
      <c r="F349" s="50" t="e">
        <f>VLOOKUP(MATRIZ_PRINCIPAL_USUARIOS[[#This Row],[NOMBRE COMPLETO]],$E$659:$E$682,1,0)</f>
        <v>#N/A</v>
      </c>
      <c r="G349" s="50"/>
      <c r="H349" s="37" t="s">
        <v>4102</v>
      </c>
      <c r="I349" s="37" t="s">
        <v>5619</v>
      </c>
      <c r="J349" s="37" t="str">
        <f>VLOOKUP(MATRIZ_PRINCIPAL_USUARIOS[[#This Row],[DUPLA]],DUPLAS[],2,0)</f>
        <v>PAOLA</v>
      </c>
      <c r="K349" s="37" t="s">
        <v>2</v>
      </c>
      <c r="L349" s="37" t="s">
        <v>3742</v>
      </c>
      <c r="M349" s="37" t="s">
        <v>3783</v>
      </c>
      <c r="N349" s="37" t="s">
        <v>4475</v>
      </c>
      <c r="O349" s="37" t="s">
        <v>4476</v>
      </c>
      <c r="P3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PAULA AGAMEZ GIACOMETTO</v>
      </c>
      <c r="Q349" s="81">
        <v>36608</v>
      </c>
      <c r="R349" s="50">
        <f t="shared" ca="1" si="25"/>
        <v>22</v>
      </c>
      <c r="S349" s="50">
        <f t="shared" ca="1" si="26"/>
        <v>11</v>
      </c>
      <c r="T349" s="50">
        <f t="shared" ca="1" si="27"/>
        <v>20</v>
      </c>
      <c r="U349" s="37" t="str">
        <f ca="1">IF(MATRIZ_PRINCIPAL_USUARIOS[[#This Row],[FECHA DE NACIMIENTO]]&gt;0,CONCATENATE(R349," AÑOS ",S349," MESES ",T349," DIAS "),"")</f>
        <v xml:space="preserve">22 AÑOS 11 MESES 20 DIAS </v>
      </c>
      <c r="V3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49" s="116" t="s">
        <v>129</v>
      </c>
      <c r="X349" s="37" t="s">
        <v>8</v>
      </c>
      <c r="Y349" s="37" t="s">
        <v>116</v>
      </c>
      <c r="Z349" s="37" t="s">
        <v>116</v>
      </c>
      <c r="AA349" s="37" t="s">
        <v>2496</v>
      </c>
      <c r="AB349" s="37" t="s">
        <v>2496</v>
      </c>
      <c r="AC349" s="37"/>
      <c r="AD349" s="37" t="s">
        <v>2518</v>
      </c>
      <c r="AE349" s="37"/>
      <c r="AF349" s="37" t="s">
        <v>2496</v>
      </c>
      <c r="AG349" s="37" t="s">
        <v>2496</v>
      </c>
      <c r="AH349" s="37" t="s">
        <v>2496</v>
      </c>
      <c r="AI349" s="37" t="s">
        <v>2496</v>
      </c>
      <c r="AJ349" s="37" t="s">
        <v>2496</v>
      </c>
      <c r="AK349" s="37" t="s">
        <v>2496</v>
      </c>
      <c r="AL349" s="37" t="s">
        <v>2496</v>
      </c>
      <c r="AM349" s="37" t="s">
        <v>8</v>
      </c>
      <c r="AN349" s="37" t="s">
        <v>116</v>
      </c>
      <c r="AO349" s="37" t="s">
        <v>140</v>
      </c>
      <c r="AP349" s="62" t="s">
        <v>143</v>
      </c>
      <c r="AQ349" s="37" t="s">
        <v>151</v>
      </c>
      <c r="AR349" s="37" t="s">
        <v>4712</v>
      </c>
      <c r="AS349" s="37"/>
      <c r="AT349" s="37" t="s">
        <v>5158</v>
      </c>
      <c r="AU349" s="37">
        <v>3208240495</v>
      </c>
      <c r="AV349" s="37"/>
      <c r="AW349" s="37">
        <v>1</v>
      </c>
      <c r="AX349" s="37" t="s">
        <v>135</v>
      </c>
      <c r="AY349" s="37" t="s">
        <v>2496</v>
      </c>
      <c r="AZ349" s="58"/>
      <c r="BA349" s="37" t="s">
        <v>2496</v>
      </c>
      <c r="BB349" s="37" t="s">
        <v>2496</v>
      </c>
      <c r="BC349" s="37"/>
      <c r="BD349" s="37"/>
      <c r="BE349" s="37" t="s">
        <v>2434</v>
      </c>
      <c r="BF349" s="37" t="s">
        <v>2</v>
      </c>
      <c r="BG349" s="37">
        <v>51613283</v>
      </c>
      <c r="BH349" s="37" t="s">
        <v>4084</v>
      </c>
      <c r="BI349" s="37" t="s">
        <v>3876</v>
      </c>
      <c r="BJ349" s="37" t="s">
        <v>4476</v>
      </c>
      <c r="BK349" s="37" t="s">
        <v>5159</v>
      </c>
      <c r="BL349" s="81">
        <v>22093</v>
      </c>
      <c r="BM349" s="37" t="s">
        <v>8</v>
      </c>
      <c r="BN349" s="37" t="s">
        <v>31</v>
      </c>
      <c r="BO349" s="37" t="s">
        <v>110</v>
      </c>
      <c r="BP349" s="37"/>
      <c r="BQ349" s="37"/>
      <c r="BR349" s="37"/>
      <c r="BS349" s="37"/>
      <c r="BT349" s="37"/>
      <c r="BU349" s="37"/>
      <c r="BV349" s="81"/>
      <c r="BW349" s="50" t="str">
        <f t="shared" si="29"/>
        <v/>
      </c>
      <c r="BX349" s="62"/>
      <c r="BY349" s="62"/>
      <c r="BZ349" s="62"/>
      <c r="CA349" s="37"/>
      <c r="CB349" s="37"/>
      <c r="CC349" s="37"/>
      <c r="CD349" s="37"/>
      <c r="CE349" s="37"/>
      <c r="CF349" s="37"/>
      <c r="CG349" s="81"/>
      <c r="CH349" s="50" t="str">
        <f t="shared" si="28"/>
        <v/>
      </c>
      <c r="CI349" s="62"/>
      <c r="CJ349" s="62"/>
      <c r="CK349" s="62"/>
      <c r="CL349" s="37" t="s">
        <v>2444</v>
      </c>
      <c r="CM349" s="37" t="s">
        <v>2450</v>
      </c>
      <c r="CN349" s="37" t="s">
        <v>2496</v>
      </c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>
        <v>15</v>
      </c>
      <c r="DC3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49" s="37"/>
    </row>
    <row r="350" spans="1:108" ht="45" customHeight="1" x14ac:dyDescent="0.3">
      <c r="A350" s="50">
        <v>1243860492</v>
      </c>
      <c r="B350" s="37" t="s">
        <v>2428</v>
      </c>
      <c r="C350" s="81">
        <v>44623</v>
      </c>
      <c r="D350" s="81">
        <v>44658</v>
      </c>
      <c r="E350" s="50" t="e">
        <f>VLOOKUP(MATRIZ_PRINCIPAL_USUARIOS[[#This Row],[NUMERO DE DOCUMENTO]],#REF!,2,0)</f>
        <v>#REF!</v>
      </c>
      <c r="F350" s="50" t="e">
        <f>VLOOKUP(MATRIZ_PRINCIPAL_USUARIOS[[#This Row],[NOMBRE COMPLETO]],$E$659:$E$682,1,0)</f>
        <v>#N/A</v>
      </c>
      <c r="G350" s="50"/>
      <c r="H350" s="37" t="s">
        <v>4102</v>
      </c>
      <c r="I350" s="37" t="s">
        <v>6747</v>
      </c>
      <c r="J350" s="37" t="str">
        <f>VLOOKUP(MATRIZ_PRINCIPAL_USUARIOS[[#This Row],[DUPLA]],DUPLAS[],2,0)</f>
        <v>EMILCE SANCHEZ - MARTHA PACASUCA</v>
      </c>
      <c r="K350" s="37" t="s">
        <v>1</v>
      </c>
      <c r="L350" s="37" t="s">
        <v>3738</v>
      </c>
      <c r="M350" s="37" t="s">
        <v>3696</v>
      </c>
      <c r="N350" s="37" t="s">
        <v>3751</v>
      </c>
      <c r="O350" s="37" t="s">
        <v>3835</v>
      </c>
      <c r="P3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SOFIA MARTINEZ SANCHEZ</v>
      </c>
      <c r="Q350" s="81">
        <v>44397</v>
      </c>
      <c r="R350" s="50">
        <f t="shared" ca="1" si="25"/>
        <v>1</v>
      </c>
      <c r="S350" s="50">
        <f t="shared" ca="1" si="26"/>
        <v>7</v>
      </c>
      <c r="T350" s="50">
        <f t="shared" ca="1" si="27"/>
        <v>23</v>
      </c>
      <c r="U350" s="37" t="str">
        <f ca="1">IF(MATRIZ_PRINCIPAL_USUARIOS[[#This Row],[FECHA DE NACIMIENTO]]&gt;0,CONCATENATE(R350," AÑOS ",S350," MESES ",T350," DIAS "),"")</f>
        <v xml:space="preserve">1 AÑOS 7 MESES 23 DIAS </v>
      </c>
      <c r="V3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0" s="116" t="s">
        <v>130</v>
      </c>
      <c r="X350" s="37" t="s">
        <v>8</v>
      </c>
      <c r="Y350" s="37" t="s">
        <v>116</v>
      </c>
      <c r="Z350" s="37" t="s">
        <v>116</v>
      </c>
      <c r="AA350" s="37" t="s">
        <v>2496</v>
      </c>
      <c r="AB350" s="37" t="s">
        <v>2496</v>
      </c>
      <c r="AC350" s="37"/>
      <c r="AD350" s="37" t="s">
        <v>2518</v>
      </c>
      <c r="AE350" s="37"/>
      <c r="AF350" s="37" t="s">
        <v>2496</v>
      </c>
      <c r="AG350" s="37" t="s">
        <v>2496</v>
      </c>
      <c r="AH350" s="37" t="s">
        <v>2496</v>
      </c>
      <c r="AI350" s="37" t="s">
        <v>2496</v>
      </c>
      <c r="AJ350" s="37" t="s">
        <v>2496</v>
      </c>
      <c r="AK350" s="37" t="s">
        <v>2496</v>
      </c>
      <c r="AL350" s="37" t="s">
        <v>2496</v>
      </c>
      <c r="AM350" s="37" t="s">
        <v>8</v>
      </c>
      <c r="AN350" s="37" t="s">
        <v>116</v>
      </c>
      <c r="AO350" s="37" t="s">
        <v>140</v>
      </c>
      <c r="AP350" s="62" t="s">
        <v>143</v>
      </c>
      <c r="AQ350" s="37" t="s">
        <v>151</v>
      </c>
      <c r="AR350" s="37"/>
      <c r="AS350" s="37"/>
      <c r="AT350" s="37"/>
      <c r="AU350" s="37"/>
      <c r="AV350" s="37"/>
      <c r="AW350" s="37"/>
      <c r="AX350" s="37" t="s">
        <v>135</v>
      </c>
      <c r="AY350" s="37"/>
      <c r="AZ350" s="58"/>
      <c r="BA350" s="37" t="s">
        <v>2496</v>
      </c>
      <c r="BB350" s="37" t="s">
        <v>2496</v>
      </c>
      <c r="BC350" s="37"/>
      <c r="BD350" s="37"/>
      <c r="BE350" s="37"/>
      <c r="BF350" s="37"/>
      <c r="BG350" s="37"/>
      <c r="BH350" s="37"/>
      <c r="BI350" s="37"/>
      <c r="BJ350" s="37"/>
      <c r="BK350" s="37"/>
      <c r="BL350" s="81"/>
      <c r="BM350" s="37"/>
      <c r="BN350" s="37"/>
      <c r="BO350" s="37"/>
      <c r="BP350" s="37"/>
      <c r="BQ350" s="37"/>
      <c r="BR350" s="37"/>
      <c r="BS350" s="37"/>
      <c r="BT350" s="37"/>
      <c r="BU350" s="37"/>
      <c r="BV350" s="81"/>
      <c r="BW350" s="50" t="str">
        <f t="shared" si="29"/>
        <v/>
      </c>
      <c r="BX350" s="62"/>
      <c r="BY350" s="62"/>
      <c r="BZ350" s="62"/>
      <c r="CA350" s="37"/>
      <c r="CB350" s="37"/>
      <c r="CC350" s="37"/>
      <c r="CD350" s="37"/>
      <c r="CE350" s="37"/>
      <c r="CF350" s="37"/>
      <c r="CG350" s="81"/>
      <c r="CH350" s="50" t="str">
        <f t="shared" si="28"/>
        <v/>
      </c>
      <c r="CI350" s="62"/>
      <c r="CJ350" s="62"/>
      <c r="CK350" s="62"/>
      <c r="CL350" s="37" t="s">
        <v>2443</v>
      </c>
      <c r="CM350" s="37" t="s">
        <v>2478</v>
      </c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0" s="37"/>
    </row>
    <row r="351" spans="1:108" ht="45" customHeight="1" x14ac:dyDescent="0.3">
      <c r="A351" s="50">
        <v>1243860233</v>
      </c>
      <c r="B351" s="37" t="s">
        <v>2428</v>
      </c>
      <c r="C351" s="81">
        <v>44623</v>
      </c>
      <c r="D351" s="81">
        <v>44623</v>
      </c>
      <c r="E351" s="50" t="e">
        <f>VLOOKUP(MATRIZ_PRINCIPAL_USUARIOS[[#This Row],[NUMERO DE DOCUMENTO]],#REF!,2,0)</f>
        <v>#REF!</v>
      </c>
      <c r="F351" s="50" t="e">
        <f>VLOOKUP(MATRIZ_PRINCIPAL_USUARIOS[[#This Row],[NOMBRE COMPLETO]],$E$659:$E$682,1,0)</f>
        <v>#N/A</v>
      </c>
      <c r="G351" s="50" t="s">
        <v>5501</v>
      </c>
      <c r="H351" s="37" t="s">
        <v>4102</v>
      </c>
      <c r="I351" s="37" t="s">
        <v>6747</v>
      </c>
      <c r="J351" s="37" t="str">
        <f>VLOOKUP(MATRIZ_PRINCIPAL_USUARIOS[[#This Row],[DUPLA]],DUPLAS[],2,0)</f>
        <v>EMILCE SANCHEZ - MARTHA PACASUCA</v>
      </c>
      <c r="K351" s="37" t="s">
        <v>1</v>
      </c>
      <c r="L351" s="37" t="s">
        <v>4477</v>
      </c>
      <c r="M351" s="37" t="s">
        <v>4478</v>
      </c>
      <c r="N351" s="37" t="s">
        <v>3900</v>
      </c>
      <c r="O351" s="37" t="s">
        <v>4038</v>
      </c>
      <c r="P3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AMY MARIANNE VASQUEZ MESA</v>
      </c>
      <c r="Q351" s="81">
        <v>44291</v>
      </c>
      <c r="R351" s="50">
        <f t="shared" ca="1" si="25"/>
        <v>1</v>
      </c>
      <c r="S351" s="50">
        <f t="shared" ca="1" si="26"/>
        <v>11</v>
      </c>
      <c r="T351" s="50">
        <f t="shared" ca="1" si="27"/>
        <v>10</v>
      </c>
      <c r="U351" s="37" t="str">
        <f ca="1">IF(MATRIZ_PRINCIPAL_USUARIOS[[#This Row],[FECHA DE NACIMIENTO]]&gt;0,CONCATENATE(R351," AÑOS ",S351," MESES ",T351," DIAS "),"")</f>
        <v xml:space="preserve">1 AÑOS 11 MESES 10 DIAS </v>
      </c>
      <c r="V3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1" s="116" t="s">
        <v>130</v>
      </c>
      <c r="X351" s="37" t="s">
        <v>8</v>
      </c>
      <c r="Y351" s="37" t="s">
        <v>116</v>
      </c>
      <c r="Z351" s="37" t="s">
        <v>116</v>
      </c>
      <c r="AA351" s="37" t="s">
        <v>2496</v>
      </c>
      <c r="AB351" s="37" t="s">
        <v>2496</v>
      </c>
      <c r="AC351" s="37"/>
      <c r="AD351" s="37" t="s">
        <v>2518</v>
      </c>
      <c r="AE351" s="37"/>
      <c r="AF351" s="37" t="s">
        <v>2496</v>
      </c>
      <c r="AG351" s="37" t="s">
        <v>2496</v>
      </c>
      <c r="AH351" s="37" t="s">
        <v>2496</v>
      </c>
      <c r="AI351" s="37" t="s">
        <v>2496</v>
      </c>
      <c r="AJ351" s="37" t="s">
        <v>2496</v>
      </c>
      <c r="AK351" s="37" t="s">
        <v>2496</v>
      </c>
      <c r="AL351" s="37" t="s">
        <v>2496</v>
      </c>
      <c r="AM351" s="37" t="s">
        <v>8</v>
      </c>
      <c r="AN351" s="37" t="s">
        <v>116</v>
      </c>
      <c r="AO351" s="37" t="s">
        <v>140</v>
      </c>
      <c r="AP351" s="62" t="s">
        <v>143</v>
      </c>
      <c r="AQ351" s="37" t="s">
        <v>151</v>
      </c>
      <c r="AR351" s="37" t="s">
        <v>4539</v>
      </c>
      <c r="AS351" s="37"/>
      <c r="AT351" s="37" t="s">
        <v>5160</v>
      </c>
      <c r="AU351" s="37">
        <v>3057196360</v>
      </c>
      <c r="AV351" s="37"/>
      <c r="AW351" s="37">
        <v>1</v>
      </c>
      <c r="AX351" s="37" t="s">
        <v>135</v>
      </c>
      <c r="AY351" s="37" t="s">
        <v>2496</v>
      </c>
      <c r="AZ351" s="58"/>
      <c r="BA351" s="37" t="s">
        <v>2496</v>
      </c>
      <c r="BB351" s="37" t="s">
        <v>2496</v>
      </c>
      <c r="BC351" s="37"/>
      <c r="BD351" s="37"/>
      <c r="BE351" s="37" t="s">
        <v>2434</v>
      </c>
      <c r="BF351" s="37" t="s">
        <v>2</v>
      </c>
      <c r="BG351" s="37">
        <v>1022993602</v>
      </c>
      <c r="BH351" s="37" t="s">
        <v>3993</v>
      </c>
      <c r="BI351" s="37" t="s">
        <v>3777</v>
      </c>
      <c r="BJ351" s="37" t="s">
        <v>4038</v>
      </c>
      <c r="BK351" s="37" t="s">
        <v>4160</v>
      </c>
      <c r="BL351" s="81">
        <v>34382</v>
      </c>
      <c r="BM351" s="37" t="s">
        <v>8</v>
      </c>
      <c r="BN351" s="37" t="s">
        <v>15</v>
      </c>
      <c r="BO351" s="37" t="s">
        <v>2847</v>
      </c>
      <c r="BP351" s="37" t="s">
        <v>2</v>
      </c>
      <c r="BQ351" s="37">
        <v>80901972</v>
      </c>
      <c r="BR351" s="37" t="s">
        <v>3948</v>
      </c>
      <c r="BS351" s="37" t="s">
        <v>5161</v>
      </c>
      <c r="BT351" s="37" t="s">
        <v>3900</v>
      </c>
      <c r="BU351" s="37" t="s">
        <v>3730</v>
      </c>
      <c r="BV351" s="81">
        <v>31184</v>
      </c>
      <c r="BW351" s="50">
        <f t="shared" ca="1" si="29"/>
        <v>37</v>
      </c>
      <c r="BX351" s="62" t="s">
        <v>8</v>
      </c>
      <c r="BY351" s="62" t="s">
        <v>116</v>
      </c>
      <c r="BZ351" s="62" t="s">
        <v>116</v>
      </c>
      <c r="CA351" s="37" t="s">
        <v>2</v>
      </c>
      <c r="CB351" s="37">
        <v>1022993602</v>
      </c>
      <c r="CC351" s="37" t="s">
        <v>3993</v>
      </c>
      <c r="CD351" s="37" t="s">
        <v>3777</v>
      </c>
      <c r="CE351" s="37" t="s">
        <v>4038</v>
      </c>
      <c r="CF351" s="37" t="s">
        <v>4160</v>
      </c>
      <c r="CG351" s="81">
        <v>34382</v>
      </c>
      <c r="CH351" s="50">
        <f t="shared" ca="1" si="28"/>
        <v>29</v>
      </c>
      <c r="CI351" s="62" t="s">
        <v>8</v>
      </c>
      <c r="CJ351" s="62" t="s">
        <v>15</v>
      </c>
      <c r="CK351" s="62" t="s">
        <v>2847</v>
      </c>
      <c r="CL351" s="37" t="s">
        <v>2443</v>
      </c>
      <c r="CM351" s="37" t="s">
        <v>2468</v>
      </c>
      <c r="CN351" s="37" t="s">
        <v>2495</v>
      </c>
      <c r="CO351" s="81">
        <v>44518</v>
      </c>
      <c r="CP351" s="37" t="s">
        <v>2495</v>
      </c>
      <c r="CQ351" s="37" t="s">
        <v>2495</v>
      </c>
      <c r="CR351" s="81">
        <v>44520</v>
      </c>
      <c r="CS351" s="37" t="s">
        <v>2496</v>
      </c>
      <c r="CT351" s="37"/>
      <c r="CU351" s="37"/>
      <c r="CV351" s="37" t="s">
        <v>4060</v>
      </c>
      <c r="CW351" s="37">
        <v>3100</v>
      </c>
      <c r="CX351" s="37">
        <v>49</v>
      </c>
      <c r="CY351" s="37"/>
      <c r="CZ351" s="37">
        <v>6</v>
      </c>
      <c r="DA351" s="37">
        <v>7</v>
      </c>
      <c r="DB351" s="37"/>
      <c r="DC3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1" s="37"/>
    </row>
    <row r="352" spans="1:108" ht="45" customHeight="1" x14ac:dyDescent="0.3">
      <c r="A352" s="50">
        <v>1021319356</v>
      </c>
      <c r="B352" s="37" t="s">
        <v>2428</v>
      </c>
      <c r="C352" s="81">
        <v>44623</v>
      </c>
      <c r="D352" s="81">
        <v>44837</v>
      </c>
      <c r="E352" s="50" t="e">
        <f>VLOOKUP(MATRIZ_PRINCIPAL_USUARIOS[[#This Row],[NUMERO DE DOCUMENTO]],#REF!,2,0)</f>
        <v>#REF!</v>
      </c>
      <c r="F352" s="154" t="e">
        <f>VLOOKUP(MATRIZ_PRINCIPAL_USUARIOS[[#This Row],[NOMBRE COMPLETO]],$E$659:$E$682,1,0)</f>
        <v>#N/A</v>
      </c>
      <c r="G352" s="50" t="s">
        <v>3686</v>
      </c>
      <c r="H352" s="37" t="s">
        <v>4102</v>
      </c>
      <c r="I352" s="37" t="s">
        <v>6747</v>
      </c>
      <c r="J352" s="37" t="str">
        <f>VLOOKUP(MATRIZ_PRINCIPAL_USUARIOS[[#This Row],[DUPLA]],DUPLAS[],2,0)</f>
        <v>EMILCE SANCHEZ - MARTHA PACASUCA</v>
      </c>
      <c r="K352" s="37" t="s">
        <v>1</v>
      </c>
      <c r="L352" s="37" t="s">
        <v>4479</v>
      </c>
      <c r="M352" s="37" t="s">
        <v>3816</v>
      </c>
      <c r="N352" s="37" t="s">
        <v>3818</v>
      </c>
      <c r="O352" s="37" t="s">
        <v>4475</v>
      </c>
      <c r="P3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LILA  VALERIA JIMENEZ AGAMEZ</v>
      </c>
      <c r="Q352" s="81">
        <v>44376</v>
      </c>
      <c r="R352" s="50">
        <f t="shared" ca="1" si="25"/>
        <v>1</v>
      </c>
      <c r="S352" s="50">
        <f t="shared" ca="1" si="26"/>
        <v>8</v>
      </c>
      <c r="T352" s="50">
        <f t="shared" ca="1" si="27"/>
        <v>14</v>
      </c>
      <c r="U352" s="37" t="str">
        <f ca="1">IF(MATRIZ_PRINCIPAL_USUARIOS[[#This Row],[FECHA DE NACIMIENTO]]&gt;0,CONCATENATE(R352," AÑOS ",S352," MESES ",T352," DIAS "),"")</f>
        <v xml:space="preserve">1 AÑOS 8 MESES 14 DIAS </v>
      </c>
      <c r="V3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2" s="116" t="s">
        <v>130</v>
      </c>
      <c r="X352" s="37" t="s">
        <v>8</v>
      </c>
      <c r="Y352" s="37" t="s">
        <v>116</v>
      </c>
      <c r="Z352" s="37" t="s">
        <v>116</v>
      </c>
      <c r="AA352" s="37" t="s">
        <v>2496</v>
      </c>
      <c r="AB352" s="37" t="s">
        <v>2496</v>
      </c>
      <c r="AC352" s="37"/>
      <c r="AD352" s="37" t="s">
        <v>2518</v>
      </c>
      <c r="AE352" s="37"/>
      <c r="AF352" s="37" t="s">
        <v>2496</v>
      </c>
      <c r="AG352" s="37" t="s">
        <v>2496</v>
      </c>
      <c r="AH352" s="37" t="s">
        <v>2496</v>
      </c>
      <c r="AI352" s="37" t="s">
        <v>2496</v>
      </c>
      <c r="AJ352" s="37" t="s">
        <v>2496</v>
      </c>
      <c r="AK352" s="37" t="s">
        <v>2496</v>
      </c>
      <c r="AL352" s="37" t="s">
        <v>2496</v>
      </c>
      <c r="AM352" s="37" t="s">
        <v>8</v>
      </c>
      <c r="AN352" s="37" t="s">
        <v>116</v>
      </c>
      <c r="AO352" s="37" t="s">
        <v>140</v>
      </c>
      <c r="AP352" s="62" t="s">
        <v>143</v>
      </c>
      <c r="AQ352" s="37" t="s">
        <v>151</v>
      </c>
      <c r="AR352" s="37" t="s">
        <v>4712</v>
      </c>
      <c r="AS352" s="37"/>
      <c r="AT352" s="37" t="s">
        <v>5158</v>
      </c>
      <c r="AU352" s="37">
        <v>3208240495</v>
      </c>
      <c r="AV352" s="37"/>
      <c r="AW352" s="37">
        <v>2</v>
      </c>
      <c r="AX352" s="37" t="s">
        <v>136</v>
      </c>
      <c r="AY352" s="37" t="s">
        <v>2496</v>
      </c>
      <c r="AZ352" s="58"/>
      <c r="BA352" s="37" t="s">
        <v>2496</v>
      </c>
      <c r="BB352" s="37" t="s">
        <v>2496</v>
      </c>
      <c r="BC352" s="37"/>
      <c r="BD352" s="37"/>
      <c r="BE352" s="37" t="s">
        <v>2434</v>
      </c>
      <c r="BF352" s="37" t="s">
        <v>2</v>
      </c>
      <c r="BG352" s="37">
        <v>1000985936</v>
      </c>
      <c r="BH352" s="37" t="s">
        <v>3742</v>
      </c>
      <c r="BI352" s="37" t="s">
        <v>3783</v>
      </c>
      <c r="BJ352" s="37" t="s">
        <v>4475</v>
      </c>
      <c r="BK352" s="37" t="s">
        <v>4476</v>
      </c>
      <c r="BL352" s="81">
        <v>36608</v>
      </c>
      <c r="BM352" s="37" t="s">
        <v>8</v>
      </c>
      <c r="BN352" s="37" t="s">
        <v>116</v>
      </c>
      <c r="BO352" s="37" t="s">
        <v>116</v>
      </c>
      <c r="BP352" s="37"/>
      <c r="BQ352" s="37"/>
      <c r="BR352" s="37"/>
      <c r="BS352" s="37"/>
      <c r="BT352" s="37"/>
      <c r="BU352" s="37"/>
      <c r="BV352" s="81"/>
      <c r="BW352" s="50" t="str">
        <f t="shared" si="29"/>
        <v/>
      </c>
      <c r="BX352" s="62"/>
      <c r="BY352" s="62"/>
      <c r="BZ352" s="62"/>
      <c r="CA352" s="37" t="s">
        <v>2</v>
      </c>
      <c r="CB352" s="37">
        <v>1000985936</v>
      </c>
      <c r="CC352" s="37" t="s">
        <v>3742</v>
      </c>
      <c r="CD352" s="37" t="s">
        <v>3783</v>
      </c>
      <c r="CE352" s="37" t="s">
        <v>4475</v>
      </c>
      <c r="CF352" s="37" t="s">
        <v>4476</v>
      </c>
      <c r="CG352" s="81">
        <v>36608</v>
      </c>
      <c r="CH352" s="50">
        <f t="shared" ca="1" si="28"/>
        <v>22</v>
      </c>
      <c r="CI352" s="62" t="s">
        <v>8</v>
      </c>
      <c r="CJ352" s="62" t="s">
        <v>116</v>
      </c>
      <c r="CK352" s="62" t="s">
        <v>8</v>
      </c>
      <c r="CL352" s="37" t="s">
        <v>2444</v>
      </c>
      <c r="CM352" s="37" t="s">
        <v>2462</v>
      </c>
      <c r="CN352" s="37" t="s">
        <v>2495</v>
      </c>
      <c r="CO352" s="81">
        <v>44560</v>
      </c>
      <c r="CP352" s="37" t="s">
        <v>2495</v>
      </c>
      <c r="CQ352" s="37" t="s">
        <v>2495</v>
      </c>
      <c r="CR352" s="81">
        <v>44616</v>
      </c>
      <c r="CS352" s="37" t="s">
        <v>2495</v>
      </c>
      <c r="CT352" s="37"/>
      <c r="CU352" s="37"/>
      <c r="CV352" s="37">
        <v>88</v>
      </c>
      <c r="CW352" s="37">
        <v>2150</v>
      </c>
      <c r="CX352" s="37">
        <v>38</v>
      </c>
      <c r="CY352" s="37"/>
      <c r="CZ352" s="37">
        <v>4</v>
      </c>
      <c r="DA352" s="37">
        <v>6</v>
      </c>
      <c r="DB352" s="37"/>
      <c r="DC3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2" s="37"/>
    </row>
    <row r="353" spans="1:108" ht="45" customHeight="1" x14ac:dyDescent="0.3">
      <c r="A353" s="50">
        <v>1023047162</v>
      </c>
      <c r="B353" s="37" t="s">
        <v>2427</v>
      </c>
      <c r="C353" s="81">
        <v>44623</v>
      </c>
      <c r="D353" s="81"/>
      <c r="E353" s="50"/>
      <c r="F353" s="50"/>
      <c r="G353" s="50"/>
      <c r="H353" s="37" t="s">
        <v>4102</v>
      </c>
      <c r="I353" s="37" t="s">
        <v>6745</v>
      </c>
      <c r="J353" s="37" t="str">
        <f>VLOOKUP(MATRIZ_PRINCIPAL_USUARIOS[[#This Row],[DUPLA]],DUPLAS[],2,0)</f>
        <v>NIKOL MALES - ANDREA ROCIO</v>
      </c>
      <c r="K353" s="37" t="s">
        <v>1</v>
      </c>
      <c r="L353" s="37" t="s">
        <v>3988</v>
      </c>
      <c r="M353" s="37" t="s">
        <v>4480</v>
      </c>
      <c r="N353" s="37" t="s">
        <v>3737</v>
      </c>
      <c r="O353" s="37" t="s">
        <v>4481</v>
      </c>
      <c r="P3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YENIFER MARIAN GONZALEZ ZUBIETA</v>
      </c>
      <c r="Q353" s="81">
        <v>44435</v>
      </c>
      <c r="R353" s="50">
        <f t="shared" ca="1" si="25"/>
        <v>1</v>
      </c>
      <c r="S353" s="50">
        <f t="shared" ca="1" si="26"/>
        <v>6</v>
      </c>
      <c r="T353" s="50">
        <f t="shared" ca="1" si="27"/>
        <v>16</v>
      </c>
      <c r="U353" s="37" t="str">
        <f ca="1">IF(MATRIZ_PRINCIPAL_USUARIOS[[#This Row],[FECHA DE NACIMIENTO]]&gt;0,CONCATENATE(R353," AÑOS ",S353," MESES ",T353," DIAS "),"")</f>
        <v xml:space="preserve">1 AÑOS 6 MESES 16 DIAS </v>
      </c>
      <c r="V3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3" s="116" t="s">
        <v>129</v>
      </c>
      <c r="X353" s="37" t="s">
        <v>8</v>
      </c>
      <c r="Y353" s="37" t="s">
        <v>116</v>
      </c>
      <c r="Z353" s="37" t="s">
        <v>116</v>
      </c>
      <c r="AA353" s="37" t="s">
        <v>2496</v>
      </c>
      <c r="AB353" s="37" t="s">
        <v>2496</v>
      </c>
      <c r="AC353" s="37"/>
      <c r="AD353" s="37" t="s">
        <v>2518</v>
      </c>
      <c r="AE353" s="37"/>
      <c r="AF353" s="37" t="s">
        <v>2496</v>
      </c>
      <c r="AG353" s="37" t="s">
        <v>2496</v>
      </c>
      <c r="AH353" s="37" t="s">
        <v>2496</v>
      </c>
      <c r="AI353" s="37" t="s">
        <v>2496</v>
      </c>
      <c r="AJ353" s="37" t="s">
        <v>2496</v>
      </c>
      <c r="AK353" s="37" t="s">
        <v>2496</v>
      </c>
      <c r="AL353" s="37" t="s">
        <v>2496</v>
      </c>
      <c r="AM353" s="37" t="s">
        <v>8</v>
      </c>
      <c r="AN353" s="37" t="s">
        <v>116</v>
      </c>
      <c r="AO353" s="37" t="s">
        <v>140</v>
      </c>
      <c r="AP353" s="62" t="s">
        <v>143</v>
      </c>
      <c r="AQ353" s="37" t="s">
        <v>151</v>
      </c>
      <c r="AR353" s="37" t="s">
        <v>4596</v>
      </c>
      <c r="AS353" s="37"/>
      <c r="AT353" s="37" t="s">
        <v>5162</v>
      </c>
      <c r="AU353" s="37">
        <v>3222481920</v>
      </c>
      <c r="AV353" s="37"/>
      <c r="AW353" s="37">
        <v>1</v>
      </c>
      <c r="AX353" s="37" t="s">
        <v>135</v>
      </c>
      <c r="AY353" s="37" t="s">
        <v>2496</v>
      </c>
      <c r="AZ353" s="58"/>
      <c r="BA353" s="37" t="s">
        <v>2496</v>
      </c>
      <c r="BB353" s="37" t="s">
        <v>2496</v>
      </c>
      <c r="BC353" s="37"/>
      <c r="BD353" s="37"/>
      <c r="BE353" s="37" t="s">
        <v>2434</v>
      </c>
      <c r="BF353" s="37" t="s">
        <v>3</v>
      </c>
      <c r="BG353" s="37">
        <v>1022933244</v>
      </c>
      <c r="BH353" s="37" t="s">
        <v>4661</v>
      </c>
      <c r="BI353" s="37" t="s">
        <v>3906</v>
      </c>
      <c r="BJ353" s="37" t="s">
        <v>5163</v>
      </c>
      <c r="BK353" s="37" t="s">
        <v>5164</v>
      </c>
      <c r="BL353" s="81">
        <v>38452</v>
      </c>
      <c r="BM353" s="37" t="s">
        <v>8</v>
      </c>
      <c r="BN353" s="37" t="s">
        <v>116</v>
      </c>
      <c r="BO353" s="37" t="s">
        <v>116</v>
      </c>
      <c r="BP353" s="37"/>
      <c r="BQ353" s="37"/>
      <c r="BR353" s="37"/>
      <c r="BS353" s="37"/>
      <c r="BT353" s="37"/>
      <c r="BU353" s="37"/>
      <c r="BV353" s="81"/>
      <c r="BW353" s="50" t="str">
        <f t="shared" si="29"/>
        <v/>
      </c>
      <c r="BX353" s="62"/>
      <c r="BY353" s="62"/>
      <c r="BZ353" s="62"/>
      <c r="CA353" s="37" t="s">
        <v>3</v>
      </c>
      <c r="CB353" s="37">
        <v>1022933244</v>
      </c>
      <c r="CC353" s="37" t="s">
        <v>4661</v>
      </c>
      <c r="CD353" s="37" t="s">
        <v>3906</v>
      </c>
      <c r="CE353" s="37" t="s">
        <v>5163</v>
      </c>
      <c r="CF353" s="37" t="s">
        <v>5164</v>
      </c>
      <c r="CG353" s="81">
        <v>38452</v>
      </c>
      <c r="CH353" s="50">
        <f t="shared" ca="1" si="28"/>
        <v>17</v>
      </c>
      <c r="CI353" s="62" t="s">
        <v>8</v>
      </c>
      <c r="CJ353" s="62" t="s">
        <v>116</v>
      </c>
      <c r="CK353" s="62" t="s">
        <v>116</v>
      </c>
      <c r="CL353" s="37" t="s">
        <v>2443</v>
      </c>
      <c r="CM353" s="37" t="s">
        <v>2457</v>
      </c>
      <c r="CN353" s="37" t="s">
        <v>2495</v>
      </c>
      <c r="CO353" s="81">
        <v>44552</v>
      </c>
      <c r="CP353" s="37" t="s">
        <v>2495</v>
      </c>
      <c r="CQ353" s="37" t="s">
        <v>2495</v>
      </c>
      <c r="CR353" s="81">
        <v>44609</v>
      </c>
      <c r="CS353" s="37" t="s">
        <v>2495</v>
      </c>
      <c r="CT353" s="37"/>
      <c r="CU353" s="37"/>
      <c r="CV353" s="37">
        <v>37</v>
      </c>
      <c r="CW353" s="37">
        <v>2645</v>
      </c>
      <c r="CX353" s="37" t="s">
        <v>5291</v>
      </c>
      <c r="CY353" s="37"/>
      <c r="CZ353" s="37">
        <v>3</v>
      </c>
      <c r="DA353" s="37">
        <v>4</v>
      </c>
      <c r="DB353" s="37"/>
      <c r="DC3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3" s="37"/>
    </row>
    <row r="354" spans="1:108" ht="45" customHeight="1" x14ac:dyDescent="0.3">
      <c r="A354" s="50">
        <v>1243860582</v>
      </c>
      <c r="B354" s="37" t="s">
        <v>2427</v>
      </c>
      <c r="C354" s="81">
        <v>44623</v>
      </c>
      <c r="D354" s="81"/>
      <c r="E354" s="50"/>
      <c r="F354" s="50"/>
      <c r="G354" s="50"/>
      <c r="H354" s="37" t="s">
        <v>4102</v>
      </c>
      <c r="I354" s="37" t="s">
        <v>6747</v>
      </c>
      <c r="J354" s="37" t="str">
        <f>VLOOKUP(MATRIZ_PRINCIPAL_USUARIOS[[#This Row],[DUPLA]],DUPLAS[],2,0)</f>
        <v>EMILCE SANCHEZ - MARTHA PACASUCA</v>
      </c>
      <c r="K354" s="37" t="s">
        <v>1</v>
      </c>
      <c r="L354" s="37" t="s">
        <v>3890</v>
      </c>
      <c r="M354" s="37" t="s">
        <v>4482</v>
      </c>
      <c r="N354" s="37" t="s">
        <v>3761</v>
      </c>
      <c r="O354" s="37" t="s">
        <v>3805</v>
      </c>
      <c r="P3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DULCE PALOMA CASTRO ORTIZ</v>
      </c>
      <c r="Q354" s="81">
        <v>44431</v>
      </c>
      <c r="R354" s="50">
        <f t="shared" ca="1" si="25"/>
        <v>1</v>
      </c>
      <c r="S354" s="50">
        <f t="shared" ca="1" si="26"/>
        <v>6</v>
      </c>
      <c r="T354" s="50">
        <f t="shared" ca="1" si="27"/>
        <v>20</v>
      </c>
      <c r="U354" s="37" t="str">
        <f ca="1">IF(MATRIZ_PRINCIPAL_USUARIOS[[#This Row],[FECHA DE NACIMIENTO]]&gt;0,CONCATENATE(R354," AÑOS ",S354," MESES ",T354," DIAS "),"")</f>
        <v xml:space="preserve">1 AÑOS 6 MESES 20 DIAS </v>
      </c>
      <c r="V3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4" s="116" t="s">
        <v>130</v>
      </c>
      <c r="X354" s="37" t="s">
        <v>8</v>
      </c>
      <c r="Y354" s="37" t="s">
        <v>116</v>
      </c>
      <c r="Z354" s="37" t="s">
        <v>116</v>
      </c>
      <c r="AA354" s="37" t="s">
        <v>2496</v>
      </c>
      <c r="AB354" s="37" t="s">
        <v>2496</v>
      </c>
      <c r="AC354" s="37"/>
      <c r="AD354" s="37" t="s">
        <v>2518</v>
      </c>
      <c r="AE354" s="37"/>
      <c r="AF354" s="37" t="s">
        <v>2496</v>
      </c>
      <c r="AG354" s="37" t="s">
        <v>2496</v>
      </c>
      <c r="AH354" s="37" t="s">
        <v>2496</v>
      </c>
      <c r="AI354" s="37" t="s">
        <v>2496</v>
      </c>
      <c r="AJ354" s="37" t="s">
        <v>2496</v>
      </c>
      <c r="AK354" s="37" t="s">
        <v>2496</v>
      </c>
      <c r="AL354" s="37" t="s">
        <v>2496</v>
      </c>
      <c r="AM354" s="37" t="s">
        <v>8</v>
      </c>
      <c r="AN354" s="37" t="s">
        <v>116</v>
      </c>
      <c r="AO354" s="37" t="s">
        <v>141</v>
      </c>
      <c r="AP354" s="37"/>
      <c r="AQ354" s="37" t="s">
        <v>2606</v>
      </c>
      <c r="AR354" s="37"/>
      <c r="AS354" s="37" t="s">
        <v>5165</v>
      </c>
      <c r="AT354" s="37"/>
      <c r="AU354" s="37">
        <v>3232487845</v>
      </c>
      <c r="AV354" s="37"/>
      <c r="AW354" s="37"/>
      <c r="AX354" s="37" t="s">
        <v>135</v>
      </c>
      <c r="AY354" s="37" t="s">
        <v>2496</v>
      </c>
      <c r="AZ354" s="58"/>
      <c r="BA354" s="37" t="s">
        <v>2496</v>
      </c>
      <c r="BB354" s="37" t="s">
        <v>2496</v>
      </c>
      <c r="BC354" s="37"/>
      <c r="BD354" s="37"/>
      <c r="BE354" s="37" t="s">
        <v>2434</v>
      </c>
      <c r="BF354" s="37" t="s">
        <v>2</v>
      </c>
      <c r="BG354" s="37">
        <v>1123180481</v>
      </c>
      <c r="BH354" s="37" t="s">
        <v>5166</v>
      </c>
      <c r="BI354" s="37" t="s">
        <v>5167</v>
      </c>
      <c r="BJ354" s="37" t="s">
        <v>5168</v>
      </c>
      <c r="BK354" s="37" t="s">
        <v>5169</v>
      </c>
      <c r="BL354" s="81">
        <v>33072</v>
      </c>
      <c r="BM354" s="37" t="s">
        <v>8</v>
      </c>
      <c r="BN354" s="37" t="s">
        <v>14</v>
      </c>
      <c r="BO354" s="37"/>
      <c r="BP354" s="37" t="s">
        <v>2</v>
      </c>
      <c r="BQ354" s="37">
        <v>1013614830</v>
      </c>
      <c r="BR354" s="37" t="s">
        <v>5170</v>
      </c>
      <c r="BS354" s="37" t="s">
        <v>5171</v>
      </c>
      <c r="BT354" s="37" t="s">
        <v>5172</v>
      </c>
      <c r="BU354" s="37" t="s">
        <v>5173</v>
      </c>
      <c r="BV354" s="81">
        <v>32971</v>
      </c>
      <c r="BW354" s="50">
        <f t="shared" ca="1" si="29"/>
        <v>32</v>
      </c>
      <c r="BX354" s="62" t="s">
        <v>8</v>
      </c>
      <c r="BY354" s="62" t="s">
        <v>38</v>
      </c>
      <c r="BZ354" s="62"/>
      <c r="CA354" s="37" t="s">
        <v>2</v>
      </c>
      <c r="CB354" s="37">
        <v>1123180481</v>
      </c>
      <c r="CC354" s="37" t="s">
        <v>5166</v>
      </c>
      <c r="CD354" s="37" t="s">
        <v>5167</v>
      </c>
      <c r="CE354" s="37" t="s">
        <v>5168</v>
      </c>
      <c r="CF354" s="37" t="s">
        <v>5169</v>
      </c>
      <c r="CG354" s="81">
        <v>33072</v>
      </c>
      <c r="CH354" s="50">
        <f t="shared" ca="1" si="28"/>
        <v>32</v>
      </c>
      <c r="CI354" s="62" t="s">
        <v>8</v>
      </c>
      <c r="CJ354" s="62" t="s">
        <v>14</v>
      </c>
      <c r="CK354" s="62"/>
      <c r="CL354" s="37" t="s">
        <v>2443</v>
      </c>
      <c r="CM354" s="37" t="s">
        <v>2457</v>
      </c>
      <c r="CN354" s="37" t="s">
        <v>2495</v>
      </c>
      <c r="CO354" s="81">
        <v>44616</v>
      </c>
      <c r="CP354" s="37" t="s">
        <v>2495</v>
      </c>
      <c r="CQ354" s="37" t="s">
        <v>2495</v>
      </c>
      <c r="CR354" s="81">
        <v>44589</v>
      </c>
      <c r="CS354" s="37" t="s">
        <v>2496</v>
      </c>
      <c r="CT354" s="37"/>
      <c r="CU354" s="37"/>
      <c r="CV354" s="37">
        <v>39</v>
      </c>
      <c r="CW354" s="37">
        <v>2545</v>
      </c>
      <c r="CX354" s="37">
        <v>48</v>
      </c>
      <c r="CY354" s="37"/>
      <c r="CZ354" s="37"/>
      <c r="DA354" s="37"/>
      <c r="DB354" s="37"/>
      <c r="DC3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4" s="37"/>
    </row>
    <row r="355" spans="1:108" ht="45" customHeight="1" x14ac:dyDescent="0.3">
      <c r="A355" s="50">
        <v>1027153713</v>
      </c>
      <c r="B355" s="37" t="s">
        <v>2428</v>
      </c>
      <c r="C355" s="81">
        <v>44623</v>
      </c>
      <c r="D355" s="81">
        <v>44676</v>
      </c>
      <c r="E355" s="50" t="e">
        <f>VLOOKUP(MATRIZ_PRINCIPAL_USUARIOS[[#This Row],[NUMERO DE DOCUMENTO]],#REF!,2,0)</f>
        <v>#REF!</v>
      </c>
      <c r="F355" s="50" t="e">
        <f>VLOOKUP(MATRIZ_PRINCIPAL_USUARIOS[[#This Row],[NOMBRE COMPLETO]],$E$659:$E$682,1,0)</f>
        <v>#N/A</v>
      </c>
      <c r="G355" s="50"/>
      <c r="H355" s="37" t="s">
        <v>4102</v>
      </c>
      <c r="I355" s="37" t="s">
        <v>6748</v>
      </c>
      <c r="J355" s="37" t="str">
        <f>VLOOKUP(MATRIZ_PRINCIPAL_USUARIOS[[#This Row],[DUPLA]],DUPLAS[],2,0)</f>
        <v>GLORIA GUERRA - KAROL</v>
      </c>
      <c r="K355" s="37" t="s">
        <v>1</v>
      </c>
      <c r="L355" s="37" t="s">
        <v>3871</v>
      </c>
      <c r="M355" s="37" t="s">
        <v>4483</v>
      </c>
      <c r="N355" s="37" t="s">
        <v>3808</v>
      </c>
      <c r="O355" s="37" t="s">
        <v>4484</v>
      </c>
      <c r="P3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VALERY KATELEYA PEREZ CORREAL</v>
      </c>
      <c r="Q355" s="81">
        <v>44153</v>
      </c>
      <c r="R355" s="50">
        <f t="shared" ca="1" si="25"/>
        <v>2</v>
      </c>
      <c r="S355" s="50">
        <f t="shared" ca="1" si="26"/>
        <v>3</v>
      </c>
      <c r="T355" s="50">
        <f t="shared" ca="1" si="27"/>
        <v>25</v>
      </c>
      <c r="U355" s="37" t="str">
        <f ca="1">IF(MATRIZ_PRINCIPAL_USUARIOS[[#This Row],[FECHA DE NACIMIENTO]]&gt;0,CONCATENATE(R355," AÑOS ",S355," MESES ",T355," DIAS "),"")</f>
        <v xml:space="preserve">2 AÑOS 3 MESES 25 DIAS </v>
      </c>
      <c r="V3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5" s="116" t="s">
        <v>130</v>
      </c>
      <c r="X355" s="37" t="s">
        <v>8</v>
      </c>
      <c r="Y355" s="37" t="s">
        <v>116</v>
      </c>
      <c r="Z355" s="37" t="s">
        <v>116</v>
      </c>
      <c r="AA355" s="37" t="s">
        <v>2496</v>
      </c>
      <c r="AB355" s="37" t="s">
        <v>2496</v>
      </c>
      <c r="AC355" s="37"/>
      <c r="AD355" s="37" t="s">
        <v>2518</v>
      </c>
      <c r="AE355" s="37"/>
      <c r="AF355" s="37" t="s">
        <v>2496</v>
      </c>
      <c r="AG355" s="37" t="s">
        <v>2496</v>
      </c>
      <c r="AH355" s="37" t="s">
        <v>2496</v>
      </c>
      <c r="AI355" s="37" t="s">
        <v>2496</v>
      </c>
      <c r="AJ355" s="37" t="s">
        <v>2496</v>
      </c>
      <c r="AK355" s="37" t="s">
        <v>2496</v>
      </c>
      <c r="AL355" s="37" t="s">
        <v>2496</v>
      </c>
      <c r="AM355" s="37" t="s">
        <v>8</v>
      </c>
      <c r="AN355" s="37" t="s">
        <v>116</v>
      </c>
      <c r="AO355" s="37" t="s">
        <v>140</v>
      </c>
      <c r="AP355" s="62" t="s">
        <v>143</v>
      </c>
      <c r="AQ355" s="37" t="s">
        <v>151</v>
      </c>
      <c r="AR355" s="37" t="s">
        <v>4501</v>
      </c>
      <c r="AS355" s="37"/>
      <c r="AT355" s="37" t="s">
        <v>5174</v>
      </c>
      <c r="AU355" s="37">
        <v>3138987066</v>
      </c>
      <c r="AV355" s="37"/>
      <c r="AW355" s="37">
        <v>1</v>
      </c>
      <c r="AX355" s="37" t="s">
        <v>135</v>
      </c>
      <c r="AY355" s="37" t="s">
        <v>2495</v>
      </c>
      <c r="AZ355" s="58" t="s">
        <v>3590</v>
      </c>
      <c r="BA355" s="37" t="s">
        <v>2496</v>
      </c>
      <c r="BB355" s="37" t="s">
        <v>2496</v>
      </c>
      <c r="BC355" s="37"/>
      <c r="BD355" s="37"/>
      <c r="BE355" s="37" t="s">
        <v>2434</v>
      </c>
      <c r="BF355" s="37" t="s">
        <v>2</v>
      </c>
      <c r="BG355" s="37">
        <v>1013677940</v>
      </c>
      <c r="BH355" s="37" t="s">
        <v>3768</v>
      </c>
      <c r="BI355" s="37" t="s">
        <v>3736</v>
      </c>
      <c r="BJ355" s="37" t="s">
        <v>3825</v>
      </c>
      <c r="BK355" s="37" t="s">
        <v>3795</v>
      </c>
      <c r="BL355" s="81">
        <v>28456</v>
      </c>
      <c r="BM355" s="37" t="s">
        <v>8</v>
      </c>
      <c r="BN355" s="37" t="s">
        <v>116</v>
      </c>
      <c r="BO355" s="37" t="s">
        <v>116</v>
      </c>
      <c r="BP355" s="37"/>
      <c r="BQ355" s="37"/>
      <c r="BR355" s="37"/>
      <c r="BS355" s="37"/>
      <c r="BT355" s="37"/>
      <c r="BU355" s="37"/>
      <c r="BV355" s="81"/>
      <c r="BW355" s="50" t="str">
        <f t="shared" si="29"/>
        <v/>
      </c>
      <c r="BX355" s="62"/>
      <c r="BY355" s="62"/>
      <c r="BZ355" s="62"/>
      <c r="CA355" s="37" t="s">
        <v>2</v>
      </c>
      <c r="CB355" s="37">
        <v>1013677940</v>
      </c>
      <c r="CC355" s="37" t="s">
        <v>3768</v>
      </c>
      <c r="CD355" s="37" t="s">
        <v>3736</v>
      </c>
      <c r="CE355" s="37" t="s">
        <v>3825</v>
      </c>
      <c r="CF355" s="37" t="s">
        <v>3795</v>
      </c>
      <c r="CG355" s="81">
        <v>28456</v>
      </c>
      <c r="CH355" s="50">
        <f t="shared" ca="1" si="28"/>
        <v>45</v>
      </c>
      <c r="CI355" s="62" t="s">
        <v>8</v>
      </c>
      <c r="CJ355" s="62" t="s">
        <v>116</v>
      </c>
      <c r="CK355" s="62" t="s">
        <v>116</v>
      </c>
      <c r="CL355" s="37" t="s">
        <v>2444</v>
      </c>
      <c r="CM355" s="37" t="s">
        <v>2468</v>
      </c>
      <c r="CN355" s="37" t="s">
        <v>2495</v>
      </c>
      <c r="CO355" s="81">
        <v>44524</v>
      </c>
      <c r="CP355" s="37" t="s">
        <v>2495</v>
      </c>
      <c r="CQ355" s="37" t="s">
        <v>2496</v>
      </c>
      <c r="CR355" s="37"/>
      <c r="CS355" s="37" t="s">
        <v>2496</v>
      </c>
      <c r="CT355" s="37"/>
      <c r="CU355" s="37"/>
      <c r="CV355" s="37">
        <v>37</v>
      </c>
      <c r="CW355" s="37">
        <v>3320</v>
      </c>
      <c r="CX355" s="37">
        <v>53</v>
      </c>
      <c r="CY355" s="37"/>
      <c r="CZ355" s="37">
        <v>6</v>
      </c>
      <c r="DA355" s="37">
        <v>7</v>
      </c>
      <c r="DB355" s="37"/>
      <c r="DC3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5" s="37"/>
    </row>
    <row r="356" spans="1:108" ht="45" customHeight="1" x14ac:dyDescent="0.3">
      <c r="A356" s="50">
        <v>1023045860</v>
      </c>
      <c r="B356" s="37" t="s">
        <v>2427</v>
      </c>
      <c r="C356" s="81">
        <v>44623</v>
      </c>
      <c r="D356" s="81"/>
      <c r="E356" s="50"/>
      <c r="F356" s="50"/>
      <c r="G356" s="50" t="s">
        <v>3686</v>
      </c>
      <c r="H356" s="37" t="s">
        <v>4102</v>
      </c>
      <c r="I356" s="37" t="s">
        <v>6748</v>
      </c>
      <c r="J356" s="37" t="str">
        <f>VLOOKUP(MATRIZ_PRINCIPAL_USUARIOS[[#This Row],[DUPLA]],DUPLAS[],2,0)</f>
        <v>GLORIA GUERRA - KAROL</v>
      </c>
      <c r="K356" s="37" t="s">
        <v>1</v>
      </c>
      <c r="L356" s="37" t="s">
        <v>3729</v>
      </c>
      <c r="M356" s="37"/>
      <c r="N356" s="37" t="s">
        <v>4485</v>
      </c>
      <c r="O356" s="37" t="s">
        <v>3776</v>
      </c>
      <c r="P3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 BEJARANO CARVAJAL</v>
      </c>
      <c r="Q356" s="81">
        <v>44159</v>
      </c>
      <c r="R356" s="50">
        <f t="shared" ca="1" si="25"/>
        <v>2</v>
      </c>
      <c r="S356" s="50">
        <f t="shared" ca="1" si="26"/>
        <v>3</v>
      </c>
      <c r="T356" s="50">
        <f t="shared" ca="1" si="27"/>
        <v>19</v>
      </c>
      <c r="U356" s="37" t="str">
        <f ca="1">IF(MATRIZ_PRINCIPAL_USUARIOS[[#This Row],[FECHA DE NACIMIENTO]]&gt;0,CONCATENATE(R356," AÑOS ",S356," MESES ",T356," DIAS "),"")</f>
        <v xml:space="preserve">2 AÑOS 3 MESES 19 DIAS </v>
      </c>
      <c r="V3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6" s="116" t="s">
        <v>129</v>
      </c>
      <c r="X356" s="37" t="s">
        <v>8</v>
      </c>
      <c r="Y356" s="37" t="s">
        <v>116</v>
      </c>
      <c r="Z356" s="37" t="s">
        <v>116</v>
      </c>
      <c r="AA356" s="37" t="s">
        <v>2496</v>
      </c>
      <c r="AB356" s="37" t="s">
        <v>2496</v>
      </c>
      <c r="AC356" s="37"/>
      <c r="AD356" s="37" t="s">
        <v>2518</v>
      </c>
      <c r="AE356" s="37"/>
      <c r="AF356" s="37" t="s">
        <v>2496</v>
      </c>
      <c r="AG356" s="37" t="s">
        <v>2496</v>
      </c>
      <c r="AH356" s="37" t="s">
        <v>2496</v>
      </c>
      <c r="AI356" s="37" t="s">
        <v>2496</v>
      </c>
      <c r="AJ356" s="37" t="s">
        <v>2496</v>
      </c>
      <c r="AK356" s="37" t="s">
        <v>2496</v>
      </c>
      <c r="AL356" s="37" t="s">
        <v>2496</v>
      </c>
      <c r="AM356" s="37" t="s">
        <v>8</v>
      </c>
      <c r="AN356" s="37" t="s">
        <v>116</v>
      </c>
      <c r="AO356" s="37" t="s">
        <v>140</v>
      </c>
      <c r="AP356" s="62" t="s">
        <v>143</v>
      </c>
      <c r="AQ356" s="37" t="s">
        <v>151</v>
      </c>
      <c r="AR356" s="37"/>
      <c r="AS356" s="37"/>
      <c r="AT356" s="37" t="s">
        <v>5175</v>
      </c>
      <c r="AU356" s="37">
        <v>3123934041</v>
      </c>
      <c r="AV356" s="37"/>
      <c r="AW356" s="37">
        <v>1</v>
      </c>
      <c r="AX356" s="37" t="s">
        <v>135</v>
      </c>
      <c r="AY356" s="37" t="s">
        <v>2495</v>
      </c>
      <c r="AZ356" s="58" t="s">
        <v>3595</v>
      </c>
      <c r="BA356" s="37" t="s">
        <v>2496</v>
      </c>
      <c r="BB356" s="37" t="s">
        <v>2496</v>
      </c>
      <c r="BC356" s="37"/>
      <c r="BD356" s="37"/>
      <c r="BE356" s="37" t="s">
        <v>2615</v>
      </c>
      <c r="BF356" s="37" t="s">
        <v>2</v>
      </c>
      <c r="BG356" s="37">
        <v>1023024089</v>
      </c>
      <c r="BH356" s="37" t="s">
        <v>3932</v>
      </c>
      <c r="BI356" s="37" t="s">
        <v>6584</v>
      </c>
      <c r="BJ356" s="37" t="s">
        <v>6583</v>
      </c>
      <c r="BK356" s="37" t="s">
        <v>4329</v>
      </c>
      <c r="BL356" s="81">
        <v>44811</v>
      </c>
      <c r="BM356" s="37" t="s">
        <v>8</v>
      </c>
      <c r="BN356" s="37" t="s">
        <v>116</v>
      </c>
      <c r="BO356" s="37" t="s">
        <v>116</v>
      </c>
      <c r="BP356" s="37"/>
      <c r="BQ356" s="37"/>
      <c r="BR356" s="37"/>
      <c r="BS356" s="37"/>
      <c r="BT356" s="37"/>
      <c r="BU356" s="37"/>
      <c r="BV356" s="81"/>
      <c r="BW356" s="50" t="str">
        <f t="shared" si="29"/>
        <v/>
      </c>
      <c r="BX356" s="62"/>
      <c r="BY356" s="62"/>
      <c r="BZ356" s="62"/>
      <c r="CA356" s="37" t="s">
        <v>2</v>
      </c>
      <c r="CB356" s="37">
        <v>1023016908</v>
      </c>
      <c r="CC356" s="37" t="s">
        <v>3972</v>
      </c>
      <c r="CD356" s="37"/>
      <c r="CE356" s="37" t="s">
        <v>3776</v>
      </c>
      <c r="CF356" s="37" t="s">
        <v>2714</v>
      </c>
      <c r="CG356" s="81">
        <v>35377</v>
      </c>
      <c r="CH356" s="50">
        <f t="shared" ca="1" si="28"/>
        <v>26</v>
      </c>
      <c r="CI356" s="62" t="s">
        <v>8</v>
      </c>
      <c r="CJ356" s="62" t="s">
        <v>29</v>
      </c>
      <c r="CK356" s="62" t="s">
        <v>3393</v>
      </c>
      <c r="CL356" s="37" t="s">
        <v>2444</v>
      </c>
      <c r="CM356" s="37" t="s">
        <v>2468</v>
      </c>
      <c r="CN356" s="37" t="s">
        <v>2495</v>
      </c>
      <c r="CO356" s="81">
        <v>44530</v>
      </c>
      <c r="CP356" s="37" t="s">
        <v>2495</v>
      </c>
      <c r="CQ356" s="37" t="s">
        <v>2495</v>
      </c>
      <c r="CR356" s="81">
        <v>44620</v>
      </c>
      <c r="CS356" s="37" t="s">
        <v>2496</v>
      </c>
      <c r="CT356" s="37"/>
      <c r="CU356" s="37"/>
      <c r="CV356" s="37">
        <v>28</v>
      </c>
      <c r="CW356" s="37">
        <v>2980</v>
      </c>
      <c r="CX356" s="37"/>
      <c r="CY356" s="37"/>
      <c r="CZ356" s="37"/>
      <c r="DA356" s="37"/>
      <c r="DB356" s="37"/>
      <c r="DC3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6" s="37"/>
    </row>
    <row r="357" spans="1:108" ht="45" customHeight="1" x14ac:dyDescent="0.3">
      <c r="A357" s="50">
        <v>1140939460</v>
      </c>
      <c r="B357" s="37" t="s">
        <v>2428</v>
      </c>
      <c r="C357" s="81">
        <v>44623</v>
      </c>
      <c r="D357" s="81">
        <v>44648</v>
      </c>
      <c r="E357" s="50" t="e">
        <f>VLOOKUP(MATRIZ_PRINCIPAL_USUARIOS[[#This Row],[NUMERO DE DOCUMENTO]],#REF!,2,0)</f>
        <v>#REF!</v>
      </c>
      <c r="F357" s="50" t="e">
        <f>VLOOKUP(MATRIZ_PRINCIPAL_USUARIOS[[#This Row],[NOMBRE COMPLETO]],$E$659:$E$682,1,0)</f>
        <v>#N/A</v>
      </c>
      <c r="G357" s="50"/>
      <c r="H357" s="37" t="s">
        <v>4102</v>
      </c>
      <c r="I357" s="37" t="s">
        <v>6748</v>
      </c>
      <c r="J357" s="37" t="str">
        <f>VLOOKUP(MATRIZ_PRINCIPAL_USUARIOS[[#This Row],[DUPLA]],DUPLAS[],2,0)</f>
        <v>GLORIA GUERRA - KAROL</v>
      </c>
      <c r="K357" s="37" t="s">
        <v>1</v>
      </c>
      <c r="L357" s="37" t="s">
        <v>3713</v>
      </c>
      <c r="M357" s="37" t="s">
        <v>3872</v>
      </c>
      <c r="N357" s="37" t="s">
        <v>4485</v>
      </c>
      <c r="O357" s="37" t="s">
        <v>4485</v>
      </c>
      <c r="P3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SARAY BEJARANO BEJARANO</v>
      </c>
      <c r="Q357" s="81">
        <v>44070</v>
      </c>
      <c r="R357" s="50">
        <f t="shared" ca="1" si="25"/>
        <v>2</v>
      </c>
      <c r="S357" s="50">
        <f t="shared" ca="1" si="26"/>
        <v>6</v>
      </c>
      <c r="T357" s="50">
        <f t="shared" ca="1" si="27"/>
        <v>16</v>
      </c>
      <c r="U357" s="37" t="str">
        <f ca="1">IF(MATRIZ_PRINCIPAL_USUARIOS[[#This Row],[FECHA DE NACIMIENTO]]&gt;0,CONCATENATE(R357," AÑOS ",S357," MESES ",T357," DIAS "),"")</f>
        <v xml:space="preserve">2 AÑOS 6 MESES 16 DIAS </v>
      </c>
      <c r="V3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7" s="116" t="s">
        <v>130</v>
      </c>
      <c r="X357" s="37" t="s">
        <v>8</v>
      </c>
      <c r="Y357" s="37" t="s">
        <v>116</v>
      </c>
      <c r="Z357" s="37" t="s">
        <v>116</v>
      </c>
      <c r="AA357" s="37" t="s">
        <v>2496</v>
      </c>
      <c r="AB357" s="37" t="s">
        <v>2496</v>
      </c>
      <c r="AC357" s="37"/>
      <c r="AD357" s="37" t="s">
        <v>2518</v>
      </c>
      <c r="AE357" s="37"/>
      <c r="AF357" s="37" t="s">
        <v>2496</v>
      </c>
      <c r="AG357" s="37" t="s">
        <v>2496</v>
      </c>
      <c r="AH357" s="37" t="s">
        <v>2496</v>
      </c>
      <c r="AI357" s="37" t="s">
        <v>2496</v>
      </c>
      <c r="AJ357" s="37" t="s">
        <v>2496</v>
      </c>
      <c r="AK357" s="37" t="s">
        <v>2496</v>
      </c>
      <c r="AL357" s="37" t="s">
        <v>2496</v>
      </c>
      <c r="AM357" s="37" t="s">
        <v>8</v>
      </c>
      <c r="AN357" s="37" t="s">
        <v>116</v>
      </c>
      <c r="AO357" s="37" t="s">
        <v>140</v>
      </c>
      <c r="AP357" s="62" t="s">
        <v>143</v>
      </c>
      <c r="AQ357" s="37" t="s">
        <v>151</v>
      </c>
      <c r="AR357" s="37"/>
      <c r="AS357" s="37"/>
      <c r="AT357" s="37" t="s">
        <v>5175</v>
      </c>
      <c r="AU357" s="37">
        <v>3227103480</v>
      </c>
      <c r="AV357" s="37"/>
      <c r="AW357" s="37">
        <v>1</v>
      </c>
      <c r="AX357" s="37" t="s">
        <v>135</v>
      </c>
      <c r="AY357" s="37" t="s">
        <v>2495</v>
      </c>
      <c r="AZ357" s="58" t="s">
        <v>3598</v>
      </c>
      <c r="BA357" s="37" t="s">
        <v>2496</v>
      </c>
      <c r="BB357" s="37" t="s">
        <v>2496</v>
      </c>
      <c r="BC357" s="37"/>
      <c r="BD357" s="37"/>
      <c r="BE357" s="37" t="s">
        <v>2434</v>
      </c>
      <c r="BF357" s="37" t="s">
        <v>2</v>
      </c>
      <c r="BG357" s="37">
        <v>1000971724</v>
      </c>
      <c r="BH357" s="37" t="s">
        <v>3971</v>
      </c>
      <c r="BI357" s="37" t="s">
        <v>4050</v>
      </c>
      <c r="BJ357" s="37" t="s">
        <v>4485</v>
      </c>
      <c r="BK357" s="37" t="s">
        <v>4485</v>
      </c>
      <c r="BL357" s="81">
        <v>36101</v>
      </c>
      <c r="BM357" s="37" t="s">
        <v>8</v>
      </c>
      <c r="BN357" s="37" t="s">
        <v>116</v>
      </c>
      <c r="BO357" s="37" t="s">
        <v>116</v>
      </c>
      <c r="BP357" s="37"/>
      <c r="BQ357" s="37"/>
      <c r="BR357" s="37"/>
      <c r="BS357" s="37"/>
      <c r="BT357" s="37"/>
      <c r="BU357" s="37"/>
      <c r="BV357" s="81"/>
      <c r="BW357" s="50" t="str">
        <f t="shared" si="29"/>
        <v/>
      </c>
      <c r="BX357" s="62"/>
      <c r="BY357" s="62"/>
      <c r="BZ357" s="62"/>
      <c r="CA357" s="37" t="s">
        <v>2</v>
      </c>
      <c r="CB357" s="37">
        <v>1023009309</v>
      </c>
      <c r="CC357" s="37" t="s">
        <v>4056</v>
      </c>
      <c r="CD357" s="37" t="s">
        <v>5227</v>
      </c>
      <c r="CE357" s="37" t="s">
        <v>4485</v>
      </c>
      <c r="CF357" s="37" t="s">
        <v>4485</v>
      </c>
      <c r="CG357" s="81">
        <v>35049</v>
      </c>
      <c r="CH357" s="50">
        <f t="shared" ca="1" si="28"/>
        <v>27</v>
      </c>
      <c r="CI357" s="62" t="s">
        <v>8</v>
      </c>
      <c r="CJ357" s="62" t="s">
        <v>116</v>
      </c>
      <c r="CK357" s="62" t="s">
        <v>116</v>
      </c>
      <c r="CL357" s="37" t="s">
        <v>2444</v>
      </c>
      <c r="CM357" s="37" t="s">
        <v>2466</v>
      </c>
      <c r="CN357" s="37" t="s">
        <v>2495</v>
      </c>
      <c r="CO357" s="81">
        <v>44438</v>
      </c>
      <c r="CP357" s="37" t="s">
        <v>2495</v>
      </c>
      <c r="CQ357" s="37" t="s">
        <v>2496</v>
      </c>
      <c r="CR357" s="37"/>
      <c r="CS357" s="37" t="s">
        <v>2496</v>
      </c>
      <c r="CT357" s="37"/>
      <c r="CU357" s="37"/>
      <c r="CV357" s="37"/>
      <c r="CW357" s="37"/>
      <c r="CX357" s="37"/>
      <c r="CY357" s="37"/>
      <c r="CZ357" s="37"/>
      <c r="DA357" s="37"/>
      <c r="DB357" s="37"/>
      <c r="DC3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7" s="37"/>
    </row>
    <row r="358" spans="1:108" ht="45" customHeight="1" x14ac:dyDescent="0.3">
      <c r="A358" s="50">
        <v>1023046093</v>
      </c>
      <c r="B358" s="37" t="s">
        <v>2428</v>
      </c>
      <c r="C358" s="81">
        <v>44623</v>
      </c>
      <c r="D358" s="81">
        <v>44683</v>
      </c>
      <c r="E358" s="50" t="e">
        <f>VLOOKUP(MATRIZ_PRINCIPAL_USUARIOS[[#This Row],[NUMERO DE DOCUMENTO]],#REF!,2,0)</f>
        <v>#REF!</v>
      </c>
      <c r="F358" s="50" t="e">
        <f>VLOOKUP(MATRIZ_PRINCIPAL_USUARIOS[[#This Row],[NOMBRE COMPLETO]],$E$659:$E$682,1,0)</f>
        <v>#N/A</v>
      </c>
      <c r="G358" s="50"/>
      <c r="H358" s="37" t="s">
        <v>4102</v>
      </c>
      <c r="I358" s="37" t="s">
        <v>6748</v>
      </c>
      <c r="J358" s="37" t="str">
        <f>VLOOKUP(MATRIZ_PRINCIPAL_USUARIOS[[#This Row],[DUPLA]],DUPLAS[],2,0)</f>
        <v>GLORIA GUERRA - KAROL</v>
      </c>
      <c r="K358" s="37" t="s">
        <v>1</v>
      </c>
      <c r="L358" s="37" t="s">
        <v>4486</v>
      </c>
      <c r="M358" s="37" t="s">
        <v>1370</v>
      </c>
      <c r="N358" s="37" t="s">
        <v>2734</v>
      </c>
      <c r="O358" s="37" t="s">
        <v>2730</v>
      </c>
      <c r="P3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MAILEN CATALINA VILLANUEVA LEIVA</v>
      </c>
      <c r="Q358" s="81">
        <v>44181</v>
      </c>
      <c r="R358" s="50">
        <f t="shared" ca="1" si="25"/>
        <v>2</v>
      </c>
      <c r="S358" s="50">
        <f t="shared" ca="1" si="26"/>
        <v>2</v>
      </c>
      <c r="T358" s="50">
        <f t="shared" ca="1" si="27"/>
        <v>27</v>
      </c>
      <c r="U358" s="37" t="str">
        <f ca="1">IF(MATRIZ_PRINCIPAL_USUARIOS[[#This Row],[FECHA DE NACIMIENTO]]&gt;0,CONCATENATE(R358," AÑOS ",S358," MESES ",T358," DIAS "),"")</f>
        <v xml:space="preserve">2 AÑOS 2 MESES 27 DIAS </v>
      </c>
      <c r="V3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8" s="116" t="s">
        <v>130</v>
      </c>
      <c r="X358" s="37" t="s">
        <v>8</v>
      </c>
      <c r="Y358" s="37" t="s">
        <v>116</v>
      </c>
      <c r="Z358" s="37" t="s">
        <v>116</v>
      </c>
      <c r="AA358" s="37" t="s">
        <v>2496</v>
      </c>
      <c r="AB358" s="37" t="s">
        <v>2496</v>
      </c>
      <c r="AC358" s="37"/>
      <c r="AD358" s="37" t="s">
        <v>2518</v>
      </c>
      <c r="AE358" s="37"/>
      <c r="AF358" s="37" t="s">
        <v>2496</v>
      </c>
      <c r="AG358" s="37" t="s">
        <v>2496</v>
      </c>
      <c r="AH358" s="37" t="s">
        <v>2496</v>
      </c>
      <c r="AI358" s="37" t="s">
        <v>2496</v>
      </c>
      <c r="AJ358" s="37" t="s">
        <v>2496</v>
      </c>
      <c r="AK358" s="37" t="s">
        <v>2496</v>
      </c>
      <c r="AL358" s="37" t="s">
        <v>2496</v>
      </c>
      <c r="AM358" s="37" t="s">
        <v>8</v>
      </c>
      <c r="AN358" s="37" t="s">
        <v>116</v>
      </c>
      <c r="AO358" s="37" t="s">
        <v>140</v>
      </c>
      <c r="AP358" s="62" t="s">
        <v>143</v>
      </c>
      <c r="AQ358" s="37" t="s">
        <v>151</v>
      </c>
      <c r="AR358" s="37" t="s">
        <v>5142</v>
      </c>
      <c r="AS358" s="37"/>
      <c r="AT358" s="37"/>
      <c r="AU358" s="37">
        <v>3204703201</v>
      </c>
      <c r="AV358" s="37"/>
      <c r="AW358" s="37">
        <v>1</v>
      </c>
      <c r="AX358" s="37" t="s">
        <v>135</v>
      </c>
      <c r="AY358" s="37" t="s">
        <v>2496</v>
      </c>
      <c r="AZ358" s="58"/>
      <c r="BA358" s="37" t="s">
        <v>2496</v>
      </c>
      <c r="BB358" s="37" t="s">
        <v>2496</v>
      </c>
      <c r="BC358" s="37"/>
      <c r="BD358" s="37"/>
      <c r="BE358" s="37" t="s">
        <v>2434</v>
      </c>
      <c r="BF358" s="37" t="s">
        <v>2</v>
      </c>
      <c r="BG358" s="37">
        <v>106392562</v>
      </c>
      <c r="BH358" s="37" t="s">
        <v>3952</v>
      </c>
      <c r="BI358" s="37"/>
      <c r="BJ358" s="37" t="s">
        <v>2730</v>
      </c>
      <c r="BK358" s="37" t="s">
        <v>4360</v>
      </c>
      <c r="BL358" s="81">
        <v>35197</v>
      </c>
      <c r="BM358" s="37" t="s">
        <v>8</v>
      </c>
      <c r="BN358" s="37" t="s">
        <v>40</v>
      </c>
      <c r="BO358" s="37" t="s">
        <v>3131</v>
      </c>
      <c r="BP358" s="37" t="s">
        <v>2</v>
      </c>
      <c r="BQ358" s="37">
        <v>14298080</v>
      </c>
      <c r="BR358" s="37" t="s">
        <v>5176</v>
      </c>
      <c r="BS358" s="37" t="s">
        <v>4229</v>
      </c>
      <c r="BT358" s="37" t="s">
        <v>2734</v>
      </c>
      <c r="BU358" s="37" t="s">
        <v>3835</v>
      </c>
      <c r="BV358" s="81">
        <v>31382</v>
      </c>
      <c r="BW358" s="50">
        <f t="shared" ca="1" si="29"/>
        <v>37</v>
      </c>
      <c r="BX358" s="62" t="s">
        <v>8</v>
      </c>
      <c r="BY358" s="62" t="s">
        <v>40</v>
      </c>
      <c r="BZ358" s="62" t="s">
        <v>85</v>
      </c>
      <c r="CA358" s="37" t="s">
        <v>2</v>
      </c>
      <c r="CB358" s="37">
        <v>106392562</v>
      </c>
      <c r="CC358" s="37" t="s">
        <v>3952</v>
      </c>
      <c r="CD358" s="37"/>
      <c r="CE358" s="37" t="s">
        <v>2730</v>
      </c>
      <c r="CF358" s="37" t="s">
        <v>4360</v>
      </c>
      <c r="CG358" s="81">
        <v>35197</v>
      </c>
      <c r="CH358" s="50">
        <f t="shared" ca="1" si="28"/>
        <v>26</v>
      </c>
      <c r="CI358" s="62" t="s">
        <v>8</v>
      </c>
      <c r="CJ358" s="62" t="s">
        <v>40</v>
      </c>
      <c r="CK358" s="62" t="s">
        <v>3131</v>
      </c>
      <c r="CL358" s="37" t="s">
        <v>2443</v>
      </c>
      <c r="CM358" s="37" t="s">
        <v>2457</v>
      </c>
      <c r="CN358" s="37" t="s">
        <v>2495</v>
      </c>
      <c r="CO358" s="81">
        <v>44581</v>
      </c>
      <c r="CP358" s="37" t="s">
        <v>2495</v>
      </c>
      <c r="CQ358" s="37" t="s">
        <v>2496</v>
      </c>
      <c r="CR358" s="37"/>
      <c r="CS358" s="37" t="s">
        <v>2495</v>
      </c>
      <c r="CT358" s="37"/>
      <c r="CU358" s="37"/>
      <c r="CV358" s="37">
        <v>38</v>
      </c>
      <c r="CW358" s="37">
        <v>2905</v>
      </c>
      <c r="CX358" s="37"/>
      <c r="CY358" s="37"/>
      <c r="CZ358" s="37">
        <v>8</v>
      </c>
      <c r="DA358" s="37"/>
      <c r="DB358" s="37"/>
      <c r="DC3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8" s="37"/>
    </row>
    <row r="359" spans="1:108" ht="45" customHeight="1" x14ac:dyDescent="0.3">
      <c r="A359" s="50">
        <v>1243859593</v>
      </c>
      <c r="B359" s="37" t="s">
        <v>2428</v>
      </c>
      <c r="C359" s="81">
        <v>44623</v>
      </c>
      <c r="D359" s="81">
        <v>44697</v>
      </c>
      <c r="E359" s="50" t="e">
        <f>VLOOKUP(MATRIZ_PRINCIPAL_USUARIOS[[#This Row],[NUMERO DE DOCUMENTO]],#REF!,2,0)</f>
        <v>#REF!</v>
      </c>
      <c r="F359" s="50" t="e">
        <f>VLOOKUP(MATRIZ_PRINCIPAL_USUARIOS[[#This Row],[NOMBRE COMPLETO]],$E$659:$E$682,1,0)</f>
        <v>#N/A</v>
      </c>
      <c r="G359" s="50"/>
      <c r="H359" s="37" t="s">
        <v>4102</v>
      </c>
      <c r="I359" s="37" t="s">
        <v>6748</v>
      </c>
      <c r="J359" s="37" t="str">
        <f>VLOOKUP(MATRIZ_PRINCIPAL_USUARIOS[[#This Row],[DUPLA]],DUPLAS[],2,0)</f>
        <v>GLORIA GUERRA - KAROL</v>
      </c>
      <c r="K359" s="37" t="s">
        <v>1</v>
      </c>
      <c r="L359" s="37" t="s">
        <v>3773</v>
      </c>
      <c r="M359" s="37" t="s">
        <v>2620</v>
      </c>
      <c r="N359" s="37" t="s">
        <v>3795</v>
      </c>
      <c r="O359" s="37" t="s">
        <v>4328</v>
      </c>
      <c r="P3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SANTIAGO RUIZ FIGUEROA</v>
      </c>
      <c r="Q359" s="81">
        <v>44101</v>
      </c>
      <c r="R359" s="50">
        <f t="shared" ca="1" si="25"/>
        <v>2</v>
      </c>
      <c r="S359" s="50">
        <f t="shared" ca="1" si="26"/>
        <v>5</v>
      </c>
      <c r="T359" s="50">
        <f t="shared" ca="1" si="27"/>
        <v>16</v>
      </c>
      <c r="U359" s="37" t="str">
        <f ca="1">IF(MATRIZ_PRINCIPAL_USUARIOS[[#This Row],[FECHA DE NACIMIENTO]]&gt;0,CONCATENATE(R359," AÑOS ",S359," MESES ",T359," DIAS "),"")</f>
        <v xml:space="preserve">2 AÑOS 5 MESES 16 DIAS </v>
      </c>
      <c r="V3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59" s="116" t="s">
        <v>129</v>
      </c>
      <c r="X359" s="37" t="s">
        <v>8</v>
      </c>
      <c r="Y359" s="37" t="s">
        <v>116</v>
      </c>
      <c r="Z359" s="37" t="s">
        <v>116</v>
      </c>
      <c r="AA359" s="37" t="s">
        <v>2496</v>
      </c>
      <c r="AB359" s="37" t="s">
        <v>2496</v>
      </c>
      <c r="AC359" s="37"/>
      <c r="AD359" s="37" t="s">
        <v>2518</v>
      </c>
      <c r="AE359" s="37"/>
      <c r="AF359" s="37" t="s">
        <v>2496</v>
      </c>
      <c r="AG359" s="37" t="s">
        <v>2496</v>
      </c>
      <c r="AH359" s="37" t="s">
        <v>2496</v>
      </c>
      <c r="AI359" s="37" t="s">
        <v>2496</v>
      </c>
      <c r="AJ359" s="37" t="s">
        <v>2496</v>
      </c>
      <c r="AK359" s="37" t="s">
        <v>2496</v>
      </c>
      <c r="AL359" s="37" t="s">
        <v>2496</v>
      </c>
      <c r="AM359" s="37" t="s">
        <v>8</v>
      </c>
      <c r="AN359" s="37" t="s">
        <v>116</v>
      </c>
      <c r="AO359" s="37" t="s">
        <v>141</v>
      </c>
      <c r="AP359" s="37"/>
      <c r="AQ359" s="37" t="s">
        <v>2606</v>
      </c>
      <c r="AR359" s="37"/>
      <c r="AS359" s="37" t="s">
        <v>4596</v>
      </c>
      <c r="AT359" s="37"/>
      <c r="AU359" s="37">
        <v>3026827827</v>
      </c>
      <c r="AV359" s="37"/>
      <c r="AW359" s="37">
        <v>1</v>
      </c>
      <c r="AX359" s="37" t="s">
        <v>135</v>
      </c>
      <c r="AY359" s="37" t="s">
        <v>2496</v>
      </c>
      <c r="AZ359" s="58"/>
      <c r="BA359" s="37" t="s">
        <v>2496</v>
      </c>
      <c r="BB359" s="37" t="s">
        <v>2496</v>
      </c>
      <c r="BC359" s="37"/>
      <c r="BD359" s="37"/>
      <c r="BE359" s="37" t="s">
        <v>2440</v>
      </c>
      <c r="BF359" s="37" t="s">
        <v>2</v>
      </c>
      <c r="BG359" s="37">
        <v>40728982</v>
      </c>
      <c r="BH359" s="37" t="s">
        <v>4961</v>
      </c>
      <c r="BI359" s="37" t="s">
        <v>3962</v>
      </c>
      <c r="BJ359" s="37" t="s">
        <v>5177</v>
      </c>
      <c r="BK359" s="37" t="s">
        <v>4615</v>
      </c>
      <c r="BL359" s="81">
        <v>34718</v>
      </c>
      <c r="BM359" s="37" t="s">
        <v>8</v>
      </c>
      <c r="BN359" s="37" t="s">
        <v>132</v>
      </c>
      <c r="BO359" s="37" t="s">
        <v>3100</v>
      </c>
      <c r="BP359" s="37"/>
      <c r="BQ359" s="37"/>
      <c r="BR359" s="37"/>
      <c r="BS359" s="37"/>
      <c r="BT359" s="37"/>
      <c r="BU359" s="37"/>
      <c r="BV359" s="81"/>
      <c r="BW359" s="50" t="str">
        <f t="shared" si="29"/>
        <v/>
      </c>
      <c r="BX359" s="62"/>
      <c r="BY359" s="62"/>
      <c r="BZ359" s="62"/>
      <c r="CA359" s="37" t="s">
        <v>2</v>
      </c>
      <c r="CB359" s="37">
        <v>1006527178</v>
      </c>
      <c r="CC359" s="37" t="s">
        <v>5211</v>
      </c>
      <c r="CD359" s="37" t="s">
        <v>3736</v>
      </c>
      <c r="CE359" s="37" t="s">
        <v>4328</v>
      </c>
      <c r="CF359" s="37" t="s">
        <v>5177</v>
      </c>
      <c r="CG359" s="81">
        <v>37495</v>
      </c>
      <c r="CH359" s="50">
        <f t="shared" ca="1" si="28"/>
        <v>20</v>
      </c>
      <c r="CI359" s="62" t="s">
        <v>8</v>
      </c>
      <c r="CJ359" s="62" t="s">
        <v>21</v>
      </c>
      <c r="CK359" s="62" t="s">
        <v>3517</v>
      </c>
      <c r="CL359" s="37" t="s">
        <v>2443</v>
      </c>
      <c r="CM359" s="37" t="s">
        <v>2457</v>
      </c>
      <c r="CN359" s="37" t="s">
        <v>2495</v>
      </c>
      <c r="CO359" s="81">
        <v>44467</v>
      </c>
      <c r="CP359" s="37" t="s">
        <v>2495</v>
      </c>
      <c r="CQ359" s="37" t="s">
        <v>2496</v>
      </c>
      <c r="CR359" s="37"/>
      <c r="CS359" s="37" t="s">
        <v>2496</v>
      </c>
      <c r="CT359" s="37"/>
      <c r="CU359" s="37"/>
      <c r="CV359" s="37">
        <v>39</v>
      </c>
      <c r="CW359" s="37">
        <v>3010</v>
      </c>
      <c r="CX359" s="37">
        <v>49</v>
      </c>
      <c r="CY359" s="37"/>
      <c r="CZ359" s="37">
        <v>6</v>
      </c>
      <c r="DA359" s="37"/>
      <c r="DB359" s="37"/>
      <c r="DC3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59" s="37"/>
    </row>
    <row r="360" spans="1:108" ht="45" customHeight="1" x14ac:dyDescent="0.3">
      <c r="A360" s="50">
        <v>1034319423</v>
      </c>
      <c r="B360" s="37" t="s">
        <v>2428</v>
      </c>
      <c r="C360" s="81">
        <v>44623</v>
      </c>
      <c r="D360" s="81">
        <v>44837</v>
      </c>
      <c r="E360" s="50" t="e">
        <f>VLOOKUP(MATRIZ_PRINCIPAL_USUARIOS[[#This Row],[NUMERO DE DOCUMENTO]],#REF!,2,0)</f>
        <v>#REF!</v>
      </c>
      <c r="F360" s="154" t="e">
        <f>VLOOKUP(MATRIZ_PRINCIPAL_USUARIOS[[#This Row],[NOMBRE COMPLETO]],$E$659:$E$682,1,0)</f>
        <v>#N/A</v>
      </c>
      <c r="G360" s="50" t="s">
        <v>3686</v>
      </c>
      <c r="H360" s="37" t="s">
        <v>4102</v>
      </c>
      <c r="I360" s="37" t="s">
        <v>6745</v>
      </c>
      <c r="J360" s="37" t="str">
        <f>VLOOKUP(MATRIZ_PRINCIPAL_USUARIOS[[#This Row],[DUPLA]],DUPLAS[],2,0)</f>
        <v>NIKOL MALES - ANDREA ROCIO</v>
      </c>
      <c r="K360" s="37" t="s">
        <v>1</v>
      </c>
      <c r="L360" s="37" t="s">
        <v>4487</v>
      </c>
      <c r="M360" s="37" t="s">
        <v>4488</v>
      </c>
      <c r="N360" s="37" t="s">
        <v>4489</v>
      </c>
      <c r="O360" s="37" t="s">
        <v>4490</v>
      </c>
      <c r="P3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DAFNE NOEMI AMU RIOS</v>
      </c>
      <c r="Q360" s="81">
        <v>43923</v>
      </c>
      <c r="R360" s="50">
        <f t="shared" ca="1" si="25"/>
        <v>2</v>
      </c>
      <c r="S360" s="50">
        <f t="shared" ca="1" si="26"/>
        <v>11</v>
      </c>
      <c r="T360" s="50">
        <f t="shared" ca="1" si="27"/>
        <v>13</v>
      </c>
      <c r="U360" s="37" t="str">
        <f ca="1">IF(MATRIZ_PRINCIPAL_USUARIOS[[#This Row],[FECHA DE NACIMIENTO]]&gt;0,CONCATENATE(R360," AÑOS ",S360," MESES ",T360," DIAS "),"")</f>
        <v xml:space="preserve">2 AÑOS 11 MESES 13 DIAS </v>
      </c>
      <c r="V3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0" s="116" t="s">
        <v>130</v>
      </c>
      <c r="X360" s="37" t="s">
        <v>8</v>
      </c>
      <c r="Y360" s="37" t="s">
        <v>116</v>
      </c>
      <c r="Z360" s="37" t="s">
        <v>116</v>
      </c>
      <c r="AA360" s="37" t="s">
        <v>2496</v>
      </c>
      <c r="AB360" s="37" t="s">
        <v>2496</v>
      </c>
      <c r="AC360" s="37"/>
      <c r="AD360" s="37" t="s">
        <v>2518</v>
      </c>
      <c r="AE360" s="37"/>
      <c r="AF360" s="37" t="s">
        <v>2496</v>
      </c>
      <c r="AG360" s="37" t="s">
        <v>2496</v>
      </c>
      <c r="AH360" s="37" t="s">
        <v>2496</v>
      </c>
      <c r="AI360" s="37" t="s">
        <v>2496</v>
      </c>
      <c r="AJ360" s="37" t="s">
        <v>2496</v>
      </c>
      <c r="AK360" s="37" t="s">
        <v>2496</v>
      </c>
      <c r="AL360" s="37" t="s">
        <v>2496</v>
      </c>
      <c r="AM360" s="37" t="s">
        <v>8</v>
      </c>
      <c r="AN360" s="37" t="s">
        <v>116</v>
      </c>
      <c r="AO360" s="37" t="s">
        <v>140</v>
      </c>
      <c r="AP360" s="62" t="s">
        <v>143</v>
      </c>
      <c r="AQ360" s="37" t="s">
        <v>151</v>
      </c>
      <c r="AR360" s="37" t="s">
        <v>4533</v>
      </c>
      <c r="AS360" s="37"/>
      <c r="AT360" s="37" t="s">
        <v>5178</v>
      </c>
      <c r="AU360" s="37">
        <v>3213764969</v>
      </c>
      <c r="AV360" s="37"/>
      <c r="AW360" s="37">
        <v>1</v>
      </c>
      <c r="AX360" s="37" t="s">
        <v>135</v>
      </c>
      <c r="AY360" s="37" t="s">
        <v>2496</v>
      </c>
      <c r="AZ360" s="58"/>
      <c r="BA360" s="37" t="s">
        <v>2496</v>
      </c>
      <c r="BB360" s="37" t="s">
        <v>2496</v>
      </c>
      <c r="BC360" s="37"/>
      <c r="BD360" s="37"/>
      <c r="BE360" s="37" t="s">
        <v>2434</v>
      </c>
      <c r="BF360" s="37" t="s">
        <v>5</v>
      </c>
      <c r="BG360" s="37"/>
      <c r="BH360" s="37" t="s">
        <v>4056</v>
      </c>
      <c r="BI360" s="37" t="s">
        <v>4047</v>
      </c>
      <c r="BJ360" s="37" t="s">
        <v>4490</v>
      </c>
      <c r="BK360" s="37" t="s">
        <v>5179</v>
      </c>
      <c r="BL360" s="81">
        <v>29254</v>
      </c>
      <c r="BM360" s="37" t="s">
        <v>9</v>
      </c>
      <c r="BN360" s="37" t="s">
        <v>45</v>
      </c>
      <c r="BO360" s="37" t="s">
        <v>45</v>
      </c>
      <c r="BP360" s="37" t="s">
        <v>2</v>
      </c>
      <c r="BQ360" s="37">
        <v>1127957543</v>
      </c>
      <c r="BR360" s="37" t="s">
        <v>5180</v>
      </c>
      <c r="BS360" s="37" t="s">
        <v>4692</v>
      </c>
      <c r="BT360" s="37" t="s">
        <v>4489</v>
      </c>
      <c r="BU360" s="37" t="s">
        <v>4220</v>
      </c>
      <c r="BV360" s="81">
        <v>31875</v>
      </c>
      <c r="BW360" s="50">
        <f t="shared" ca="1" si="29"/>
        <v>35</v>
      </c>
      <c r="BX360" s="62" t="s">
        <v>9</v>
      </c>
      <c r="BY360" s="62" t="s">
        <v>45</v>
      </c>
      <c r="BZ360" s="62" t="s">
        <v>45</v>
      </c>
      <c r="CA360" s="37" t="s">
        <v>5</v>
      </c>
      <c r="CB360" s="37"/>
      <c r="CC360" s="37" t="s">
        <v>4056</v>
      </c>
      <c r="CD360" s="37" t="s">
        <v>4047</v>
      </c>
      <c r="CE360" s="37" t="s">
        <v>4490</v>
      </c>
      <c r="CF360" s="37" t="s">
        <v>5179</v>
      </c>
      <c r="CG360" s="81">
        <v>29254</v>
      </c>
      <c r="CH360" s="50">
        <f t="shared" ca="1" si="28"/>
        <v>43</v>
      </c>
      <c r="CI360" s="62" t="s">
        <v>9</v>
      </c>
      <c r="CJ360" s="62" t="s">
        <v>45</v>
      </c>
      <c r="CK360" s="62" t="s">
        <v>45</v>
      </c>
      <c r="CL360" s="37" t="s">
        <v>2443</v>
      </c>
      <c r="CM360" s="37" t="s">
        <v>2457</v>
      </c>
      <c r="CN360" s="37" t="s">
        <v>2495</v>
      </c>
      <c r="CO360" s="81">
        <v>44490</v>
      </c>
      <c r="CP360" s="37" t="s">
        <v>2495</v>
      </c>
      <c r="CQ360" s="37" t="s">
        <v>2495</v>
      </c>
      <c r="CR360" s="81">
        <v>44534</v>
      </c>
      <c r="CS360" s="37" t="s">
        <v>2496</v>
      </c>
      <c r="CT360" s="37"/>
      <c r="CU360" s="37"/>
      <c r="CV360" s="37">
        <v>38</v>
      </c>
      <c r="CW360" s="37">
        <v>2550</v>
      </c>
      <c r="CX360" s="37">
        <v>48</v>
      </c>
      <c r="CY360" s="37"/>
      <c r="CZ360" s="37">
        <v>7</v>
      </c>
      <c r="DA360" s="37"/>
      <c r="DB360" s="37"/>
      <c r="DC3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0" s="37"/>
    </row>
    <row r="361" spans="1:108" ht="45" customHeight="1" x14ac:dyDescent="0.3">
      <c r="A361" s="37">
        <v>1023045953</v>
      </c>
      <c r="B361" s="37" t="s">
        <v>2427</v>
      </c>
      <c r="C361" s="81">
        <v>44623</v>
      </c>
      <c r="D361" s="81"/>
      <c r="E361" s="50"/>
      <c r="F361" s="50"/>
      <c r="G361" s="50" t="s">
        <v>3686</v>
      </c>
      <c r="H361" s="37" t="s">
        <v>4102</v>
      </c>
      <c r="I361" s="37" t="s">
        <v>6748</v>
      </c>
      <c r="J361" s="37" t="str">
        <f>VLOOKUP(MATRIZ_PRINCIPAL_USUARIOS[[#This Row],[DUPLA]],DUPLAS[],2,0)</f>
        <v>GLORIA GUERRA - KAROL</v>
      </c>
      <c r="K361" s="37" t="s">
        <v>1</v>
      </c>
      <c r="L361" s="37" t="s">
        <v>4342</v>
      </c>
      <c r="M361" s="37" t="s">
        <v>3719</v>
      </c>
      <c r="N361" s="37" t="s">
        <v>4491</v>
      </c>
      <c r="O361" s="37" t="s">
        <v>4046</v>
      </c>
      <c r="P3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 SAMANTHA QUINCHE MARIN</v>
      </c>
      <c r="Q361" s="81">
        <v>44160</v>
      </c>
      <c r="R361" s="50">
        <f t="shared" ca="1" si="25"/>
        <v>2</v>
      </c>
      <c r="S361" s="50">
        <f t="shared" ca="1" si="26"/>
        <v>3</v>
      </c>
      <c r="T361" s="50">
        <f t="shared" ca="1" si="27"/>
        <v>18</v>
      </c>
      <c r="U361" s="37" t="str">
        <f ca="1">IF(MATRIZ_PRINCIPAL_USUARIOS[[#This Row],[FECHA DE NACIMIENTO]]&gt;0,CONCATENATE(R361," AÑOS ",S361," MESES ",T361," DIAS "),"")</f>
        <v xml:space="preserve">2 AÑOS 3 MESES 18 DIAS </v>
      </c>
      <c r="V3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1" s="116" t="s">
        <v>130</v>
      </c>
      <c r="X361" s="37" t="s">
        <v>8</v>
      </c>
      <c r="Y361" s="37" t="s">
        <v>116</v>
      </c>
      <c r="Z361" s="37" t="s">
        <v>116</v>
      </c>
      <c r="AA361" s="37" t="s">
        <v>2496</v>
      </c>
      <c r="AB361" s="37" t="s">
        <v>2496</v>
      </c>
      <c r="AC361" s="37"/>
      <c r="AD361" s="37" t="s">
        <v>2518</v>
      </c>
      <c r="AE361" s="37"/>
      <c r="AF361" s="37" t="s">
        <v>2496</v>
      </c>
      <c r="AG361" s="37" t="s">
        <v>2496</v>
      </c>
      <c r="AH361" s="37" t="s">
        <v>2496</v>
      </c>
      <c r="AI361" s="37" t="s">
        <v>2496</v>
      </c>
      <c r="AJ361" s="37" t="s">
        <v>2496</v>
      </c>
      <c r="AK361" s="37" t="s">
        <v>2496</v>
      </c>
      <c r="AL361" s="37" t="s">
        <v>2496</v>
      </c>
      <c r="AM361" s="37" t="s">
        <v>8</v>
      </c>
      <c r="AN361" s="37" t="s">
        <v>116</v>
      </c>
      <c r="AO361" s="37" t="s">
        <v>140</v>
      </c>
      <c r="AP361" s="62" t="s">
        <v>143</v>
      </c>
      <c r="AQ361" s="37" t="s">
        <v>151</v>
      </c>
      <c r="AR361" s="37" t="s">
        <v>4652</v>
      </c>
      <c r="AS361" s="37"/>
      <c r="AT361" s="37" t="s">
        <v>5181</v>
      </c>
      <c r="AU361" s="37">
        <v>3008228734</v>
      </c>
      <c r="AV361" s="37"/>
      <c r="AW361" s="37">
        <v>1</v>
      </c>
      <c r="AX361" s="37" t="s">
        <v>135</v>
      </c>
      <c r="AY361" s="37" t="s">
        <v>2496</v>
      </c>
      <c r="AZ361" s="58"/>
      <c r="BA361" s="37" t="s">
        <v>2496</v>
      </c>
      <c r="BB361" s="37" t="s">
        <v>2496</v>
      </c>
      <c r="BC361" s="37"/>
      <c r="BD361" s="37"/>
      <c r="BE361" s="37" t="s">
        <v>2434</v>
      </c>
      <c r="BF361" s="37" t="s">
        <v>2</v>
      </c>
      <c r="BG361" s="37">
        <v>1023020893</v>
      </c>
      <c r="BH361" s="37" t="s">
        <v>4057</v>
      </c>
      <c r="BI361" s="37" t="s">
        <v>3911</v>
      </c>
      <c r="BJ361" s="37" t="s">
        <v>5168</v>
      </c>
      <c r="BK361" s="37"/>
      <c r="BL361" s="81">
        <v>35558</v>
      </c>
      <c r="BM361" s="37" t="s">
        <v>8</v>
      </c>
      <c r="BN361" s="37" t="s">
        <v>116</v>
      </c>
      <c r="BO361" s="37" t="s">
        <v>116</v>
      </c>
      <c r="BP361" s="37" t="s">
        <v>2</v>
      </c>
      <c r="BQ361" s="37">
        <v>1022998232</v>
      </c>
      <c r="BR361" s="37" t="s">
        <v>4632</v>
      </c>
      <c r="BS361" s="37" t="s">
        <v>3863</v>
      </c>
      <c r="BT361" s="37" t="s">
        <v>4491</v>
      </c>
      <c r="BU361" s="37" t="s">
        <v>3786</v>
      </c>
      <c r="BV361" s="81">
        <v>33785</v>
      </c>
      <c r="BW361" s="50">
        <f t="shared" ca="1" si="29"/>
        <v>30</v>
      </c>
      <c r="BX361" s="62" t="s">
        <v>8</v>
      </c>
      <c r="BY361" s="62" t="s">
        <v>116</v>
      </c>
      <c r="BZ361" s="62" t="s">
        <v>116</v>
      </c>
      <c r="CA361" s="37" t="s">
        <v>2</v>
      </c>
      <c r="CB361" s="37">
        <v>1023020893</v>
      </c>
      <c r="CC361" s="37" t="s">
        <v>3935</v>
      </c>
      <c r="CD361" s="37" t="s">
        <v>3794</v>
      </c>
      <c r="CE361" s="37" t="s">
        <v>4046</v>
      </c>
      <c r="CF361" s="37" t="s">
        <v>3805</v>
      </c>
      <c r="CG361" s="81">
        <v>35558</v>
      </c>
      <c r="CH361" s="50">
        <f t="shared" ca="1" si="28"/>
        <v>25</v>
      </c>
      <c r="CI361" s="62" t="s">
        <v>8</v>
      </c>
      <c r="CJ361" s="62"/>
      <c r="CK361" s="62"/>
      <c r="CL361" s="37" t="s">
        <v>2443</v>
      </c>
      <c r="CM361" s="37" t="s">
        <v>2462</v>
      </c>
      <c r="CN361" s="37" t="s">
        <v>2495</v>
      </c>
      <c r="CO361" s="81">
        <v>44544</v>
      </c>
      <c r="CP361" s="37" t="s">
        <v>2495</v>
      </c>
      <c r="CQ361" s="37" t="s">
        <v>2495</v>
      </c>
      <c r="CR361" s="81">
        <v>44564</v>
      </c>
      <c r="CS361" s="37" t="s">
        <v>2496</v>
      </c>
      <c r="CT361" s="37"/>
      <c r="CU361" s="37"/>
      <c r="CV361" s="37">
        <v>39</v>
      </c>
      <c r="CW361" s="37">
        <v>2490</v>
      </c>
      <c r="CX361" s="37">
        <v>47</v>
      </c>
      <c r="CY361" s="37"/>
      <c r="CZ361" s="37"/>
      <c r="DA361" s="37"/>
      <c r="DB361" s="37"/>
      <c r="DC3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1" s="37"/>
    </row>
    <row r="362" spans="1:108" ht="45" customHeight="1" x14ac:dyDescent="0.3">
      <c r="A362" s="50">
        <v>1023049104</v>
      </c>
      <c r="B362" s="37" t="s">
        <v>2427</v>
      </c>
      <c r="C362" s="81">
        <v>44869</v>
      </c>
      <c r="D362" s="81"/>
      <c r="E362" s="50" t="s">
        <v>7213</v>
      </c>
      <c r="F362" s="50"/>
      <c r="G362" s="50"/>
      <c r="H362" s="50" t="s">
        <v>4102</v>
      </c>
      <c r="I362" s="50" t="s">
        <v>5619</v>
      </c>
      <c r="J362" s="37" t="str">
        <f>VLOOKUP(MATRIZ_PRINCIPAL_USUARIOS[[#This Row],[DUPLA]],DUPLAS[],2,0)</f>
        <v>PAOLA</v>
      </c>
      <c r="K362" s="37" t="s">
        <v>1</v>
      </c>
      <c r="L362" s="37" t="s">
        <v>7214</v>
      </c>
      <c r="M362" s="37" t="s">
        <v>3706</v>
      </c>
      <c r="N362" s="37" t="s">
        <v>3761</v>
      </c>
      <c r="O362" s="37" t="s">
        <v>3835</v>
      </c>
      <c r="P3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LIANN ADRIAN CASTRO SANCHEZ</v>
      </c>
      <c r="Q362" s="81">
        <v>44813</v>
      </c>
      <c r="R362" s="50">
        <f t="shared" ca="1" si="25"/>
        <v>0</v>
      </c>
      <c r="S362" s="50">
        <f t="shared" ca="1" si="26"/>
        <v>6</v>
      </c>
      <c r="T362" s="50">
        <f t="shared" ca="1" si="27"/>
        <v>6</v>
      </c>
      <c r="U362" s="37" t="str">
        <f ca="1">IF(MATRIZ_PRINCIPAL_USUARIOS[[#This Row],[FECHA DE NACIMIENTO]]&gt;0,CONCATENATE(R362," AÑOS ",S362," MESES ",T362," DIAS "),"")</f>
        <v xml:space="preserve">0 AÑOS 6 MESES 6 DIAS </v>
      </c>
      <c r="V3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2" s="170" t="s">
        <v>129</v>
      </c>
      <c r="X362" s="37" t="s">
        <v>8</v>
      </c>
      <c r="Y362" s="37" t="s">
        <v>116</v>
      </c>
      <c r="Z362" s="37" t="s">
        <v>116</v>
      </c>
      <c r="AA362" s="37" t="s">
        <v>2496</v>
      </c>
      <c r="AB362" s="37" t="s">
        <v>2496</v>
      </c>
      <c r="AC362" s="37" t="s">
        <v>4082</v>
      </c>
      <c r="AD362" s="37" t="s">
        <v>2518</v>
      </c>
      <c r="AE362" s="37" t="s">
        <v>6512</v>
      </c>
      <c r="AF362" s="37" t="s">
        <v>2496</v>
      </c>
      <c r="AG362" s="37" t="s">
        <v>2496</v>
      </c>
      <c r="AH362" s="37" t="s">
        <v>2496</v>
      </c>
      <c r="AI362" s="37" t="s">
        <v>2496</v>
      </c>
      <c r="AJ362" s="37" t="s">
        <v>2496</v>
      </c>
      <c r="AK362" s="37" t="s">
        <v>2496</v>
      </c>
      <c r="AL362" s="37" t="s">
        <v>2496</v>
      </c>
      <c r="AM362" s="37" t="s">
        <v>8</v>
      </c>
      <c r="AN362" s="37" t="s">
        <v>116</v>
      </c>
      <c r="AO362" s="37" t="s">
        <v>140</v>
      </c>
      <c r="AP362" s="62" t="s">
        <v>143</v>
      </c>
      <c r="AQ362" s="37" t="s">
        <v>151</v>
      </c>
      <c r="AR362" s="37" t="s">
        <v>4102</v>
      </c>
      <c r="AS362" s="37"/>
      <c r="AT362" s="37" t="s">
        <v>7215</v>
      </c>
      <c r="AU362" s="37">
        <v>3108851973</v>
      </c>
      <c r="AV362" s="37"/>
      <c r="AW362" s="37">
        <v>1</v>
      </c>
      <c r="AX362" s="37" t="s">
        <v>135</v>
      </c>
      <c r="AY362" s="37" t="s">
        <v>2496</v>
      </c>
      <c r="AZ362" s="58"/>
      <c r="BA362" s="37" t="s">
        <v>4082</v>
      </c>
      <c r="BB362" s="37" t="s">
        <v>4082</v>
      </c>
      <c r="BC362" s="37" t="s">
        <v>3607</v>
      </c>
      <c r="BD362" s="37"/>
      <c r="BE362" s="37" t="s">
        <v>2440</v>
      </c>
      <c r="BF362" s="37" t="s">
        <v>2</v>
      </c>
      <c r="BG362" s="37">
        <v>1033698067</v>
      </c>
      <c r="BH362" s="37" t="s">
        <v>4083</v>
      </c>
      <c r="BI362" s="37" t="s">
        <v>4055</v>
      </c>
      <c r="BJ362" s="37" t="s">
        <v>4330</v>
      </c>
      <c r="BK362" s="37" t="s">
        <v>3723</v>
      </c>
      <c r="BL362" s="81">
        <v>32316</v>
      </c>
      <c r="BM362" s="37" t="s">
        <v>8</v>
      </c>
      <c r="BN362" s="37" t="s">
        <v>116</v>
      </c>
      <c r="BO362" s="37" t="s">
        <v>116</v>
      </c>
      <c r="BP362" s="37" t="s">
        <v>3</v>
      </c>
      <c r="BQ362" s="37">
        <v>1022934785</v>
      </c>
      <c r="BR362" s="37" t="s">
        <v>3925</v>
      </c>
      <c r="BS362" s="37" t="s">
        <v>3745</v>
      </c>
      <c r="BT362" s="37" t="s">
        <v>3761</v>
      </c>
      <c r="BU362" s="37" t="s">
        <v>3979</v>
      </c>
      <c r="BV362" s="81">
        <v>38510</v>
      </c>
      <c r="BW362" s="50">
        <f t="shared" ca="1" si="29"/>
        <v>17</v>
      </c>
      <c r="BX362" s="62" t="s">
        <v>8</v>
      </c>
      <c r="BY362" s="62" t="s">
        <v>116</v>
      </c>
      <c r="BZ362" s="62" t="s">
        <v>116</v>
      </c>
      <c r="CA362" s="37" t="s">
        <v>3</v>
      </c>
      <c r="CB362" s="37">
        <v>1022944806</v>
      </c>
      <c r="CC362" s="37" t="s">
        <v>4492</v>
      </c>
      <c r="CD362" s="37" t="s">
        <v>3698</v>
      </c>
      <c r="CE362" s="37" t="s">
        <v>3835</v>
      </c>
      <c r="CF362" s="37" t="s">
        <v>4330</v>
      </c>
      <c r="CG362" s="81">
        <v>38965</v>
      </c>
      <c r="CH362" s="50">
        <f t="shared" ca="1" si="28"/>
        <v>16</v>
      </c>
      <c r="CI362" s="62" t="s">
        <v>8</v>
      </c>
      <c r="CJ362" s="62" t="s">
        <v>116</v>
      </c>
      <c r="CK362" s="62" t="s">
        <v>116</v>
      </c>
      <c r="CL362" s="37" t="s">
        <v>2444</v>
      </c>
      <c r="CM362" s="37" t="s">
        <v>2462</v>
      </c>
      <c r="CN362" s="37" t="s">
        <v>2495</v>
      </c>
      <c r="CO362" s="81">
        <v>44838</v>
      </c>
      <c r="CP362" s="37" t="s">
        <v>2495</v>
      </c>
      <c r="CQ362" s="37" t="s">
        <v>2496</v>
      </c>
      <c r="CR362" s="81"/>
      <c r="CS362" s="37" t="s">
        <v>2495</v>
      </c>
      <c r="CT362" s="37" t="s">
        <v>4062</v>
      </c>
      <c r="CU362" s="37"/>
      <c r="CV362" s="37">
        <v>38</v>
      </c>
      <c r="CW362" s="37">
        <v>2690</v>
      </c>
      <c r="CX362" s="37">
        <v>48</v>
      </c>
      <c r="CY362" s="37" t="s">
        <v>2495</v>
      </c>
      <c r="CZ362" s="37">
        <v>2</v>
      </c>
      <c r="DA362" s="37">
        <v>2</v>
      </c>
      <c r="DB362" s="37"/>
      <c r="DC3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62" s="37"/>
    </row>
    <row r="363" spans="1:108" ht="45" customHeight="1" x14ac:dyDescent="0.3">
      <c r="A363" s="50">
        <v>1022944806</v>
      </c>
      <c r="B363" s="37" t="s">
        <v>2428</v>
      </c>
      <c r="C363" s="81">
        <v>44623</v>
      </c>
      <c r="D363" s="81">
        <v>44869</v>
      </c>
      <c r="E363" s="50"/>
      <c r="F363" s="50" t="e">
        <f>VLOOKUP(MATRIZ_PRINCIPAL_USUARIOS[[#This Row],[NOMBRE COMPLETO]],$E$659:$E$682,1,0)</f>
        <v>#N/A</v>
      </c>
      <c r="G363" s="50"/>
      <c r="H363" s="37" t="s">
        <v>4102</v>
      </c>
      <c r="I363" s="37" t="s">
        <v>5619</v>
      </c>
      <c r="J363" s="37" t="str">
        <f>VLOOKUP(MATRIZ_PRINCIPAL_USUARIOS[[#This Row],[DUPLA]],DUPLAS[],2,0)</f>
        <v>PAOLA</v>
      </c>
      <c r="K363" s="37" t="s">
        <v>3</v>
      </c>
      <c r="L363" s="37" t="s">
        <v>4492</v>
      </c>
      <c r="M363" s="37" t="s">
        <v>3698</v>
      </c>
      <c r="N363" s="37" t="s">
        <v>4493</v>
      </c>
      <c r="O363" s="37" t="s">
        <v>4330</v>
      </c>
      <c r="P3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JENNYFER ALEXANDRA SÁNCHEZ GAONA</v>
      </c>
      <c r="Q363" s="81">
        <v>38965</v>
      </c>
      <c r="R363" s="50">
        <f t="shared" ca="1" si="25"/>
        <v>16</v>
      </c>
      <c r="S363" s="50">
        <f t="shared" ca="1" si="26"/>
        <v>6</v>
      </c>
      <c r="T363" s="50">
        <f t="shared" ca="1" si="27"/>
        <v>10</v>
      </c>
      <c r="U363" s="37" t="str">
        <f ca="1">IF(MATRIZ_PRINCIPAL_USUARIOS[[#This Row],[FECHA DE NACIMIENTO]]&gt;0,CONCATENATE(R363," AÑOS ",S363," MESES ",T363," DIAS "),"")</f>
        <v xml:space="preserve">16 AÑOS 6 MESES 10 DIAS </v>
      </c>
      <c r="V3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63" s="116" t="s">
        <v>130</v>
      </c>
      <c r="X363" s="37" t="s">
        <v>8</v>
      </c>
      <c r="Y363" s="37" t="s">
        <v>116</v>
      </c>
      <c r="Z363" s="37" t="s">
        <v>116</v>
      </c>
      <c r="AA363" s="37" t="s">
        <v>2496</v>
      </c>
      <c r="AB363" s="37" t="s">
        <v>2496</v>
      </c>
      <c r="AC363" s="37"/>
      <c r="AD363" s="37" t="s">
        <v>2518</v>
      </c>
      <c r="AE363" s="37"/>
      <c r="AF363" s="37" t="s">
        <v>2496</v>
      </c>
      <c r="AG363" s="37" t="s">
        <v>2496</v>
      </c>
      <c r="AH363" s="37" t="s">
        <v>2496</v>
      </c>
      <c r="AI363" s="37" t="s">
        <v>2496</v>
      </c>
      <c r="AJ363" s="37" t="s">
        <v>2496</v>
      </c>
      <c r="AK363" s="37" t="s">
        <v>2496</v>
      </c>
      <c r="AL363" s="37" t="s">
        <v>2496</v>
      </c>
      <c r="AM363" s="37" t="s">
        <v>8</v>
      </c>
      <c r="AN363" s="37" t="s">
        <v>116</v>
      </c>
      <c r="AO363" s="37" t="s">
        <v>140</v>
      </c>
      <c r="AP363" s="62" t="s">
        <v>143</v>
      </c>
      <c r="AQ363" s="37" t="s">
        <v>151</v>
      </c>
      <c r="AR363" s="37" t="s">
        <v>4102</v>
      </c>
      <c r="AS363" s="37"/>
      <c r="AT363" s="37" t="s">
        <v>5182</v>
      </c>
      <c r="AU363" s="37">
        <v>3108851973</v>
      </c>
      <c r="AV363" s="37"/>
      <c r="AW363" s="37">
        <v>1</v>
      </c>
      <c r="AX363" s="37" t="s">
        <v>135</v>
      </c>
      <c r="AY363" s="37" t="s">
        <v>2495</v>
      </c>
      <c r="AZ363" s="58" t="s">
        <v>3594</v>
      </c>
      <c r="BA363" s="37" t="s">
        <v>2496</v>
      </c>
      <c r="BB363" s="37" t="s">
        <v>2496</v>
      </c>
      <c r="BC363" s="37"/>
      <c r="BD363" s="37"/>
      <c r="BE363" s="37" t="s">
        <v>2434</v>
      </c>
      <c r="BF363" s="37" t="s">
        <v>2</v>
      </c>
      <c r="BG363" s="37">
        <v>1033698067</v>
      </c>
      <c r="BH363" s="37" t="s">
        <v>3963</v>
      </c>
      <c r="BI363" s="37" t="s">
        <v>4055</v>
      </c>
      <c r="BJ363" s="37" t="s">
        <v>4330</v>
      </c>
      <c r="BK363" s="37" t="s">
        <v>3723</v>
      </c>
      <c r="BL363" s="81">
        <v>32313</v>
      </c>
      <c r="BM363" s="37" t="s">
        <v>8</v>
      </c>
      <c r="BN363" s="37" t="s">
        <v>116</v>
      </c>
      <c r="BO363" s="37" t="s">
        <v>116</v>
      </c>
      <c r="BP363" s="37"/>
      <c r="BQ363" s="37"/>
      <c r="BR363" s="37"/>
      <c r="BS363" s="37"/>
      <c r="BT363" s="37"/>
      <c r="BU363" s="37"/>
      <c r="BV363" s="81"/>
      <c r="BW363" s="50" t="str">
        <f t="shared" si="29"/>
        <v/>
      </c>
      <c r="BX363" s="62"/>
      <c r="BY363" s="62"/>
      <c r="BZ363" s="62"/>
      <c r="CA363" s="37"/>
      <c r="CB363" s="37"/>
      <c r="CC363" s="37"/>
      <c r="CD363" s="37"/>
      <c r="CE363" s="37"/>
      <c r="CF363" s="37"/>
      <c r="CG363" s="81"/>
      <c r="CH363" s="50" t="str">
        <f t="shared" si="28"/>
        <v/>
      </c>
      <c r="CI363" s="62"/>
      <c r="CJ363" s="62"/>
      <c r="CK363" s="62"/>
      <c r="CL363" s="37" t="s">
        <v>2443</v>
      </c>
      <c r="CM363" s="37" t="s">
        <v>2462</v>
      </c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>
        <v>10</v>
      </c>
      <c r="DC3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63" s="37"/>
    </row>
    <row r="364" spans="1:108" ht="45" customHeight="1" x14ac:dyDescent="0.3">
      <c r="A364" s="50">
        <v>1245079953</v>
      </c>
      <c r="B364" s="37" t="s">
        <v>2427</v>
      </c>
      <c r="C364" s="81">
        <v>44796</v>
      </c>
      <c r="D364" s="81"/>
      <c r="E364" s="50"/>
      <c r="F364" s="50"/>
      <c r="G364" s="50"/>
      <c r="H364" s="37" t="s">
        <v>4102</v>
      </c>
      <c r="I364" s="37" t="s">
        <v>5619</v>
      </c>
      <c r="J364" s="37" t="str">
        <f>VLOOKUP(MATRIZ_PRINCIPAL_USUARIOS[[#This Row],[DUPLA]],DUPLAS[],2,0)</f>
        <v>PAOLA</v>
      </c>
      <c r="K364" s="37" t="s">
        <v>1</v>
      </c>
      <c r="L364" s="37" t="s">
        <v>3713</v>
      </c>
      <c r="M364" s="37" t="s">
        <v>4343</v>
      </c>
      <c r="N364" s="37" t="s">
        <v>2638</v>
      </c>
      <c r="O364" s="37" t="s">
        <v>4006</v>
      </c>
      <c r="P36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CHARLOTTE ZAMBRANO BUITRAGO</v>
      </c>
      <c r="Q364" s="81">
        <v>44777</v>
      </c>
      <c r="R364" s="50">
        <f t="shared" ca="1" si="25"/>
        <v>0</v>
      </c>
      <c r="S364" s="50">
        <f t="shared" ca="1" si="26"/>
        <v>7</v>
      </c>
      <c r="T364" s="50">
        <f t="shared" ca="1" si="27"/>
        <v>11</v>
      </c>
      <c r="U364" s="37" t="str">
        <f ca="1">IF(MATRIZ_PRINCIPAL_USUARIOS[[#This Row],[FECHA DE NACIMIENTO]]&gt;0,CONCATENATE(R364," AÑOS ",S364," MESES ",T364," DIAS "),"")</f>
        <v xml:space="preserve">0 AÑOS 7 MESES 11 DIAS </v>
      </c>
      <c r="V36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4" s="37" t="s">
        <v>130</v>
      </c>
      <c r="X364" s="37" t="s">
        <v>8</v>
      </c>
      <c r="Y364" s="37" t="s">
        <v>116</v>
      </c>
      <c r="Z364" s="37" t="s">
        <v>116</v>
      </c>
      <c r="AA364" s="37" t="s">
        <v>2496</v>
      </c>
      <c r="AB364" s="37" t="s">
        <v>2496</v>
      </c>
      <c r="AC364" s="37"/>
      <c r="AD364" s="37" t="s">
        <v>2518</v>
      </c>
      <c r="AE364" s="37"/>
      <c r="AF364" s="37" t="s">
        <v>2496</v>
      </c>
      <c r="AG364" s="37" t="s">
        <v>2496</v>
      </c>
      <c r="AH364" s="37" t="s">
        <v>2496</v>
      </c>
      <c r="AI364" s="37" t="s">
        <v>2496</v>
      </c>
      <c r="AJ364" s="37" t="s">
        <v>2496</v>
      </c>
      <c r="AK364" s="37" t="s">
        <v>2496</v>
      </c>
      <c r="AL364" s="37" t="s">
        <v>2496</v>
      </c>
      <c r="AM364" s="37" t="s">
        <v>8</v>
      </c>
      <c r="AN364" s="37" t="s">
        <v>116</v>
      </c>
      <c r="AO364" s="37" t="s">
        <v>140</v>
      </c>
      <c r="AP364" s="62" t="s">
        <v>143</v>
      </c>
      <c r="AQ364" s="37" t="s">
        <v>151</v>
      </c>
      <c r="AR364" s="37" t="s">
        <v>4596</v>
      </c>
      <c r="AS364" s="37"/>
      <c r="AT364" s="37"/>
      <c r="AU364" s="37">
        <v>3186322834</v>
      </c>
      <c r="AV364" s="37">
        <v>3208819192</v>
      </c>
      <c r="AW364" s="37">
        <v>1</v>
      </c>
      <c r="AX364" s="37" t="s">
        <v>135</v>
      </c>
      <c r="AY364" s="37" t="s">
        <v>2496</v>
      </c>
      <c r="AZ364" s="58"/>
      <c r="BA364" s="37" t="s">
        <v>2496</v>
      </c>
      <c r="BB364" s="37" t="s">
        <v>2496</v>
      </c>
      <c r="BC364" s="37" t="s">
        <v>3654</v>
      </c>
      <c r="BD364" s="37"/>
      <c r="BE364" s="37" t="s">
        <v>2433</v>
      </c>
      <c r="BF364" s="37" t="s">
        <v>5</v>
      </c>
      <c r="BG364" s="37"/>
      <c r="BH364" s="37" t="s">
        <v>4044</v>
      </c>
      <c r="BI364" s="37" t="s">
        <v>3960</v>
      </c>
      <c r="BJ364" s="37" t="s">
        <v>5183</v>
      </c>
      <c r="BK364" s="37" t="s">
        <v>5184</v>
      </c>
      <c r="BL364" s="81">
        <v>32489</v>
      </c>
      <c r="BM364" s="37" t="s">
        <v>9</v>
      </c>
      <c r="BN364" s="37" t="s">
        <v>45</v>
      </c>
      <c r="BO364" s="37" t="s">
        <v>45</v>
      </c>
      <c r="BP364" s="37" t="s">
        <v>5</v>
      </c>
      <c r="BQ364" s="50"/>
      <c r="BR364" s="37" t="s">
        <v>4044</v>
      </c>
      <c r="BS364" s="37" t="s">
        <v>3960</v>
      </c>
      <c r="BT364" s="37" t="s">
        <v>5183</v>
      </c>
      <c r="BU364" s="37" t="s">
        <v>5184</v>
      </c>
      <c r="BV364" s="81">
        <v>32489</v>
      </c>
      <c r="BW364" s="50">
        <f t="shared" ca="1" si="29"/>
        <v>34</v>
      </c>
      <c r="BX364" s="62" t="s">
        <v>9</v>
      </c>
      <c r="BY364" s="62" t="s">
        <v>45</v>
      </c>
      <c r="BZ364" s="62" t="s">
        <v>45</v>
      </c>
      <c r="CA364" s="37" t="s">
        <v>2</v>
      </c>
      <c r="CB364" s="37">
        <v>1000619397</v>
      </c>
      <c r="CC364" s="37" t="s">
        <v>4494</v>
      </c>
      <c r="CD364" s="37" t="s">
        <v>4495</v>
      </c>
      <c r="CE364" s="37" t="s">
        <v>4006</v>
      </c>
      <c r="CF364" s="37" t="s">
        <v>4496</v>
      </c>
      <c r="CG364" s="81">
        <v>36808</v>
      </c>
      <c r="CH364" s="50">
        <f t="shared" ca="1" si="28"/>
        <v>22</v>
      </c>
      <c r="CI364" s="62" t="s">
        <v>8</v>
      </c>
      <c r="CJ364" s="62" t="s">
        <v>116</v>
      </c>
      <c r="CK364" s="62" t="s">
        <v>116</v>
      </c>
      <c r="CL364" s="37" t="s">
        <v>2443</v>
      </c>
      <c r="CM364" s="37" t="s">
        <v>2457</v>
      </c>
      <c r="CN364" s="37" t="s">
        <v>2495</v>
      </c>
      <c r="CO364" s="81">
        <v>44795</v>
      </c>
      <c r="CP364" s="37" t="s">
        <v>2495</v>
      </c>
      <c r="CQ364" s="37" t="s">
        <v>2496</v>
      </c>
      <c r="CR364" s="37"/>
      <c r="CS364" s="37" t="s">
        <v>2495</v>
      </c>
      <c r="CT364" s="37"/>
      <c r="CU364" s="37"/>
      <c r="CV364" s="37" t="s">
        <v>6198</v>
      </c>
      <c r="CW364" s="37" t="s">
        <v>6199</v>
      </c>
      <c r="CX364" s="37" t="s">
        <v>5241</v>
      </c>
      <c r="CY364" s="37" t="s">
        <v>2495</v>
      </c>
      <c r="CZ364" s="37"/>
      <c r="DA364" s="37"/>
      <c r="DB364" s="37"/>
      <c r="DC36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64" s="37"/>
    </row>
    <row r="365" spans="1:108" ht="45" customHeight="1" x14ac:dyDescent="0.3">
      <c r="A365" s="50">
        <v>1000619397</v>
      </c>
      <c r="B365" s="37" t="s">
        <v>2428</v>
      </c>
      <c r="C365" s="81">
        <v>44623</v>
      </c>
      <c r="D365" s="81">
        <v>44795</v>
      </c>
      <c r="E365" s="50" t="e">
        <f>VLOOKUP(MATRIZ_PRINCIPAL_USUARIOS[[#This Row],[NUMERO DE DOCUMENTO]],#REF!,2,0)</f>
        <v>#REF!</v>
      </c>
      <c r="F365" s="50" t="e">
        <f>VLOOKUP(MATRIZ_PRINCIPAL_USUARIOS[[#This Row],[NOMBRE COMPLETO]],$E$659:$E$682,1,0)</f>
        <v>#N/A</v>
      </c>
      <c r="G365" s="50"/>
      <c r="H365" s="37" t="s">
        <v>4102</v>
      </c>
      <c r="I365" s="37" t="s">
        <v>5619</v>
      </c>
      <c r="J365" s="37" t="str">
        <f>VLOOKUP(MATRIZ_PRINCIPAL_USUARIOS[[#This Row],[DUPLA]],DUPLAS[],2,0)</f>
        <v>PAOLA</v>
      </c>
      <c r="K365" s="37" t="s">
        <v>2</v>
      </c>
      <c r="L365" s="37" t="s">
        <v>4494</v>
      </c>
      <c r="M365" s="37" t="s">
        <v>4495</v>
      </c>
      <c r="N365" s="37" t="s">
        <v>4006</v>
      </c>
      <c r="O365" s="37" t="s">
        <v>4496</v>
      </c>
      <c r="P36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MARYURI KATHERIN BUITRAGO CASTAÑO</v>
      </c>
      <c r="Q365" s="81">
        <v>36808</v>
      </c>
      <c r="R365" s="50">
        <f t="shared" ca="1" si="25"/>
        <v>22</v>
      </c>
      <c r="S365" s="50">
        <f t="shared" ca="1" si="26"/>
        <v>5</v>
      </c>
      <c r="T365" s="50">
        <f t="shared" ca="1" si="27"/>
        <v>6</v>
      </c>
      <c r="U365" s="37" t="str">
        <f ca="1">IF(MATRIZ_PRINCIPAL_USUARIOS[[#This Row],[FECHA DE NACIMIENTO]]&gt;0,CONCATENATE(R365," AÑOS ",S365," MESES ",T365," DIAS "),"")</f>
        <v xml:space="preserve">22 AÑOS 5 MESES 6 DIAS </v>
      </c>
      <c r="V36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365" s="116" t="s">
        <v>130</v>
      </c>
      <c r="X365" s="37" t="s">
        <v>8</v>
      </c>
      <c r="Y365" s="37" t="s">
        <v>116</v>
      </c>
      <c r="Z365" s="37" t="s">
        <v>116</v>
      </c>
      <c r="AA365" s="37" t="s">
        <v>2496</v>
      </c>
      <c r="AB365" s="37" t="s">
        <v>2496</v>
      </c>
      <c r="AC365" s="37"/>
      <c r="AD365" s="37" t="s">
        <v>2518</v>
      </c>
      <c r="AE365" s="37"/>
      <c r="AF365" s="37" t="s">
        <v>2496</v>
      </c>
      <c r="AG365" s="37" t="s">
        <v>2496</v>
      </c>
      <c r="AH365" s="37" t="s">
        <v>2496</v>
      </c>
      <c r="AI365" s="37" t="s">
        <v>2496</v>
      </c>
      <c r="AJ365" s="37" t="s">
        <v>2496</v>
      </c>
      <c r="AK365" s="37" t="s">
        <v>2496</v>
      </c>
      <c r="AL365" s="37" t="s">
        <v>2496</v>
      </c>
      <c r="AM365" s="37" t="s">
        <v>8</v>
      </c>
      <c r="AN365" s="37" t="s">
        <v>116</v>
      </c>
      <c r="AO365" s="37" t="s">
        <v>141</v>
      </c>
      <c r="AP365" s="37"/>
      <c r="AQ365" s="37" t="s">
        <v>2606</v>
      </c>
      <c r="AR365" s="37"/>
      <c r="AS365" s="37" t="s">
        <v>4596</v>
      </c>
      <c r="AT365" s="37"/>
      <c r="AU365" s="37">
        <v>3186322834</v>
      </c>
      <c r="AV365" s="37">
        <v>3208819192</v>
      </c>
      <c r="AW365" s="37">
        <v>1</v>
      </c>
      <c r="AX365" s="37" t="s">
        <v>135</v>
      </c>
      <c r="AY365" s="37" t="s">
        <v>2495</v>
      </c>
      <c r="AZ365" s="58" t="s">
        <v>3592</v>
      </c>
      <c r="BA365" s="37" t="s">
        <v>2496</v>
      </c>
      <c r="BB365" s="37" t="s">
        <v>2496</v>
      </c>
      <c r="BC365" s="37"/>
      <c r="BD365" s="37"/>
      <c r="BE365" s="37" t="s">
        <v>2437</v>
      </c>
      <c r="BF365" s="37" t="s">
        <v>5</v>
      </c>
      <c r="BG365" s="37"/>
      <c r="BH365" s="37" t="s">
        <v>4044</v>
      </c>
      <c r="BI365" s="37" t="s">
        <v>3960</v>
      </c>
      <c r="BJ365" s="37" t="s">
        <v>5183</v>
      </c>
      <c r="BK365" s="37" t="s">
        <v>5184</v>
      </c>
      <c r="BL365" s="81">
        <v>32489</v>
      </c>
      <c r="BM365" s="37" t="s">
        <v>9</v>
      </c>
      <c r="BN365" s="37" t="s">
        <v>45</v>
      </c>
      <c r="BO365" s="37" t="s">
        <v>45</v>
      </c>
      <c r="BP365" s="37"/>
      <c r="BQ365" s="37"/>
      <c r="BR365" s="37"/>
      <c r="BS365" s="37"/>
      <c r="BT365" s="37"/>
      <c r="BU365" s="37"/>
      <c r="BV365" s="81"/>
      <c r="BW365" s="50" t="str">
        <f t="shared" si="29"/>
        <v/>
      </c>
      <c r="BX365" s="62"/>
      <c r="BY365" s="62"/>
      <c r="BZ365" s="62"/>
      <c r="CA365" s="37"/>
      <c r="CB365" s="37"/>
      <c r="CC365" s="37"/>
      <c r="CD365" s="37"/>
      <c r="CE365" s="37"/>
      <c r="CF365" s="37"/>
      <c r="CG365" s="81"/>
      <c r="CH365" s="50" t="str">
        <f t="shared" si="28"/>
        <v/>
      </c>
      <c r="CI365" s="62"/>
      <c r="CJ365" s="62"/>
      <c r="CK365" s="62"/>
      <c r="CL365" s="37" t="s">
        <v>2443</v>
      </c>
      <c r="CM365" s="37" t="s">
        <v>2457</v>
      </c>
      <c r="CN365" s="37" t="s">
        <v>2496</v>
      </c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>
        <v>15</v>
      </c>
      <c r="DC3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365" s="37"/>
    </row>
    <row r="366" spans="1:108" ht="45" customHeight="1" x14ac:dyDescent="0.3">
      <c r="A366" s="37">
        <v>1023046743</v>
      </c>
      <c r="B366" s="37" t="s">
        <v>2427</v>
      </c>
      <c r="C366" s="81">
        <v>44677</v>
      </c>
      <c r="D366" s="37"/>
      <c r="E366" s="37"/>
      <c r="F366" s="50"/>
      <c r="G366" s="50"/>
      <c r="H366" s="37" t="s">
        <v>4102</v>
      </c>
      <c r="I366" s="37" t="s">
        <v>6748</v>
      </c>
      <c r="J366" s="37" t="str">
        <f>VLOOKUP(MATRIZ_PRINCIPAL_USUARIOS[[#This Row],[DUPLA]],DUPLAS[],2,0)</f>
        <v>GLORIA GUERRA - KAROL</v>
      </c>
      <c r="K366" s="37" t="s">
        <v>1</v>
      </c>
      <c r="L366" s="37" t="s">
        <v>4486</v>
      </c>
      <c r="M366" s="37" t="s">
        <v>3903</v>
      </c>
      <c r="N366" s="37" t="s">
        <v>3754</v>
      </c>
      <c r="O366" s="37" t="s">
        <v>3980</v>
      </c>
      <c r="P36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MAILEN DANIELA GUZMAN ACOSTA</v>
      </c>
      <c r="Q366" s="81">
        <v>44301</v>
      </c>
      <c r="R366" s="50">
        <f t="shared" ca="1" si="25"/>
        <v>1</v>
      </c>
      <c r="S366" s="50">
        <f t="shared" ca="1" si="26"/>
        <v>11</v>
      </c>
      <c r="T366" s="50">
        <f t="shared" ca="1" si="27"/>
        <v>0</v>
      </c>
      <c r="U366" s="37" t="str">
        <f ca="1">IF(MATRIZ_PRINCIPAL_USUARIOS[[#This Row],[FECHA DE NACIMIENTO]]&gt;0,CONCATENATE(R366," AÑOS ",S366," MESES ",T366," DIAS "),"")</f>
        <v xml:space="preserve">1 AÑOS 11 MESES 0 DIAS </v>
      </c>
      <c r="V36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6" s="129" t="s">
        <v>130</v>
      </c>
      <c r="X366" s="37" t="s">
        <v>8</v>
      </c>
      <c r="Y366" s="37" t="s">
        <v>116</v>
      </c>
      <c r="Z366" s="37" t="s">
        <v>116</v>
      </c>
      <c r="AA366" s="37" t="s">
        <v>2496</v>
      </c>
      <c r="AB366" s="37" t="s">
        <v>2496</v>
      </c>
      <c r="AC366" s="37"/>
      <c r="AD366" s="37" t="s">
        <v>2518</v>
      </c>
      <c r="AE366" s="37"/>
      <c r="AF366" s="37" t="s">
        <v>2496</v>
      </c>
      <c r="AG366" s="37" t="s">
        <v>2496</v>
      </c>
      <c r="AH366" s="37" t="s">
        <v>2496</v>
      </c>
      <c r="AI366" s="37" t="s">
        <v>2496</v>
      </c>
      <c r="AJ366" s="37" t="s">
        <v>2496</v>
      </c>
      <c r="AK366" s="37" t="s">
        <v>2496</v>
      </c>
      <c r="AL366" s="37" t="s">
        <v>2496</v>
      </c>
      <c r="AM366" s="37" t="s">
        <v>8</v>
      </c>
      <c r="AN366" s="37" t="s">
        <v>116</v>
      </c>
      <c r="AO366" s="37" t="s">
        <v>140</v>
      </c>
      <c r="AP366" s="62" t="s">
        <v>143</v>
      </c>
      <c r="AQ366" s="37" t="s">
        <v>151</v>
      </c>
      <c r="AR366" s="37" t="s">
        <v>4539</v>
      </c>
      <c r="AS366" s="37"/>
      <c r="AT366" s="37" t="s">
        <v>5754</v>
      </c>
      <c r="AU366" s="37">
        <v>3138033124</v>
      </c>
      <c r="AV366" s="37"/>
      <c r="AW366" s="37">
        <v>1</v>
      </c>
      <c r="AX366" s="37" t="s">
        <v>135</v>
      </c>
      <c r="AY366" s="37" t="s">
        <v>2496</v>
      </c>
      <c r="AZ366" s="37"/>
      <c r="BA366" s="37" t="s">
        <v>2496</v>
      </c>
      <c r="BB366" s="37" t="s">
        <v>2496</v>
      </c>
      <c r="BC366" s="37" t="s">
        <v>3654</v>
      </c>
      <c r="BD366" s="37"/>
      <c r="BE366" s="37" t="s">
        <v>2434</v>
      </c>
      <c r="BF366" s="37" t="s">
        <v>2</v>
      </c>
      <c r="BG366" s="37">
        <v>53116084</v>
      </c>
      <c r="BH366" s="37" t="s">
        <v>4055</v>
      </c>
      <c r="BI366" s="37"/>
      <c r="BJ366" s="37" t="s">
        <v>3980</v>
      </c>
      <c r="BK366" s="37" t="s">
        <v>5755</v>
      </c>
      <c r="BL366" s="37">
        <v>31140</v>
      </c>
      <c r="BM366" s="37" t="s">
        <v>8</v>
      </c>
      <c r="BN366" s="37" t="s">
        <v>116</v>
      </c>
      <c r="BO366" s="37" t="s">
        <v>116</v>
      </c>
      <c r="BP366" s="37" t="s">
        <v>2</v>
      </c>
      <c r="BQ366" s="37">
        <v>1024513012</v>
      </c>
      <c r="BR366" s="37" t="s">
        <v>4416</v>
      </c>
      <c r="BS366" s="37" t="s">
        <v>4032</v>
      </c>
      <c r="BT366" s="37" t="s">
        <v>3754</v>
      </c>
      <c r="BU366" s="37" t="s">
        <v>5756</v>
      </c>
      <c r="BV366" s="37">
        <v>33149</v>
      </c>
      <c r="BW366" s="50">
        <f t="shared" ca="1" si="29"/>
        <v>32</v>
      </c>
      <c r="BX366" s="62" t="s">
        <v>8</v>
      </c>
      <c r="BY366" s="62" t="s">
        <v>116</v>
      </c>
      <c r="BZ366" s="62" t="s">
        <v>116</v>
      </c>
      <c r="CA366" s="37" t="s">
        <v>2</v>
      </c>
      <c r="CB366" s="37">
        <v>53116084</v>
      </c>
      <c r="CC366" s="37" t="s">
        <v>4055</v>
      </c>
      <c r="CD366" s="37"/>
      <c r="CE366" s="37" t="s">
        <v>3980</v>
      </c>
      <c r="CF366" s="37" t="s">
        <v>5755</v>
      </c>
      <c r="CG366" s="37">
        <v>31140</v>
      </c>
      <c r="CH366" s="50">
        <f t="shared" ca="1" si="28"/>
        <v>37</v>
      </c>
      <c r="CI366" s="62" t="s">
        <v>8</v>
      </c>
      <c r="CJ366" s="62" t="s">
        <v>116</v>
      </c>
      <c r="CK366" s="62" t="s">
        <v>116</v>
      </c>
      <c r="CL366" s="37" t="s">
        <v>2444</v>
      </c>
      <c r="CM366" s="37" t="s">
        <v>2462</v>
      </c>
      <c r="CN366" s="37" t="s">
        <v>2495</v>
      </c>
      <c r="CO366" s="37"/>
      <c r="CP366" s="37" t="s">
        <v>2495</v>
      </c>
      <c r="CQ366" s="37" t="s">
        <v>2495</v>
      </c>
      <c r="CR366" s="37">
        <v>1</v>
      </c>
      <c r="CS366" s="37" t="s">
        <v>2496</v>
      </c>
      <c r="CT366" s="37"/>
      <c r="CU366" s="37"/>
      <c r="CV366" s="37">
        <v>39.5</v>
      </c>
      <c r="CW366" s="37">
        <v>3520</v>
      </c>
      <c r="CX366" s="37">
        <v>50</v>
      </c>
      <c r="CY366" s="37" t="s">
        <v>2495</v>
      </c>
      <c r="CZ366" s="37">
        <v>6</v>
      </c>
      <c r="DA366" s="37">
        <v>10</v>
      </c>
      <c r="DB366" s="37"/>
      <c r="DC3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6" s="37"/>
    </row>
    <row r="367" spans="1:108" ht="45" customHeight="1" x14ac:dyDescent="0.3">
      <c r="A367" s="50">
        <v>1016120086</v>
      </c>
      <c r="B367" s="37" t="s">
        <v>2428</v>
      </c>
      <c r="C367" s="81">
        <v>44623</v>
      </c>
      <c r="D367" s="81">
        <v>44676</v>
      </c>
      <c r="E367" s="50" t="e">
        <f>VLOOKUP(MATRIZ_PRINCIPAL_USUARIOS[[#This Row],[NUMERO DE DOCUMENTO]],#REF!,2,0)</f>
        <v>#REF!</v>
      </c>
      <c r="F367" s="50" t="e">
        <f>VLOOKUP(MATRIZ_PRINCIPAL_USUARIOS[[#This Row],[NOMBRE COMPLETO]],$E$659:$E$682,1,0)</f>
        <v>#N/A</v>
      </c>
      <c r="G367" s="50"/>
      <c r="H367" s="37" t="s">
        <v>4102</v>
      </c>
      <c r="I367" s="37" t="s">
        <v>6748</v>
      </c>
      <c r="J367" s="37" t="str">
        <f>VLOOKUP(MATRIZ_PRINCIPAL_USUARIOS[[#This Row],[DUPLA]],DUPLAS[],2,0)</f>
        <v>GLORIA GUERRA - KAROL</v>
      </c>
      <c r="K367" s="37" t="s">
        <v>1</v>
      </c>
      <c r="L367" s="37" t="s">
        <v>3839</v>
      </c>
      <c r="M367" s="37" t="s">
        <v>3787</v>
      </c>
      <c r="N367" s="37" t="s">
        <v>3785</v>
      </c>
      <c r="O367" s="37" t="s">
        <v>4497</v>
      </c>
      <c r="P3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EILEEN CELESTE PATARROYO ZULUAGA</v>
      </c>
      <c r="Q367" s="81">
        <v>44084</v>
      </c>
      <c r="R367" s="50">
        <f t="shared" ca="1" si="25"/>
        <v>2</v>
      </c>
      <c r="S367" s="50">
        <f t="shared" ca="1" si="26"/>
        <v>6</v>
      </c>
      <c r="T367" s="50">
        <f t="shared" ca="1" si="27"/>
        <v>5</v>
      </c>
      <c r="U367" s="37" t="str">
        <f ca="1">IF(MATRIZ_PRINCIPAL_USUARIOS[[#This Row],[FECHA DE NACIMIENTO]]&gt;0,CONCATENATE(R367," AÑOS ",S367," MESES ",T367," DIAS "),"")</f>
        <v xml:space="preserve">2 AÑOS 6 MESES 5 DIAS </v>
      </c>
      <c r="V3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7" s="116" t="s">
        <v>130</v>
      </c>
      <c r="X367" s="37" t="s">
        <v>8</v>
      </c>
      <c r="Y367" s="37" t="s">
        <v>116</v>
      </c>
      <c r="Z367" s="37" t="s">
        <v>116</v>
      </c>
      <c r="AA367" s="37" t="s">
        <v>2496</v>
      </c>
      <c r="AB367" s="37" t="s">
        <v>2496</v>
      </c>
      <c r="AC367" s="37"/>
      <c r="AD367" s="37" t="s">
        <v>2518</v>
      </c>
      <c r="AE367" s="37"/>
      <c r="AF367" s="37" t="s">
        <v>2496</v>
      </c>
      <c r="AG367" s="37" t="s">
        <v>2496</v>
      </c>
      <c r="AH367" s="37" t="s">
        <v>2496</v>
      </c>
      <c r="AI367" s="37" t="s">
        <v>2496</v>
      </c>
      <c r="AJ367" s="37" t="s">
        <v>2496</v>
      </c>
      <c r="AK367" s="37" t="s">
        <v>2496</v>
      </c>
      <c r="AL367" s="37" t="s">
        <v>2496</v>
      </c>
      <c r="AM367" s="37" t="s">
        <v>8</v>
      </c>
      <c r="AN367" s="37" t="s">
        <v>116</v>
      </c>
      <c r="AO367" s="37" t="s">
        <v>140</v>
      </c>
      <c r="AP367" s="62" t="s">
        <v>143</v>
      </c>
      <c r="AQ367" s="37" t="s">
        <v>151</v>
      </c>
      <c r="AR367" s="37" t="s">
        <v>4662</v>
      </c>
      <c r="AS367" s="37"/>
      <c r="AT367" s="37" t="s">
        <v>5185</v>
      </c>
      <c r="AU367" s="37">
        <v>3212881458</v>
      </c>
      <c r="AV367" s="37"/>
      <c r="AW367" s="37">
        <v>1</v>
      </c>
      <c r="AX367" s="37" t="s">
        <v>135</v>
      </c>
      <c r="AY367" s="37" t="s">
        <v>2496</v>
      </c>
      <c r="AZ367" s="58"/>
      <c r="BA367" s="37" t="s">
        <v>2496</v>
      </c>
      <c r="BB367" s="37" t="s">
        <v>2496</v>
      </c>
      <c r="BC367" s="37"/>
      <c r="BD367" s="37"/>
      <c r="BE367" s="37" t="s">
        <v>2434</v>
      </c>
      <c r="BF367" s="37" t="s">
        <v>2</v>
      </c>
      <c r="BG367" s="37">
        <v>25126947</v>
      </c>
      <c r="BH367" s="37" t="s">
        <v>3742</v>
      </c>
      <c r="BI367" s="37" t="s">
        <v>4057</v>
      </c>
      <c r="BJ367" s="37" t="s">
        <v>3772</v>
      </c>
      <c r="BK367" s="37" t="s">
        <v>5186</v>
      </c>
      <c r="BL367" s="81" t="s">
        <v>5187</v>
      </c>
      <c r="BM367" s="37" t="s">
        <v>8</v>
      </c>
      <c r="BN367" s="37" t="s">
        <v>20</v>
      </c>
      <c r="BO367" s="37"/>
      <c r="BP367" s="37"/>
      <c r="BQ367" s="37"/>
      <c r="BR367" s="37"/>
      <c r="BS367" s="37"/>
      <c r="BT367" s="37"/>
      <c r="BU367" s="37"/>
      <c r="BV367" s="81"/>
      <c r="BW367" s="50" t="str">
        <f t="shared" si="29"/>
        <v/>
      </c>
      <c r="BX367" s="62"/>
      <c r="BY367" s="62"/>
      <c r="BZ367" s="62"/>
      <c r="CA367" s="37" t="s">
        <v>2</v>
      </c>
      <c r="CB367" s="37">
        <v>1016070815</v>
      </c>
      <c r="CC367" s="37" t="s">
        <v>5228</v>
      </c>
      <c r="CD367" s="37" t="s">
        <v>3736</v>
      </c>
      <c r="CE367" s="37" t="s">
        <v>5229</v>
      </c>
      <c r="CF367" s="37" t="s">
        <v>3772</v>
      </c>
      <c r="CG367" s="81">
        <v>34646</v>
      </c>
      <c r="CH367" s="50">
        <f t="shared" ca="1" si="28"/>
        <v>28</v>
      </c>
      <c r="CI367" s="62" t="s">
        <v>8</v>
      </c>
      <c r="CJ367" s="62" t="s">
        <v>20</v>
      </c>
      <c r="CK367" s="62" t="s">
        <v>3507</v>
      </c>
      <c r="CL367" s="37" t="s">
        <v>2444</v>
      </c>
      <c r="CM367" s="37" t="s">
        <v>2450</v>
      </c>
      <c r="CN367" s="37" t="s">
        <v>2495</v>
      </c>
      <c r="CO367" s="81">
        <v>44459</v>
      </c>
      <c r="CP367" s="37" t="s">
        <v>2496</v>
      </c>
      <c r="CQ367" s="37"/>
      <c r="CR367" s="37"/>
      <c r="CS367" s="37"/>
      <c r="CT367" s="37"/>
      <c r="CU367" s="37"/>
      <c r="CV367" s="37" t="s">
        <v>5292</v>
      </c>
      <c r="CW367" s="37">
        <v>3980</v>
      </c>
      <c r="CX367" s="37">
        <v>53</v>
      </c>
      <c r="CY367" s="37"/>
      <c r="CZ367" s="37">
        <v>3</v>
      </c>
      <c r="DA367" s="37">
        <v>3</v>
      </c>
      <c r="DB367" s="37"/>
      <c r="DC3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7" s="37"/>
    </row>
    <row r="368" spans="1:108" ht="45" customHeight="1" x14ac:dyDescent="0.3">
      <c r="A368" s="50">
        <v>1026310277</v>
      </c>
      <c r="B368" s="37" t="s">
        <v>2428</v>
      </c>
      <c r="C368" s="130">
        <v>44698</v>
      </c>
      <c r="D368" s="81">
        <v>44837</v>
      </c>
      <c r="E368" s="50" t="e">
        <f>VLOOKUP(MATRIZ_PRINCIPAL_USUARIOS[[#This Row],[NUMERO DE DOCUMENTO]],#REF!,2,0)</f>
        <v>#REF!</v>
      </c>
      <c r="F368" s="154" t="e">
        <f>VLOOKUP(MATRIZ_PRINCIPAL_USUARIOS[[#This Row],[NOMBRE COMPLETO]],$E$659:$E$682,1,0)</f>
        <v>#N/A</v>
      </c>
      <c r="G368" s="50" t="s">
        <v>3686</v>
      </c>
      <c r="H368" s="37" t="s">
        <v>4102</v>
      </c>
      <c r="I368" s="37" t="s">
        <v>6747</v>
      </c>
      <c r="J368" s="37" t="str">
        <f>VLOOKUP(MATRIZ_PRINCIPAL_USUARIOS[[#This Row],[DUPLA]],DUPLAS[],2,0)</f>
        <v>EMILCE SANCHEZ - MARTHA PACASUCA</v>
      </c>
      <c r="K368" s="37" t="s">
        <v>1</v>
      </c>
      <c r="L368" s="37" t="s">
        <v>5816</v>
      </c>
      <c r="M368" s="37" t="s">
        <v>3814</v>
      </c>
      <c r="N368" s="37" t="s">
        <v>5817</v>
      </c>
      <c r="O368" s="37" t="s">
        <v>5818</v>
      </c>
      <c r="P36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YELIANGEL VALENTINA VELAZCO OROPEZA</v>
      </c>
      <c r="Q368" s="79">
        <v>44365</v>
      </c>
      <c r="R368" s="50">
        <f t="shared" ca="1" si="25"/>
        <v>1</v>
      </c>
      <c r="S368" s="50">
        <f t="shared" ca="1" si="26"/>
        <v>8</v>
      </c>
      <c r="T368" s="50">
        <f t="shared" ca="1" si="27"/>
        <v>25</v>
      </c>
      <c r="U368" s="37" t="str">
        <f ca="1">IF(MATRIZ_PRINCIPAL_USUARIOS[[#This Row],[FECHA DE NACIMIENTO]]&gt;0,CONCATENATE(R368," AÑOS ",S368," MESES ",T368," DIAS "),"")</f>
        <v xml:space="preserve">1 AÑOS 8 MESES 25 DIAS </v>
      </c>
      <c r="V36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8" s="37" t="s">
        <v>130</v>
      </c>
      <c r="X368" s="37" t="s">
        <v>8</v>
      </c>
      <c r="Y368" s="37" t="s">
        <v>116</v>
      </c>
      <c r="Z368" s="37" t="s">
        <v>116</v>
      </c>
      <c r="AA368" s="37" t="s">
        <v>2496</v>
      </c>
      <c r="AB368" s="37" t="s">
        <v>2496</v>
      </c>
      <c r="AC368" s="37"/>
      <c r="AD368" s="37" t="s">
        <v>2518</v>
      </c>
      <c r="AE368" s="37"/>
      <c r="AF368" s="37" t="s">
        <v>2496</v>
      </c>
      <c r="AG368" s="37" t="s">
        <v>2496</v>
      </c>
      <c r="AH368" s="37" t="s">
        <v>2496</v>
      </c>
      <c r="AI368" s="37" t="s">
        <v>2496</v>
      </c>
      <c r="AJ368" s="37" t="s">
        <v>2496</v>
      </c>
      <c r="AK368" s="37" t="s">
        <v>2496</v>
      </c>
      <c r="AL368" s="37" t="s">
        <v>2496</v>
      </c>
      <c r="AM368" s="37" t="s">
        <v>8</v>
      </c>
      <c r="AN368" s="37" t="s">
        <v>116</v>
      </c>
      <c r="AO368" s="37" t="s">
        <v>140</v>
      </c>
      <c r="AP368" s="62" t="s">
        <v>143</v>
      </c>
      <c r="AQ368" s="37" t="s">
        <v>151</v>
      </c>
      <c r="AR368" s="37"/>
      <c r="AS368" s="37"/>
      <c r="AT368" s="37" t="s">
        <v>5844</v>
      </c>
      <c r="AU368" s="37">
        <v>3194393630</v>
      </c>
      <c r="AV368" s="37"/>
      <c r="AW368" s="37"/>
      <c r="AX368" s="37" t="s">
        <v>135</v>
      </c>
      <c r="AY368" s="37"/>
      <c r="AZ368" s="58"/>
      <c r="BA368" s="37" t="s">
        <v>2496</v>
      </c>
      <c r="BB368" s="37" t="s">
        <v>2496</v>
      </c>
      <c r="BC368" s="37"/>
      <c r="BD368" s="37"/>
      <c r="BE368" s="37" t="s">
        <v>2434</v>
      </c>
      <c r="BF368" s="37" t="s">
        <v>5</v>
      </c>
      <c r="BG368" s="37"/>
      <c r="BH368" s="37" t="s">
        <v>4202</v>
      </c>
      <c r="BI368" s="37" t="s">
        <v>3852</v>
      </c>
      <c r="BJ368" s="37" t="s">
        <v>5817</v>
      </c>
      <c r="BK368" s="37" t="s">
        <v>5818</v>
      </c>
      <c r="BL368" s="79">
        <v>33383</v>
      </c>
      <c r="BM368" s="37" t="s">
        <v>9</v>
      </c>
      <c r="BN368" s="37" t="s">
        <v>45</v>
      </c>
      <c r="BO368" s="37" t="s">
        <v>45</v>
      </c>
      <c r="BP368" s="37"/>
      <c r="BQ368" s="37"/>
      <c r="BR368" s="37"/>
      <c r="BS368" s="37"/>
      <c r="BT368" s="37"/>
      <c r="BU368" s="37"/>
      <c r="BV368" s="79"/>
      <c r="BW368" s="50" t="str">
        <f t="shared" si="29"/>
        <v/>
      </c>
      <c r="BX368" s="62"/>
      <c r="BY368" s="62"/>
      <c r="BZ368" s="62"/>
      <c r="CA368" s="37"/>
      <c r="CB368" s="37"/>
      <c r="CC368" s="37"/>
      <c r="CD368" s="37"/>
      <c r="CE368" s="37"/>
      <c r="CF368" s="37"/>
      <c r="CG368" s="37"/>
      <c r="CH368" s="50" t="str">
        <f t="shared" si="28"/>
        <v/>
      </c>
      <c r="CI368" s="62"/>
      <c r="CJ368" s="62"/>
      <c r="CK368" s="62"/>
      <c r="CL368" s="37" t="s">
        <v>2443</v>
      </c>
      <c r="CM368" s="37" t="s">
        <v>2457</v>
      </c>
      <c r="CN368" s="37"/>
      <c r="CO368" s="37"/>
      <c r="CP368" s="130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8" s="37"/>
    </row>
    <row r="369" spans="1:108" ht="45" customHeight="1" x14ac:dyDescent="0.3">
      <c r="A369" s="50">
        <v>1026309578</v>
      </c>
      <c r="B369" s="37" t="s">
        <v>2428</v>
      </c>
      <c r="C369" s="81">
        <v>44623</v>
      </c>
      <c r="D369" s="81">
        <v>44697</v>
      </c>
      <c r="E369" s="50" t="e">
        <f>VLOOKUP(MATRIZ_PRINCIPAL_USUARIOS[[#This Row],[NUMERO DE DOCUMENTO]],#REF!,2,0)</f>
        <v>#REF!</v>
      </c>
      <c r="F369" s="50" t="e">
        <f>VLOOKUP(MATRIZ_PRINCIPAL_USUARIOS[[#This Row],[NOMBRE COMPLETO]],$E$659:$E$682,1,0)</f>
        <v>#N/A</v>
      </c>
      <c r="G369" s="50"/>
      <c r="H369" s="37" t="s">
        <v>4102</v>
      </c>
      <c r="I369" s="37" t="s">
        <v>6748</v>
      </c>
      <c r="J369" s="37" t="str">
        <f>VLOOKUP(MATRIZ_PRINCIPAL_USUARIOS[[#This Row],[DUPLA]],DUPLAS[],2,0)</f>
        <v>GLORIA GUERRA - KAROL</v>
      </c>
      <c r="K369" s="37" t="s">
        <v>1</v>
      </c>
      <c r="L369" s="37" t="s">
        <v>3716</v>
      </c>
      <c r="M369" s="37" t="s">
        <v>4498</v>
      </c>
      <c r="N369" s="37" t="s">
        <v>4371</v>
      </c>
      <c r="O369" s="37" t="s">
        <v>4474</v>
      </c>
      <c r="P36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MARTÍN CRUZ LONDOÑO</v>
      </c>
      <c r="Q369" s="81">
        <v>44242</v>
      </c>
      <c r="R369" s="50">
        <f t="shared" ca="1" si="25"/>
        <v>2</v>
      </c>
      <c r="S369" s="50">
        <f t="shared" ca="1" si="26"/>
        <v>1</v>
      </c>
      <c r="T369" s="50">
        <f t="shared" ca="1" si="27"/>
        <v>0</v>
      </c>
      <c r="U369" s="37" t="str">
        <f ca="1">IF(MATRIZ_PRINCIPAL_USUARIOS[[#This Row],[FECHA DE NACIMIENTO]]&gt;0,CONCATENATE(R369," AÑOS ",S369," MESES ",T369," DIAS "),"")</f>
        <v xml:space="preserve">2 AÑOS 1 MESES 0 DIAS </v>
      </c>
      <c r="V36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69" s="116" t="s">
        <v>129</v>
      </c>
      <c r="X369" s="37" t="s">
        <v>8</v>
      </c>
      <c r="Y369" s="37" t="s">
        <v>116</v>
      </c>
      <c r="Z369" s="37" t="s">
        <v>116</v>
      </c>
      <c r="AA369" s="37" t="s">
        <v>2496</v>
      </c>
      <c r="AB369" s="37" t="s">
        <v>2496</v>
      </c>
      <c r="AC369" s="37"/>
      <c r="AD369" s="37" t="s">
        <v>2518</v>
      </c>
      <c r="AE369" s="37"/>
      <c r="AF369" s="37" t="s">
        <v>2496</v>
      </c>
      <c r="AG369" s="37" t="s">
        <v>2496</v>
      </c>
      <c r="AH369" s="37" t="s">
        <v>2496</v>
      </c>
      <c r="AI369" s="37" t="s">
        <v>2496</v>
      </c>
      <c r="AJ369" s="37" t="s">
        <v>2496</v>
      </c>
      <c r="AK369" s="37" t="s">
        <v>2496</v>
      </c>
      <c r="AL369" s="37" t="s">
        <v>2496</v>
      </c>
      <c r="AM369" s="37" t="s">
        <v>8</v>
      </c>
      <c r="AN369" s="37" t="s">
        <v>116</v>
      </c>
      <c r="AO369" s="37" t="s">
        <v>140</v>
      </c>
      <c r="AP369" s="62" t="s">
        <v>143</v>
      </c>
      <c r="AQ369" s="37" t="s">
        <v>151</v>
      </c>
      <c r="AR369" s="37" t="s">
        <v>4547</v>
      </c>
      <c r="AS369" s="37"/>
      <c r="AT369" s="37" t="s">
        <v>5188</v>
      </c>
      <c r="AU369" s="37">
        <v>3209382126</v>
      </c>
      <c r="AV369" s="37"/>
      <c r="AW369" s="37">
        <v>1</v>
      </c>
      <c r="AX369" s="37" t="s">
        <v>135</v>
      </c>
      <c r="AY369" s="37" t="s">
        <v>2495</v>
      </c>
      <c r="AZ369" s="58" t="s">
        <v>3594</v>
      </c>
      <c r="BA369" s="37" t="s">
        <v>2496</v>
      </c>
      <c r="BB369" s="37" t="s">
        <v>2496</v>
      </c>
      <c r="BC369" s="37"/>
      <c r="BD369" s="37"/>
      <c r="BE369" s="37" t="s">
        <v>2434</v>
      </c>
      <c r="BF369" s="37" t="s">
        <v>2</v>
      </c>
      <c r="BG369" s="37">
        <v>1025320115</v>
      </c>
      <c r="BH369" s="37" t="s">
        <v>4812</v>
      </c>
      <c r="BI369" s="37" t="s">
        <v>3903</v>
      </c>
      <c r="BJ369" s="37" t="s">
        <v>4474</v>
      </c>
      <c r="BK369" s="37" t="s">
        <v>3842</v>
      </c>
      <c r="BL369" s="81">
        <v>32498</v>
      </c>
      <c r="BM369" s="37" t="s">
        <v>8</v>
      </c>
      <c r="BN369" s="37" t="s">
        <v>116</v>
      </c>
      <c r="BO369" s="37" t="s">
        <v>116</v>
      </c>
      <c r="BP369" s="37" t="s">
        <v>2</v>
      </c>
      <c r="BQ369" s="37">
        <v>1033700232</v>
      </c>
      <c r="BR369" s="37" t="s">
        <v>24</v>
      </c>
      <c r="BS369" s="37" t="s">
        <v>5189</v>
      </c>
      <c r="BT369" s="37" t="s">
        <v>4371</v>
      </c>
      <c r="BU369" s="37" t="s">
        <v>5190</v>
      </c>
      <c r="BV369" s="81">
        <v>32390</v>
      </c>
      <c r="BW369" s="50">
        <f t="shared" ca="1" si="29"/>
        <v>34</v>
      </c>
      <c r="BX369" s="62" t="s">
        <v>8</v>
      </c>
      <c r="BY369" s="62" t="s">
        <v>19</v>
      </c>
      <c r="BZ369" s="62" t="s">
        <v>64</v>
      </c>
      <c r="CA369" s="37" t="s">
        <v>2</v>
      </c>
      <c r="CB369" s="37">
        <v>1025320115</v>
      </c>
      <c r="CC369" s="37" t="s">
        <v>4812</v>
      </c>
      <c r="CD369" s="37" t="s">
        <v>3903</v>
      </c>
      <c r="CE369" s="37" t="s">
        <v>4474</v>
      </c>
      <c r="CF369" s="37" t="s">
        <v>3842</v>
      </c>
      <c r="CG369" s="81">
        <v>32498</v>
      </c>
      <c r="CH369" s="50">
        <f t="shared" ca="1" si="28"/>
        <v>34</v>
      </c>
      <c r="CI369" s="62" t="s">
        <v>8</v>
      </c>
      <c r="CJ369" s="62" t="s">
        <v>116</v>
      </c>
      <c r="CK369" s="62" t="s">
        <v>116</v>
      </c>
      <c r="CL369" s="37" t="s">
        <v>2443</v>
      </c>
      <c r="CM369" s="37" t="s">
        <v>2457</v>
      </c>
      <c r="CN369" s="37" t="s">
        <v>2495</v>
      </c>
      <c r="CO369" s="81">
        <v>44525</v>
      </c>
      <c r="CP369" s="37" t="s">
        <v>2495</v>
      </c>
      <c r="CQ369" s="37" t="s">
        <v>2496</v>
      </c>
      <c r="CR369" s="37"/>
      <c r="CS369" s="37" t="s">
        <v>2496</v>
      </c>
      <c r="CT369" s="37"/>
      <c r="CU369" s="37"/>
      <c r="CV369" s="37">
        <v>38</v>
      </c>
      <c r="CW369" s="37" t="s">
        <v>5293</v>
      </c>
      <c r="CX369" s="37">
        <v>74</v>
      </c>
      <c r="CY369" s="37"/>
      <c r="CZ369" s="37">
        <v>6</v>
      </c>
      <c r="DA369" s="37"/>
      <c r="DB369" s="37"/>
      <c r="DC3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69" s="37"/>
    </row>
    <row r="370" spans="1:108" ht="45" customHeight="1" x14ac:dyDescent="0.3">
      <c r="A370" s="50">
        <v>1243859287</v>
      </c>
      <c r="B370" s="37" t="s">
        <v>2428</v>
      </c>
      <c r="C370" s="81">
        <v>44623</v>
      </c>
      <c r="D370" s="81">
        <v>44767</v>
      </c>
      <c r="E370" s="50" t="e">
        <f>VLOOKUP(MATRIZ_PRINCIPAL_USUARIOS[[#This Row],[NUMERO DE DOCUMENTO]],#REF!,2,0)</f>
        <v>#REF!</v>
      </c>
      <c r="F370" s="50" t="e">
        <f>VLOOKUP(MATRIZ_PRINCIPAL_USUARIOS[[#This Row],[NOMBRE COMPLETO]],$E$659:$E$682,1,0)</f>
        <v>#N/A</v>
      </c>
      <c r="G370" s="50"/>
      <c r="H370" s="37" t="s">
        <v>4102</v>
      </c>
      <c r="I370" s="37" t="s">
        <v>6748</v>
      </c>
      <c r="J370" s="37" t="str">
        <f>VLOOKUP(MATRIZ_PRINCIPAL_USUARIOS[[#This Row],[DUPLA]],DUPLAS[],2,0)</f>
        <v>GLORIA GUERRA - KAROL</v>
      </c>
      <c r="K370" s="37" t="s">
        <v>1</v>
      </c>
      <c r="L370" s="37" t="s">
        <v>4499</v>
      </c>
      <c r="M370" s="37" t="s">
        <v>3696</v>
      </c>
      <c r="N370" s="37" t="s">
        <v>3900</v>
      </c>
      <c r="O370" s="37" t="s">
        <v>3187</v>
      </c>
      <c r="P37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MAYTE SOFIA VASQUEZ ENCISO</v>
      </c>
      <c r="Q370" s="81">
        <v>44064</v>
      </c>
      <c r="R370" s="50">
        <f t="shared" ca="1" si="25"/>
        <v>2</v>
      </c>
      <c r="S370" s="50">
        <f t="shared" ca="1" si="26"/>
        <v>6</v>
      </c>
      <c r="T370" s="50">
        <f t="shared" ca="1" si="27"/>
        <v>22</v>
      </c>
      <c r="U370" s="37" t="str">
        <f ca="1">IF(MATRIZ_PRINCIPAL_USUARIOS[[#This Row],[FECHA DE NACIMIENTO]]&gt;0,CONCATENATE(R370," AÑOS ",S370," MESES ",T370," DIAS "),"")</f>
        <v xml:space="preserve">2 AÑOS 6 MESES 22 DIAS </v>
      </c>
      <c r="V37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0" s="116" t="s">
        <v>130</v>
      </c>
      <c r="X370" s="37" t="s">
        <v>8</v>
      </c>
      <c r="Y370" s="37" t="s">
        <v>116</v>
      </c>
      <c r="Z370" s="37" t="s">
        <v>116</v>
      </c>
      <c r="AA370" s="37" t="s">
        <v>2496</v>
      </c>
      <c r="AB370" s="37" t="s">
        <v>2496</v>
      </c>
      <c r="AC370" s="37"/>
      <c r="AD370" s="37" t="s">
        <v>2518</v>
      </c>
      <c r="AE370" s="37"/>
      <c r="AF370" s="37" t="s">
        <v>2496</v>
      </c>
      <c r="AG370" s="37" t="s">
        <v>2496</v>
      </c>
      <c r="AH370" s="37" t="s">
        <v>2496</v>
      </c>
      <c r="AI370" s="37" t="s">
        <v>2496</v>
      </c>
      <c r="AJ370" s="37" t="s">
        <v>2496</v>
      </c>
      <c r="AK370" s="37" t="s">
        <v>2496</v>
      </c>
      <c r="AL370" s="37" t="s">
        <v>2496</v>
      </c>
      <c r="AM370" s="37" t="s">
        <v>8</v>
      </c>
      <c r="AN370" s="37" t="s">
        <v>116</v>
      </c>
      <c r="AO370" s="37" t="s">
        <v>141</v>
      </c>
      <c r="AP370" s="37"/>
      <c r="AQ370" s="37" t="s">
        <v>2606</v>
      </c>
      <c r="AR370" s="37"/>
      <c r="AS370" s="37" t="s">
        <v>4596</v>
      </c>
      <c r="AT370" s="37"/>
      <c r="AU370" s="37">
        <v>3046035663</v>
      </c>
      <c r="AV370" s="37">
        <v>3026475769</v>
      </c>
      <c r="AW370" s="37">
        <v>1</v>
      </c>
      <c r="AX370" s="37" t="s">
        <v>135</v>
      </c>
      <c r="AY370" s="37" t="s">
        <v>2495</v>
      </c>
      <c r="AZ370" s="58" t="s">
        <v>3592</v>
      </c>
      <c r="BA370" s="37" t="s">
        <v>2496</v>
      </c>
      <c r="BB370" s="37" t="s">
        <v>2495</v>
      </c>
      <c r="BC370" s="37"/>
      <c r="BD370" s="37"/>
      <c r="BE370" s="37" t="s">
        <v>2434</v>
      </c>
      <c r="BF370" s="37" t="s">
        <v>2</v>
      </c>
      <c r="BG370" s="37">
        <v>1007513181</v>
      </c>
      <c r="BH370" s="37" t="s">
        <v>3874</v>
      </c>
      <c r="BI370" s="37" t="s">
        <v>3810</v>
      </c>
      <c r="BJ370" s="37" t="s">
        <v>5191</v>
      </c>
      <c r="BK370" s="37" t="s">
        <v>3832</v>
      </c>
      <c r="BL370" s="81">
        <v>36086</v>
      </c>
      <c r="BM370" s="37" t="s">
        <v>8</v>
      </c>
      <c r="BN370" s="37" t="s">
        <v>116</v>
      </c>
      <c r="BO370" s="37" t="s">
        <v>116</v>
      </c>
      <c r="BP370" s="37" t="s">
        <v>2</v>
      </c>
      <c r="BQ370" s="37">
        <v>79207871</v>
      </c>
      <c r="BR370" s="37" t="s">
        <v>3866</v>
      </c>
      <c r="BS370" s="37" t="s">
        <v>4667</v>
      </c>
      <c r="BT370" s="37" t="s">
        <v>3900</v>
      </c>
      <c r="BU370" s="37"/>
      <c r="BV370" s="81">
        <v>26022</v>
      </c>
      <c r="BW370" s="50">
        <f t="shared" ca="1" si="29"/>
        <v>51</v>
      </c>
      <c r="BX370" s="62" t="s">
        <v>8</v>
      </c>
      <c r="BY370" s="62" t="s">
        <v>26</v>
      </c>
      <c r="BZ370" s="62" t="s">
        <v>3411</v>
      </c>
      <c r="CA370" s="37" t="s">
        <v>2</v>
      </c>
      <c r="CB370" s="37">
        <v>1007513181</v>
      </c>
      <c r="CC370" s="37" t="s">
        <v>3874</v>
      </c>
      <c r="CD370" s="37" t="s">
        <v>3810</v>
      </c>
      <c r="CE370" s="37" t="s">
        <v>5191</v>
      </c>
      <c r="CF370" s="37" t="s">
        <v>3832</v>
      </c>
      <c r="CG370" s="81">
        <v>36086</v>
      </c>
      <c r="CH370" s="50">
        <f t="shared" ca="1" si="28"/>
        <v>24</v>
      </c>
      <c r="CI370" s="62" t="s">
        <v>8</v>
      </c>
      <c r="CJ370" s="62" t="s">
        <v>116</v>
      </c>
      <c r="CK370" s="62" t="s">
        <v>116</v>
      </c>
      <c r="CL370" s="37" t="s">
        <v>2443</v>
      </c>
      <c r="CM370" s="37" t="s">
        <v>2466</v>
      </c>
      <c r="CN370" s="37" t="s">
        <v>2495</v>
      </c>
      <c r="CO370" s="81">
        <v>44614</v>
      </c>
      <c r="CP370" s="37" t="s">
        <v>2495</v>
      </c>
      <c r="CQ370" s="37" t="s">
        <v>2495</v>
      </c>
      <c r="CR370" s="81">
        <v>44617</v>
      </c>
      <c r="CS370" s="37" t="s">
        <v>2496</v>
      </c>
      <c r="CT370" s="37"/>
      <c r="CU370" s="37"/>
      <c r="CV370" s="37">
        <v>39</v>
      </c>
      <c r="CW370" s="37">
        <v>2740</v>
      </c>
      <c r="CX370" s="37">
        <v>50</v>
      </c>
      <c r="CY370" s="37"/>
      <c r="CZ370" s="37">
        <v>5</v>
      </c>
      <c r="DA370" s="37"/>
      <c r="DB370" s="37"/>
      <c r="DC3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0" s="37"/>
    </row>
    <row r="371" spans="1:108" ht="45" customHeight="1" x14ac:dyDescent="0.3">
      <c r="A371" s="50">
        <v>1026604281</v>
      </c>
      <c r="B371" s="37" t="s">
        <v>2428</v>
      </c>
      <c r="C371" s="81">
        <v>44642</v>
      </c>
      <c r="D371" s="81">
        <v>44725</v>
      </c>
      <c r="E371" s="50" t="e">
        <f>VLOOKUP(MATRIZ_PRINCIPAL_USUARIOS[[#This Row],[NUMERO DE DOCUMENTO]],#REF!,2,0)</f>
        <v>#REF!</v>
      </c>
      <c r="F371" s="50" t="e">
        <f>VLOOKUP(MATRIZ_PRINCIPAL_USUARIOS[[#This Row],[NOMBRE COMPLETO]],$E$659:$E$682,1,0)</f>
        <v>#N/A</v>
      </c>
      <c r="G371" s="50"/>
      <c r="H371" s="50" t="s">
        <v>4102</v>
      </c>
      <c r="I371" s="135" t="s">
        <v>6747</v>
      </c>
      <c r="J371" s="37" t="str">
        <f>VLOOKUP(MATRIZ_PRINCIPAL_USUARIOS[[#This Row],[DUPLA]],DUPLAS[],2,0)</f>
        <v>EMILCE SANCHEZ - MARTHA PACASUCA</v>
      </c>
      <c r="K371" s="37" t="s">
        <v>1</v>
      </c>
      <c r="L371" s="37" t="s">
        <v>5557</v>
      </c>
      <c r="M371" s="37" t="s">
        <v>3782</v>
      </c>
      <c r="N371" s="37" t="s">
        <v>5558</v>
      </c>
      <c r="O371" s="37" t="s">
        <v>3834</v>
      </c>
      <c r="P37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EMANUEL DAVID ALVAREZ CHIRINOS</v>
      </c>
      <c r="Q371" s="81">
        <v>44450</v>
      </c>
      <c r="R371" s="50">
        <f t="shared" ca="1" si="25"/>
        <v>1</v>
      </c>
      <c r="S371" s="50">
        <f t="shared" ca="1" si="26"/>
        <v>6</v>
      </c>
      <c r="T371" s="50">
        <f t="shared" ca="1" si="27"/>
        <v>4</v>
      </c>
      <c r="U371" s="37" t="str">
        <f ca="1">IF(MATRIZ_PRINCIPAL_USUARIOS[[#This Row],[FECHA DE NACIMIENTO]]&gt;0,CONCATENATE(R371," AÑOS ",S371," MESES ",T371," DIAS "),"")</f>
        <v xml:space="preserve">1 AÑOS 6 MESES 4 DIAS </v>
      </c>
      <c r="V37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1" s="37" t="s">
        <v>129</v>
      </c>
      <c r="X371" s="37" t="s">
        <v>8</v>
      </c>
      <c r="Y371" s="37" t="s">
        <v>116</v>
      </c>
      <c r="Z371" s="37" t="s">
        <v>116</v>
      </c>
      <c r="AA371" s="37" t="s">
        <v>2496</v>
      </c>
      <c r="AB371" s="37" t="s">
        <v>2496</v>
      </c>
      <c r="AC371" s="37"/>
      <c r="AD371" s="37" t="s">
        <v>2518</v>
      </c>
      <c r="AE371" s="37"/>
      <c r="AF371" s="37" t="s">
        <v>2496</v>
      </c>
      <c r="AG371" s="37" t="s">
        <v>2496</v>
      </c>
      <c r="AH371" s="37" t="s">
        <v>2496</v>
      </c>
      <c r="AI371" s="37" t="s">
        <v>2496</v>
      </c>
      <c r="AJ371" s="37" t="s">
        <v>2496</v>
      </c>
      <c r="AK371" s="37" t="s">
        <v>2496</v>
      </c>
      <c r="AL371" s="37" t="s">
        <v>2496</v>
      </c>
      <c r="AM371" s="37" t="s">
        <v>8</v>
      </c>
      <c r="AN371" s="37" t="s">
        <v>116</v>
      </c>
      <c r="AO371" s="37" t="s">
        <v>140</v>
      </c>
      <c r="AP371" s="62" t="s">
        <v>143</v>
      </c>
      <c r="AQ371" s="37" t="s">
        <v>151</v>
      </c>
      <c r="AR371" s="37" t="s">
        <v>4539</v>
      </c>
      <c r="AS371" s="37"/>
      <c r="AT371" s="37" t="s">
        <v>5559</v>
      </c>
      <c r="AU371" s="37">
        <v>3022077945</v>
      </c>
      <c r="AV371" s="37"/>
      <c r="AW371" s="37">
        <v>1</v>
      </c>
      <c r="AX371" s="37" t="s">
        <v>135</v>
      </c>
      <c r="AY371" s="37" t="s">
        <v>2496</v>
      </c>
      <c r="AZ371" s="58"/>
      <c r="BA371" s="37" t="s">
        <v>2496</v>
      </c>
      <c r="BB371" s="37" t="s">
        <v>2496</v>
      </c>
      <c r="BC371" s="37" t="s">
        <v>3617</v>
      </c>
      <c r="BD371" s="37"/>
      <c r="BE371" s="37" t="s">
        <v>2434</v>
      </c>
      <c r="BF371" s="37" t="s">
        <v>5</v>
      </c>
      <c r="BG371" s="37"/>
      <c r="BH371" s="37" t="s">
        <v>5560</v>
      </c>
      <c r="BI371" s="37" t="s">
        <v>5561</v>
      </c>
      <c r="BJ371" s="37" t="s">
        <v>3834</v>
      </c>
      <c r="BK371" s="37" t="s">
        <v>4880</v>
      </c>
      <c r="BL371" s="81">
        <v>32953</v>
      </c>
      <c r="BM371" s="37" t="s">
        <v>9</v>
      </c>
      <c r="BN371" s="37" t="s">
        <v>45</v>
      </c>
      <c r="BO371" s="37"/>
      <c r="BP371" s="37"/>
      <c r="BQ371" s="37"/>
      <c r="BR371" s="37"/>
      <c r="BS371" s="81"/>
      <c r="BT371" s="37"/>
      <c r="BU371" s="37"/>
      <c r="BV371" s="81"/>
      <c r="BW371" s="50" t="str">
        <f t="shared" si="29"/>
        <v/>
      </c>
      <c r="BX371" s="62"/>
      <c r="BY371" s="62"/>
      <c r="BZ371" s="62"/>
      <c r="CA371" s="37" t="s">
        <v>5</v>
      </c>
      <c r="CB371" s="37"/>
      <c r="CC371" s="37" t="s">
        <v>5560</v>
      </c>
      <c r="CD371" s="37" t="s">
        <v>5561</v>
      </c>
      <c r="CE371" s="37" t="s">
        <v>3834</v>
      </c>
      <c r="CF371" s="37" t="s">
        <v>4880</v>
      </c>
      <c r="CG371" s="81">
        <v>32953</v>
      </c>
      <c r="CH371" s="50">
        <f t="shared" ca="1" si="28"/>
        <v>32</v>
      </c>
      <c r="CI371" s="62" t="s">
        <v>9</v>
      </c>
      <c r="CJ371" s="62" t="s">
        <v>45</v>
      </c>
      <c r="CK371" s="62"/>
      <c r="CL371" s="37" t="s">
        <v>2443</v>
      </c>
      <c r="CM371" s="37" t="s">
        <v>2478</v>
      </c>
      <c r="CN371" s="37" t="s">
        <v>2495</v>
      </c>
      <c r="CO371" s="81">
        <v>44642</v>
      </c>
      <c r="CP371" s="37" t="s">
        <v>2495</v>
      </c>
      <c r="CQ371" s="37" t="s">
        <v>2495</v>
      </c>
      <c r="CR371" s="37">
        <v>1</v>
      </c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1" s="37"/>
    </row>
    <row r="372" spans="1:108" ht="45" customHeight="1" x14ac:dyDescent="0.3">
      <c r="A372" s="50">
        <v>1023046832</v>
      </c>
      <c r="B372" s="37" t="s">
        <v>2427</v>
      </c>
      <c r="C372" s="81">
        <v>44642</v>
      </c>
      <c r="D372" s="81"/>
      <c r="E372" s="50"/>
      <c r="F372" s="50"/>
      <c r="G372" s="50"/>
      <c r="H372" s="50" t="s">
        <v>4102</v>
      </c>
      <c r="I372" s="37" t="s">
        <v>6745</v>
      </c>
      <c r="J372" s="37" t="str">
        <f>VLOOKUP(MATRIZ_PRINCIPAL_USUARIOS[[#This Row],[DUPLA]],DUPLAS[],2,0)</f>
        <v>NIKOL MALES - ANDREA ROCIO</v>
      </c>
      <c r="K372" s="37" t="s">
        <v>1</v>
      </c>
      <c r="L372" s="37" t="s">
        <v>4431</v>
      </c>
      <c r="M372" s="37" t="s">
        <v>5582</v>
      </c>
      <c r="N372" s="37" t="s">
        <v>4474</v>
      </c>
      <c r="O372" s="37" t="s">
        <v>3887</v>
      </c>
      <c r="P3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CRISTOPHER JAEL LONDOÑO RAMIREZ</v>
      </c>
      <c r="Q372" s="81">
        <v>44371</v>
      </c>
      <c r="R372" s="50">
        <f t="shared" ca="1" si="25"/>
        <v>1</v>
      </c>
      <c r="S372" s="50">
        <f t="shared" ca="1" si="26"/>
        <v>8</v>
      </c>
      <c r="T372" s="50">
        <f t="shared" ca="1" si="27"/>
        <v>19</v>
      </c>
      <c r="U372" s="37" t="str">
        <f ca="1">IF(MATRIZ_PRINCIPAL_USUARIOS[[#This Row],[FECHA DE NACIMIENTO]]&gt;0,CONCATENATE(R372," AÑOS ",S372," MESES ",T372," DIAS "),"")</f>
        <v xml:space="preserve">1 AÑOS 8 MESES 19 DIAS </v>
      </c>
      <c r="V3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2" s="37" t="s">
        <v>129</v>
      </c>
      <c r="X372" s="37" t="s">
        <v>8</v>
      </c>
      <c r="Y372" s="37" t="s">
        <v>116</v>
      </c>
      <c r="Z372" s="37" t="s">
        <v>116</v>
      </c>
      <c r="AA372" s="37" t="s">
        <v>2496</v>
      </c>
      <c r="AB372" s="37" t="s">
        <v>2496</v>
      </c>
      <c r="AC372" s="37"/>
      <c r="AD372" s="37" t="s">
        <v>2518</v>
      </c>
      <c r="AE372" s="37"/>
      <c r="AF372" s="37" t="s">
        <v>2496</v>
      </c>
      <c r="AG372" s="37" t="s">
        <v>2496</v>
      </c>
      <c r="AH372" s="37" t="s">
        <v>2496</v>
      </c>
      <c r="AI372" s="37" t="s">
        <v>2496</v>
      </c>
      <c r="AJ372" s="37" t="s">
        <v>2496</v>
      </c>
      <c r="AK372" s="37" t="s">
        <v>2496</v>
      </c>
      <c r="AL372" s="37" t="s">
        <v>2496</v>
      </c>
      <c r="AM372" s="37" t="s">
        <v>8</v>
      </c>
      <c r="AN372" s="37" t="s">
        <v>116</v>
      </c>
      <c r="AO372" s="37" t="s">
        <v>140</v>
      </c>
      <c r="AP372" s="62" t="s">
        <v>143</v>
      </c>
      <c r="AQ372" s="37" t="s">
        <v>151</v>
      </c>
      <c r="AR372" s="37"/>
      <c r="AS372" s="37"/>
      <c r="AT372" s="37"/>
      <c r="AU372" s="37">
        <v>3024312913</v>
      </c>
      <c r="AV372" s="37"/>
      <c r="AW372" s="37"/>
      <c r="AX372" s="37" t="s">
        <v>135</v>
      </c>
      <c r="AY372" s="37" t="s">
        <v>2495</v>
      </c>
      <c r="AZ372" s="58" t="s">
        <v>3599</v>
      </c>
      <c r="BA372" s="37" t="s">
        <v>2496</v>
      </c>
      <c r="BB372" s="37" t="s">
        <v>2496</v>
      </c>
      <c r="BC372" s="37" t="s">
        <v>3607</v>
      </c>
      <c r="BD372" s="37"/>
      <c r="BE372" s="37" t="s">
        <v>2434</v>
      </c>
      <c r="BF372" s="37" t="s">
        <v>2</v>
      </c>
      <c r="BG372" s="37">
        <v>1022976605</v>
      </c>
      <c r="BH372" s="37" t="s">
        <v>4202</v>
      </c>
      <c r="BI372" s="37" t="s">
        <v>3777</v>
      </c>
      <c r="BJ372" s="37" t="s">
        <v>3887</v>
      </c>
      <c r="BK372" s="37" t="s">
        <v>3728</v>
      </c>
      <c r="BL372" s="81">
        <v>33702</v>
      </c>
      <c r="BM372" s="37" t="s">
        <v>8</v>
      </c>
      <c r="BN372" s="37" t="s">
        <v>116</v>
      </c>
      <c r="BO372" s="37" t="s">
        <v>116</v>
      </c>
      <c r="BP372" s="37" t="s">
        <v>2</v>
      </c>
      <c r="BQ372" s="37">
        <v>1022962382</v>
      </c>
      <c r="BR372" s="37" t="s">
        <v>5583</v>
      </c>
      <c r="BS372" s="37" t="s">
        <v>3726</v>
      </c>
      <c r="BT372" s="37" t="s">
        <v>4474</v>
      </c>
      <c r="BU372" s="37" t="s">
        <v>3746</v>
      </c>
      <c r="BV372" s="81">
        <v>33108</v>
      </c>
      <c r="BW372" s="50">
        <f t="shared" ca="1" si="29"/>
        <v>32</v>
      </c>
      <c r="BX372" s="62" t="s">
        <v>8</v>
      </c>
      <c r="BY372" s="62" t="s">
        <v>116</v>
      </c>
      <c r="BZ372" s="62" t="s">
        <v>116</v>
      </c>
      <c r="CA372" s="37" t="s">
        <v>2</v>
      </c>
      <c r="CB372" s="37">
        <v>1022976605</v>
      </c>
      <c r="CC372" s="37" t="s">
        <v>4202</v>
      </c>
      <c r="CD372" s="37" t="s">
        <v>3777</v>
      </c>
      <c r="CE372" s="37" t="s">
        <v>3887</v>
      </c>
      <c r="CF372" s="37" t="s">
        <v>3728</v>
      </c>
      <c r="CG372" s="81">
        <v>33702</v>
      </c>
      <c r="CH372" s="50">
        <f t="shared" ca="1" si="28"/>
        <v>30</v>
      </c>
      <c r="CI372" s="62" t="s">
        <v>8</v>
      </c>
      <c r="CJ372" s="62" t="s">
        <v>116</v>
      </c>
      <c r="CK372" s="62" t="s">
        <v>116</v>
      </c>
      <c r="CL372" s="37" t="s">
        <v>2443</v>
      </c>
      <c r="CM372" s="37" t="s">
        <v>2466</v>
      </c>
      <c r="CN372" s="37" t="s">
        <v>2495</v>
      </c>
      <c r="CO372" s="81"/>
      <c r="CP372" s="37"/>
      <c r="CQ372" s="37" t="s">
        <v>2495</v>
      </c>
      <c r="CR372" s="37">
        <v>3</v>
      </c>
      <c r="CS372" s="37" t="s">
        <v>2495</v>
      </c>
      <c r="CT372" s="37"/>
      <c r="CU372" s="37"/>
      <c r="CV372" s="37"/>
      <c r="CW372" s="37">
        <v>2400</v>
      </c>
      <c r="CX372" s="37"/>
      <c r="CY372" s="37"/>
      <c r="CZ372" s="37"/>
      <c r="DA372" s="37"/>
      <c r="DB372" s="37"/>
      <c r="DC3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2" s="37"/>
    </row>
    <row r="373" spans="1:108" ht="45" customHeight="1" x14ac:dyDescent="0.3">
      <c r="A373" s="50">
        <v>1016968973</v>
      </c>
      <c r="B373" s="37" t="s">
        <v>2427</v>
      </c>
      <c r="C373" s="81">
        <v>44642</v>
      </c>
      <c r="D373" s="81"/>
      <c r="E373" s="50"/>
      <c r="F373" s="50"/>
      <c r="G373" s="50"/>
      <c r="H373" s="50" t="s">
        <v>4102</v>
      </c>
      <c r="I373" s="37" t="s">
        <v>6749</v>
      </c>
      <c r="J373" s="37" t="str">
        <f>VLOOKUP(MATRIZ_PRINCIPAL_USUARIOS[[#This Row],[DUPLA]],DUPLAS[],2,0)</f>
        <v>ANGIE YARA - YORMARY MENECES</v>
      </c>
      <c r="K373" s="37" t="s">
        <v>1</v>
      </c>
      <c r="L373" s="37" t="s">
        <v>5595</v>
      </c>
      <c r="M373" s="37" t="s">
        <v>3811</v>
      </c>
      <c r="N373" s="37" t="s">
        <v>3942</v>
      </c>
      <c r="O373" s="37" t="s">
        <v>4281</v>
      </c>
      <c r="P37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ASHLEY VANESSA GALVIS MALDONADO</v>
      </c>
      <c r="Q373" s="81">
        <v>44002</v>
      </c>
      <c r="R373" s="50">
        <f t="shared" ca="1" si="25"/>
        <v>2</v>
      </c>
      <c r="S373" s="50">
        <f t="shared" ca="1" si="26"/>
        <v>8</v>
      </c>
      <c r="T373" s="50">
        <f t="shared" ca="1" si="27"/>
        <v>23</v>
      </c>
      <c r="U373" s="37" t="str">
        <f ca="1">IF(MATRIZ_PRINCIPAL_USUARIOS[[#This Row],[FECHA DE NACIMIENTO]]&gt;0,CONCATENATE(R373," AÑOS ",S373," MESES ",T373," DIAS "),"")</f>
        <v xml:space="preserve">2 AÑOS 8 MESES 23 DIAS </v>
      </c>
      <c r="V37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3" s="37" t="s">
        <v>130</v>
      </c>
      <c r="X373" s="37" t="s">
        <v>8</v>
      </c>
      <c r="Y373" s="37" t="s">
        <v>116</v>
      </c>
      <c r="Z373" s="37" t="s">
        <v>116</v>
      </c>
      <c r="AA373" s="37" t="s">
        <v>2496</v>
      </c>
      <c r="AB373" s="37" t="s">
        <v>2496</v>
      </c>
      <c r="AC373" s="37"/>
      <c r="AD373" s="37" t="s">
        <v>2518</v>
      </c>
      <c r="AE373" s="37"/>
      <c r="AF373" s="37" t="s">
        <v>2496</v>
      </c>
      <c r="AG373" s="37" t="s">
        <v>2496</v>
      </c>
      <c r="AH373" s="37" t="s">
        <v>2496</v>
      </c>
      <c r="AI373" s="37" t="s">
        <v>2496</v>
      </c>
      <c r="AJ373" s="37" t="s">
        <v>2496</v>
      </c>
      <c r="AK373" s="37" t="s">
        <v>2496</v>
      </c>
      <c r="AL373" s="37" t="s">
        <v>2496</v>
      </c>
      <c r="AM373" s="37" t="s">
        <v>8</v>
      </c>
      <c r="AN373" s="37" t="s">
        <v>116</v>
      </c>
      <c r="AO373" s="37" t="s">
        <v>140</v>
      </c>
      <c r="AP373" s="62" t="s">
        <v>143</v>
      </c>
      <c r="AQ373" s="37" t="s">
        <v>151</v>
      </c>
      <c r="AR373" s="37" t="s">
        <v>4501</v>
      </c>
      <c r="AS373" s="37"/>
      <c r="AT373" s="37" t="s">
        <v>5596</v>
      </c>
      <c r="AU373" s="37">
        <v>3012796883</v>
      </c>
      <c r="AV373" s="37"/>
      <c r="AW373" s="37">
        <v>1</v>
      </c>
      <c r="AX373" s="37" t="s">
        <v>135</v>
      </c>
      <c r="AY373" s="37" t="s">
        <v>2496</v>
      </c>
      <c r="AZ373" s="58"/>
      <c r="BA373" s="37" t="s">
        <v>2496</v>
      </c>
      <c r="BB373" s="37" t="s">
        <v>2496</v>
      </c>
      <c r="BC373" s="37" t="s">
        <v>3654</v>
      </c>
      <c r="BD373" s="37"/>
      <c r="BE373" s="37" t="s">
        <v>2434</v>
      </c>
      <c r="BF373" s="37" t="s">
        <v>5</v>
      </c>
      <c r="BG373" s="37"/>
      <c r="BH373" s="37" t="s">
        <v>5597</v>
      </c>
      <c r="BI373" s="37" t="s">
        <v>3852</v>
      </c>
      <c r="BJ373" s="37" t="s">
        <v>4281</v>
      </c>
      <c r="BK373" s="37" t="s">
        <v>5598</v>
      </c>
      <c r="BL373" s="81">
        <v>37306</v>
      </c>
      <c r="BM373" s="37" t="s">
        <v>9</v>
      </c>
      <c r="BN373" s="37" t="s">
        <v>45</v>
      </c>
      <c r="BO373" s="37" t="s">
        <v>45</v>
      </c>
      <c r="BP373" s="37" t="s">
        <v>2</v>
      </c>
      <c r="BQ373" s="37">
        <v>1126429995</v>
      </c>
      <c r="BR373" s="37" t="s">
        <v>5599</v>
      </c>
      <c r="BS373" s="37" t="s">
        <v>3925</v>
      </c>
      <c r="BT373" s="37" t="s">
        <v>3942</v>
      </c>
      <c r="BU373" s="37" t="s">
        <v>4609</v>
      </c>
      <c r="BV373" s="81">
        <v>33821</v>
      </c>
      <c r="BW373" s="50">
        <f t="shared" ca="1" si="29"/>
        <v>30</v>
      </c>
      <c r="BX373" s="62" t="s">
        <v>8</v>
      </c>
      <c r="BY373" s="62" t="s">
        <v>116</v>
      </c>
      <c r="BZ373" s="62" t="s">
        <v>116</v>
      </c>
      <c r="CA373" s="37" t="s">
        <v>5</v>
      </c>
      <c r="CB373" s="37"/>
      <c r="CC373" s="37" t="s">
        <v>5597</v>
      </c>
      <c r="CD373" s="37" t="s">
        <v>3852</v>
      </c>
      <c r="CE373" s="37" t="s">
        <v>4281</v>
      </c>
      <c r="CF373" s="37" t="s">
        <v>5598</v>
      </c>
      <c r="CG373" s="81">
        <v>37306</v>
      </c>
      <c r="CH373" s="50">
        <f t="shared" ca="1" si="28"/>
        <v>21</v>
      </c>
      <c r="CI373" s="62" t="s">
        <v>9</v>
      </c>
      <c r="CJ373" s="62" t="s">
        <v>45</v>
      </c>
      <c r="CK373" s="62" t="s">
        <v>45</v>
      </c>
      <c r="CL373" s="37" t="s">
        <v>2444</v>
      </c>
      <c r="CM373" s="37" t="s">
        <v>2462</v>
      </c>
      <c r="CN373" s="37" t="s">
        <v>2495</v>
      </c>
      <c r="CO373" s="81">
        <v>44642</v>
      </c>
      <c r="CP373" s="37" t="s">
        <v>2495</v>
      </c>
      <c r="CQ373" s="37" t="s">
        <v>2496</v>
      </c>
      <c r="CR373" s="37"/>
      <c r="CS373" s="37" t="s">
        <v>2496</v>
      </c>
      <c r="CT373" s="37"/>
      <c r="CU373" s="37"/>
      <c r="CV373" s="37">
        <v>40</v>
      </c>
      <c r="CW373" s="37">
        <v>3210</v>
      </c>
      <c r="CX373" s="37">
        <v>47</v>
      </c>
      <c r="CY373" s="37" t="s">
        <v>2495</v>
      </c>
      <c r="CZ373" s="37">
        <v>6</v>
      </c>
      <c r="DA373" s="37"/>
      <c r="DB373" s="37"/>
      <c r="DC3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3" s="37"/>
    </row>
    <row r="374" spans="1:108" ht="45" customHeight="1" x14ac:dyDescent="0.3">
      <c r="A374" s="50">
        <v>1033829490</v>
      </c>
      <c r="B374" s="37" t="s">
        <v>2428</v>
      </c>
      <c r="C374" s="81">
        <v>44713</v>
      </c>
      <c r="D374" s="81">
        <v>44767</v>
      </c>
      <c r="E374" s="50" t="e">
        <f>VLOOKUP(MATRIZ_PRINCIPAL_USUARIOS[[#This Row],[NUMERO DE DOCUMENTO]],#REF!,2,0)</f>
        <v>#REF!</v>
      </c>
      <c r="F374" s="50" t="e">
        <f>VLOOKUP(MATRIZ_PRINCIPAL_USUARIOS[[#This Row],[NOMBRE COMPLETO]],$E$659:$E$682,1,0)</f>
        <v>#N/A</v>
      </c>
      <c r="G374" s="50"/>
      <c r="H374" s="50" t="s">
        <v>4102</v>
      </c>
      <c r="I374" s="50" t="s">
        <v>6749</v>
      </c>
      <c r="J374" s="37" t="str">
        <f>VLOOKUP(MATRIZ_PRINCIPAL_USUARIOS[[#This Row],[DUPLA]],DUPLAS[],2,0)</f>
        <v>ANGIE YARA - YORMARY MENECES</v>
      </c>
      <c r="K374" s="37" t="s">
        <v>1</v>
      </c>
      <c r="L374" s="37" t="s">
        <v>4495</v>
      </c>
      <c r="M374" s="37" t="s">
        <v>3775</v>
      </c>
      <c r="N374" s="37" t="s">
        <v>4263</v>
      </c>
      <c r="O374" s="37" t="s">
        <v>5884</v>
      </c>
      <c r="P3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KATHERIN TATIANA MENESES BURGOS</v>
      </c>
      <c r="Q374" s="81">
        <v>44253</v>
      </c>
      <c r="R374" s="50">
        <f t="shared" ca="1" si="25"/>
        <v>2</v>
      </c>
      <c r="S374" s="50">
        <f t="shared" ca="1" si="26"/>
        <v>0</v>
      </c>
      <c r="T374" s="50">
        <f t="shared" ca="1" si="27"/>
        <v>17</v>
      </c>
      <c r="U374" s="37" t="str">
        <f ca="1">IF(MATRIZ_PRINCIPAL_USUARIOS[[#This Row],[FECHA DE NACIMIENTO]]&gt;0,CONCATENATE(R374," AÑOS ",S374," MESES ",T374," DIAS "),"")</f>
        <v xml:space="preserve">2 AÑOS 0 MESES 17 DIAS </v>
      </c>
      <c r="V3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4" s="37" t="s">
        <v>130</v>
      </c>
      <c r="X374" s="37" t="s">
        <v>8</v>
      </c>
      <c r="Y374" s="37" t="s">
        <v>116</v>
      </c>
      <c r="Z374" s="37" t="s">
        <v>116</v>
      </c>
      <c r="AA374" s="37" t="s">
        <v>2496</v>
      </c>
      <c r="AB374" s="37" t="s">
        <v>2496</v>
      </c>
      <c r="AC374" s="37"/>
      <c r="AD374" s="37" t="s">
        <v>2518</v>
      </c>
      <c r="AE374" s="37"/>
      <c r="AF374" s="37" t="s">
        <v>2496</v>
      </c>
      <c r="AG374" s="37" t="s">
        <v>2496</v>
      </c>
      <c r="AH374" s="37" t="s">
        <v>2496</v>
      </c>
      <c r="AI374" s="37" t="s">
        <v>2496</v>
      </c>
      <c r="AJ374" s="37" t="s">
        <v>2496</v>
      </c>
      <c r="AK374" s="37" t="s">
        <v>2496</v>
      </c>
      <c r="AL374" s="37" t="s">
        <v>2496</v>
      </c>
      <c r="AM374" s="37" t="s">
        <v>8</v>
      </c>
      <c r="AN374" s="37" t="s">
        <v>116</v>
      </c>
      <c r="AO374" s="37" t="s">
        <v>140</v>
      </c>
      <c r="AP374" s="62" t="s">
        <v>143</v>
      </c>
      <c r="AQ374" s="37" t="s">
        <v>151</v>
      </c>
      <c r="AR374" s="37" t="s">
        <v>3543</v>
      </c>
      <c r="AS374" s="37" t="s">
        <v>151</v>
      </c>
      <c r="AT374" s="37" t="s">
        <v>5885</v>
      </c>
      <c r="AU374" s="37" t="s">
        <v>5886</v>
      </c>
      <c r="AV374" s="37"/>
      <c r="AW374" s="37">
        <v>1</v>
      </c>
      <c r="AX374" s="37" t="s">
        <v>135</v>
      </c>
      <c r="AY374" s="37" t="s">
        <v>2495</v>
      </c>
      <c r="AZ374" s="58" t="s">
        <v>3592</v>
      </c>
      <c r="BA374" s="37" t="s">
        <v>2496</v>
      </c>
      <c r="BB374" s="37" t="s">
        <v>2496</v>
      </c>
      <c r="BC374" s="37"/>
      <c r="BD374" s="37"/>
      <c r="BE374" s="37" t="s">
        <v>2434</v>
      </c>
      <c r="BF374" s="37" t="s">
        <v>2</v>
      </c>
      <c r="BG374" s="37">
        <v>53005676</v>
      </c>
      <c r="BH374" s="37" t="s">
        <v>4056</v>
      </c>
      <c r="BI374" s="37" t="s">
        <v>4055</v>
      </c>
      <c r="BJ374" s="37" t="s">
        <v>5884</v>
      </c>
      <c r="BK374" s="37" t="s">
        <v>5887</v>
      </c>
      <c r="BL374" s="81">
        <v>30874</v>
      </c>
      <c r="BM374" s="37" t="s">
        <v>8</v>
      </c>
      <c r="BN374" s="37" t="s">
        <v>116</v>
      </c>
      <c r="BO374" s="37" t="s">
        <v>116</v>
      </c>
      <c r="BP374" s="37" t="s">
        <v>2</v>
      </c>
      <c r="BQ374" s="37">
        <v>1022924258</v>
      </c>
      <c r="BR374" s="37" t="s">
        <v>5675</v>
      </c>
      <c r="BS374" s="37"/>
      <c r="BT374" s="37" t="s">
        <v>4263</v>
      </c>
      <c r="BU374" s="37" t="s">
        <v>3891</v>
      </c>
      <c r="BV374" s="81">
        <v>31525</v>
      </c>
      <c r="BW374" s="50">
        <f t="shared" ca="1" si="29"/>
        <v>36</v>
      </c>
      <c r="BX374" s="62" t="s">
        <v>8</v>
      </c>
      <c r="BY374" s="62" t="s">
        <v>116</v>
      </c>
      <c r="BZ374" s="62" t="s">
        <v>116</v>
      </c>
      <c r="CA374" s="37" t="s">
        <v>2</v>
      </c>
      <c r="CB374" s="37">
        <v>53005676</v>
      </c>
      <c r="CC374" s="37" t="s">
        <v>4056</v>
      </c>
      <c r="CD374" s="37" t="s">
        <v>4055</v>
      </c>
      <c r="CE374" s="37" t="s">
        <v>5884</v>
      </c>
      <c r="CF374" s="37" t="s">
        <v>5887</v>
      </c>
      <c r="CG374" s="81">
        <v>30874</v>
      </c>
      <c r="CH374" s="50">
        <f t="shared" ca="1" si="28"/>
        <v>38</v>
      </c>
      <c r="CI374" s="62" t="s">
        <v>8</v>
      </c>
      <c r="CJ374" s="62" t="s">
        <v>116</v>
      </c>
      <c r="CK374" s="62" t="s">
        <v>116</v>
      </c>
      <c r="CL374" s="37" t="s">
        <v>2444</v>
      </c>
      <c r="CM374" s="37" t="s">
        <v>2468</v>
      </c>
      <c r="CN374" s="37" t="s">
        <v>2495</v>
      </c>
      <c r="CO374" s="81">
        <v>44708</v>
      </c>
      <c r="CP374" s="37" t="s">
        <v>2495</v>
      </c>
      <c r="CQ374" s="37" t="s">
        <v>2495</v>
      </c>
      <c r="CR374" s="37">
        <v>44708</v>
      </c>
      <c r="CS374" s="37" t="s">
        <v>2496</v>
      </c>
      <c r="CT374" s="37"/>
      <c r="CU374" s="37"/>
      <c r="CV374" s="37">
        <v>39</v>
      </c>
      <c r="CW374" s="37">
        <v>3070</v>
      </c>
      <c r="CX374" s="37">
        <v>50</v>
      </c>
      <c r="CY374" s="37" t="s">
        <v>2495</v>
      </c>
      <c r="CZ374" s="37">
        <v>6</v>
      </c>
      <c r="DA374" s="37"/>
      <c r="DB374" s="37"/>
      <c r="DC3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4" s="37"/>
    </row>
    <row r="375" spans="1:108" ht="45" customHeight="1" x14ac:dyDescent="0.3">
      <c r="A375" s="50">
        <v>1025565851</v>
      </c>
      <c r="B375" s="37" t="s">
        <v>2428</v>
      </c>
      <c r="C375" s="81">
        <v>44642</v>
      </c>
      <c r="D375" s="81">
        <v>44713</v>
      </c>
      <c r="E375" s="50" t="e">
        <f>VLOOKUP(MATRIZ_PRINCIPAL_USUARIOS[[#This Row],[NUMERO DE DOCUMENTO]],#REF!,2,0)</f>
        <v>#REF!</v>
      </c>
      <c r="F375" s="50" t="e">
        <f>VLOOKUP(MATRIZ_PRINCIPAL_USUARIOS[[#This Row],[NOMBRE COMPLETO]],$E$659:$E$682,1,0)</f>
        <v>#N/A</v>
      </c>
      <c r="G375" s="50"/>
      <c r="H375" s="50" t="s">
        <v>4102</v>
      </c>
      <c r="I375" s="37" t="s">
        <v>6749</v>
      </c>
      <c r="J375" s="37" t="str">
        <f>VLOOKUP(MATRIZ_PRINCIPAL_USUARIOS[[#This Row],[DUPLA]],DUPLAS[],2,0)</f>
        <v>ANGIE YARA - YORMARY MENECES</v>
      </c>
      <c r="K375" s="37" t="s">
        <v>1</v>
      </c>
      <c r="L375" s="37" t="s">
        <v>5600</v>
      </c>
      <c r="M375" s="37" t="s">
        <v>3803</v>
      </c>
      <c r="N375" s="37" t="s">
        <v>2726</v>
      </c>
      <c r="O375" s="37" t="s">
        <v>3774</v>
      </c>
      <c r="P37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EIMMY LUCIANA CAICEDO VEGA</v>
      </c>
      <c r="Q375" s="81">
        <v>43955</v>
      </c>
      <c r="R375" s="50">
        <f t="shared" ca="1" si="25"/>
        <v>2</v>
      </c>
      <c r="S375" s="50">
        <f t="shared" ca="1" si="26"/>
        <v>10</v>
      </c>
      <c r="T375" s="50">
        <f t="shared" ca="1" si="27"/>
        <v>11</v>
      </c>
      <c r="U375" s="37" t="str">
        <f ca="1">IF(MATRIZ_PRINCIPAL_USUARIOS[[#This Row],[FECHA DE NACIMIENTO]]&gt;0,CONCATENATE(R375," AÑOS ",S375," MESES ",T375," DIAS "),"")</f>
        <v xml:space="preserve">2 AÑOS 10 MESES 11 DIAS </v>
      </c>
      <c r="V37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5" s="37" t="s">
        <v>130</v>
      </c>
      <c r="X375" s="37" t="s">
        <v>8</v>
      </c>
      <c r="Y375" s="37" t="s">
        <v>116</v>
      </c>
      <c r="Z375" s="37" t="s">
        <v>116</v>
      </c>
      <c r="AA375" s="37" t="s">
        <v>2496</v>
      </c>
      <c r="AB375" s="37" t="s">
        <v>2496</v>
      </c>
      <c r="AC375" s="37"/>
      <c r="AD375" s="37" t="s">
        <v>2518</v>
      </c>
      <c r="AE375" s="37"/>
      <c r="AF375" s="37" t="s">
        <v>2496</v>
      </c>
      <c r="AG375" s="37" t="s">
        <v>2496</v>
      </c>
      <c r="AH375" s="37" t="s">
        <v>2496</v>
      </c>
      <c r="AI375" s="37" t="s">
        <v>2496</v>
      </c>
      <c r="AJ375" s="37" t="s">
        <v>2496</v>
      </c>
      <c r="AK375" s="37" t="s">
        <v>2496</v>
      </c>
      <c r="AL375" s="37" t="s">
        <v>2496</v>
      </c>
      <c r="AM375" s="37" t="s">
        <v>8</v>
      </c>
      <c r="AN375" s="37" t="s">
        <v>116</v>
      </c>
      <c r="AO375" s="37" t="s">
        <v>140</v>
      </c>
      <c r="AP375" s="62" t="s">
        <v>143</v>
      </c>
      <c r="AQ375" s="37" t="s">
        <v>151</v>
      </c>
      <c r="AR375" s="37" t="s">
        <v>4547</v>
      </c>
      <c r="AS375" s="37"/>
      <c r="AT375" s="37" t="s">
        <v>5601</v>
      </c>
      <c r="AU375" s="37">
        <v>3142027611</v>
      </c>
      <c r="AV375" s="37"/>
      <c r="AW375" s="37">
        <v>1</v>
      </c>
      <c r="AX375" s="37" t="s">
        <v>135</v>
      </c>
      <c r="AY375" s="37" t="s">
        <v>2496</v>
      </c>
      <c r="AZ375" s="58"/>
      <c r="BA375" s="37" t="s">
        <v>2496</v>
      </c>
      <c r="BB375" s="37" t="s">
        <v>2496</v>
      </c>
      <c r="BC375" s="37" t="s">
        <v>3654</v>
      </c>
      <c r="BD375" s="37"/>
      <c r="BE375" s="37" t="s">
        <v>2434</v>
      </c>
      <c r="BF375" s="37" t="s">
        <v>2</v>
      </c>
      <c r="BG375" s="37">
        <v>1023000916</v>
      </c>
      <c r="BH375" s="37" t="s">
        <v>4612</v>
      </c>
      <c r="BI375" s="37" t="s">
        <v>3775</v>
      </c>
      <c r="BJ375" s="37" t="s">
        <v>3774</v>
      </c>
      <c r="BK375" s="37" t="s">
        <v>3887</v>
      </c>
      <c r="BL375" s="81">
        <v>34699</v>
      </c>
      <c r="BM375" s="37" t="s">
        <v>8</v>
      </c>
      <c r="BN375" s="37" t="s">
        <v>116</v>
      </c>
      <c r="BO375" s="37" t="s">
        <v>116</v>
      </c>
      <c r="BP375" s="37" t="s">
        <v>2</v>
      </c>
      <c r="BQ375" s="37">
        <v>1121818603</v>
      </c>
      <c r="BR375" s="37" t="s">
        <v>5602</v>
      </c>
      <c r="BS375" s="37" t="s">
        <v>4667</v>
      </c>
      <c r="BT375" s="37" t="s">
        <v>2726</v>
      </c>
      <c r="BU375" s="37"/>
      <c r="BV375" s="81">
        <v>31298</v>
      </c>
      <c r="BW375" s="50">
        <f t="shared" ca="1" si="29"/>
        <v>37</v>
      </c>
      <c r="BX375" s="62" t="s">
        <v>8</v>
      </c>
      <c r="BY375" s="62" t="s">
        <v>32</v>
      </c>
      <c r="BZ375" s="62" t="s">
        <v>3330</v>
      </c>
      <c r="CA375" s="37" t="s">
        <v>2</v>
      </c>
      <c r="CB375" s="37">
        <v>1023000916</v>
      </c>
      <c r="CC375" s="37" t="s">
        <v>4612</v>
      </c>
      <c r="CD375" s="37" t="s">
        <v>3775</v>
      </c>
      <c r="CE375" s="37" t="s">
        <v>3774</v>
      </c>
      <c r="CF375" s="37" t="s">
        <v>3887</v>
      </c>
      <c r="CG375" s="81">
        <v>34699</v>
      </c>
      <c r="CH375" s="50">
        <f t="shared" ca="1" si="28"/>
        <v>28</v>
      </c>
      <c r="CI375" s="62" t="s">
        <v>8</v>
      </c>
      <c r="CJ375" s="62" t="s">
        <v>116</v>
      </c>
      <c r="CK375" s="62" t="s">
        <v>116</v>
      </c>
      <c r="CL375" s="37" t="s">
        <v>2444</v>
      </c>
      <c r="CM375" s="37" t="s">
        <v>2450</v>
      </c>
      <c r="CN375" s="37" t="s">
        <v>2495</v>
      </c>
      <c r="CO375" s="81">
        <v>44642</v>
      </c>
      <c r="CP375" s="37" t="s">
        <v>2495</v>
      </c>
      <c r="CQ375" s="37" t="s">
        <v>2496</v>
      </c>
      <c r="CR375" s="37"/>
      <c r="CS375" s="37" t="s">
        <v>2496</v>
      </c>
      <c r="CT375" s="37"/>
      <c r="CU375" s="37"/>
      <c r="CV375" s="37">
        <v>39</v>
      </c>
      <c r="CW375" s="37">
        <v>2860</v>
      </c>
      <c r="CX375" s="37">
        <v>48</v>
      </c>
      <c r="CY375" s="37" t="s">
        <v>2495</v>
      </c>
      <c r="CZ375" s="37">
        <v>6</v>
      </c>
      <c r="DA375" s="37"/>
      <c r="DB375" s="37"/>
      <c r="DC3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5" s="37"/>
    </row>
    <row r="376" spans="1:108" ht="45" customHeight="1" x14ac:dyDescent="0.3">
      <c r="A376" s="50">
        <v>5866411</v>
      </c>
      <c r="B376" s="37" t="s">
        <v>2427</v>
      </c>
      <c r="C376" s="81">
        <v>44796</v>
      </c>
      <c r="D376" s="81"/>
      <c r="E376" s="50"/>
      <c r="F376" s="50"/>
      <c r="G376" s="50"/>
      <c r="H376" s="50" t="s">
        <v>4102</v>
      </c>
      <c r="I376" s="50" t="s">
        <v>6749</v>
      </c>
      <c r="J376" s="37" t="str">
        <f>VLOOKUP(MATRIZ_PRINCIPAL_USUARIOS[[#This Row],[DUPLA]],DUPLAS[],2,0)</f>
        <v>ANGIE YARA - YORMARY MENECES</v>
      </c>
      <c r="K376" s="37" t="s">
        <v>4</v>
      </c>
      <c r="L376" s="37" t="s">
        <v>6182</v>
      </c>
      <c r="M376" s="37" t="s">
        <v>6183</v>
      </c>
      <c r="N376" s="37" t="s">
        <v>3737</v>
      </c>
      <c r="O376" s="37" t="s">
        <v>6184</v>
      </c>
      <c r="P3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SAMANTHA  VALENTINA  GONZALEZ URDANETA </v>
      </c>
      <c r="Q376" s="81">
        <v>44208</v>
      </c>
      <c r="R376" s="50">
        <f t="shared" ca="1" si="25"/>
        <v>2</v>
      </c>
      <c r="S376" s="50">
        <f t="shared" ca="1" si="26"/>
        <v>2</v>
      </c>
      <c r="T376" s="50">
        <f t="shared" ca="1" si="27"/>
        <v>3</v>
      </c>
      <c r="U376" s="37" t="str">
        <f ca="1">IF(MATRIZ_PRINCIPAL_USUARIOS[[#This Row],[FECHA DE NACIMIENTO]]&gt;0,CONCATENATE(R376," AÑOS ",S376," MESES ",T376," DIAS "),"")</f>
        <v xml:space="preserve">2 AÑOS 2 MESES 3 DIAS </v>
      </c>
      <c r="V3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6" s="37" t="s">
        <v>130</v>
      </c>
      <c r="X376" s="37" t="s">
        <v>9</v>
      </c>
      <c r="Y376" s="37" t="s">
        <v>45</v>
      </c>
      <c r="Z376" s="37" t="s">
        <v>45</v>
      </c>
      <c r="AA376" s="37" t="s">
        <v>2496</v>
      </c>
      <c r="AB376" s="37" t="s">
        <v>2496</v>
      </c>
      <c r="AC376" s="37"/>
      <c r="AD376" s="37" t="s">
        <v>2518</v>
      </c>
      <c r="AE376" s="37"/>
      <c r="AF376" s="37" t="s">
        <v>2496</v>
      </c>
      <c r="AG376" s="37" t="s">
        <v>2496</v>
      </c>
      <c r="AH376" s="37" t="s">
        <v>2496</v>
      </c>
      <c r="AI376" s="37" t="s">
        <v>2496</v>
      </c>
      <c r="AJ376" s="37" t="s">
        <v>2496</v>
      </c>
      <c r="AK376" s="37" t="s">
        <v>2496</v>
      </c>
      <c r="AL376" s="37" t="s">
        <v>2496</v>
      </c>
      <c r="AM376" s="37" t="s">
        <v>8</v>
      </c>
      <c r="AN376" s="37" t="s">
        <v>116</v>
      </c>
      <c r="AO376" s="37" t="s">
        <v>140</v>
      </c>
      <c r="AP376" s="62" t="s">
        <v>143</v>
      </c>
      <c r="AQ376" s="37" t="s">
        <v>151</v>
      </c>
      <c r="AR376" s="37" t="s">
        <v>4539</v>
      </c>
      <c r="AS376" s="37"/>
      <c r="AT376" s="37" t="s">
        <v>6066</v>
      </c>
      <c r="AU376" s="37">
        <v>3246176340</v>
      </c>
      <c r="AV376" s="37"/>
      <c r="AW376" s="37">
        <v>1</v>
      </c>
      <c r="AX376" s="37" t="s">
        <v>135</v>
      </c>
      <c r="AY376" s="37" t="s">
        <v>2496</v>
      </c>
      <c r="AZ376" s="58"/>
      <c r="BA376" s="37" t="s">
        <v>2496</v>
      </c>
      <c r="BB376" s="37" t="s">
        <v>2496</v>
      </c>
      <c r="BC376" s="37" t="s">
        <v>3654</v>
      </c>
      <c r="BD376" s="37"/>
      <c r="BE376" s="37" t="s">
        <v>2434</v>
      </c>
      <c r="BF376" s="37" t="s">
        <v>4</v>
      </c>
      <c r="BG376" s="37">
        <v>5864576</v>
      </c>
      <c r="BH376" s="37" t="s">
        <v>3903</v>
      </c>
      <c r="BI376" s="37" t="s">
        <v>3740</v>
      </c>
      <c r="BJ376" s="37" t="s">
        <v>6185</v>
      </c>
      <c r="BK376" s="37" t="s">
        <v>6186</v>
      </c>
      <c r="BL376" s="81">
        <v>35778</v>
      </c>
      <c r="BM376" s="37" t="s">
        <v>9</v>
      </c>
      <c r="BN376" s="37" t="s">
        <v>45</v>
      </c>
      <c r="BO376" s="37" t="s">
        <v>45</v>
      </c>
      <c r="BP376" s="37" t="s">
        <v>4</v>
      </c>
      <c r="BQ376" s="37">
        <v>5865962</v>
      </c>
      <c r="BR376" s="37" t="s">
        <v>3706</v>
      </c>
      <c r="BS376" s="81" t="s">
        <v>5675</v>
      </c>
      <c r="BT376" s="37" t="s">
        <v>4214</v>
      </c>
      <c r="BU376" s="37" t="s">
        <v>6185</v>
      </c>
      <c r="BV376" s="81">
        <v>37735</v>
      </c>
      <c r="BW376" s="50">
        <f t="shared" ca="1" si="29"/>
        <v>19</v>
      </c>
      <c r="BX376" s="62" t="s">
        <v>9</v>
      </c>
      <c r="BY376" s="62" t="s">
        <v>45</v>
      </c>
      <c r="BZ376" s="62" t="s">
        <v>45</v>
      </c>
      <c r="CA376" s="37" t="s">
        <v>4</v>
      </c>
      <c r="CB376" s="37">
        <v>5864576</v>
      </c>
      <c r="CC376" s="37" t="s">
        <v>3903</v>
      </c>
      <c r="CD376" s="37" t="s">
        <v>3740</v>
      </c>
      <c r="CE376" s="37" t="s">
        <v>6185</v>
      </c>
      <c r="CF376" s="37" t="s">
        <v>6186</v>
      </c>
      <c r="CG376" s="81">
        <v>35778</v>
      </c>
      <c r="CH376" s="37">
        <f t="shared" ca="1" si="28"/>
        <v>25</v>
      </c>
      <c r="CI376" s="62" t="s">
        <v>9</v>
      </c>
      <c r="CJ376" s="62" t="s">
        <v>45</v>
      </c>
      <c r="CK376" s="62" t="s">
        <v>45</v>
      </c>
      <c r="CL376" s="37" t="s">
        <v>2443</v>
      </c>
      <c r="CM376" s="37" t="s">
        <v>6187</v>
      </c>
      <c r="CN376" s="37" t="s">
        <v>2495</v>
      </c>
      <c r="CO376" s="81">
        <v>44792</v>
      </c>
      <c r="CP376" s="37" t="s">
        <v>2495</v>
      </c>
      <c r="CQ376" s="37" t="s">
        <v>2496</v>
      </c>
      <c r="CR376" s="81"/>
      <c r="CS376" s="37" t="s">
        <v>2496</v>
      </c>
      <c r="CT376" s="37"/>
      <c r="CU376" s="37"/>
      <c r="CV376" s="37">
        <v>39</v>
      </c>
      <c r="CW376" s="37">
        <v>2650</v>
      </c>
      <c r="CX376" s="37">
        <v>48</v>
      </c>
      <c r="CY376" s="37" t="s">
        <v>2496</v>
      </c>
      <c r="CZ376" s="37">
        <v>6</v>
      </c>
      <c r="DA376" s="37"/>
      <c r="DB376" s="37"/>
      <c r="DC3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6" s="37"/>
    </row>
    <row r="377" spans="1:108" ht="45" customHeight="1" x14ac:dyDescent="0.3">
      <c r="A377" s="50">
        <v>1025157220</v>
      </c>
      <c r="B377" s="37" t="s">
        <v>2428</v>
      </c>
      <c r="C377" s="81">
        <v>44642</v>
      </c>
      <c r="D377" s="81">
        <v>44795</v>
      </c>
      <c r="E377" s="50" t="e">
        <f>VLOOKUP(MATRIZ_PRINCIPAL_USUARIOS[[#This Row],[NUMERO DE DOCUMENTO]],#REF!,2,0)</f>
        <v>#REF!</v>
      </c>
      <c r="F377" s="50" t="e">
        <f>VLOOKUP(MATRIZ_PRINCIPAL_USUARIOS[[#This Row],[NOMBRE COMPLETO]],$E$659:$E$682,1,0)</f>
        <v>#N/A</v>
      </c>
      <c r="G377" s="50"/>
      <c r="H377" s="50" t="s">
        <v>4102</v>
      </c>
      <c r="I377" s="37" t="s">
        <v>6749</v>
      </c>
      <c r="J377" s="37" t="str">
        <f>VLOOKUP(MATRIZ_PRINCIPAL_USUARIOS[[#This Row],[DUPLA]],DUPLAS[],2,0)</f>
        <v>ANGIE YARA - YORMARY MENECES</v>
      </c>
      <c r="K377" s="37" t="s">
        <v>1</v>
      </c>
      <c r="L377" s="37" t="s">
        <v>5603</v>
      </c>
      <c r="M377" s="37" t="s">
        <v>5604</v>
      </c>
      <c r="N377" s="37" t="s">
        <v>3724</v>
      </c>
      <c r="O377" s="37" t="s">
        <v>3809</v>
      </c>
      <c r="P37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ISABELLE ANTONELLA AMAYA HERRERA</v>
      </c>
      <c r="Q377" s="81">
        <v>43929</v>
      </c>
      <c r="R377" s="50">
        <f t="shared" ca="1" si="25"/>
        <v>2</v>
      </c>
      <c r="S377" s="50">
        <f t="shared" ca="1" si="26"/>
        <v>11</v>
      </c>
      <c r="T377" s="50">
        <f t="shared" ca="1" si="27"/>
        <v>7</v>
      </c>
      <c r="U377" s="37" t="str">
        <f ca="1">IF(MATRIZ_PRINCIPAL_USUARIOS[[#This Row],[FECHA DE NACIMIENTO]]&gt;0,CONCATENATE(R377," AÑOS ",S377," MESES ",T377," DIAS "),"")</f>
        <v xml:space="preserve">2 AÑOS 11 MESES 7 DIAS </v>
      </c>
      <c r="V37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7" s="37" t="s">
        <v>130</v>
      </c>
      <c r="X377" s="37" t="s">
        <v>8</v>
      </c>
      <c r="Y377" s="37" t="s">
        <v>116</v>
      </c>
      <c r="Z377" s="37" t="s">
        <v>116</v>
      </c>
      <c r="AA377" s="37" t="s">
        <v>2496</v>
      </c>
      <c r="AB377" s="37" t="s">
        <v>2496</v>
      </c>
      <c r="AC377" s="37"/>
      <c r="AD377" s="37" t="s">
        <v>2518</v>
      </c>
      <c r="AE377" s="37"/>
      <c r="AF377" s="37" t="s">
        <v>2496</v>
      </c>
      <c r="AG377" s="37" t="s">
        <v>2496</v>
      </c>
      <c r="AH377" s="37" t="s">
        <v>2496</v>
      </c>
      <c r="AI377" s="37" t="s">
        <v>2496</v>
      </c>
      <c r="AJ377" s="37" t="s">
        <v>2496</v>
      </c>
      <c r="AK377" s="37" t="s">
        <v>2496</v>
      </c>
      <c r="AL377" s="37" t="s">
        <v>2496</v>
      </c>
      <c r="AM377" s="37" t="s">
        <v>8</v>
      </c>
      <c r="AN377" s="37" t="s">
        <v>116</v>
      </c>
      <c r="AO377" s="37" t="s">
        <v>140</v>
      </c>
      <c r="AP377" s="62" t="s">
        <v>143</v>
      </c>
      <c r="AQ377" s="37" t="s">
        <v>151</v>
      </c>
      <c r="AR377" s="37" t="s">
        <v>4547</v>
      </c>
      <c r="AS377" s="37"/>
      <c r="AT377" s="37" t="s">
        <v>5605</v>
      </c>
      <c r="AU377" s="37">
        <v>3123580398</v>
      </c>
      <c r="AV377" s="37"/>
      <c r="AW377" s="37">
        <v>1</v>
      </c>
      <c r="AX377" s="37" t="s">
        <v>135</v>
      </c>
      <c r="AY377" s="37" t="s">
        <v>2496</v>
      </c>
      <c r="AZ377" s="58"/>
      <c r="BA377" s="37" t="s">
        <v>2496</v>
      </c>
      <c r="BB377" s="37" t="s">
        <v>2496</v>
      </c>
      <c r="BC377" s="37" t="s">
        <v>3654</v>
      </c>
      <c r="BD377" s="37"/>
      <c r="BE377" s="37" t="s">
        <v>2434</v>
      </c>
      <c r="BF377" s="37" t="s">
        <v>2</v>
      </c>
      <c r="BG377" s="37">
        <v>1026291873</v>
      </c>
      <c r="BH377" s="37" t="s">
        <v>4347</v>
      </c>
      <c r="BI377" s="37" t="s">
        <v>3936</v>
      </c>
      <c r="BJ377" s="37" t="s">
        <v>4163</v>
      </c>
      <c r="BK377" s="37" t="s">
        <v>3859</v>
      </c>
      <c r="BL377" s="81">
        <v>34918</v>
      </c>
      <c r="BM377" s="37" t="s">
        <v>8</v>
      </c>
      <c r="BN377" s="37" t="s">
        <v>116</v>
      </c>
      <c r="BO377" s="37" t="s">
        <v>116</v>
      </c>
      <c r="BP377" s="37"/>
      <c r="BQ377" s="37"/>
      <c r="BR377" s="37"/>
      <c r="BS377" s="37"/>
      <c r="BT377" s="37"/>
      <c r="BU377" s="37"/>
      <c r="BV377" s="81"/>
      <c r="BW377" s="50" t="str">
        <f t="shared" si="29"/>
        <v/>
      </c>
      <c r="BX377" s="62"/>
      <c r="BY377" s="62"/>
      <c r="BZ377" s="62"/>
      <c r="CA377" s="37" t="s">
        <v>2</v>
      </c>
      <c r="CB377" s="37">
        <v>1026291873</v>
      </c>
      <c r="CC377" s="37" t="s">
        <v>4347</v>
      </c>
      <c r="CD377" s="37" t="s">
        <v>3936</v>
      </c>
      <c r="CE377" s="37" t="s">
        <v>4163</v>
      </c>
      <c r="CF377" s="37" t="s">
        <v>3859</v>
      </c>
      <c r="CG377" s="81">
        <v>34918</v>
      </c>
      <c r="CH377" s="50">
        <f t="shared" ca="1" si="28"/>
        <v>27</v>
      </c>
      <c r="CI377" s="62" t="s">
        <v>8</v>
      </c>
      <c r="CJ377" s="62" t="s">
        <v>116</v>
      </c>
      <c r="CK377" s="62" t="s">
        <v>116</v>
      </c>
      <c r="CL377" s="37" t="s">
        <v>2444</v>
      </c>
      <c r="CM377" s="37" t="s">
        <v>2450</v>
      </c>
      <c r="CN377" s="37" t="s">
        <v>2495</v>
      </c>
      <c r="CO377" s="81">
        <v>44642</v>
      </c>
      <c r="CP377" s="37" t="s">
        <v>2495</v>
      </c>
      <c r="CQ377" s="37" t="s">
        <v>2496</v>
      </c>
      <c r="CR377" s="37"/>
      <c r="CS377" s="37" t="s">
        <v>2496</v>
      </c>
      <c r="CT377" s="37"/>
      <c r="CU377" s="37"/>
      <c r="CV377" s="37">
        <v>39</v>
      </c>
      <c r="CW377" s="37">
        <v>3120</v>
      </c>
      <c r="CX377" s="37">
        <v>51</v>
      </c>
      <c r="CY377" s="37" t="s">
        <v>2495</v>
      </c>
      <c r="CZ377" s="37">
        <v>6</v>
      </c>
      <c r="DA377" s="37"/>
      <c r="DB377" s="37"/>
      <c r="DC3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7" s="37"/>
    </row>
    <row r="378" spans="1:108" ht="45" customHeight="1" x14ac:dyDescent="0.3">
      <c r="A378" s="50">
        <v>1011259607</v>
      </c>
      <c r="B378" s="37" t="s">
        <v>2427</v>
      </c>
      <c r="C378" s="81">
        <v>44754</v>
      </c>
      <c r="D378" s="81"/>
      <c r="E378" s="50"/>
      <c r="F378" s="50"/>
      <c r="G378" s="50"/>
      <c r="H378" s="50" t="s">
        <v>4102</v>
      </c>
      <c r="I378" s="50" t="s">
        <v>6749</v>
      </c>
      <c r="J378" s="37" t="str">
        <f>VLOOKUP(MATRIZ_PRINCIPAL_USUARIOS[[#This Row],[DUPLA]],DUPLAS[],2,0)</f>
        <v>ANGIE YARA - YORMARY MENECES</v>
      </c>
      <c r="K378" s="37" t="s">
        <v>1</v>
      </c>
      <c r="L378" s="37" t="s">
        <v>3700</v>
      </c>
      <c r="M378" s="37" t="s">
        <v>3734</v>
      </c>
      <c r="N378" s="37" t="s">
        <v>3859</v>
      </c>
      <c r="O378" s="37" t="s">
        <v>3859</v>
      </c>
      <c r="P3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JOSEPH FELIPE AGUDELO AGUDELO</v>
      </c>
      <c r="Q378" s="81">
        <v>44091</v>
      </c>
      <c r="R378" s="50">
        <f t="shared" ca="1" si="25"/>
        <v>2</v>
      </c>
      <c r="S378" s="50">
        <f t="shared" ca="1" si="26"/>
        <v>5</v>
      </c>
      <c r="T378" s="50">
        <f t="shared" ca="1" si="27"/>
        <v>26</v>
      </c>
      <c r="U378" s="37" t="str">
        <f ca="1">IF(MATRIZ_PRINCIPAL_USUARIOS[[#This Row],[FECHA DE NACIMIENTO]]&gt;0,CONCATENATE(R378," AÑOS ",S378," MESES ",T378," DIAS "),"")</f>
        <v xml:space="preserve">2 AÑOS 5 MESES 26 DIAS </v>
      </c>
      <c r="V3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8" s="37" t="s">
        <v>129</v>
      </c>
      <c r="X378" s="37" t="s">
        <v>8</v>
      </c>
      <c r="Y378" s="37" t="s">
        <v>116</v>
      </c>
      <c r="Z378" s="37" t="s">
        <v>116</v>
      </c>
      <c r="AA378" s="37" t="s">
        <v>2496</v>
      </c>
      <c r="AB378" s="37" t="s">
        <v>2496</v>
      </c>
      <c r="AC378" s="37"/>
      <c r="AD378" s="37" t="s">
        <v>2518</v>
      </c>
      <c r="AE378" s="37"/>
      <c r="AF378" s="37" t="s">
        <v>2496</v>
      </c>
      <c r="AG378" s="37" t="s">
        <v>2496</v>
      </c>
      <c r="AH378" s="37" t="s">
        <v>2496</v>
      </c>
      <c r="AI378" s="37" t="s">
        <v>2496</v>
      </c>
      <c r="AJ378" s="37" t="s">
        <v>2496</v>
      </c>
      <c r="AK378" s="37" t="s">
        <v>2496</v>
      </c>
      <c r="AL378" s="37" t="s">
        <v>2496</v>
      </c>
      <c r="AM378" s="37" t="s">
        <v>8</v>
      </c>
      <c r="AN378" s="37" t="s">
        <v>116</v>
      </c>
      <c r="AO378" s="37" t="s">
        <v>140</v>
      </c>
      <c r="AP378" s="62" t="s">
        <v>143</v>
      </c>
      <c r="AQ378" s="37" t="s">
        <v>151</v>
      </c>
      <c r="AR378" s="37" t="s">
        <v>4547</v>
      </c>
      <c r="AS378" s="37"/>
      <c r="AT378" s="37" t="s">
        <v>5605</v>
      </c>
      <c r="AU378" s="37">
        <v>3123580398</v>
      </c>
      <c r="AV378" s="37"/>
      <c r="AW378" s="37">
        <v>1</v>
      </c>
      <c r="AX378" s="37" t="s">
        <v>135</v>
      </c>
      <c r="AY378" s="37" t="s">
        <v>2496</v>
      </c>
      <c r="AZ378" s="58"/>
      <c r="BA378" s="37" t="s">
        <v>2496</v>
      </c>
      <c r="BB378" s="37" t="s">
        <v>2496</v>
      </c>
      <c r="BC378" s="37" t="s">
        <v>3654</v>
      </c>
      <c r="BD378" s="37"/>
      <c r="BE378" s="37" t="s">
        <v>2438</v>
      </c>
      <c r="BF378" s="37" t="s">
        <v>2</v>
      </c>
      <c r="BG378" s="37">
        <v>52278053</v>
      </c>
      <c r="BH378" s="37" t="s">
        <v>6042</v>
      </c>
      <c r="BI378" s="37" t="s">
        <v>4105</v>
      </c>
      <c r="BJ378" s="37" t="s">
        <v>6043</v>
      </c>
      <c r="BK378" s="37" t="s">
        <v>4212</v>
      </c>
      <c r="BL378" s="81">
        <v>28042</v>
      </c>
      <c r="BM378" s="37" t="s">
        <v>8</v>
      </c>
      <c r="BN378" s="37" t="s">
        <v>116</v>
      </c>
      <c r="BO378" s="37" t="s">
        <v>116</v>
      </c>
      <c r="BP378" s="37"/>
      <c r="BQ378" s="37"/>
      <c r="BR378" s="37"/>
      <c r="BS378" s="37"/>
      <c r="BT378" s="37"/>
      <c r="BU378" s="37"/>
      <c r="BV378" s="81"/>
      <c r="BW378" s="50" t="str">
        <f t="shared" si="29"/>
        <v/>
      </c>
      <c r="BX378" s="62"/>
      <c r="BY378" s="62"/>
      <c r="BZ378" s="62"/>
      <c r="CA378" s="37" t="s">
        <v>2</v>
      </c>
      <c r="CB378" s="37">
        <v>1012349378</v>
      </c>
      <c r="CC378" s="37" t="s">
        <v>4055</v>
      </c>
      <c r="CD378" s="37" t="s">
        <v>3777</v>
      </c>
      <c r="CE378" s="37" t="s">
        <v>3859</v>
      </c>
      <c r="CF378" s="37" t="s">
        <v>3044</v>
      </c>
      <c r="CG378" s="81">
        <v>36129</v>
      </c>
      <c r="CH378" s="50">
        <f t="shared" ca="1" si="28"/>
        <v>24</v>
      </c>
      <c r="CI378" s="62" t="s">
        <v>8</v>
      </c>
      <c r="CJ378" s="62" t="s">
        <v>116</v>
      </c>
      <c r="CK378" s="62" t="s">
        <v>116</v>
      </c>
      <c r="CL378" s="37" t="s">
        <v>2444</v>
      </c>
      <c r="CM378" s="37" t="s">
        <v>2460</v>
      </c>
      <c r="CN378" s="37" t="s">
        <v>2495</v>
      </c>
      <c r="CO378" s="81">
        <v>44753</v>
      </c>
      <c r="CP378" s="37" t="s">
        <v>2495</v>
      </c>
      <c r="CQ378" s="37" t="s">
        <v>2495</v>
      </c>
      <c r="CR378" s="37"/>
      <c r="CS378" s="37" t="s">
        <v>2496</v>
      </c>
      <c r="CT378" s="37"/>
      <c r="CU378" s="37"/>
      <c r="CV378" s="37">
        <v>39</v>
      </c>
      <c r="CW378" s="37">
        <v>3200</v>
      </c>
      <c r="CX378" s="37">
        <v>50</v>
      </c>
      <c r="CY378" s="37" t="s">
        <v>2495</v>
      </c>
      <c r="CZ378" s="37">
        <v>6</v>
      </c>
      <c r="DA378" s="37"/>
      <c r="DB378" s="37"/>
      <c r="DC3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8" s="37"/>
    </row>
    <row r="379" spans="1:108" ht="45" customHeight="1" x14ac:dyDescent="0.3">
      <c r="A379" s="50">
        <v>1243860073</v>
      </c>
      <c r="B379" s="37" t="s">
        <v>2428</v>
      </c>
      <c r="C379" s="81">
        <v>44642</v>
      </c>
      <c r="D379" s="81">
        <v>44753</v>
      </c>
      <c r="E379" s="50" t="e">
        <f>VLOOKUP(MATRIZ_PRINCIPAL_USUARIOS[[#This Row],[NUMERO DE DOCUMENTO]],#REF!,2,0)</f>
        <v>#REF!</v>
      </c>
      <c r="F379" s="50" t="e">
        <f>VLOOKUP(MATRIZ_PRINCIPAL_USUARIOS[[#This Row],[NOMBRE COMPLETO]],$E$659:$E$682,1,0)</f>
        <v>#N/A</v>
      </c>
      <c r="G379" s="50"/>
      <c r="H379" s="50" t="s">
        <v>4102</v>
      </c>
      <c r="I379" s="135" t="s">
        <v>6749</v>
      </c>
      <c r="J379" s="37" t="str">
        <f>VLOOKUP(MATRIZ_PRINCIPAL_USUARIOS[[#This Row],[DUPLA]],DUPLAS[],2,0)</f>
        <v>ANGIE YARA - YORMARY MENECES</v>
      </c>
      <c r="K379" s="37" t="s">
        <v>1</v>
      </c>
      <c r="L379" s="37" t="s">
        <v>4165</v>
      </c>
      <c r="M379" s="37" t="s">
        <v>3745</v>
      </c>
      <c r="N379" s="37" t="s">
        <v>3761</v>
      </c>
      <c r="O379" s="37" t="s">
        <v>4045</v>
      </c>
      <c r="P37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 ALEJANDRO CASTRO ESPINOSA</v>
      </c>
      <c r="Q379" s="81">
        <v>44191</v>
      </c>
      <c r="R379" s="50">
        <f t="shared" ca="1" si="25"/>
        <v>2</v>
      </c>
      <c r="S379" s="50">
        <f t="shared" ca="1" si="26"/>
        <v>2</v>
      </c>
      <c r="T379" s="50">
        <f t="shared" ca="1" si="27"/>
        <v>17</v>
      </c>
      <c r="U379" s="37" t="str">
        <f ca="1">IF(MATRIZ_PRINCIPAL_USUARIOS[[#This Row],[FECHA DE NACIMIENTO]]&gt;0,CONCATENATE(R379," AÑOS ",S379," MESES ",T379," DIAS "),"")</f>
        <v xml:space="preserve">2 AÑOS 2 MESES 17 DIAS </v>
      </c>
      <c r="V37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79" s="37" t="s">
        <v>129</v>
      </c>
      <c r="X379" s="37" t="s">
        <v>8</v>
      </c>
      <c r="Y379" s="37" t="s">
        <v>116</v>
      </c>
      <c r="Z379" s="37" t="s">
        <v>116</v>
      </c>
      <c r="AA379" s="37" t="s">
        <v>2496</v>
      </c>
      <c r="AB379" s="37" t="s">
        <v>2496</v>
      </c>
      <c r="AC379" s="37"/>
      <c r="AD379" s="37" t="s">
        <v>2518</v>
      </c>
      <c r="AE379" s="37"/>
      <c r="AF379" s="37" t="s">
        <v>2496</v>
      </c>
      <c r="AG379" s="37" t="s">
        <v>2496</v>
      </c>
      <c r="AH379" s="37" t="s">
        <v>2496</v>
      </c>
      <c r="AI379" s="37" t="s">
        <v>2496</v>
      </c>
      <c r="AJ379" s="37" t="s">
        <v>2496</v>
      </c>
      <c r="AK379" s="37" t="s">
        <v>2496</v>
      </c>
      <c r="AL379" s="37" t="s">
        <v>2496</v>
      </c>
      <c r="AM379" s="37" t="s">
        <v>8</v>
      </c>
      <c r="AN379" s="37" t="s">
        <v>116</v>
      </c>
      <c r="AO379" s="37" t="s">
        <v>140</v>
      </c>
      <c r="AP379" s="62" t="s">
        <v>143</v>
      </c>
      <c r="AQ379" s="37" t="s">
        <v>151</v>
      </c>
      <c r="AR379" s="37" t="s">
        <v>4539</v>
      </c>
      <c r="AS379" s="37"/>
      <c r="AT379" s="37" t="s">
        <v>5606</v>
      </c>
      <c r="AU379" s="37">
        <v>3143501444</v>
      </c>
      <c r="AV379" s="37"/>
      <c r="AW379" s="37">
        <v>1</v>
      </c>
      <c r="AX379" s="37" t="s">
        <v>135</v>
      </c>
      <c r="AY379" s="37" t="s">
        <v>2496</v>
      </c>
      <c r="AZ379" s="58"/>
      <c r="BA379" s="37" t="s">
        <v>2496</v>
      </c>
      <c r="BB379" s="37" t="s">
        <v>2496</v>
      </c>
      <c r="BC379" s="37" t="s">
        <v>3654</v>
      </c>
      <c r="BD379" s="37"/>
      <c r="BE379" s="37" t="s">
        <v>2434</v>
      </c>
      <c r="BF379" s="37" t="s">
        <v>2</v>
      </c>
      <c r="BG379" s="37">
        <v>1022957071</v>
      </c>
      <c r="BH379" s="37" t="s">
        <v>3938</v>
      </c>
      <c r="BI379" s="37" t="s">
        <v>4202</v>
      </c>
      <c r="BJ379" s="37" t="s">
        <v>5607</v>
      </c>
      <c r="BK379" s="37"/>
      <c r="BL379" s="81">
        <v>32890</v>
      </c>
      <c r="BM379" s="37" t="s">
        <v>8</v>
      </c>
      <c r="BN379" s="37" t="s">
        <v>36</v>
      </c>
      <c r="BO379" s="37" t="s">
        <v>94</v>
      </c>
      <c r="BP379" s="37" t="s">
        <v>2</v>
      </c>
      <c r="BQ379" s="37">
        <v>1022933629</v>
      </c>
      <c r="BR379" s="37" t="s">
        <v>5608</v>
      </c>
      <c r="BS379" s="37" t="s">
        <v>5609</v>
      </c>
      <c r="BT379" s="37" t="s">
        <v>3761</v>
      </c>
      <c r="BU379" s="37" t="s">
        <v>3766</v>
      </c>
      <c r="BV379" s="81">
        <v>31915</v>
      </c>
      <c r="BW379" s="50">
        <f t="shared" ca="1" si="29"/>
        <v>35</v>
      </c>
      <c r="BX379" s="62" t="s">
        <v>8</v>
      </c>
      <c r="BY379" s="62" t="s">
        <v>116</v>
      </c>
      <c r="BZ379" s="62" t="s">
        <v>116</v>
      </c>
      <c r="CA379" s="37" t="s">
        <v>2</v>
      </c>
      <c r="CB379" s="37">
        <v>1022957071</v>
      </c>
      <c r="CC379" s="37" t="s">
        <v>3938</v>
      </c>
      <c r="CD379" s="37" t="s">
        <v>4202</v>
      </c>
      <c r="CE379" s="37" t="s">
        <v>5607</v>
      </c>
      <c r="CF379" s="37"/>
      <c r="CG379" s="81">
        <v>32890</v>
      </c>
      <c r="CH379" s="50">
        <f t="shared" ca="1" si="28"/>
        <v>33</v>
      </c>
      <c r="CI379" s="62" t="s">
        <v>8</v>
      </c>
      <c r="CJ379" s="62" t="s">
        <v>36</v>
      </c>
      <c r="CK379" s="62" t="s">
        <v>94</v>
      </c>
      <c r="CL379" s="37" t="s">
        <v>2443</v>
      </c>
      <c r="CM379" s="37" t="s">
        <v>2468</v>
      </c>
      <c r="CN379" s="37" t="s">
        <v>2495</v>
      </c>
      <c r="CO379" s="81">
        <v>44642</v>
      </c>
      <c r="CP379" s="37" t="s">
        <v>2495</v>
      </c>
      <c r="CQ379" s="37" t="s">
        <v>2496</v>
      </c>
      <c r="CR379" s="37"/>
      <c r="CS379" s="37" t="s">
        <v>2496</v>
      </c>
      <c r="CT379" s="37"/>
      <c r="CU379" s="37"/>
      <c r="CV379" s="37">
        <v>40</v>
      </c>
      <c r="CW379" s="37">
        <v>2970</v>
      </c>
      <c r="CX379" s="37">
        <v>49</v>
      </c>
      <c r="CY379" s="37" t="s">
        <v>2495</v>
      </c>
      <c r="CZ379" s="37">
        <v>6</v>
      </c>
      <c r="DA379" s="37"/>
      <c r="DB379" s="37"/>
      <c r="DC37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79" s="37"/>
    </row>
    <row r="380" spans="1:108" ht="45" customHeight="1" x14ac:dyDescent="0.3">
      <c r="A380" s="50">
        <v>1023047474</v>
      </c>
      <c r="B380" s="37" t="s">
        <v>2428</v>
      </c>
      <c r="C380" s="81">
        <v>44635</v>
      </c>
      <c r="D380" s="81">
        <v>44648</v>
      </c>
      <c r="E380" s="50" t="e">
        <f>VLOOKUP(MATRIZ_PRINCIPAL_USUARIOS[[#This Row],[NUMERO DE DOCUMENTO]],#REF!,2,0)</f>
        <v>#REF!</v>
      </c>
      <c r="F380" s="50" t="e">
        <f>VLOOKUP(MATRIZ_PRINCIPAL_USUARIOS[[#This Row],[NOMBRE COMPLETO]],$E$659:$E$682,1,0)</f>
        <v>#N/A</v>
      </c>
      <c r="G380" s="50"/>
      <c r="H380" s="50" t="s">
        <v>4102</v>
      </c>
      <c r="I380" s="50" t="s">
        <v>3674</v>
      </c>
      <c r="J380" s="37" t="e">
        <f>VLOOKUP(MATRIZ_PRINCIPAL_USUARIOS[[#This Row],[DUPLA]],DUPLAS[],2,0)</f>
        <v>#N/A</v>
      </c>
      <c r="K380" s="37" t="s">
        <v>1</v>
      </c>
      <c r="L380" s="37" t="s">
        <v>3725</v>
      </c>
      <c r="M380" s="37" t="s">
        <v>3758</v>
      </c>
      <c r="N380" s="37" t="s">
        <v>5631</v>
      </c>
      <c r="O380" s="37" t="s">
        <v>5632</v>
      </c>
      <c r="P3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CARLOS ESTEBAN AROCA ANACONDA</v>
      </c>
      <c r="Q380" s="81">
        <v>44472</v>
      </c>
      <c r="R380" s="50">
        <f t="shared" ca="1" si="25"/>
        <v>1</v>
      </c>
      <c r="S380" s="50">
        <f t="shared" ca="1" si="26"/>
        <v>5</v>
      </c>
      <c r="T380" s="50">
        <f t="shared" ca="1" si="27"/>
        <v>12</v>
      </c>
      <c r="U380" s="37" t="str">
        <f ca="1">IF(MATRIZ_PRINCIPAL_USUARIOS[[#This Row],[FECHA DE NACIMIENTO]]&gt;0,CONCATENATE(R380," AÑOS ",S380," MESES ",T380," DIAS "),"")</f>
        <v xml:space="preserve">1 AÑOS 5 MESES 12 DIAS </v>
      </c>
      <c r="V3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0" s="37" t="s">
        <v>129</v>
      </c>
      <c r="X380" s="37" t="s">
        <v>8</v>
      </c>
      <c r="Y380" s="37" t="s">
        <v>116</v>
      </c>
      <c r="Z380" s="37" t="s">
        <v>116</v>
      </c>
      <c r="AA380" s="37" t="s">
        <v>2496</v>
      </c>
      <c r="AB380" s="37" t="s">
        <v>2496</v>
      </c>
      <c r="AC380" s="37"/>
      <c r="AD380" s="37" t="s">
        <v>2518</v>
      </c>
      <c r="AE380" s="37"/>
      <c r="AF380" s="37" t="s">
        <v>2496</v>
      </c>
      <c r="AG380" s="37" t="s">
        <v>2496</v>
      </c>
      <c r="AH380" s="37" t="s">
        <v>2496</v>
      </c>
      <c r="AI380" s="37" t="s">
        <v>2496</v>
      </c>
      <c r="AJ380" s="37" t="s">
        <v>2496</v>
      </c>
      <c r="AK380" s="37" t="s">
        <v>2496</v>
      </c>
      <c r="AL380" s="37" t="s">
        <v>2496</v>
      </c>
      <c r="AM380" s="37" t="s">
        <v>8</v>
      </c>
      <c r="AN380" s="37" t="s">
        <v>116</v>
      </c>
      <c r="AO380" s="37" t="s">
        <v>140</v>
      </c>
      <c r="AP380" s="62" t="s">
        <v>143</v>
      </c>
      <c r="AQ380" s="37" t="s">
        <v>151</v>
      </c>
      <c r="AR380" s="37" t="s">
        <v>4501</v>
      </c>
      <c r="AS380" s="37"/>
      <c r="AT380" s="37" t="s">
        <v>5633</v>
      </c>
      <c r="AU380" s="37">
        <v>3012969633</v>
      </c>
      <c r="AV380" s="37"/>
      <c r="AW380" s="37">
        <v>1</v>
      </c>
      <c r="AX380" s="37" t="s">
        <v>135</v>
      </c>
      <c r="AY380" s="37" t="s">
        <v>2496</v>
      </c>
      <c r="AZ380" s="58"/>
      <c r="BA380" s="37" t="s">
        <v>2496</v>
      </c>
      <c r="BB380" s="37" t="s">
        <v>2496</v>
      </c>
      <c r="BC380" s="37" t="s">
        <v>3607</v>
      </c>
      <c r="BD380" s="37"/>
      <c r="BE380" s="37" t="s">
        <v>2434</v>
      </c>
      <c r="BF380" s="37" t="s">
        <v>2</v>
      </c>
      <c r="BG380" s="37">
        <v>1058671523</v>
      </c>
      <c r="BH380" s="37" t="s">
        <v>4973</v>
      </c>
      <c r="BI380" s="37" t="s">
        <v>5634</v>
      </c>
      <c r="BJ380" s="37" t="s">
        <v>5632</v>
      </c>
      <c r="BK380" s="37" t="s">
        <v>3776</v>
      </c>
      <c r="BL380" s="81">
        <v>33161</v>
      </c>
      <c r="BM380" s="37" t="s">
        <v>8</v>
      </c>
      <c r="BN380" s="37" t="s">
        <v>23</v>
      </c>
      <c r="BO380" s="37" t="s">
        <v>2809</v>
      </c>
      <c r="BP380" s="37" t="s">
        <v>2</v>
      </c>
      <c r="BQ380" s="37">
        <v>80193323</v>
      </c>
      <c r="BR380" s="37" t="s">
        <v>3725</v>
      </c>
      <c r="BS380" s="81" t="s">
        <v>5044</v>
      </c>
      <c r="BT380" s="37" t="s">
        <v>5631</v>
      </c>
      <c r="BU380" s="37"/>
      <c r="BV380" s="81">
        <v>30864</v>
      </c>
      <c r="BW380" s="50">
        <f t="shared" ca="1" si="29"/>
        <v>38</v>
      </c>
      <c r="BX380" s="62" t="s">
        <v>8</v>
      </c>
      <c r="BY380" s="62" t="s">
        <v>116</v>
      </c>
      <c r="BZ380" s="62" t="s">
        <v>116</v>
      </c>
      <c r="CA380" s="37" t="s">
        <v>2</v>
      </c>
      <c r="CB380" s="37">
        <v>1058671523</v>
      </c>
      <c r="CC380" s="37" t="s">
        <v>4973</v>
      </c>
      <c r="CD380" s="37" t="s">
        <v>5634</v>
      </c>
      <c r="CE380" s="37" t="s">
        <v>5632</v>
      </c>
      <c r="CF380" s="37" t="s">
        <v>3776</v>
      </c>
      <c r="CG380" s="81">
        <v>33161</v>
      </c>
      <c r="CH380" s="50">
        <f t="shared" ca="1" si="28"/>
        <v>32</v>
      </c>
      <c r="CI380" s="62" t="s">
        <v>8</v>
      </c>
      <c r="CJ380" s="62" t="s">
        <v>23</v>
      </c>
      <c r="CK380" s="62" t="s">
        <v>2809</v>
      </c>
      <c r="CL380" s="37" t="s">
        <v>2443</v>
      </c>
      <c r="CM380" s="37" t="s">
        <v>2450</v>
      </c>
      <c r="CN380" s="37"/>
      <c r="CO380" s="81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0" s="37"/>
    </row>
    <row r="381" spans="1:108" ht="45" customHeight="1" x14ac:dyDescent="0.3">
      <c r="A381" s="50">
        <v>1023046704</v>
      </c>
      <c r="B381" s="37" t="s">
        <v>2427</v>
      </c>
      <c r="C381" s="81">
        <v>44649</v>
      </c>
      <c r="D381" s="81"/>
      <c r="E381" s="50"/>
      <c r="F381" s="50"/>
      <c r="G381" s="50"/>
      <c r="H381" s="50" t="s">
        <v>4102</v>
      </c>
      <c r="I381" s="50" t="s">
        <v>6745</v>
      </c>
      <c r="J381" s="37" t="str">
        <f>VLOOKUP(MATRIZ_PRINCIPAL_USUARIOS[[#This Row],[DUPLA]],DUPLAS[],2,0)</f>
        <v>NIKOL MALES - ANDREA ROCIO</v>
      </c>
      <c r="K381" s="37" t="s">
        <v>1</v>
      </c>
      <c r="L381" s="37" t="s">
        <v>3792</v>
      </c>
      <c r="M381" s="37" t="s">
        <v>2620</v>
      </c>
      <c r="N381" s="37" t="s">
        <v>5635</v>
      </c>
      <c r="O381" s="37" t="s">
        <v>3751</v>
      </c>
      <c r="P3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SANTIAGO GUIZA MARTINEZ</v>
      </c>
      <c r="Q381" s="81">
        <v>44348</v>
      </c>
      <c r="R381" s="50">
        <f t="shared" ca="1" si="25"/>
        <v>1</v>
      </c>
      <c r="S381" s="50">
        <f t="shared" ca="1" si="26"/>
        <v>9</v>
      </c>
      <c r="T381" s="50">
        <f t="shared" ca="1" si="27"/>
        <v>14</v>
      </c>
      <c r="U381" s="37" t="str">
        <f ca="1">IF(MATRIZ_PRINCIPAL_USUARIOS[[#This Row],[FECHA DE NACIMIENTO]]&gt;0,CONCATENATE(R381," AÑOS ",S381," MESES ",T381," DIAS "),"")</f>
        <v xml:space="preserve">1 AÑOS 9 MESES 14 DIAS </v>
      </c>
      <c r="V3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1" s="37" t="s">
        <v>129</v>
      </c>
      <c r="X381" s="37" t="s">
        <v>8</v>
      </c>
      <c r="Y381" s="37" t="s">
        <v>116</v>
      </c>
      <c r="Z381" s="37" t="s">
        <v>116</v>
      </c>
      <c r="AA381" s="37" t="s">
        <v>2496</v>
      </c>
      <c r="AB381" s="37" t="s">
        <v>2496</v>
      </c>
      <c r="AC381" s="37"/>
      <c r="AD381" s="37" t="s">
        <v>2518</v>
      </c>
      <c r="AE381" s="37"/>
      <c r="AF381" s="37" t="s">
        <v>2496</v>
      </c>
      <c r="AG381" s="37" t="s">
        <v>2496</v>
      </c>
      <c r="AH381" s="37" t="s">
        <v>2496</v>
      </c>
      <c r="AI381" s="37" t="s">
        <v>2496</v>
      </c>
      <c r="AJ381" s="37" t="s">
        <v>2496</v>
      </c>
      <c r="AK381" s="37" t="s">
        <v>2496</v>
      </c>
      <c r="AL381" s="37" t="s">
        <v>2496</v>
      </c>
      <c r="AM381" s="37" t="s">
        <v>8</v>
      </c>
      <c r="AN381" s="37" t="s">
        <v>116</v>
      </c>
      <c r="AO381" s="37" t="s">
        <v>140</v>
      </c>
      <c r="AP381" s="62" t="s">
        <v>143</v>
      </c>
      <c r="AQ381" s="37" t="s">
        <v>151</v>
      </c>
      <c r="AR381" s="37" t="s">
        <v>4539</v>
      </c>
      <c r="AS381" s="37"/>
      <c r="AT381" s="37" t="s">
        <v>5636</v>
      </c>
      <c r="AU381" s="37">
        <v>3124695063</v>
      </c>
      <c r="AV381" s="37"/>
      <c r="AW381" s="37">
        <v>1</v>
      </c>
      <c r="AX381" s="37" t="s">
        <v>135</v>
      </c>
      <c r="AY381" s="37"/>
      <c r="AZ381" s="58"/>
      <c r="BA381" s="37" t="s">
        <v>2496</v>
      </c>
      <c r="BB381" s="37" t="s">
        <v>2496</v>
      </c>
      <c r="BC381" s="37" t="s">
        <v>3654</v>
      </c>
      <c r="BD381" s="37"/>
      <c r="BE381" s="37" t="s">
        <v>2434</v>
      </c>
      <c r="BF381" s="37" t="s">
        <v>2</v>
      </c>
      <c r="BG381" s="37">
        <v>1022351891</v>
      </c>
      <c r="BH381" s="37" t="s">
        <v>4053</v>
      </c>
      <c r="BI381" s="37" t="s">
        <v>3906</v>
      </c>
      <c r="BJ381" s="37" t="s">
        <v>3751</v>
      </c>
      <c r="BK381" s="37" t="s">
        <v>3712</v>
      </c>
      <c r="BL381" s="81">
        <v>32323</v>
      </c>
      <c r="BM381" s="37" t="s">
        <v>8</v>
      </c>
      <c r="BN381" s="37" t="s">
        <v>116</v>
      </c>
      <c r="BO381" s="37" t="s">
        <v>116</v>
      </c>
      <c r="BP381" s="37" t="s">
        <v>2</v>
      </c>
      <c r="BQ381" s="37">
        <v>1022994039</v>
      </c>
      <c r="BR381" s="37" t="s">
        <v>3925</v>
      </c>
      <c r="BS381" s="37" t="s">
        <v>3934</v>
      </c>
      <c r="BT381" s="37" t="s">
        <v>5635</v>
      </c>
      <c r="BU381" s="37" t="s">
        <v>5115</v>
      </c>
      <c r="BV381" s="81">
        <v>34400</v>
      </c>
      <c r="BW381" s="50">
        <f t="shared" ca="1" si="29"/>
        <v>29</v>
      </c>
      <c r="BX381" s="62" t="s">
        <v>8</v>
      </c>
      <c r="BY381" s="62" t="s">
        <v>116</v>
      </c>
      <c r="BZ381" s="62" t="s">
        <v>116</v>
      </c>
      <c r="CA381" s="37" t="s">
        <v>2</v>
      </c>
      <c r="CB381" s="37">
        <v>1022351891</v>
      </c>
      <c r="CC381" s="37" t="s">
        <v>4053</v>
      </c>
      <c r="CD381" s="37" t="s">
        <v>3906</v>
      </c>
      <c r="CE381" s="37" t="s">
        <v>3751</v>
      </c>
      <c r="CF381" s="37" t="s">
        <v>3712</v>
      </c>
      <c r="CG381" s="81">
        <v>32323</v>
      </c>
      <c r="CH381" s="50">
        <f t="shared" ca="1" si="28"/>
        <v>34</v>
      </c>
      <c r="CI381" s="62" t="s">
        <v>8</v>
      </c>
      <c r="CJ381" s="62" t="s">
        <v>116</v>
      </c>
      <c r="CK381" s="62" t="s">
        <v>116</v>
      </c>
      <c r="CL381" s="37" t="s">
        <v>2443</v>
      </c>
      <c r="CM381" s="37" t="s">
        <v>2457</v>
      </c>
      <c r="CN381" s="37" t="s">
        <v>2495</v>
      </c>
      <c r="CO381" s="81">
        <v>44642</v>
      </c>
      <c r="CP381" s="37" t="s">
        <v>2495</v>
      </c>
      <c r="CQ381" s="37" t="s">
        <v>2495</v>
      </c>
      <c r="CR381" s="37">
        <v>2</v>
      </c>
      <c r="CS381" s="37" t="s">
        <v>2496</v>
      </c>
      <c r="CT381" s="37"/>
      <c r="CU381" s="37"/>
      <c r="CV381" s="37"/>
      <c r="CW381" s="37">
        <v>3000</v>
      </c>
      <c r="CX381" s="37"/>
      <c r="CY381" s="37"/>
      <c r="CZ381" s="37"/>
      <c r="DA381" s="37"/>
      <c r="DB381" s="37"/>
      <c r="DC3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1" s="37"/>
    </row>
    <row r="382" spans="1:108" ht="45" customHeight="1" x14ac:dyDescent="0.3">
      <c r="A382" s="50">
        <v>1023047412</v>
      </c>
      <c r="B382" s="37" t="s">
        <v>2428</v>
      </c>
      <c r="C382" s="81">
        <v>44635</v>
      </c>
      <c r="D382" s="81">
        <v>44683</v>
      </c>
      <c r="E382" s="50" t="e">
        <f>VLOOKUP(MATRIZ_PRINCIPAL_USUARIOS[[#This Row],[NUMERO DE DOCUMENTO]],#REF!,2,0)</f>
        <v>#REF!</v>
      </c>
      <c r="F382" s="50" t="e">
        <f>VLOOKUP(MATRIZ_PRINCIPAL_USUARIOS[[#This Row],[NOMBRE COMPLETO]],$E$659:$E$682,1,0)</f>
        <v>#N/A</v>
      </c>
      <c r="G382" s="50"/>
      <c r="H382" s="50" t="s">
        <v>4102</v>
      </c>
      <c r="I382" s="50" t="s">
        <v>3674</v>
      </c>
      <c r="J382" s="37" t="e">
        <f>VLOOKUP(MATRIZ_PRINCIPAL_USUARIOS[[#This Row],[DUPLA]],DUPLAS[],2,0)</f>
        <v>#N/A</v>
      </c>
      <c r="K382" s="37" t="s">
        <v>1</v>
      </c>
      <c r="L382" s="37" t="s">
        <v>5637</v>
      </c>
      <c r="M382" s="37"/>
      <c r="N382" s="37" t="s">
        <v>3822</v>
      </c>
      <c r="O382" s="37" t="s">
        <v>5635</v>
      </c>
      <c r="P3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CARINA  VARGAS GUIZA</v>
      </c>
      <c r="Q382" s="81">
        <v>44493</v>
      </c>
      <c r="R382" s="50">
        <f t="shared" ca="1" si="25"/>
        <v>1</v>
      </c>
      <c r="S382" s="50">
        <f t="shared" ca="1" si="26"/>
        <v>4</v>
      </c>
      <c r="T382" s="50">
        <f t="shared" ca="1" si="27"/>
        <v>19</v>
      </c>
      <c r="U382" s="37" t="str">
        <f ca="1">IF(MATRIZ_PRINCIPAL_USUARIOS[[#This Row],[FECHA DE NACIMIENTO]]&gt;0,CONCATENATE(R382," AÑOS ",S382," MESES ",T382," DIAS "),"")</f>
        <v xml:space="preserve">1 AÑOS 4 MESES 19 DIAS </v>
      </c>
      <c r="V3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2" s="37" t="s">
        <v>130</v>
      </c>
      <c r="X382" s="37" t="s">
        <v>8</v>
      </c>
      <c r="Y382" s="37" t="s">
        <v>116</v>
      </c>
      <c r="Z382" s="37" t="s">
        <v>116</v>
      </c>
      <c r="AA382" s="37" t="s">
        <v>2496</v>
      </c>
      <c r="AB382" s="37" t="s">
        <v>2496</v>
      </c>
      <c r="AC382" s="37"/>
      <c r="AD382" s="37" t="s">
        <v>2518</v>
      </c>
      <c r="AE382" s="37"/>
      <c r="AF382" s="37" t="s">
        <v>2496</v>
      </c>
      <c r="AG382" s="37" t="s">
        <v>2496</v>
      </c>
      <c r="AH382" s="37" t="s">
        <v>2496</v>
      </c>
      <c r="AI382" s="37" t="s">
        <v>2496</v>
      </c>
      <c r="AJ382" s="37" t="s">
        <v>2496</v>
      </c>
      <c r="AK382" s="37" t="s">
        <v>2496</v>
      </c>
      <c r="AL382" s="37" t="s">
        <v>2496</v>
      </c>
      <c r="AM382" s="37" t="s">
        <v>8</v>
      </c>
      <c r="AN382" s="37" t="s">
        <v>116</v>
      </c>
      <c r="AO382" s="37" t="s">
        <v>140</v>
      </c>
      <c r="AP382" s="62" t="s">
        <v>143</v>
      </c>
      <c r="AQ382" s="37" t="s">
        <v>151</v>
      </c>
      <c r="AR382" s="37" t="s">
        <v>4501</v>
      </c>
      <c r="AS382" s="37"/>
      <c r="AT382" s="37" t="s">
        <v>5638</v>
      </c>
      <c r="AU382" s="37">
        <v>3102818720</v>
      </c>
      <c r="AV382" s="37"/>
      <c r="AW382" s="37">
        <v>1</v>
      </c>
      <c r="AX382" s="37" t="s">
        <v>135</v>
      </c>
      <c r="AY382" s="37" t="s">
        <v>2496</v>
      </c>
      <c r="AZ382" s="58"/>
      <c r="BA382" s="37" t="s">
        <v>2496</v>
      </c>
      <c r="BB382" s="37" t="s">
        <v>2496</v>
      </c>
      <c r="BC382" s="37" t="s">
        <v>3654</v>
      </c>
      <c r="BD382" s="37"/>
      <c r="BE382" s="37" t="s">
        <v>2434</v>
      </c>
      <c r="BF382" s="37" t="s">
        <v>2</v>
      </c>
      <c r="BG382" s="37">
        <v>1006878450</v>
      </c>
      <c r="BH382" s="37" t="s">
        <v>4031</v>
      </c>
      <c r="BI382" s="37"/>
      <c r="BJ382" s="37" t="s">
        <v>5635</v>
      </c>
      <c r="BK382" s="37" t="s">
        <v>5639</v>
      </c>
      <c r="BL382" s="81">
        <v>35864</v>
      </c>
      <c r="BM382" s="37" t="s">
        <v>8</v>
      </c>
      <c r="BN382" s="37" t="s">
        <v>32</v>
      </c>
      <c r="BO382" s="37" t="s">
        <v>3322</v>
      </c>
      <c r="BP382" s="37" t="s">
        <v>2</v>
      </c>
      <c r="BQ382" s="37">
        <v>1098170521</v>
      </c>
      <c r="BR382" s="37" t="s">
        <v>5640</v>
      </c>
      <c r="BS382" s="37"/>
      <c r="BT382" s="37" t="s">
        <v>3822</v>
      </c>
      <c r="BU382" s="37" t="s">
        <v>3788</v>
      </c>
      <c r="BV382" s="81">
        <v>32219</v>
      </c>
      <c r="BW382" s="50">
        <f t="shared" ca="1" si="29"/>
        <v>34</v>
      </c>
      <c r="BX382" s="62" t="s">
        <v>8</v>
      </c>
      <c r="BY382" s="62" t="s">
        <v>38</v>
      </c>
      <c r="BZ382" s="62" t="s">
        <v>3231</v>
      </c>
      <c r="CA382" s="37" t="s">
        <v>2</v>
      </c>
      <c r="CB382" s="37">
        <v>1006878450</v>
      </c>
      <c r="CC382" s="37" t="s">
        <v>4031</v>
      </c>
      <c r="CD382" s="37"/>
      <c r="CE382" s="37" t="s">
        <v>5635</v>
      </c>
      <c r="CF382" s="37" t="s">
        <v>5639</v>
      </c>
      <c r="CG382" s="81">
        <v>35864</v>
      </c>
      <c r="CH382" s="50">
        <f t="shared" ca="1" si="28"/>
        <v>25</v>
      </c>
      <c r="CI382" s="62" t="s">
        <v>8</v>
      </c>
      <c r="CJ382" s="62" t="s">
        <v>32</v>
      </c>
      <c r="CK382" s="62" t="s">
        <v>3322</v>
      </c>
      <c r="CL382" s="37" t="s">
        <v>2444</v>
      </c>
      <c r="CM382" s="37" t="s">
        <v>2470</v>
      </c>
      <c r="CN382" s="37" t="s">
        <v>2495</v>
      </c>
      <c r="CO382" s="81">
        <v>44635</v>
      </c>
      <c r="CP382" s="37" t="s">
        <v>2495</v>
      </c>
      <c r="CQ382" s="37" t="s">
        <v>2495</v>
      </c>
      <c r="CR382" s="81"/>
      <c r="CS382" s="37" t="s">
        <v>2496</v>
      </c>
      <c r="CT382" s="37"/>
      <c r="CU382" s="37"/>
      <c r="CV382" s="37">
        <v>40</v>
      </c>
      <c r="CW382" s="37" t="s">
        <v>5253</v>
      </c>
      <c r="CX382" s="37">
        <v>51</v>
      </c>
      <c r="CY382" s="37" t="s">
        <v>2495</v>
      </c>
      <c r="CZ382" s="37"/>
      <c r="DA382" s="37"/>
      <c r="DB382" s="37"/>
      <c r="DC3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2" s="37"/>
    </row>
    <row r="383" spans="1:108" ht="45" customHeight="1" x14ac:dyDescent="0.3">
      <c r="A383" s="50">
        <v>1075326513</v>
      </c>
      <c r="B383" s="37" t="s">
        <v>2428</v>
      </c>
      <c r="C383" s="81">
        <v>44635</v>
      </c>
      <c r="D383" s="81">
        <v>44756</v>
      </c>
      <c r="E383" s="50" t="e">
        <f>VLOOKUP(MATRIZ_PRINCIPAL_USUARIOS[[#This Row],[NUMERO DE DOCUMENTO]],#REF!,2,0)</f>
        <v>#REF!</v>
      </c>
      <c r="F383" s="50" t="e">
        <f>VLOOKUP(MATRIZ_PRINCIPAL_USUARIOS[[#This Row],[NOMBRE COMPLETO]],$E$659:$E$682,1,0)</f>
        <v>#N/A</v>
      </c>
      <c r="G383" s="50"/>
      <c r="H383" s="50" t="s">
        <v>4102</v>
      </c>
      <c r="I383" s="50" t="s">
        <v>6747</v>
      </c>
      <c r="J383" s="37" t="str">
        <f>VLOOKUP(MATRIZ_PRINCIPAL_USUARIOS[[#This Row],[DUPLA]],DUPLAS[],2,0)</f>
        <v>EMILCE SANCHEZ - MARTHA PACASUCA</v>
      </c>
      <c r="K383" s="37" t="s">
        <v>1</v>
      </c>
      <c r="L383" s="37" t="s">
        <v>5641</v>
      </c>
      <c r="M383" s="37" t="s">
        <v>3819</v>
      </c>
      <c r="N383" s="37" t="s">
        <v>4504</v>
      </c>
      <c r="O383" s="37" t="s">
        <v>4371</v>
      </c>
      <c r="P3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RORY SALOME SALGUERO CRUZ</v>
      </c>
      <c r="Q383" s="81">
        <v>44526</v>
      </c>
      <c r="R383" s="50">
        <f t="shared" ca="1" si="25"/>
        <v>1</v>
      </c>
      <c r="S383" s="50">
        <f t="shared" ca="1" si="26"/>
        <v>3</v>
      </c>
      <c r="T383" s="50">
        <f t="shared" ca="1" si="27"/>
        <v>17</v>
      </c>
      <c r="U383" s="37" t="str">
        <f ca="1">IF(MATRIZ_PRINCIPAL_USUARIOS[[#This Row],[FECHA DE NACIMIENTO]]&gt;0,CONCATENATE(R383," AÑOS ",S383," MESES ",T383," DIAS "),"")</f>
        <v xml:space="preserve">1 AÑOS 3 MESES 17 DIAS </v>
      </c>
      <c r="V3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3" s="37" t="s">
        <v>130</v>
      </c>
      <c r="X383" s="37" t="s">
        <v>8</v>
      </c>
      <c r="Y383" s="37" t="s">
        <v>116</v>
      </c>
      <c r="Z383" s="37" t="s">
        <v>116</v>
      </c>
      <c r="AA383" s="37" t="s">
        <v>2496</v>
      </c>
      <c r="AB383" s="37" t="s">
        <v>2496</v>
      </c>
      <c r="AC383" s="37"/>
      <c r="AD383" s="37" t="s">
        <v>2518</v>
      </c>
      <c r="AE383" s="37"/>
      <c r="AF383" s="37" t="s">
        <v>2496</v>
      </c>
      <c r="AG383" s="37" t="s">
        <v>2496</v>
      </c>
      <c r="AH383" s="37" t="s">
        <v>2496</v>
      </c>
      <c r="AI383" s="37" t="s">
        <v>2496</v>
      </c>
      <c r="AJ383" s="37" t="s">
        <v>2496</v>
      </c>
      <c r="AK383" s="37" t="s">
        <v>2496</v>
      </c>
      <c r="AL383" s="37" t="s">
        <v>2496</v>
      </c>
      <c r="AM383" s="37" t="s">
        <v>8</v>
      </c>
      <c r="AN383" s="37" t="s">
        <v>116</v>
      </c>
      <c r="AO383" s="37" t="s">
        <v>140</v>
      </c>
      <c r="AP383" s="62" t="s">
        <v>143</v>
      </c>
      <c r="AQ383" s="37" t="s">
        <v>151</v>
      </c>
      <c r="AR383" s="37" t="s">
        <v>4539</v>
      </c>
      <c r="AS383" s="37"/>
      <c r="AT383" s="37" t="s">
        <v>5642</v>
      </c>
      <c r="AU383" s="37">
        <v>3164984220</v>
      </c>
      <c r="AV383" s="37"/>
      <c r="AW383" s="37">
        <v>1</v>
      </c>
      <c r="AX383" s="37" t="s">
        <v>135</v>
      </c>
      <c r="AY383" s="37" t="s">
        <v>2496</v>
      </c>
      <c r="AZ383" s="58"/>
      <c r="BA383" s="37" t="s">
        <v>2496</v>
      </c>
      <c r="BB383" s="37" t="s">
        <v>2496</v>
      </c>
      <c r="BC383" s="37" t="s">
        <v>3654</v>
      </c>
      <c r="BD383" s="37"/>
      <c r="BE383" s="37" t="s">
        <v>2615</v>
      </c>
      <c r="BF383" s="37" t="s">
        <v>2</v>
      </c>
      <c r="BG383" s="37">
        <v>1000691745</v>
      </c>
      <c r="BH383" s="37" t="s">
        <v>5643</v>
      </c>
      <c r="BI383" s="37"/>
      <c r="BJ383" s="37" t="s">
        <v>3709</v>
      </c>
      <c r="BK383" s="37" t="s">
        <v>2616</v>
      </c>
      <c r="BL383" s="81">
        <v>37230</v>
      </c>
      <c r="BM383" s="37" t="s">
        <v>8</v>
      </c>
      <c r="BN383" s="37" t="s">
        <v>116</v>
      </c>
      <c r="BO383" s="37" t="s">
        <v>116</v>
      </c>
      <c r="BP383" s="37" t="s">
        <v>2</v>
      </c>
      <c r="BQ383" s="37">
        <v>1122651689</v>
      </c>
      <c r="BR383" s="37" t="s">
        <v>4704</v>
      </c>
      <c r="BS383" s="37" t="s">
        <v>3745</v>
      </c>
      <c r="BT383" s="37" t="s">
        <v>4504</v>
      </c>
      <c r="BU383" s="37" t="s">
        <v>4077</v>
      </c>
      <c r="BV383" s="81">
        <v>34691</v>
      </c>
      <c r="BW383" s="50">
        <f t="shared" ca="1" si="29"/>
        <v>28</v>
      </c>
      <c r="BX383" s="62" t="s">
        <v>8</v>
      </c>
      <c r="BY383" s="62" t="s">
        <v>32</v>
      </c>
      <c r="BZ383" s="62" t="s">
        <v>3311</v>
      </c>
      <c r="CA383" s="37" t="s">
        <v>2</v>
      </c>
      <c r="CB383" s="37">
        <v>1121962894</v>
      </c>
      <c r="CC383" s="37" t="s">
        <v>3952</v>
      </c>
      <c r="CD383" s="37" t="s">
        <v>3814</v>
      </c>
      <c r="CE383" s="37" t="s">
        <v>4371</v>
      </c>
      <c r="CF383" s="37" t="s">
        <v>4329</v>
      </c>
      <c r="CG383" s="81">
        <v>36276</v>
      </c>
      <c r="CH383" s="50">
        <f t="shared" ca="1" si="28"/>
        <v>23</v>
      </c>
      <c r="CI383" s="62" t="s">
        <v>8</v>
      </c>
      <c r="CJ383" s="62" t="s">
        <v>29</v>
      </c>
      <c r="CK383" s="62" t="s">
        <v>113</v>
      </c>
      <c r="CL383" s="37" t="s">
        <v>2444</v>
      </c>
      <c r="CM383" s="37" t="s">
        <v>2460</v>
      </c>
      <c r="CN383" s="37" t="s">
        <v>2495</v>
      </c>
      <c r="CO383" s="81">
        <v>44635</v>
      </c>
      <c r="CP383" s="37" t="s">
        <v>2495</v>
      </c>
      <c r="CQ383" s="37" t="s">
        <v>2496</v>
      </c>
      <c r="CR383" s="81"/>
      <c r="CS383" s="37"/>
      <c r="CT383" s="37"/>
      <c r="CU383" s="37"/>
      <c r="CV383" s="37">
        <v>40</v>
      </c>
      <c r="CW383" s="37" t="s">
        <v>5644</v>
      </c>
      <c r="CX383" s="37">
        <v>51</v>
      </c>
      <c r="CY383" s="37" t="s">
        <v>2495</v>
      </c>
      <c r="CZ383" s="37"/>
      <c r="DA383" s="37"/>
      <c r="DB383" s="37"/>
      <c r="DC3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3" s="37"/>
    </row>
    <row r="384" spans="1:108" ht="45" customHeight="1" x14ac:dyDescent="0.3">
      <c r="A384" s="50">
        <v>1023048242</v>
      </c>
      <c r="B384" s="37" t="s">
        <v>2428</v>
      </c>
      <c r="C384" s="117">
        <v>44713</v>
      </c>
      <c r="D384" s="79">
        <v>44840</v>
      </c>
      <c r="E384" s="50" t="e">
        <f>VLOOKUP(MATRIZ_PRINCIPAL_USUARIOS[[#This Row],[NUMERO DE DOCUMENTO]],#REF!,2,0)</f>
        <v>#REF!</v>
      </c>
      <c r="F384" s="50" t="e">
        <f>VLOOKUP(MATRIZ_PRINCIPAL_USUARIOS[[#This Row],[NOMBRE COMPLETO]],$E$659:$E$682,1,0)</f>
        <v>#N/A</v>
      </c>
      <c r="G384" s="50"/>
      <c r="H384" s="37" t="s">
        <v>4102</v>
      </c>
      <c r="I384" s="37" t="s">
        <v>6750</v>
      </c>
      <c r="J384" s="37" t="str">
        <f>VLOOKUP(MATRIZ_PRINCIPAL_USUARIOS[[#This Row],[DUPLA]],DUPLAS[],2,0)</f>
        <v>JOHANA ALVARADO</v>
      </c>
      <c r="K384" s="37" t="s">
        <v>1</v>
      </c>
      <c r="L384" s="37" t="s">
        <v>4356</v>
      </c>
      <c r="M384" s="37" t="s">
        <v>3768</v>
      </c>
      <c r="N384" s="37" t="s">
        <v>5221</v>
      </c>
      <c r="O384" s="37" t="s">
        <v>5908</v>
      </c>
      <c r="P3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SCARLETT JULIANA BAQUERO RIVERO</v>
      </c>
      <c r="Q384" s="79">
        <v>44642</v>
      </c>
      <c r="R384" s="50">
        <f t="shared" ca="1" si="25"/>
        <v>0</v>
      </c>
      <c r="S384" s="50">
        <f t="shared" ca="1" si="26"/>
        <v>11</v>
      </c>
      <c r="T384" s="50">
        <f t="shared" ca="1" si="27"/>
        <v>21</v>
      </c>
      <c r="U384" s="37" t="str">
        <f ca="1">IF(MATRIZ_PRINCIPAL_USUARIOS[[#This Row],[FECHA DE NACIMIENTO]]&gt;0,CONCATENATE(R384," AÑOS ",S384," MESES ",T384," DIAS "),"")</f>
        <v xml:space="preserve">0 AÑOS 11 MESES 21 DIAS </v>
      </c>
      <c r="V3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4" s="37" t="s">
        <v>130</v>
      </c>
      <c r="X384" s="37" t="s">
        <v>8</v>
      </c>
      <c r="Y384" s="37" t="s">
        <v>116</v>
      </c>
      <c r="Z384" s="37" t="s">
        <v>116</v>
      </c>
      <c r="AA384" s="37" t="s">
        <v>2496</v>
      </c>
      <c r="AB384" s="37" t="s">
        <v>2496</v>
      </c>
      <c r="AC384" s="37"/>
      <c r="AD384" s="37" t="s">
        <v>2518</v>
      </c>
      <c r="AE384" s="37"/>
      <c r="AF384" s="37" t="s">
        <v>2496</v>
      </c>
      <c r="AG384" s="37" t="s">
        <v>2496</v>
      </c>
      <c r="AH384" s="37" t="s">
        <v>2496</v>
      </c>
      <c r="AI384" s="37" t="s">
        <v>2496</v>
      </c>
      <c r="AJ384" s="37" t="s">
        <v>2496</v>
      </c>
      <c r="AK384" s="37" t="s">
        <v>2496</v>
      </c>
      <c r="AL384" s="37" t="s">
        <v>2496</v>
      </c>
      <c r="AM384" s="37" t="s">
        <v>8</v>
      </c>
      <c r="AN384" s="37" t="s">
        <v>116</v>
      </c>
      <c r="AO384" s="37" t="s">
        <v>140</v>
      </c>
      <c r="AP384" s="62" t="s">
        <v>143</v>
      </c>
      <c r="AQ384" s="37" t="s">
        <v>151</v>
      </c>
      <c r="AR384" s="37" t="s">
        <v>4696</v>
      </c>
      <c r="AS384" s="37"/>
      <c r="AT384" s="37" t="s">
        <v>5909</v>
      </c>
      <c r="AU384" s="37">
        <v>3108896884</v>
      </c>
      <c r="AV384" s="37">
        <v>3203540576</v>
      </c>
      <c r="AW384" s="37">
        <v>1</v>
      </c>
      <c r="AX384" s="37" t="s">
        <v>135</v>
      </c>
      <c r="AY384" s="37" t="s">
        <v>2496</v>
      </c>
      <c r="AZ384" s="58"/>
      <c r="BA384" s="37" t="s">
        <v>2496</v>
      </c>
      <c r="BB384" s="37" t="s">
        <v>2496</v>
      </c>
      <c r="BC384" s="37" t="s">
        <v>3654</v>
      </c>
      <c r="BD384" s="37"/>
      <c r="BE384" s="37" t="s">
        <v>2438</v>
      </c>
      <c r="BF384" s="37" t="s">
        <v>2</v>
      </c>
      <c r="BG384" s="37">
        <v>55230817</v>
      </c>
      <c r="BH384" s="37" t="s">
        <v>5910</v>
      </c>
      <c r="BI384" s="37" t="s">
        <v>3993</v>
      </c>
      <c r="BJ384" s="37" t="s">
        <v>5908</v>
      </c>
      <c r="BK384" s="37" t="s">
        <v>3818</v>
      </c>
      <c r="BL384" s="79">
        <v>30937</v>
      </c>
      <c r="BM384" s="37" t="s">
        <v>8</v>
      </c>
      <c r="BN384" s="37" t="s">
        <v>131</v>
      </c>
      <c r="BO384" s="37" t="s">
        <v>3365</v>
      </c>
      <c r="BP384" s="37" t="s">
        <v>2</v>
      </c>
      <c r="BQ384" s="37">
        <v>1022923025</v>
      </c>
      <c r="BR384" s="37" t="s">
        <v>3925</v>
      </c>
      <c r="BS384" s="37" t="s">
        <v>5911</v>
      </c>
      <c r="BT384" s="37" t="s">
        <v>5221</v>
      </c>
      <c r="BU384" s="37" t="s">
        <v>5912</v>
      </c>
      <c r="BV384" s="79">
        <v>31520</v>
      </c>
      <c r="BW384" s="50">
        <f t="shared" ca="1" si="29"/>
        <v>36</v>
      </c>
      <c r="BX384" s="62" t="s">
        <v>8</v>
      </c>
      <c r="BY384" s="62" t="s">
        <v>40</v>
      </c>
      <c r="BZ384" s="62" t="s">
        <v>85</v>
      </c>
      <c r="CA384" s="37" t="s">
        <v>2</v>
      </c>
      <c r="CB384" s="37">
        <v>1042424467</v>
      </c>
      <c r="CC384" s="37" t="s">
        <v>3909</v>
      </c>
      <c r="CD384" s="37" t="s">
        <v>3876</v>
      </c>
      <c r="CE384" s="37" t="s">
        <v>5908</v>
      </c>
      <c r="CF384" s="37" t="s">
        <v>3818</v>
      </c>
      <c r="CG384" s="79">
        <v>32054</v>
      </c>
      <c r="CH384" s="50">
        <f t="shared" ca="1" si="28"/>
        <v>35</v>
      </c>
      <c r="CI384" s="62" t="s">
        <v>8</v>
      </c>
      <c r="CJ384" s="62" t="s">
        <v>17</v>
      </c>
      <c r="CK384" s="62" t="s">
        <v>46</v>
      </c>
      <c r="CL384" s="37" t="s">
        <v>2444</v>
      </c>
      <c r="CM384" s="37" t="s">
        <v>2468</v>
      </c>
      <c r="CN384" s="37" t="s">
        <v>2495</v>
      </c>
      <c r="CO384" s="117">
        <v>44347</v>
      </c>
      <c r="CP384" s="37" t="s">
        <v>2495</v>
      </c>
      <c r="CQ384" s="37" t="s">
        <v>2496</v>
      </c>
      <c r="CR384" s="37"/>
      <c r="CS384" s="37" t="s">
        <v>2496</v>
      </c>
      <c r="CT384" s="37"/>
      <c r="CU384" s="37"/>
      <c r="CV384" s="37">
        <v>39</v>
      </c>
      <c r="CW384" s="37">
        <v>3815</v>
      </c>
      <c r="CX384" s="37">
        <v>50</v>
      </c>
      <c r="CY384" s="37" t="s">
        <v>2496</v>
      </c>
      <c r="CZ384" s="37">
        <v>1</v>
      </c>
      <c r="DA384" s="37"/>
      <c r="DB384" s="37"/>
      <c r="DC3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84" s="37"/>
    </row>
    <row r="385" spans="1:108" ht="45" customHeight="1" x14ac:dyDescent="0.3">
      <c r="A385" s="50">
        <v>1011262098</v>
      </c>
      <c r="B385" s="37" t="s">
        <v>2428</v>
      </c>
      <c r="C385" s="81">
        <v>44635</v>
      </c>
      <c r="D385" s="81">
        <v>44713</v>
      </c>
      <c r="E385" s="50" t="e">
        <f>VLOOKUP(MATRIZ_PRINCIPAL_USUARIOS[[#This Row],[NUMERO DE DOCUMENTO]],#REF!,2,0)</f>
        <v>#REF!</v>
      </c>
      <c r="F385" s="50" t="e">
        <f>VLOOKUP(MATRIZ_PRINCIPAL_USUARIOS[[#This Row],[NOMBRE COMPLETO]],$E$659:$E$682,1,0)</f>
        <v>#N/A</v>
      </c>
      <c r="G385" s="50"/>
      <c r="H385" s="50" t="s">
        <v>4102</v>
      </c>
      <c r="I385" s="50" t="s">
        <v>5663</v>
      </c>
      <c r="J385" s="37" t="e">
        <f>VLOOKUP(MATRIZ_PRINCIPAL_USUARIOS[[#This Row],[DUPLA]],DUPLAS[],2,0)</f>
        <v>#N/A</v>
      </c>
      <c r="K385" s="37" t="s">
        <v>1</v>
      </c>
      <c r="L385" s="37" t="s">
        <v>5645</v>
      </c>
      <c r="M385" s="37" t="s">
        <v>3782</v>
      </c>
      <c r="N385" s="37" t="s">
        <v>3730</v>
      </c>
      <c r="O385" s="37" t="s">
        <v>5646</v>
      </c>
      <c r="P3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AARON DAVID RODRIGUEZ CARCAMO</v>
      </c>
      <c r="Q385" s="81">
        <v>44578</v>
      </c>
      <c r="R385" s="50">
        <f t="shared" ca="1" si="25"/>
        <v>1</v>
      </c>
      <c r="S385" s="50">
        <f t="shared" ca="1" si="26"/>
        <v>1</v>
      </c>
      <c r="T385" s="50">
        <f t="shared" ca="1" si="27"/>
        <v>26</v>
      </c>
      <c r="U385" s="37" t="str">
        <f ca="1">IF(MATRIZ_PRINCIPAL_USUARIOS[[#This Row],[FECHA DE NACIMIENTO]]&gt;0,CONCATENATE(R385," AÑOS ",S385," MESES ",T385," DIAS "),"")</f>
        <v xml:space="preserve">1 AÑOS 1 MESES 26 DIAS </v>
      </c>
      <c r="V3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5" s="37" t="s">
        <v>129</v>
      </c>
      <c r="X385" s="37" t="s">
        <v>8</v>
      </c>
      <c r="Y385" s="37" t="s">
        <v>116</v>
      </c>
      <c r="Z385" s="37" t="s">
        <v>116</v>
      </c>
      <c r="AA385" s="37" t="s">
        <v>2496</v>
      </c>
      <c r="AB385" s="37" t="s">
        <v>2496</v>
      </c>
      <c r="AC385" s="37"/>
      <c r="AD385" s="37" t="s">
        <v>2518</v>
      </c>
      <c r="AE385" s="37"/>
      <c r="AF385" s="37" t="s">
        <v>2496</v>
      </c>
      <c r="AG385" s="37" t="s">
        <v>2496</v>
      </c>
      <c r="AH385" s="37" t="s">
        <v>2496</v>
      </c>
      <c r="AI385" s="37" t="s">
        <v>2496</v>
      </c>
      <c r="AJ385" s="37" t="s">
        <v>2496</v>
      </c>
      <c r="AK385" s="37" t="s">
        <v>2496</v>
      </c>
      <c r="AL385" s="37" t="s">
        <v>2496</v>
      </c>
      <c r="AM385" s="37" t="s">
        <v>8</v>
      </c>
      <c r="AN385" s="37" t="s">
        <v>116</v>
      </c>
      <c r="AO385" s="37" t="s">
        <v>140</v>
      </c>
      <c r="AP385" s="62" t="s">
        <v>143</v>
      </c>
      <c r="AQ385" s="37" t="s">
        <v>151</v>
      </c>
      <c r="AR385" s="37" t="s">
        <v>4501</v>
      </c>
      <c r="AS385" s="37"/>
      <c r="AT385" s="37" t="s">
        <v>5748</v>
      </c>
      <c r="AU385" s="37"/>
      <c r="AV385" s="37">
        <v>3117818279</v>
      </c>
      <c r="AW385" s="37">
        <v>1</v>
      </c>
      <c r="AX385" s="37" t="s">
        <v>135</v>
      </c>
      <c r="AY385" s="37" t="s">
        <v>2496</v>
      </c>
      <c r="AZ385" s="58"/>
      <c r="BA385" s="37" t="s">
        <v>2496</v>
      </c>
      <c r="BB385" s="37" t="s">
        <v>2496</v>
      </c>
      <c r="BC385" s="37" t="s">
        <v>3654</v>
      </c>
      <c r="BD385" s="37"/>
      <c r="BE385" s="37" t="s">
        <v>2434</v>
      </c>
      <c r="BF385" s="37" t="s">
        <v>2</v>
      </c>
      <c r="BG385" s="37">
        <v>1005676807</v>
      </c>
      <c r="BH385" s="37" t="s">
        <v>5647</v>
      </c>
      <c r="BI385" s="37" t="s">
        <v>3804</v>
      </c>
      <c r="BJ385" s="37" t="s">
        <v>5646</v>
      </c>
      <c r="BK385" s="37" t="s">
        <v>5648</v>
      </c>
      <c r="BL385" s="81">
        <v>35713</v>
      </c>
      <c r="BM385" s="37" t="s">
        <v>8</v>
      </c>
      <c r="BN385" s="37" t="s">
        <v>39</v>
      </c>
      <c r="BO385" s="37" t="s">
        <v>3156</v>
      </c>
      <c r="BP385" s="37"/>
      <c r="BQ385" s="37"/>
      <c r="BR385" s="37"/>
      <c r="BS385" s="37"/>
      <c r="BT385" s="37"/>
      <c r="BU385" s="37"/>
      <c r="BV385" s="81"/>
      <c r="BW385" s="50" t="str">
        <f t="shared" si="29"/>
        <v/>
      </c>
      <c r="BX385" s="62"/>
      <c r="BY385" s="62"/>
      <c r="BZ385" s="62"/>
      <c r="CA385" s="37" t="s">
        <v>2</v>
      </c>
      <c r="CB385" s="37">
        <v>1005676807</v>
      </c>
      <c r="CC385" s="37" t="s">
        <v>5647</v>
      </c>
      <c r="CD385" s="37" t="s">
        <v>3804</v>
      </c>
      <c r="CE385" s="37" t="s">
        <v>5646</v>
      </c>
      <c r="CF385" s="37" t="s">
        <v>5648</v>
      </c>
      <c r="CG385" s="81">
        <v>35713</v>
      </c>
      <c r="CH385" s="50">
        <f t="shared" ca="1" si="28"/>
        <v>25</v>
      </c>
      <c r="CI385" s="62" t="s">
        <v>8</v>
      </c>
      <c r="CJ385" s="62" t="s">
        <v>39</v>
      </c>
      <c r="CK385" s="62" t="s">
        <v>3156</v>
      </c>
      <c r="CL385" s="37" t="s">
        <v>2443</v>
      </c>
      <c r="CM385" s="37" t="s">
        <v>2457</v>
      </c>
      <c r="CN385" s="37" t="s">
        <v>2495</v>
      </c>
      <c r="CO385" s="81">
        <v>44635</v>
      </c>
      <c r="CP385" s="37" t="s">
        <v>2495</v>
      </c>
      <c r="CQ385" s="37" t="s">
        <v>2496</v>
      </c>
      <c r="CR385" s="37"/>
      <c r="CS385" s="37"/>
      <c r="CT385" s="37"/>
      <c r="CU385" s="37"/>
      <c r="CV385" s="37">
        <v>38</v>
      </c>
      <c r="CW385" s="37" t="s">
        <v>5649</v>
      </c>
      <c r="CX385" s="37">
        <v>52</v>
      </c>
      <c r="CY385" s="37" t="s">
        <v>2495</v>
      </c>
      <c r="CZ385" s="37"/>
      <c r="DA385" s="37"/>
      <c r="DB385" s="37"/>
      <c r="DC3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5" s="37"/>
    </row>
    <row r="386" spans="1:108" ht="45" customHeight="1" x14ac:dyDescent="0.3">
      <c r="A386" s="50">
        <v>1023047680</v>
      </c>
      <c r="B386" s="37" t="s">
        <v>2427</v>
      </c>
      <c r="C386" s="81">
        <v>44638</v>
      </c>
      <c r="D386" s="81"/>
      <c r="E386" s="50"/>
      <c r="F386" s="50"/>
      <c r="G386" s="50"/>
      <c r="H386" s="50" t="s">
        <v>4102</v>
      </c>
      <c r="I386" s="50" t="s">
        <v>6748</v>
      </c>
      <c r="J386" s="37" t="str">
        <f>VLOOKUP(MATRIZ_PRINCIPAL_USUARIOS[[#This Row],[DUPLA]],DUPLAS[],2,0)</f>
        <v>GLORIA GUERRA - KAROL</v>
      </c>
      <c r="K386" s="37" t="s">
        <v>1</v>
      </c>
      <c r="L386" s="37" t="s">
        <v>5650</v>
      </c>
      <c r="M386" s="37" t="s">
        <v>5651</v>
      </c>
      <c r="N386" s="37" t="s">
        <v>3751</v>
      </c>
      <c r="O386" s="37" t="s">
        <v>5652</v>
      </c>
      <c r="P3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SHARLOT SUSET MARTINEZ OJEDA</v>
      </c>
      <c r="Q386" s="81">
        <v>44548</v>
      </c>
      <c r="R386" s="50">
        <f t="shared" ca="1" si="25"/>
        <v>1</v>
      </c>
      <c r="S386" s="50">
        <f t="shared" ca="1" si="26"/>
        <v>2</v>
      </c>
      <c r="T386" s="50">
        <f t="shared" ca="1" si="27"/>
        <v>25</v>
      </c>
      <c r="U386" s="37" t="str">
        <f ca="1">IF(MATRIZ_PRINCIPAL_USUARIOS[[#This Row],[FECHA DE NACIMIENTO]]&gt;0,CONCATENATE(R386," AÑOS ",S386," MESES ",T386," DIAS "),"")</f>
        <v xml:space="preserve">1 AÑOS 2 MESES 25 DIAS </v>
      </c>
      <c r="V3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6" s="37" t="s">
        <v>130</v>
      </c>
      <c r="X386" s="37" t="s">
        <v>8</v>
      </c>
      <c r="Y386" s="37" t="s">
        <v>116</v>
      </c>
      <c r="Z386" s="37" t="s">
        <v>116</v>
      </c>
      <c r="AA386" s="37" t="s">
        <v>2496</v>
      </c>
      <c r="AB386" s="37" t="s">
        <v>2496</v>
      </c>
      <c r="AC386" s="37"/>
      <c r="AD386" s="37" t="s">
        <v>2518</v>
      </c>
      <c r="AE386" s="37"/>
      <c r="AF386" s="37" t="s">
        <v>2496</v>
      </c>
      <c r="AG386" s="37" t="s">
        <v>2496</v>
      </c>
      <c r="AH386" s="37" t="s">
        <v>2496</v>
      </c>
      <c r="AI386" s="37" t="s">
        <v>2496</v>
      </c>
      <c r="AJ386" s="37" t="s">
        <v>2496</v>
      </c>
      <c r="AK386" s="37" t="s">
        <v>2496</v>
      </c>
      <c r="AL386" s="37" t="s">
        <v>2496</v>
      </c>
      <c r="AM386" s="37" t="s">
        <v>8</v>
      </c>
      <c r="AN386" s="37" t="s">
        <v>116</v>
      </c>
      <c r="AO386" s="37" t="s">
        <v>140</v>
      </c>
      <c r="AP386" s="62" t="s">
        <v>143</v>
      </c>
      <c r="AQ386" s="37" t="s">
        <v>151</v>
      </c>
      <c r="AR386" s="37" t="s">
        <v>4539</v>
      </c>
      <c r="AS386" s="37"/>
      <c r="AT386" s="37" t="s">
        <v>5653</v>
      </c>
      <c r="AU386" s="37">
        <v>3208810482</v>
      </c>
      <c r="AV386" s="37"/>
      <c r="AW386" s="37">
        <v>1</v>
      </c>
      <c r="AX386" s="37" t="s">
        <v>135</v>
      </c>
      <c r="AY386" s="37" t="s">
        <v>2496</v>
      </c>
      <c r="AZ386" s="58"/>
      <c r="BA386" s="37" t="s">
        <v>2496</v>
      </c>
      <c r="BB386" s="37" t="s">
        <v>2496</v>
      </c>
      <c r="BC386" s="37" t="s">
        <v>3654</v>
      </c>
      <c r="BD386" s="37"/>
      <c r="BE386" s="37" t="s">
        <v>2434</v>
      </c>
      <c r="BF386" s="37" t="s">
        <v>4</v>
      </c>
      <c r="BG386" s="37">
        <v>5024515</v>
      </c>
      <c r="BH386" s="37" t="s">
        <v>5654</v>
      </c>
      <c r="BI386" s="37"/>
      <c r="BJ386" s="37" t="s">
        <v>5652</v>
      </c>
      <c r="BK386" s="37" t="s">
        <v>2719</v>
      </c>
      <c r="BL386" s="81">
        <v>34288</v>
      </c>
      <c r="BM386" s="37" t="s">
        <v>9</v>
      </c>
      <c r="BN386" s="37" t="s">
        <v>45</v>
      </c>
      <c r="BO386" s="37" t="s">
        <v>45</v>
      </c>
      <c r="BP386" s="37"/>
      <c r="BQ386" s="37"/>
      <c r="BR386" s="37"/>
      <c r="BS386" s="37"/>
      <c r="BT386" s="37"/>
      <c r="BU386" s="37"/>
      <c r="BV386" s="81"/>
      <c r="BW386" s="50" t="str">
        <f t="shared" si="29"/>
        <v/>
      </c>
      <c r="BX386" s="62"/>
      <c r="BY386" s="62"/>
      <c r="BZ386" s="62"/>
      <c r="CA386" s="37" t="s">
        <v>4</v>
      </c>
      <c r="CB386" s="37">
        <v>5024515</v>
      </c>
      <c r="CC386" s="37" t="s">
        <v>5654</v>
      </c>
      <c r="CD386" s="37"/>
      <c r="CE386" s="37" t="s">
        <v>5652</v>
      </c>
      <c r="CF386" s="37" t="s">
        <v>2719</v>
      </c>
      <c r="CG386" s="81">
        <v>34288</v>
      </c>
      <c r="CH386" s="50">
        <f t="shared" ca="1" si="28"/>
        <v>29</v>
      </c>
      <c r="CI386" s="62" t="s">
        <v>9</v>
      </c>
      <c r="CJ386" s="62" t="s">
        <v>45</v>
      </c>
      <c r="CK386" s="62" t="s">
        <v>45</v>
      </c>
      <c r="CL386" s="37" t="s">
        <v>2443</v>
      </c>
      <c r="CM386" s="37" t="s">
        <v>2457</v>
      </c>
      <c r="CN386" s="37" t="s">
        <v>2495</v>
      </c>
      <c r="CO386" s="81">
        <v>44635</v>
      </c>
      <c r="CP386" s="37"/>
      <c r="CQ386" s="37" t="s">
        <v>2496</v>
      </c>
      <c r="CR386" s="37"/>
      <c r="CS386" s="37"/>
      <c r="CT386" s="37"/>
      <c r="CU386" s="37"/>
      <c r="CV386" s="37">
        <v>38</v>
      </c>
      <c r="CW386" s="37">
        <v>2770</v>
      </c>
      <c r="CX386" s="37">
        <v>51</v>
      </c>
      <c r="CY386" s="37" t="s">
        <v>2495</v>
      </c>
      <c r="CZ386" s="37"/>
      <c r="DA386" s="37"/>
      <c r="DB386" s="37"/>
      <c r="DC3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6" s="37"/>
    </row>
    <row r="387" spans="1:108" ht="45" customHeight="1" x14ac:dyDescent="0.3">
      <c r="A387" s="50">
        <v>10475201985</v>
      </c>
      <c r="B387" s="37" t="s">
        <v>2428</v>
      </c>
      <c r="C387" s="81">
        <v>44640</v>
      </c>
      <c r="D387" s="81">
        <v>44713</v>
      </c>
      <c r="E387" s="50" t="e">
        <f>VLOOKUP(MATRIZ_PRINCIPAL_USUARIOS[[#This Row],[NUMERO DE DOCUMENTO]],#REF!,2,0)</f>
        <v>#REF!</v>
      </c>
      <c r="F387" s="50" t="e">
        <f>VLOOKUP(MATRIZ_PRINCIPAL_USUARIOS[[#This Row],[NOMBRE COMPLETO]],$E$659:$E$682,1,0)</f>
        <v>#N/A</v>
      </c>
      <c r="G387" s="50"/>
      <c r="H387" s="50" t="s">
        <v>4102</v>
      </c>
      <c r="I387" s="50" t="s">
        <v>3674</v>
      </c>
      <c r="J387" s="37" t="e">
        <f>VLOOKUP(MATRIZ_PRINCIPAL_USUARIOS[[#This Row],[DUPLA]],DUPLAS[],2,0)</f>
        <v>#N/A</v>
      </c>
      <c r="K387" s="37" t="s">
        <v>1</v>
      </c>
      <c r="L387" s="37" t="s">
        <v>3763</v>
      </c>
      <c r="M387" s="37" t="s">
        <v>5655</v>
      </c>
      <c r="N387" s="37" t="s">
        <v>3730</v>
      </c>
      <c r="O387" s="37" t="s">
        <v>5656</v>
      </c>
      <c r="P38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LEONARDO VIDAL RODRIGUEZ CABADIA </v>
      </c>
      <c r="Q387" s="81">
        <v>44523</v>
      </c>
      <c r="R387" s="50">
        <f t="shared" ca="1" si="25"/>
        <v>1</v>
      </c>
      <c r="S387" s="50">
        <f t="shared" ca="1" si="26"/>
        <v>3</v>
      </c>
      <c r="T387" s="50">
        <f t="shared" ca="1" si="27"/>
        <v>20</v>
      </c>
      <c r="U387" s="37" t="str">
        <f ca="1">IF(MATRIZ_PRINCIPAL_USUARIOS[[#This Row],[FECHA DE NACIMIENTO]]&gt;0,CONCATENATE(R387," AÑOS ",S387," MESES ",T387," DIAS "),"")</f>
        <v xml:space="preserve">1 AÑOS 3 MESES 20 DIAS </v>
      </c>
      <c r="V38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7" s="37" t="s">
        <v>129</v>
      </c>
      <c r="X387" s="37" t="s">
        <v>8</v>
      </c>
      <c r="Y387" s="37" t="s">
        <v>18</v>
      </c>
      <c r="Z387" s="37" t="s">
        <v>59</v>
      </c>
      <c r="AA387" s="37" t="s">
        <v>2496</v>
      </c>
      <c r="AB387" s="37" t="s">
        <v>2496</v>
      </c>
      <c r="AC387" s="37"/>
      <c r="AD387" s="37" t="s">
        <v>2518</v>
      </c>
      <c r="AE387" s="37"/>
      <c r="AF387" s="37" t="s">
        <v>2496</v>
      </c>
      <c r="AG387" s="37" t="s">
        <v>2496</v>
      </c>
      <c r="AH387" s="37" t="s">
        <v>2496</v>
      </c>
      <c r="AI387" s="37" t="s">
        <v>2496</v>
      </c>
      <c r="AJ387" s="37" t="s">
        <v>2496</v>
      </c>
      <c r="AK387" s="37" t="s">
        <v>2496</v>
      </c>
      <c r="AL387" s="37" t="s">
        <v>2496</v>
      </c>
      <c r="AM387" s="37" t="s">
        <v>8</v>
      </c>
      <c r="AN387" s="37" t="s">
        <v>116</v>
      </c>
      <c r="AO387" s="37" t="s">
        <v>140</v>
      </c>
      <c r="AP387" s="62" t="s">
        <v>143</v>
      </c>
      <c r="AQ387" s="37" t="s">
        <v>151</v>
      </c>
      <c r="AR387" s="37" t="s">
        <v>4501</v>
      </c>
      <c r="AS387" s="37"/>
      <c r="AT387" s="37" t="s">
        <v>5657</v>
      </c>
      <c r="AU387" s="37">
        <v>3114881225</v>
      </c>
      <c r="AV387" s="37"/>
      <c r="AW387" s="37">
        <v>1</v>
      </c>
      <c r="AX387" s="37" t="s">
        <v>135</v>
      </c>
      <c r="AY387" s="37" t="s">
        <v>2496</v>
      </c>
      <c r="AZ387" s="58"/>
      <c r="BA387" s="37" t="s">
        <v>2496</v>
      </c>
      <c r="BB387" s="37" t="s">
        <v>2496</v>
      </c>
      <c r="BC387" s="37" t="s">
        <v>3654</v>
      </c>
      <c r="BD387" s="37"/>
      <c r="BE387" s="37" t="s">
        <v>2434</v>
      </c>
      <c r="BF387" s="37" t="s">
        <v>3</v>
      </c>
      <c r="BG387" s="37">
        <v>1043649181</v>
      </c>
      <c r="BH387" s="37" t="s">
        <v>5658</v>
      </c>
      <c r="BI387" s="37" t="s">
        <v>3742</v>
      </c>
      <c r="BJ387" s="37" t="s">
        <v>5659</v>
      </c>
      <c r="BK387" s="37" t="s">
        <v>5660</v>
      </c>
      <c r="BL387" s="81">
        <v>38697</v>
      </c>
      <c r="BM387" s="37" t="s">
        <v>8</v>
      </c>
      <c r="BN387" s="37" t="s">
        <v>18</v>
      </c>
      <c r="BO387" s="37" t="s">
        <v>59</v>
      </c>
      <c r="BP387" s="37" t="s">
        <v>5</v>
      </c>
      <c r="BQ387" s="37"/>
      <c r="BR387" s="37" t="s">
        <v>5661</v>
      </c>
      <c r="BS387" s="37" t="s">
        <v>4765</v>
      </c>
      <c r="BT387" s="37" t="s">
        <v>3730</v>
      </c>
      <c r="BU387" s="37" t="s">
        <v>3707</v>
      </c>
      <c r="BV387" s="81">
        <v>35880</v>
      </c>
      <c r="BW387" s="50">
        <f t="shared" ca="1" si="29"/>
        <v>24</v>
      </c>
      <c r="BX387" s="62" t="s">
        <v>9</v>
      </c>
      <c r="BY387" s="62" t="s">
        <v>45</v>
      </c>
      <c r="BZ387" s="62" t="s">
        <v>45</v>
      </c>
      <c r="CA387" s="37" t="s">
        <v>3</v>
      </c>
      <c r="CB387" s="37">
        <v>1043649181</v>
      </c>
      <c r="CC387" s="37" t="s">
        <v>5658</v>
      </c>
      <c r="CD387" s="37" t="s">
        <v>3742</v>
      </c>
      <c r="CE387" s="37" t="s">
        <v>5659</v>
      </c>
      <c r="CF387" s="37" t="s">
        <v>5660</v>
      </c>
      <c r="CG387" s="81">
        <v>38697</v>
      </c>
      <c r="CH387" s="50">
        <f t="shared" ca="1" si="28"/>
        <v>17</v>
      </c>
      <c r="CI387" s="62" t="s">
        <v>8</v>
      </c>
      <c r="CJ387" s="62" t="s">
        <v>18</v>
      </c>
      <c r="CK387" s="62" t="s">
        <v>59</v>
      </c>
      <c r="CL387" s="37" t="s">
        <v>2443</v>
      </c>
      <c r="CM387" s="37" t="s">
        <v>2476</v>
      </c>
      <c r="CN387" s="37" t="s">
        <v>2495</v>
      </c>
      <c r="CO387" s="81">
        <v>44640</v>
      </c>
      <c r="CP387" s="37" t="s">
        <v>2495</v>
      </c>
      <c r="CQ387" s="37" t="s">
        <v>2496</v>
      </c>
      <c r="CR387" s="37"/>
      <c r="CS387" s="37" t="s">
        <v>2496</v>
      </c>
      <c r="CT387" s="37"/>
      <c r="CU387" s="37"/>
      <c r="CV387" s="37">
        <v>26</v>
      </c>
      <c r="CW387" s="37" t="s">
        <v>5662</v>
      </c>
      <c r="CX387" s="37">
        <v>30</v>
      </c>
      <c r="CY387" s="37" t="s">
        <v>2495</v>
      </c>
      <c r="CZ387" s="37"/>
      <c r="DA387" s="37"/>
      <c r="DB387" s="37"/>
      <c r="DC38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7" s="37"/>
    </row>
    <row r="388" spans="1:108" ht="45" customHeight="1" x14ac:dyDescent="0.3">
      <c r="A388" s="50">
        <v>1023045733</v>
      </c>
      <c r="B388" s="37" t="s">
        <v>2427</v>
      </c>
      <c r="C388" s="81">
        <v>44768</v>
      </c>
      <c r="D388" s="81"/>
      <c r="E388" s="50"/>
      <c r="F388" s="50"/>
      <c r="G388" s="50" t="s">
        <v>3686</v>
      </c>
      <c r="H388" s="50" t="s">
        <v>4102</v>
      </c>
      <c r="I388" s="50" t="s">
        <v>6749</v>
      </c>
      <c r="J388" s="50" t="str">
        <f>VLOOKUP(MATRIZ_PRINCIPAL_USUARIOS[[#This Row],[DUPLA]],DUPLAS[],2,0)</f>
        <v>ANGIE YARA - YORMARY MENECES</v>
      </c>
      <c r="K388" s="37" t="s">
        <v>1</v>
      </c>
      <c r="L388" s="37" t="s">
        <v>6063</v>
      </c>
      <c r="M388" s="37" t="s">
        <v>6064</v>
      </c>
      <c r="N388" s="37" t="s">
        <v>3746</v>
      </c>
      <c r="O388" s="37" t="s">
        <v>3712</v>
      </c>
      <c r="P3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DEYLER STEVE GOMEZ TORRES</v>
      </c>
      <c r="Q388" s="81">
        <v>44130</v>
      </c>
      <c r="R388" s="50">
        <f t="shared" ca="1" si="25"/>
        <v>2</v>
      </c>
      <c r="S388" s="50">
        <f t="shared" ca="1" si="26"/>
        <v>4</v>
      </c>
      <c r="T388" s="50">
        <f t="shared" ca="1" si="27"/>
        <v>17</v>
      </c>
      <c r="U388" s="37" t="str">
        <f ca="1">IF(MATRIZ_PRINCIPAL_USUARIOS[[#This Row],[FECHA DE NACIMIENTO]]&gt;0,CONCATENATE(R388," AÑOS ",S388," MESES ",T388," DIAS "),"")</f>
        <v xml:space="preserve">2 AÑOS 4 MESES 17 DIAS </v>
      </c>
      <c r="V3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8" s="143" t="s">
        <v>129</v>
      </c>
      <c r="X388" s="37" t="s">
        <v>8</v>
      </c>
      <c r="Y388" s="37" t="s">
        <v>116</v>
      </c>
      <c r="Z388" s="37" t="s">
        <v>116</v>
      </c>
      <c r="AA388" s="37" t="s">
        <v>2496</v>
      </c>
      <c r="AB388" s="37" t="s">
        <v>2496</v>
      </c>
      <c r="AC388" s="37"/>
      <c r="AD388" s="37" t="s">
        <v>2518</v>
      </c>
      <c r="AE388" s="37"/>
      <c r="AF388" s="37" t="s">
        <v>2496</v>
      </c>
      <c r="AG388" s="37" t="s">
        <v>2496</v>
      </c>
      <c r="AH388" s="37" t="s">
        <v>2496</v>
      </c>
      <c r="AI388" s="37" t="s">
        <v>2496</v>
      </c>
      <c r="AJ388" s="37" t="s">
        <v>2496</v>
      </c>
      <c r="AK388" s="37" t="s">
        <v>2496</v>
      </c>
      <c r="AL388" s="37" t="s">
        <v>2496</v>
      </c>
      <c r="AM388" s="37" t="s">
        <v>8</v>
      </c>
      <c r="AN388" s="37" t="s">
        <v>116</v>
      </c>
      <c r="AO388" s="37" t="s">
        <v>140</v>
      </c>
      <c r="AP388" s="62" t="s">
        <v>143</v>
      </c>
      <c r="AQ388" s="37" t="s">
        <v>151</v>
      </c>
      <c r="AR388" s="37" t="s">
        <v>4547</v>
      </c>
      <c r="AS388" s="37" t="s">
        <v>151</v>
      </c>
      <c r="AT388" s="37" t="s">
        <v>6065</v>
      </c>
      <c r="AU388" s="37">
        <v>3133475609</v>
      </c>
      <c r="AV388" s="37"/>
      <c r="AW388" s="37">
        <v>1</v>
      </c>
      <c r="AX388" s="37" t="s">
        <v>135</v>
      </c>
      <c r="AY388" s="37" t="s">
        <v>2495</v>
      </c>
      <c r="AZ388" s="58" t="s">
        <v>3594</v>
      </c>
      <c r="BA388" s="37" t="s">
        <v>2496</v>
      </c>
      <c r="BB388" s="37" t="s">
        <v>2496</v>
      </c>
      <c r="BC388" s="37" t="s">
        <v>3654</v>
      </c>
      <c r="BD388" s="37"/>
      <c r="BE388" s="37" t="s">
        <v>2434</v>
      </c>
      <c r="BF388" s="37" t="s">
        <v>2</v>
      </c>
      <c r="BG388" s="37">
        <v>1023006540</v>
      </c>
      <c r="BH388" s="37" t="s">
        <v>6051</v>
      </c>
      <c r="BI388" s="37" t="s">
        <v>3906</v>
      </c>
      <c r="BJ388" s="37" t="s">
        <v>3712</v>
      </c>
      <c r="BK388" s="37" t="s">
        <v>2716</v>
      </c>
      <c r="BL388" s="81">
        <v>34889</v>
      </c>
      <c r="BM388" s="37" t="s">
        <v>8</v>
      </c>
      <c r="BN388" s="37" t="s">
        <v>19</v>
      </c>
      <c r="BO388" s="37" t="s">
        <v>2976</v>
      </c>
      <c r="BP388" s="37"/>
      <c r="BQ388" s="37"/>
      <c r="BR388" s="37"/>
      <c r="BS388" s="81"/>
      <c r="BT388" s="37"/>
      <c r="BU388" s="37"/>
      <c r="BV388" s="81"/>
      <c r="BW388" s="50" t="str">
        <f t="shared" si="29"/>
        <v/>
      </c>
      <c r="BX388" s="62"/>
      <c r="BY388" s="62"/>
      <c r="BZ388" s="62"/>
      <c r="CA388" s="37" t="s">
        <v>2</v>
      </c>
      <c r="CB388" s="37">
        <v>1023006540</v>
      </c>
      <c r="CC388" s="37" t="s">
        <v>6051</v>
      </c>
      <c r="CD388" s="37" t="s">
        <v>3906</v>
      </c>
      <c r="CE388" s="37" t="s">
        <v>3712</v>
      </c>
      <c r="CF388" s="37" t="s">
        <v>2716</v>
      </c>
      <c r="CG388" s="81">
        <v>34889</v>
      </c>
      <c r="CH388" s="50">
        <f t="shared" ca="1" si="28"/>
        <v>27</v>
      </c>
      <c r="CI388" s="62" t="s">
        <v>8</v>
      </c>
      <c r="CJ388" s="62" t="s">
        <v>19</v>
      </c>
      <c r="CK388" s="62" t="s">
        <v>2976</v>
      </c>
      <c r="CL388" s="37" t="s">
        <v>2444</v>
      </c>
      <c r="CM388" s="37" t="s">
        <v>2450</v>
      </c>
      <c r="CN388" s="37" t="s">
        <v>2495</v>
      </c>
      <c r="CO388" s="81">
        <v>44760</v>
      </c>
      <c r="CP388" s="37" t="s">
        <v>2495</v>
      </c>
      <c r="CQ388" s="37" t="s">
        <v>2495</v>
      </c>
      <c r="CR388" s="81">
        <v>44760</v>
      </c>
      <c r="CS388" s="37" t="s">
        <v>2496</v>
      </c>
      <c r="CT388" s="37"/>
      <c r="CU388" s="37"/>
      <c r="CV388" s="37">
        <v>39</v>
      </c>
      <c r="CW388" s="37">
        <v>3180</v>
      </c>
      <c r="CX388" s="37">
        <v>51</v>
      </c>
      <c r="CY388" s="37" t="s">
        <v>2495</v>
      </c>
      <c r="CZ388" s="37">
        <v>10</v>
      </c>
      <c r="DA388" s="37"/>
      <c r="DB388" s="37"/>
      <c r="DC3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8" s="37"/>
    </row>
    <row r="389" spans="1:108" ht="45" customHeight="1" x14ac:dyDescent="0.3">
      <c r="A389" s="50">
        <v>1021696255</v>
      </c>
      <c r="B389" s="37" t="s">
        <v>2428</v>
      </c>
      <c r="C389" s="81">
        <v>44691</v>
      </c>
      <c r="D389" s="79">
        <v>44767</v>
      </c>
      <c r="E389" s="50" t="e">
        <f>VLOOKUP(MATRIZ_PRINCIPAL_USUARIOS[[#This Row],[NUMERO DE DOCUMENTO]],#REF!,2,0)</f>
        <v>#REF!</v>
      </c>
      <c r="F389" s="50" t="e">
        <f>VLOOKUP(MATRIZ_PRINCIPAL_USUARIOS[[#This Row],[NOMBRE COMPLETO]],$E$659:$E$682,1,0)</f>
        <v>#N/A</v>
      </c>
      <c r="G389" s="50"/>
      <c r="H389" s="37" t="s">
        <v>4102</v>
      </c>
      <c r="I389" s="37" t="s">
        <v>6749</v>
      </c>
      <c r="J389" s="37" t="str">
        <f>VLOOKUP(MATRIZ_PRINCIPAL_USUARIOS[[#This Row],[DUPLA]],DUPLAS[],2,0)</f>
        <v>ANGIE YARA - YORMARY MENECES</v>
      </c>
      <c r="K389" s="37" t="s">
        <v>1</v>
      </c>
      <c r="L389" s="37" t="s">
        <v>3729</v>
      </c>
      <c r="M389" s="37" t="s">
        <v>4790</v>
      </c>
      <c r="N389" s="37" t="s">
        <v>4214</v>
      </c>
      <c r="O389" s="37" t="s">
        <v>3805</v>
      </c>
      <c r="P38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ESTEBAN  GONZALEZ  ORTIZ</v>
      </c>
      <c r="Q389" s="79">
        <v>44212</v>
      </c>
      <c r="R389" s="50">
        <f t="shared" ca="1" si="25"/>
        <v>2</v>
      </c>
      <c r="S389" s="50">
        <f t="shared" ca="1" si="26"/>
        <v>1</v>
      </c>
      <c r="T389" s="50">
        <f t="shared" ca="1" si="27"/>
        <v>27</v>
      </c>
      <c r="U389" s="37" t="str">
        <f ca="1">IF(MATRIZ_PRINCIPAL_USUARIOS[[#This Row],[FECHA DE NACIMIENTO]]&gt;0,CONCATENATE(R389," AÑOS ",S389," MESES ",T389," DIAS "),"")</f>
        <v xml:space="preserve">2 AÑOS 1 MESES 27 DIAS </v>
      </c>
      <c r="V38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89" s="37" t="s">
        <v>129</v>
      </c>
      <c r="X389" s="37" t="s">
        <v>8</v>
      </c>
      <c r="Y389" s="37" t="s">
        <v>116</v>
      </c>
      <c r="Z389" s="37" t="s">
        <v>116</v>
      </c>
      <c r="AA389" s="37" t="s">
        <v>2496</v>
      </c>
      <c r="AB389" s="37" t="s">
        <v>2496</v>
      </c>
      <c r="AC389" s="37"/>
      <c r="AD389" s="37" t="s">
        <v>2518</v>
      </c>
      <c r="AE389" s="37"/>
      <c r="AF389" s="37" t="s">
        <v>2496</v>
      </c>
      <c r="AG389" s="37" t="s">
        <v>2496</v>
      </c>
      <c r="AH389" s="37" t="s">
        <v>2496</v>
      </c>
      <c r="AI389" s="37" t="s">
        <v>2496</v>
      </c>
      <c r="AJ389" s="37" t="s">
        <v>2496</v>
      </c>
      <c r="AK389" s="37" t="s">
        <v>2496</v>
      </c>
      <c r="AL389" s="37" t="s">
        <v>2496</v>
      </c>
      <c r="AM389" s="37" t="s">
        <v>8</v>
      </c>
      <c r="AN389" s="37" t="s">
        <v>116</v>
      </c>
      <c r="AO389" s="37" t="s">
        <v>140</v>
      </c>
      <c r="AP389" s="62" t="s">
        <v>143</v>
      </c>
      <c r="AQ389" s="37" t="s">
        <v>151</v>
      </c>
      <c r="AR389" s="37" t="s">
        <v>4524</v>
      </c>
      <c r="AS389" s="37"/>
      <c r="AT389" s="37" t="s">
        <v>5784</v>
      </c>
      <c r="AU389" s="37">
        <v>3123892938</v>
      </c>
      <c r="AV389" s="37"/>
      <c r="AW389" s="37">
        <v>1</v>
      </c>
      <c r="AX389" s="37" t="s">
        <v>135</v>
      </c>
      <c r="AY389" s="37" t="s">
        <v>2496</v>
      </c>
      <c r="AZ389" s="58"/>
      <c r="BA389" s="37" t="s">
        <v>2496</v>
      </c>
      <c r="BB389" s="37" t="s">
        <v>2496</v>
      </c>
      <c r="BC389" s="37" t="s">
        <v>3654</v>
      </c>
      <c r="BD389" s="37"/>
      <c r="BE389" s="37" t="s">
        <v>2434</v>
      </c>
      <c r="BF389" s="37" t="s">
        <v>2</v>
      </c>
      <c r="BG389" s="37">
        <v>1000695489</v>
      </c>
      <c r="BH389" s="37" t="s">
        <v>3938</v>
      </c>
      <c r="BI389" s="37"/>
      <c r="BJ389" s="37" t="s">
        <v>5168</v>
      </c>
      <c r="BK389" s="37" t="s">
        <v>3788</v>
      </c>
      <c r="BL389" s="79">
        <v>37809</v>
      </c>
      <c r="BM389" s="37" t="s">
        <v>8</v>
      </c>
      <c r="BN389" s="37" t="s">
        <v>116</v>
      </c>
      <c r="BO389" s="37" t="s">
        <v>116</v>
      </c>
      <c r="BP389" s="37"/>
      <c r="BQ389" s="37"/>
      <c r="BR389" s="37"/>
      <c r="BS389" s="37"/>
      <c r="BT389" s="37"/>
      <c r="BU389" s="37"/>
      <c r="BV389" s="79"/>
      <c r="BW389" s="50" t="str">
        <f t="shared" si="29"/>
        <v/>
      </c>
      <c r="BX389" s="62"/>
      <c r="BY389" s="62"/>
      <c r="BZ389" s="62"/>
      <c r="CA389" s="37" t="s">
        <v>2</v>
      </c>
      <c r="CB389" s="37">
        <v>1000695489</v>
      </c>
      <c r="CC389" s="37" t="s">
        <v>3938</v>
      </c>
      <c r="CD389" s="37"/>
      <c r="CE389" s="37" t="s">
        <v>5168</v>
      </c>
      <c r="CF389" s="37" t="s">
        <v>3788</v>
      </c>
      <c r="CG389" s="79">
        <v>37809</v>
      </c>
      <c r="CH389" s="50">
        <f t="shared" ca="1" si="28"/>
        <v>19</v>
      </c>
      <c r="CI389" s="62" t="s">
        <v>8</v>
      </c>
      <c r="CJ389" s="62" t="s">
        <v>116</v>
      </c>
      <c r="CK389" s="62" t="s">
        <v>116</v>
      </c>
      <c r="CL389" s="37" t="s">
        <v>2443</v>
      </c>
      <c r="CM389" s="37" t="s">
        <v>2450</v>
      </c>
      <c r="CN389" s="37" t="s">
        <v>2495</v>
      </c>
      <c r="CO389" s="81">
        <v>44687</v>
      </c>
      <c r="CP389" s="37" t="s">
        <v>2495</v>
      </c>
      <c r="CQ389" s="37" t="s">
        <v>2495</v>
      </c>
      <c r="CR389" s="81" t="s">
        <v>5785</v>
      </c>
      <c r="CS389" s="37" t="s">
        <v>2496</v>
      </c>
      <c r="CT389" s="37"/>
      <c r="CU389" s="37"/>
      <c r="CV389" s="37">
        <v>39</v>
      </c>
      <c r="CW389" s="37">
        <v>3250</v>
      </c>
      <c r="CX389" s="37">
        <v>51</v>
      </c>
      <c r="CY389" s="37" t="s">
        <v>2495</v>
      </c>
      <c r="CZ389" s="37">
        <v>10</v>
      </c>
      <c r="DA389" s="37"/>
      <c r="DB389" s="37"/>
      <c r="DC38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89" s="37"/>
    </row>
    <row r="390" spans="1:108" ht="45" customHeight="1" x14ac:dyDescent="0.3">
      <c r="A390" s="50">
        <v>1013281279</v>
      </c>
      <c r="B390" s="37" t="s">
        <v>2428</v>
      </c>
      <c r="C390" s="81">
        <v>44655</v>
      </c>
      <c r="D390" s="81">
        <v>44690</v>
      </c>
      <c r="E390" s="50" t="e">
        <f>VLOOKUP(MATRIZ_PRINCIPAL_USUARIOS[[#This Row],[NUMERO DE DOCUMENTO]],#REF!,2,0)</f>
        <v>#REF!</v>
      </c>
      <c r="F390" s="50" t="e">
        <f>VLOOKUP(MATRIZ_PRINCIPAL_USUARIOS[[#This Row],[NOMBRE COMPLETO]],$E$659:$E$682,1,0)</f>
        <v>#N/A</v>
      </c>
      <c r="G390" s="50"/>
      <c r="H390" s="50" t="s">
        <v>4102</v>
      </c>
      <c r="I390" s="50" t="s">
        <v>6749</v>
      </c>
      <c r="J390" s="37" t="str">
        <f>VLOOKUP(MATRIZ_PRINCIPAL_USUARIOS[[#This Row],[DUPLA]],DUPLAS[],2,0)</f>
        <v>ANGIE YARA - YORMARY MENECES</v>
      </c>
      <c r="K390" s="37" t="s">
        <v>1</v>
      </c>
      <c r="L390" s="37" t="s">
        <v>5670</v>
      </c>
      <c r="M390" s="37" t="s">
        <v>4788</v>
      </c>
      <c r="N390" s="37" t="s">
        <v>5671</v>
      </c>
      <c r="O390" s="37" t="s">
        <v>3805</v>
      </c>
      <c r="P39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KENDALL NICOLL MARQUEZ ORTIZ</v>
      </c>
      <c r="Q390" s="81">
        <v>43967</v>
      </c>
      <c r="R390" s="50">
        <f t="shared" ca="1" si="25"/>
        <v>2</v>
      </c>
      <c r="S390" s="50">
        <f t="shared" ca="1" si="26"/>
        <v>9</v>
      </c>
      <c r="T390" s="50">
        <f t="shared" ca="1" si="27"/>
        <v>27</v>
      </c>
      <c r="U390" s="37" t="str">
        <f ca="1">IF(MATRIZ_PRINCIPAL_USUARIOS[[#This Row],[FECHA DE NACIMIENTO]]&gt;0,CONCATENATE(R390," AÑOS ",S390," MESES ",T390," DIAS "),"")</f>
        <v xml:space="preserve">2 AÑOS 9 MESES 27 DIAS </v>
      </c>
      <c r="V39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0" s="37" t="s">
        <v>130</v>
      </c>
      <c r="X390" s="37" t="s">
        <v>8</v>
      </c>
      <c r="Y390" s="37" t="s">
        <v>116</v>
      </c>
      <c r="Z390" s="37" t="s">
        <v>116</v>
      </c>
      <c r="AA390" s="37" t="s">
        <v>2496</v>
      </c>
      <c r="AB390" s="37" t="s">
        <v>2496</v>
      </c>
      <c r="AC390" s="37"/>
      <c r="AD390" s="37" t="s">
        <v>2518</v>
      </c>
      <c r="AE390" s="37"/>
      <c r="AF390" s="37" t="s">
        <v>2496</v>
      </c>
      <c r="AG390" s="37" t="s">
        <v>2496</v>
      </c>
      <c r="AH390" s="37" t="s">
        <v>2496</v>
      </c>
      <c r="AI390" s="37" t="s">
        <v>2496</v>
      </c>
      <c r="AJ390" s="37" t="s">
        <v>2496</v>
      </c>
      <c r="AK390" s="37" t="s">
        <v>2496</v>
      </c>
      <c r="AL390" s="37" t="s">
        <v>2496</v>
      </c>
      <c r="AM390" s="37" t="s">
        <v>8</v>
      </c>
      <c r="AN390" s="37" t="s">
        <v>116</v>
      </c>
      <c r="AO390" s="37" t="s">
        <v>140</v>
      </c>
      <c r="AP390" s="62" t="s">
        <v>143</v>
      </c>
      <c r="AQ390" s="37" t="s">
        <v>151</v>
      </c>
      <c r="AR390" s="37" t="s">
        <v>4662</v>
      </c>
      <c r="AS390" s="37"/>
      <c r="AT390" s="37" t="s">
        <v>5672</v>
      </c>
      <c r="AU390" s="37"/>
      <c r="AV390" s="37"/>
      <c r="AW390" s="37">
        <v>1</v>
      </c>
      <c r="AX390" s="37" t="s">
        <v>135</v>
      </c>
      <c r="AY390" s="37" t="s">
        <v>2496</v>
      </c>
      <c r="AZ390" s="58"/>
      <c r="BA390" s="37"/>
      <c r="BB390" s="37"/>
      <c r="BC390" s="37"/>
      <c r="BD390" s="37"/>
      <c r="BE390" s="37" t="s">
        <v>2434</v>
      </c>
      <c r="BF390" s="37" t="s">
        <v>5</v>
      </c>
      <c r="BG390" s="37"/>
      <c r="BH390" s="37" t="s">
        <v>5673</v>
      </c>
      <c r="BI390" s="37" t="s">
        <v>5674</v>
      </c>
      <c r="BJ390" s="37" t="s">
        <v>5168</v>
      </c>
      <c r="BK390" s="37" t="s">
        <v>4214</v>
      </c>
      <c r="BL390" s="81">
        <v>35471</v>
      </c>
      <c r="BM390" s="37" t="s">
        <v>9</v>
      </c>
      <c r="BN390" s="37" t="s">
        <v>45</v>
      </c>
      <c r="BO390" s="37" t="s">
        <v>45</v>
      </c>
      <c r="BP390" s="37" t="s">
        <v>6</v>
      </c>
      <c r="BQ390" s="37"/>
      <c r="BR390" s="37" t="s">
        <v>3813</v>
      </c>
      <c r="BS390" s="37" t="s">
        <v>5675</v>
      </c>
      <c r="BT390" s="37" t="s">
        <v>5676</v>
      </c>
      <c r="BU390" s="37" t="s">
        <v>3853</v>
      </c>
      <c r="BV390" s="81">
        <v>33458</v>
      </c>
      <c r="BW390" s="50">
        <f t="shared" ca="1" si="29"/>
        <v>31</v>
      </c>
      <c r="BX390" s="62" t="s">
        <v>9</v>
      </c>
      <c r="BY390" s="62" t="s">
        <v>45</v>
      </c>
      <c r="BZ390" s="62" t="s">
        <v>45</v>
      </c>
      <c r="CA390" s="37" t="s">
        <v>5</v>
      </c>
      <c r="CB390" s="37"/>
      <c r="CC390" s="37" t="s">
        <v>5673</v>
      </c>
      <c r="CD390" s="37" t="s">
        <v>5674</v>
      </c>
      <c r="CE390" s="37" t="s">
        <v>5168</v>
      </c>
      <c r="CF390" s="37" t="s">
        <v>4214</v>
      </c>
      <c r="CG390" s="81">
        <v>35471</v>
      </c>
      <c r="CH390" s="50">
        <f t="shared" ca="1" si="28"/>
        <v>26</v>
      </c>
      <c r="CI390" s="62" t="s">
        <v>9</v>
      </c>
      <c r="CJ390" s="62" t="s">
        <v>45</v>
      </c>
      <c r="CK390" s="62" t="s">
        <v>45</v>
      </c>
      <c r="CL390" s="37" t="s">
        <v>2443</v>
      </c>
      <c r="CM390" s="37" t="s">
        <v>2448</v>
      </c>
      <c r="CN390" s="37" t="s">
        <v>2495</v>
      </c>
      <c r="CO390" s="81">
        <v>44655</v>
      </c>
      <c r="CP390" s="37" t="s">
        <v>2495</v>
      </c>
      <c r="CQ390" s="37" t="s">
        <v>2495</v>
      </c>
      <c r="CR390" s="81">
        <v>44280</v>
      </c>
      <c r="CS390" s="37" t="s">
        <v>2496</v>
      </c>
      <c r="CT390" s="37"/>
      <c r="CU390" s="37"/>
      <c r="CV390" s="37">
        <v>38</v>
      </c>
      <c r="CW390" s="37">
        <v>2740</v>
      </c>
      <c r="CX390" s="37">
        <v>48</v>
      </c>
      <c r="CY390" s="37" t="s">
        <v>2495</v>
      </c>
      <c r="CZ390" s="37">
        <v>6</v>
      </c>
      <c r="DA390" s="37"/>
      <c r="DB390" s="37"/>
      <c r="DC39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0" s="37"/>
    </row>
    <row r="391" spans="1:108" ht="45" customHeight="1" x14ac:dyDescent="0.3">
      <c r="A391" s="50">
        <v>1051681940</v>
      </c>
      <c r="B391" s="37" t="s">
        <v>2427</v>
      </c>
      <c r="C391" s="81">
        <v>44838</v>
      </c>
      <c r="D391" s="81"/>
      <c r="E391" s="50"/>
      <c r="F391" s="50"/>
      <c r="G391" s="50"/>
      <c r="H391" s="50" t="s">
        <v>4102</v>
      </c>
      <c r="I391" s="50" t="s">
        <v>6748</v>
      </c>
      <c r="J391" s="37" t="str">
        <f>VLOOKUP(MATRIZ_PRINCIPAL_USUARIOS[[#This Row],[DUPLA]],DUPLAS[],2,0)</f>
        <v>GLORIA GUERRA - KAROL</v>
      </c>
      <c r="K391" s="37" t="s">
        <v>1</v>
      </c>
      <c r="L391" s="37" t="s">
        <v>3748</v>
      </c>
      <c r="M391" s="37" t="s">
        <v>3749</v>
      </c>
      <c r="N391" s="37" t="s">
        <v>3805</v>
      </c>
      <c r="O391" s="37" t="s">
        <v>3714</v>
      </c>
      <c r="P39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ISABELLA ORTIZ ROJAS</v>
      </c>
      <c r="Q391" s="81">
        <v>44684</v>
      </c>
      <c r="R391" s="50">
        <f t="shared" ca="1" si="25"/>
        <v>0</v>
      </c>
      <c r="S391" s="50">
        <f t="shared" ca="1" si="26"/>
        <v>10</v>
      </c>
      <c r="T391" s="50">
        <f t="shared" ca="1" si="27"/>
        <v>12</v>
      </c>
      <c r="U391" s="37" t="str">
        <f ca="1">IF(MATRIZ_PRINCIPAL_USUARIOS[[#This Row],[FECHA DE NACIMIENTO]]&gt;0,CONCATENATE(R391," AÑOS ",S391," MESES ",T391," DIAS "),"")</f>
        <v xml:space="preserve">0 AÑOS 10 MESES 12 DIAS </v>
      </c>
      <c r="V39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1" s="37" t="s">
        <v>130</v>
      </c>
      <c r="X391" s="37" t="s">
        <v>8</v>
      </c>
      <c r="Y391" s="37" t="s">
        <v>18</v>
      </c>
      <c r="Z391" s="37" t="s">
        <v>2946</v>
      </c>
      <c r="AA391" s="37" t="s">
        <v>2496</v>
      </c>
      <c r="AB391" s="37" t="s">
        <v>2496</v>
      </c>
      <c r="AC391" s="37" t="s">
        <v>2496</v>
      </c>
      <c r="AD391" s="37" t="s">
        <v>2496</v>
      </c>
      <c r="AE391" s="37" t="s">
        <v>2496</v>
      </c>
      <c r="AF391" s="37" t="s">
        <v>2496</v>
      </c>
      <c r="AG391" s="37" t="s">
        <v>2496</v>
      </c>
      <c r="AH391" s="37" t="s">
        <v>2496</v>
      </c>
      <c r="AI391" s="37" t="s">
        <v>2496</v>
      </c>
      <c r="AJ391" s="37" t="s">
        <v>2496</v>
      </c>
      <c r="AK391" s="37" t="s">
        <v>2496</v>
      </c>
      <c r="AL391" s="37" t="s">
        <v>2496</v>
      </c>
      <c r="AM391" s="37" t="s">
        <v>8</v>
      </c>
      <c r="AN391" s="37" t="s">
        <v>116</v>
      </c>
      <c r="AO391" s="37" t="s">
        <v>140</v>
      </c>
      <c r="AP391" s="62" t="s">
        <v>143</v>
      </c>
      <c r="AQ391" s="37" t="s">
        <v>151</v>
      </c>
      <c r="AR391" s="37" t="s">
        <v>4501</v>
      </c>
      <c r="AS391" s="37"/>
      <c r="AT391" s="37" t="s">
        <v>6679</v>
      </c>
      <c r="AU391" s="37">
        <v>3053037480</v>
      </c>
      <c r="AV391" s="37">
        <v>3147017092</v>
      </c>
      <c r="AW391" s="37">
        <v>1</v>
      </c>
      <c r="AX391" s="37" t="s">
        <v>135</v>
      </c>
      <c r="AY391" s="37" t="s">
        <v>2495</v>
      </c>
      <c r="AZ391" s="58" t="s">
        <v>3593</v>
      </c>
      <c r="BA391" s="37" t="s">
        <v>2496</v>
      </c>
      <c r="BB391" s="37" t="s">
        <v>2496</v>
      </c>
      <c r="BC391" s="37"/>
      <c r="BD391" s="37"/>
      <c r="BE391" s="37" t="s">
        <v>2434</v>
      </c>
      <c r="BF391" s="37" t="s">
        <v>5</v>
      </c>
      <c r="BG391" s="37"/>
      <c r="BH391" s="37" t="s">
        <v>3855</v>
      </c>
      <c r="BI391" s="37" t="s">
        <v>3740</v>
      </c>
      <c r="BJ391" s="37" t="s">
        <v>3714</v>
      </c>
      <c r="BK391" s="37" t="s">
        <v>6556</v>
      </c>
      <c r="BL391" s="81">
        <v>33473</v>
      </c>
      <c r="BM391" s="37" t="s">
        <v>9</v>
      </c>
      <c r="BN391" s="37" t="s">
        <v>45</v>
      </c>
      <c r="BO391" s="37" t="s">
        <v>45</v>
      </c>
      <c r="BP391" s="37" t="s">
        <v>2</v>
      </c>
      <c r="BQ391" s="37">
        <v>1051660277</v>
      </c>
      <c r="BR391" s="37" t="s">
        <v>4352</v>
      </c>
      <c r="BS391" s="37"/>
      <c r="BT391" s="37" t="s">
        <v>3805</v>
      </c>
      <c r="BU391" s="37" t="s">
        <v>3788</v>
      </c>
      <c r="BV391" s="81">
        <v>36267</v>
      </c>
      <c r="BW391" s="50">
        <f t="shared" ca="1" si="29"/>
        <v>23</v>
      </c>
      <c r="BX391" s="62" t="s">
        <v>8</v>
      </c>
      <c r="BY391" s="62" t="s">
        <v>18</v>
      </c>
      <c r="BZ391" s="62" t="s">
        <v>2946</v>
      </c>
      <c r="CA391" s="37" t="s">
        <v>5</v>
      </c>
      <c r="CB391" s="37"/>
      <c r="CC391" s="37" t="s">
        <v>3855</v>
      </c>
      <c r="CD391" s="37" t="s">
        <v>3740</v>
      </c>
      <c r="CE391" s="37" t="s">
        <v>3714</v>
      </c>
      <c r="CF391" s="37" t="s">
        <v>6556</v>
      </c>
      <c r="CG391" s="81">
        <v>33473</v>
      </c>
      <c r="CH391" s="50">
        <f t="shared" ca="1" si="28"/>
        <v>31</v>
      </c>
      <c r="CI391" s="62" t="s">
        <v>9</v>
      </c>
      <c r="CJ391" s="62" t="s">
        <v>45</v>
      </c>
      <c r="CK391" s="62" t="s">
        <v>45</v>
      </c>
      <c r="CL391" s="37" t="s">
        <v>2443</v>
      </c>
      <c r="CM391" s="37" t="s">
        <v>2476</v>
      </c>
      <c r="CN391" s="37" t="s">
        <v>2495</v>
      </c>
      <c r="CO391" s="81">
        <v>44837</v>
      </c>
      <c r="CP391" s="37" t="s">
        <v>2495</v>
      </c>
      <c r="CQ391" s="37" t="s">
        <v>2495</v>
      </c>
      <c r="CR391" s="81"/>
      <c r="CS391" s="37" t="s">
        <v>2496</v>
      </c>
      <c r="CT391" s="37"/>
      <c r="CU391" s="37"/>
      <c r="CV391" s="37"/>
      <c r="CW391" s="37">
        <v>2300</v>
      </c>
      <c r="CX391" s="37">
        <v>42</v>
      </c>
      <c r="CY391" s="37"/>
      <c r="CZ391" s="37">
        <v>1</v>
      </c>
      <c r="DA391" s="37" t="s">
        <v>6091</v>
      </c>
      <c r="DB391" s="37">
        <v>36</v>
      </c>
      <c r="DC39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391" s="37"/>
    </row>
    <row r="392" spans="1:108" ht="45" customHeight="1" x14ac:dyDescent="0.3">
      <c r="A392" s="50">
        <v>1031545026</v>
      </c>
      <c r="B392" s="37" t="s">
        <v>2428</v>
      </c>
      <c r="C392" s="81">
        <v>44809</v>
      </c>
      <c r="D392" s="81">
        <v>44837</v>
      </c>
      <c r="E392" s="50" t="e">
        <f>VLOOKUP(MATRIZ_PRINCIPAL_USUARIOS[[#This Row],[NUMERO DE DOCUMENTO]],#REF!,2,0)</f>
        <v>#REF!</v>
      </c>
      <c r="F392" s="50" t="e">
        <f>VLOOKUP(MATRIZ_PRINCIPAL_USUARIOS[[#This Row],[NOMBRE COMPLETO]],$E$659:$E$682,1,0)</f>
        <v>#N/A</v>
      </c>
      <c r="G392" s="50"/>
      <c r="H392" s="50" t="s">
        <v>4102</v>
      </c>
      <c r="I392" s="50" t="s">
        <v>6747</v>
      </c>
      <c r="J392" s="37" t="str">
        <f>VLOOKUP(MATRIZ_PRINCIPAL_USUARIOS[[#This Row],[DUPLA]],DUPLAS[],2,0)</f>
        <v>EMILCE SANCHEZ - MARTHA PACASUCA</v>
      </c>
      <c r="K392" s="37" t="s">
        <v>1</v>
      </c>
      <c r="L392" s="37" t="s">
        <v>3799</v>
      </c>
      <c r="M392" s="37"/>
      <c r="N392" s="37" t="s">
        <v>2726</v>
      </c>
      <c r="O392" s="37" t="s">
        <v>3730</v>
      </c>
      <c r="P39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GABRIELA  CAICEDO RODRIGUEZ</v>
      </c>
      <c r="Q392" s="81">
        <v>44359</v>
      </c>
      <c r="R392" s="50">
        <f t="shared" ca="1" si="25"/>
        <v>1</v>
      </c>
      <c r="S392" s="50">
        <f t="shared" ca="1" si="26"/>
        <v>9</v>
      </c>
      <c r="T392" s="50">
        <f t="shared" ca="1" si="27"/>
        <v>3</v>
      </c>
      <c r="U392" s="37" t="str">
        <f ca="1">IF(MATRIZ_PRINCIPAL_USUARIOS[[#This Row],[FECHA DE NACIMIENTO]]&gt;0,CONCATENATE(R392," AÑOS ",S392," MESES ",T392," DIAS "),"")</f>
        <v xml:space="preserve">1 AÑOS 9 MESES 3 DIAS </v>
      </c>
      <c r="V39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2" s="37" t="s">
        <v>130</v>
      </c>
      <c r="X392" s="37" t="s">
        <v>8</v>
      </c>
      <c r="Y392" s="37" t="s">
        <v>116</v>
      </c>
      <c r="Z392" s="37" t="s">
        <v>116</v>
      </c>
      <c r="AA392" s="37" t="s">
        <v>2496</v>
      </c>
      <c r="AB392" s="37" t="s">
        <v>2496</v>
      </c>
      <c r="AC392" s="37"/>
      <c r="AD392" s="37" t="s">
        <v>2518</v>
      </c>
      <c r="AE392" s="37"/>
      <c r="AF392" s="37" t="s">
        <v>2496</v>
      </c>
      <c r="AG392" s="37" t="s">
        <v>2496</v>
      </c>
      <c r="AH392" s="37" t="s">
        <v>2496</v>
      </c>
      <c r="AI392" s="37" t="s">
        <v>2496</v>
      </c>
      <c r="AJ392" s="37" t="s">
        <v>2496</v>
      </c>
      <c r="AK392" s="37" t="s">
        <v>2496</v>
      </c>
      <c r="AL392" s="37" t="s">
        <v>2496</v>
      </c>
      <c r="AM392" s="37" t="s">
        <v>8</v>
      </c>
      <c r="AN392" s="37" t="s">
        <v>116</v>
      </c>
      <c r="AO392" s="37" t="s">
        <v>140</v>
      </c>
      <c r="AP392" s="62" t="s">
        <v>143</v>
      </c>
      <c r="AQ392" s="37" t="s">
        <v>151</v>
      </c>
      <c r="AR392" s="37" t="s">
        <v>4652</v>
      </c>
      <c r="AS392" s="37"/>
      <c r="AT392" s="37" t="s">
        <v>6239</v>
      </c>
      <c r="AU392" s="37">
        <v>3132078839</v>
      </c>
      <c r="AV392" s="37">
        <v>3136271403</v>
      </c>
      <c r="AW392" s="37">
        <v>1</v>
      </c>
      <c r="AX392" s="37" t="s">
        <v>135</v>
      </c>
      <c r="AY392" s="37"/>
      <c r="AZ392" s="58"/>
      <c r="BA392" s="37" t="s">
        <v>2496</v>
      </c>
      <c r="BB392" s="37" t="s">
        <v>2496</v>
      </c>
      <c r="BC392" s="37"/>
      <c r="BD392" s="37"/>
      <c r="BE392" s="37" t="s">
        <v>2440</v>
      </c>
      <c r="BF392" s="37" t="s">
        <v>2</v>
      </c>
      <c r="BG392" s="37">
        <v>51784216</v>
      </c>
      <c r="BH392" s="37" t="s">
        <v>1379</v>
      </c>
      <c r="BI392" s="37"/>
      <c r="BJ392" s="37" t="s">
        <v>6240</v>
      </c>
      <c r="BK392" s="37" t="s">
        <v>3820</v>
      </c>
      <c r="BL392" s="81">
        <v>23711</v>
      </c>
      <c r="BM392" s="37" t="s">
        <v>8</v>
      </c>
      <c r="BN392" s="37" t="s">
        <v>116</v>
      </c>
      <c r="BO392" s="37" t="s">
        <v>116</v>
      </c>
      <c r="BP392" s="37"/>
      <c r="BQ392" s="37"/>
      <c r="BR392" s="37"/>
      <c r="BS392" s="37"/>
      <c r="BT392" s="37"/>
      <c r="BU392" s="37"/>
      <c r="BV392" s="81"/>
      <c r="BW392" s="50" t="str">
        <f t="shared" si="29"/>
        <v/>
      </c>
      <c r="BX392" s="62"/>
      <c r="BY392" s="62"/>
      <c r="BZ392" s="62"/>
      <c r="CA392" s="37" t="s">
        <v>2</v>
      </c>
      <c r="CB392" s="37">
        <v>1022981981</v>
      </c>
      <c r="CC392" s="37" t="s">
        <v>6241</v>
      </c>
      <c r="CD392" s="37" t="s">
        <v>3777</v>
      </c>
      <c r="CE392" s="37" t="s">
        <v>3730</v>
      </c>
      <c r="CF392" s="37" t="s">
        <v>6240</v>
      </c>
      <c r="CG392" s="81">
        <v>33926</v>
      </c>
      <c r="CH392" s="50">
        <f t="shared" ca="1" si="28"/>
        <v>30</v>
      </c>
      <c r="CI392" s="62" t="s">
        <v>8</v>
      </c>
      <c r="CJ392" s="62" t="s">
        <v>116</v>
      </c>
      <c r="CK392" s="62" t="s">
        <v>116</v>
      </c>
      <c r="CL392" s="37" t="s">
        <v>2445</v>
      </c>
      <c r="CM392" s="37" t="s">
        <v>2486</v>
      </c>
      <c r="CN392" s="37" t="s">
        <v>2495</v>
      </c>
      <c r="CO392" s="81">
        <v>44804</v>
      </c>
      <c r="CP392" s="37" t="s">
        <v>2495</v>
      </c>
      <c r="CQ392" s="37" t="s">
        <v>2495</v>
      </c>
      <c r="CR392" s="81">
        <v>44545</v>
      </c>
      <c r="CS392" s="37" t="s">
        <v>2496</v>
      </c>
      <c r="CT392" s="37"/>
      <c r="CU392" s="37"/>
      <c r="CV392" s="37">
        <v>39</v>
      </c>
      <c r="CW392" s="37" t="s">
        <v>6242</v>
      </c>
      <c r="CX392" s="37">
        <v>50</v>
      </c>
      <c r="CY392" s="37"/>
      <c r="CZ392" s="37"/>
      <c r="DA392" s="37"/>
      <c r="DB392" s="37"/>
      <c r="DC39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2" s="37"/>
    </row>
    <row r="393" spans="1:108" ht="45" customHeight="1" x14ac:dyDescent="0.3">
      <c r="A393" s="50">
        <v>1243859593</v>
      </c>
      <c r="B393" s="37" t="s">
        <v>2428</v>
      </c>
      <c r="C393" s="81">
        <v>44768</v>
      </c>
      <c r="D393" s="81">
        <v>44805</v>
      </c>
      <c r="E393" s="50" t="e">
        <f>VLOOKUP(MATRIZ_PRINCIPAL_USUARIOS[[#This Row],[NUMERO DE DOCUMENTO]],#REF!,2,0)</f>
        <v>#REF!</v>
      </c>
      <c r="F393" s="50" t="e">
        <f>VLOOKUP(MATRIZ_PRINCIPAL_USUARIOS[[#This Row],[NOMBRE COMPLETO]],$E$659:$E$682,1,0)</f>
        <v>#N/A</v>
      </c>
      <c r="G393" s="50"/>
      <c r="H393" s="37" t="s">
        <v>4102</v>
      </c>
      <c r="I393" s="50" t="s">
        <v>6748</v>
      </c>
      <c r="J393" s="37" t="str">
        <f>VLOOKUP(MATRIZ_PRINCIPAL_USUARIOS[[#This Row],[DUPLA]],DUPLAS[],2,0)</f>
        <v>GLORIA GUERRA - KAROL</v>
      </c>
      <c r="K393" s="37" t="s">
        <v>1</v>
      </c>
      <c r="L393" s="37" t="s">
        <v>3773</v>
      </c>
      <c r="M393" s="37" t="s">
        <v>2620</v>
      </c>
      <c r="N393" s="37" t="s">
        <v>3795</v>
      </c>
      <c r="O393" s="37" t="s">
        <v>4328</v>
      </c>
      <c r="P393" s="50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SANTIAGO RUIZ FIGUEROA</v>
      </c>
      <c r="Q393" s="81">
        <v>44101</v>
      </c>
      <c r="R393" s="50">
        <f t="shared" ref="R393:R456" ca="1" si="30">+IF(Q393&gt;0,DATEDIF(Q393,$B$1,"y"),"")</f>
        <v>2</v>
      </c>
      <c r="S393" s="50">
        <f t="shared" ref="S393:S456" ca="1" si="31">+IF(Q393&gt;0,DATEDIF(Q393,$B$1,"ym"),"")</f>
        <v>5</v>
      </c>
      <c r="T393" s="50">
        <f t="shared" ref="T393:T456" ca="1" si="32">ABS(IF(Q393&gt;0,DATEDIF(Q393,$B$1,"md"),""))</f>
        <v>16</v>
      </c>
      <c r="U393" s="37" t="str">
        <f ca="1">IF(MATRIZ_PRINCIPAL_USUARIOS[[#This Row],[FECHA DE NACIMIENTO]]&gt;0,CONCATENATE(R393," AÑOS ",S393," MESES ",T393," DIAS "),"")</f>
        <v xml:space="preserve">2 AÑOS 5 MESES 16 DIAS </v>
      </c>
      <c r="V39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3" s="143" t="s">
        <v>129</v>
      </c>
      <c r="X393" s="37" t="s">
        <v>8</v>
      </c>
      <c r="Y393" s="37" t="s">
        <v>116</v>
      </c>
      <c r="Z393" s="37" t="s">
        <v>116</v>
      </c>
      <c r="AA393" s="37" t="s">
        <v>2496</v>
      </c>
      <c r="AB393" s="37" t="s">
        <v>2496</v>
      </c>
      <c r="AC393" s="37"/>
      <c r="AD393" s="37" t="s">
        <v>2518</v>
      </c>
      <c r="AE393" s="37"/>
      <c r="AF393" s="37" t="s">
        <v>2496</v>
      </c>
      <c r="AG393" s="37" t="s">
        <v>2496</v>
      </c>
      <c r="AH393" s="37" t="s">
        <v>2496</v>
      </c>
      <c r="AI393" s="37" t="s">
        <v>2496</v>
      </c>
      <c r="AJ393" s="37" t="s">
        <v>2496</v>
      </c>
      <c r="AK393" s="37" t="s">
        <v>2496</v>
      </c>
      <c r="AL393" s="37" t="s">
        <v>2496</v>
      </c>
      <c r="AM393" s="37" t="s">
        <v>8</v>
      </c>
      <c r="AN393" s="37" t="s">
        <v>116</v>
      </c>
      <c r="AO393" s="37" t="s">
        <v>140</v>
      </c>
      <c r="AP393" s="62" t="s">
        <v>143</v>
      </c>
      <c r="AQ393" s="37" t="s">
        <v>151</v>
      </c>
      <c r="AR393" s="37"/>
      <c r="AS393" s="37"/>
      <c r="AT393" s="37"/>
      <c r="AU393" s="37">
        <v>3026826827</v>
      </c>
      <c r="AV393" s="37">
        <v>3024984144</v>
      </c>
      <c r="AW393" s="37">
        <v>1</v>
      </c>
      <c r="AX393" s="37" t="s">
        <v>135</v>
      </c>
      <c r="AY393" s="37" t="s">
        <v>2496</v>
      </c>
      <c r="AZ393" s="58"/>
      <c r="BA393" s="37" t="s">
        <v>2496</v>
      </c>
      <c r="BB393" s="37" t="s">
        <v>2495</v>
      </c>
      <c r="BC393" s="37" t="s">
        <v>3612</v>
      </c>
      <c r="BD393" s="37"/>
      <c r="BE393" s="37" t="s">
        <v>2434</v>
      </c>
      <c r="BF393" s="37" t="s">
        <v>2</v>
      </c>
      <c r="BG393" s="37">
        <v>1006527178</v>
      </c>
      <c r="BH393" s="37" t="s">
        <v>5211</v>
      </c>
      <c r="BI393" s="37" t="s">
        <v>3736</v>
      </c>
      <c r="BJ393" s="37" t="s">
        <v>4328</v>
      </c>
      <c r="BK393" s="37" t="s">
        <v>5177</v>
      </c>
      <c r="BL393" s="81">
        <v>37495</v>
      </c>
      <c r="BM393" s="37" t="s">
        <v>8</v>
      </c>
      <c r="BN393" s="37" t="s">
        <v>21</v>
      </c>
      <c r="BO393" s="37" t="s">
        <v>3517</v>
      </c>
      <c r="BP393" s="37"/>
      <c r="BQ393" s="37"/>
      <c r="BR393" s="37"/>
      <c r="BS393" s="81"/>
      <c r="BT393" s="37"/>
      <c r="BU393" s="37"/>
      <c r="BV393" s="81"/>
      <c r="BW393" s="50" t="str">
        <f t="shared" si="29"/>
        <v/>
      </c>
      <c r="BX393" s="62"/>
      <c r="BY393" s="62"/>
      <c r="BZ393" s="62"/>
      <c r="CA393" s="37" t="s">
        <v>2</v>
      </c>
      <c r="CB393" s="37">
        <v>1006527178</v>
      </c>
      <c r="CC393" s="37" t="s">
        <v>5211</v>
      </c>
      <c r="CD393" s="37" t="s">
        <v>3736</v>
      </c>
      <c r="CE393" s="37" t="s">
        <v>6062</v>
      </c>
      <c r="CF393" s="37" t="s">
        <v>5177</v>
      </c>
      <c r="CG393" s="81">
        <v>37495</v>
      </c>
      <c r="CH393" s="50">
        <f t="shared" ref="CH393:CH456" ca="1" si="33">+IF(CG393&gt;0,DATEDIF(CG393,$B$1,"y"),"")</f>
        <v>20</v>
      </c>
      <c r="CI393" s="62" t="s">
        <v>8</v>
      </c>
      <c r="CJ393" s="62" t="s">
        <v>21</v>
      </c>
      <c r="CK393" s="62" t="s">
        <v>3517</v>
      </c>
      <c r="CL393" s="37" t="s">
        <v>2443</v>
      </c>
      <c r="CM393" s="37" t="s">
        <v>2457</v>
      </c>
      <c r="CN393" s="37" t="s">
        <v>2495</v>
      </c>
      <c r="CO393" s="81">
        <v>44767</v>
      </c>
      <c r="CP393" s="37" t="s">
        <v>2496</v>
      </c>
      <c r="CQ393" s="37" t="s">
        <v>2496</v>
      </c>
      <c r="CR393" s="37"/>
      <c r="CS393" s="37" t="s">
        <v>2496</v>
      </c>
      <c r="CT393" s="37" t="s">
        <v>4082</v>
      </c>
      <c r="CU393" s="37"/>
      <c r="CV393" s="37">
        <v>40</v>
      </c>
      <c r="CW393" s="37">
        <v>3010</v>
      </c>
      <c r="CX393" s="37">
        <v>50</v>
      </c>
      <c r="CY393" s="37" t="s">
        <v>2496</v>
      </c>
      <c r="CZ393" s="37">
        <v>6</v>
      </c>
      <c r="DA393" s="37">
        <v>12</v>
      </c>
      <c r="DB393" s="37"/>
      <c r="DC39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3" s="37"/>
    </row>
    <row r="394" spans="1:108" ht="45" customHeight="1" x14ac:dyDescent="0.3">
      <c r="A394" s="50">
        <v>1243860262</v>
      </c>
      <c r="B394" s="37" t="s">
        <v>2428</v>
      </c>
      <c r="C394" s="81">
        <v>44655</v>
      </c>
      <c r="D394" s="81">
        <v>44767</v>
      </c>
      <c r="E394" s="50" t="e">
        <f>VLOOKUP(MATRIZ_PRINCIPAL_USUARIOS[[#This Row],[NUMERO DE DOCUMENTO]],#REF!,2,0)</f>
        <v>#REF!</v>
      </c>
      <c r="F394" s="50" t="e">
        <f>VLOOKUP(MATRIZ_PRINCIPAL_USUARIOS[[#This Row],[NOMBRE COMPLETO]],$E$659:$E$682,1,0)</f>
        <v>#N/A</v>
      </c>
      <c r="G394" s="50"/>
      <c r="H394" s="50" t="s">
        <v>4102</v>
      </c>
      <c r="I394" s="50" t="s">
        <v>6745</v>
      </c>
      <c r="J394" s="37" t="str">
        <f>VLOOKUP(MATRIZ_PRINCIPAL_USUARIOS[[#This Row],[DUPLA]],DUPLAS[],2,0)</f>
        <v>NIKOL MALES - ANDREA ROCIO</v>
      </c>
      <c r="K394" s="37" t="s">
        <v>1</v>
      </c>
      <c r="L394" s="37" t="s">
        <v>3831</v>
      </c>
      <c r="M394" s="37" t="s">
        <v>3866</v>
      </c>
      <c r="N394" s="37" t="s">
        <v>3784</v>
      </c>
      <c r="O394" s="37" t="s">
        <v>3774</v>
      </c>
      <c r="P39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JOSE CONTRERAS VEGA</v>
      </c>
      <c r="Q394" s="81">
        <v>44306</v>
      </c>
      <c r="R394" s="50">
        <f t="shared" ca="1" si="30"/>
        <v>1</v>
      </c>
      <c r="S394" s="50">
        <f t="shared" ca="1" si="31"/>
        <v>10</v>
      </c>
      <c r="T394" s="50">
        <f t="shared" ca="1" si="32"/>
        <v>23</v>
      </c>
      <c r="U394" s="37" t="str">
        <f ca="1">IF(MATRIZ_PRINCIPAL_USUARIOS[[#This Row],[FECHA DE NACIMIENTO]]&gt;0,CONCATENATE(R394," AÑOS ",S394," MESES ",T394," DIAS "),"")</f>
        <v xml:space="preserve">1 AÑOS 10 MESES 23 DIAS </v>
      </c>
      <c r="V39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4" s="37" t="s">
        <v>129</v>
      </c>
      <c r="X394" s="37" t="s">
        <v>8</v>
      </c>
      <c r="Y394" s="37" t="s">
        <v>116</v>
      </c>
      <c r="Z394" s="37" t="s">
        <v>116</v>
      </c>
      <c r="AA394" s="37" t="s">
        <v>2496</v>
      </c>
      <c r="AB394" s="37" t="s">
        <v>2496</v>
      </c>
      <c r="AC394" s="37"/>
      <c r="AD394" s="37" t="s">
        <v>2518</v>
      </c>
      <c r="AE394" s="37"/>
      <c r="AF394" s="37" t="s">
        <v>2496</v>
      </c>
      <c r="AG394" s="37" t="s">
        <v>2496</v>
      </c>
      <c r="AH394" s="37" t="s">
        <v>2496</v>
      </c>
      <c r="AI394" s="37" t="s">
        <v>2496</v>
      </c>
      <c r="AJ394" s="37" t="s">
        <v>2496</v>
      </c>
      <c r="AK394" s="37" t="s">
        <v>2496</v>
      </c>
      <c r="AL394" s="37" t="s">
        <v>2496</v>
      </c>
      <c r="AM394" s="37" t="s">
        <v>8</v>
      </c>
      <c r="AN394" s="37" t="s">
        <v>116</v>
      </c>
      <c r="AO394" s="37" t="s">
        <v>140</v>
      </c>
      <c r="AP394" s="62" t="s">
        <v>143</v>
      </c>
      <c r="AQ394" s="37" t="s">
        <v>151</v>
      </c>
      <c r="AR394" s="37" t="s">
        <v>4501</v>
      </c>
      <c r="AS394" s="37"/>
      <c r="AT394" s="37" t="s">
        <v>5677</v>
      </c>
      <c r="AU394" s="37">
        <v>3202371236</v>
      </c>
      <c r="AV394" s="37"/>
      <c r="AW394" s="37">
        <v>1</v>
      </c>
      <c r="AX394" s="37" t="s">
        <v>135</v>
      </c>
      <c r="AY394" s="37" t="s">
        <v>2496</v>
      </c>
      <c r="AZ394" s="58"/>
      <c r="BA394" s="37" t="s">
        <v>2496</v>
      </c>
      <c r="BB394" s="37" t="s">
        <v>2496</v>
      </c>
      <c r="BC394" s="37" t="s">
        <v>3654</v>
      </c>
      <c r="BD394" s="37"/>
      <c r="BE394" s="37" t="s">
        <v>2434</v>
      </c>
      <c r="BF394" s="37" t="s">
        <v>2</v>
      </c>
      <c r="BG394" s="37">
        <v>1022984620</v>
      </c>
      <c r="BH394" s="37" t="s">
        <v>4984</v>
      </c>
      <c r="BI394" s="37" t="s">
        <v>3993</v>
      </c>
      <c r="BJ394" s="37" t="s">
        <v>3774</v>
      </c>
      <c r="BK394" s="37" t="s">
        <v>4120</v>
      </c>
      <c r="BL394" s="81">
        <v>34033</v>
      </c>
      <c r="BM394" s="37" t="s">
        <v>8</v>
      </c>
      <c r="BN394" s="37" t="s">
        <v>26</v>
      </c>
      <c r="BO394" s="37" t="s">
        <v>3458</v>
      </c>
      <c r="BP394" s="37" t="s">
        <v>2</v>
      </c>
      <c r="BQ394" s="37">
        <v>1121870635</v>
      </c>
      <c r="BR394" s="37" t="s">
        <v>24</v>
      </c>
      <c r="BS394" s="37" t="s">
        <v>5678</v>
      </c>
      <c r="BT394" s="37" t="s">
        <v>3784</v>
      </c>
      <c r="BU394" s="37" t="s">
        <v>4008</v>
      </c>
      <c r="BV394" s="81">
        <v>33207</v>
      </c>
      <c r="BW394" s="50">
        <f t="shared" ca="1" si="29"/>
        <v>32</v>
      </c>
      <c r="BX394" s="62" t="s">
        <v>8</v>
      </c>
      <c r="BY394" s="62" t="s">
        <v>32</v>
      </c>
      <c r="BZ394" s="62" t="s">
        <v>108</v>
      </c>
      <c r="CA394" s="37" t="s">
        <v>2</v>
      </c>
      <c r="CB394" s="37">
        <v>1022984620</v>
      </c>
      <c r="CC394" s="81" t="s">
        <v>4984</v>
      </c>
      <c r="CD394" s="37" t="s">
        <v>3993</v>
      </c>
      <c r="CE394" s="37" t="s">
        <v>3774</v>
      </c>
      <c r="CF394" s="37" t="s">
        <v>4120</v>
      </c>
      <c r="CG394" s="81">
        <v>34033</v>
      </c>
      <c r="CH394" s="50">
        <f t="shared" ca="1" si="33"/>
        <v>30</v>
      </c>
      <c r="CI394" s="62" t="s">
        <v>8</v>
      </c>
      <c r="CJ394" s="62" t="s">
        <v>26</v>
      </c>
      <c r="CK394" s="62" t="s">
        <v>3458</v>
      </c>
      <c r="CL394" s="37" t="s">
        <v>2444</v>
      </c>
      <c r="CM394" s="37" t="s">
        <v>2460</v>
      </c>
      <c r="CN394" s="37" t="s">
        <v>2495</v>
      </c>
      <c r="CO394" s="81">
        <v>44648</v>
      </c>
      <c r="CP394" s="37" t="s">
        <v>2495</v>
      </c>
      <c r="CQ394" s="37" t="s">
        <v>2495</v>
      </c>
      <c r="CR394" s="37">
        <v>2</v>
      </c>
      <c r="CS394" s="37" t="s">
        <v>2496</v>
      </c>
      <c r="CT394" s="37"/>
      <c r="CU394" s="37"/>
      <c r="CV394" s="37">
        <v>40</v>
      </c>
      <c r="CW394" s="37">
        <v>3615</v>
      </c>
      <c r="CX394" s="37"/>
      <c r="CY394" s="37"/>
      <c r="CZ394" s="37"/>
      <c r="DA394" s="37"/>
      <c r="DB394" s="37"/>
      <c r="DC39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4" s="37"/>
    </row>
    <row r="395" spans="1:108" ht="45" customHeight="1" x14ac:dyDescent="0.3">
      <c r="A395" s="50">
        <v>1018519455</v>
      </c>
      <c r="B395" s="37" t="s">
        <v>2427</v>
      </c>
      <c r="C395" s="81">
        <v>44655</v>
      </c>
      <c r="D395" s="81"/>
      <c r="E395" s="50"/>
      <c r="F395" s="50"/>
      <c r="G395" s="50"/>
      <c r="H395" s="50" t="s">
        <v>4102</v>
      </c>
      <c r="I395" s="50" t="s">
        <v>6745</v>
      </c>
      <c r="J395" s="37" t="str">
        <f>VLOOKUP(MATRIZ_PRINCIPAL_USUARIOS[[#This Row],[DUPLA]],DUPLAS[],2,0)</f>
        <v>NIKOL MALES - ANDREA ROCIO</v>
      </c>
      <c r="K395" s="37" t="s">
        <v>1</v>
      </c>
      <c r="L395" s="37" t="s">
        <v>5711</v>
      </c>
      <c r="M395" s="37" t="s">
        <v>5712</v>
      </c>
      <c r="N395" s="37" t="s">
        <v>3870</v>
      </c>
      <c r="O395" s="37" t="s">
        <v>3730</v>
      </c>
      <c r="P39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DIYARET MIYELDY VALBUENA RODRIGUEZ</v>
      </c>
      <c r="Q395" s="81">
        <v>44235</v>
      </c>
      <c r="R395" s="50">
        <f t="shared" ca="1" si="30"/>
        <v>2</v>
      </c>
      <c r="S395" s="50">
        <f t="shared" ca="1" si="31"/>
        <v>1</v>
      </c>
      <c r="T395" s="50">
        <f t="shared" ca="1" si="32"/>
        <v>7</v>
      </c>
      <c r="U395" s="37" t="str">
        <f ca="1">IF(MATRIZ_PRINCIPAL_USUARIOS[[#This Row],[FECHA DE NACIMIENTO]]&gt;0,CONCATENATE(R395," AÑOS ",S395," MESES ",T395," DIAS "),"")</f>
        <v xml:space="preserve">2 AÑOS 1 MESES 7 DIAS </v>
      </c>
      <c r="V39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5" s="37" t="s">
        <v>130</v>
      </c>
      <c r="X395" s="37" t="s">
        <v>8</v>
      </c>
      <c r="Y395" s="37" t="s">
        <v>116</v>
      </c>
      <c r="Z395" s="37" t="s">
        <v>116</v>
      </c>
      <c r="AA395" s="37" t="s">
        <v>2496</v>
      </c>
      <c r="AB395" s="37" t="s">
        <v>2496</v>
      </c>
      <c r="AC395" s="37"/>
      <c r="AD395" s="37" t="s">
        <v>2518</v>
      </c>
      <c r="AE395" s="37"/>
      <c r="AF395" s="37" t="s">
        <v>2496</v>
      </c>
      <c r="AG395" s="37" t="s">
        <v>2496</v>
      </c>
      <c r="AH395" s="37" t="s">
        <v>2496</v>
      </c>
      <c r="AI395" s="37" t="s">
        <v>2496</v>
      </c>
      <c r="AJ395" s="37" t="s">
        <v>2496</v>
      </c>
      <c r="AK395" s="37" t="s">
        <v>2496</v>
      </c>
      <c r="AL395" s="37" t="s">
        <v>2496</v>
      </c>
      <c r="AM395" s="37" t="s">
        <v>8</v>
      </c>
      <c r="AN395" s="37" t="s">
        <v>116</v>
      </c>
      <c r="AO395" s="37" t="s">
        <v>140</v>
      </c>
      <c r="AP395" s="62" t="s">
        <v>143</v>
      </c>
      <c r="AQ395" s="37" t="s">
        <v>151</v>
      </c>
      <c r="AR395" s="37" t="s">
        <v>4539</v>
      </c>
      <c r="AS395" s="37"/>
      <c r="AT395" s="37" t="s">
        <v>5713</v>
      </c>
      <c r="AU395" s="37">
        <v>3135130025</v>
      </c>
      <c r="AV395" s="37"/>
      <c r="AW395" s="37">
        <v>1</v>
      </c>
      <c r="AX395" s="37" t="s">
        <v>135</v>
      </c>
      <c r="AY395" s="37" t="s">
        <v>2496</v>
      </c>
      <c r="AZ395" s="58"/>
      <c r="BA395" s="37" t="s">
        <v>2496</v>
      </c>
      <c r="BB395" s="37" t="s">
        <v>2496</v>
      </c>
      <c r="BC395" s="37" t="s">
        <v>3654</v>
      </c>
      <c r="BD395" s="37"/>
      <c r="BE395" s="37" t="s">
        <v>2434</v>
      </c>
      <c r="BF395" s="37" t="s">
        <v>2</v>
      </c>
      <c r="BG395" s="37">
        <v>52710135</v>
      </c>
      <c r="BH395" s="37" t="s">
        <v>3884</v>
      </c>
      <c r="BI395" s="37"/>
      <c r="BJ395" s="37" t="s">
        <v>3730</v>
      </c>
      <c r="BK395" s="37" t="s">
        <v>3976</v>
      </c>
      <c r="BL395" s="81">
        <v>29328</v>
      </c>
      <c r="BM395" s="37" t="s">
        <v>8</v>
      </c>
      <c r="BN395" s="37" t="s">
        <v>116</v>
      </c>
      <c r="BO395" s="37" t="s">
        <v>116</v>
      </c>
      <c r="BP395" s="37" t="s">
        <v>2</v>
      </c>
      <c r="BQ395" s="37">
        <v>7318279</v>
      </c>
      <c r="BR395" s="37" t="s">
        <v>5714</v>
      </c>
      <c r="BS395" s="37" t="s">
        <v>3864</v>
      </c>
      <c r="BT395" s="37" t="s">
        <v>3870</v>
      </c>
      <c r="BU395" s="37" t="s">
        <v>3976</v>
      </c>
      <c r="BV395" s="81">
        <v>29941</v>
      </c>
      <c r="BW395" s="50">
        <f t="shared" ca="1" si="29"/>
        <v>41</v>
      </c>
      <c r="BX395" s="62" t="s">
        <v>8</v>
      </c>
      <c r="BY395" s="62" t="s">
        <v>38</v>
      </c>
      <c r="BZ395" s="62" t="s">
        <v>2636</v>
      </c>
      <c r="CA395" s="37" t="s">
        <v>2</v>
      </c>
      <c r="CB395" s="37">
        <v>52710135</v>
      </c>
      <c r="CC395" s="37" t="s">
        <v>3884</v>
      </c>
      <c r="CD395" s="37"/>
      <c r="CE395" s="37" t="s">
        <v>3730</v>
      </c>
      <c r="CF395" s="37" t="s">
        <v>3976</v>
      </c>
      <c r="CG395" s="81">
        <v>29328</v>
      </c>
      <c r="CH395" s="50">
        <f t="shared" ca="1" si="33"/>
        <v>42</v>
      </c>
      <c r="CI395" s="62" t="s">
        <v>8</v>
      </c>
      <c r="CJ395" s="62" t="s">
        <v>116</v>
      </c>
      <c r="CK395" s="62" t="s">
        <v>116</v>
      </c>
      <c r="CL395" s="37" t="s">
        <v>2490</v>
      </c>
      <c r="CM395" s="37" t="s">
        <v>2490</v>
      </c>
      <c r="CN395" s="37" t="s">
        <v>2495</v>
      </c>
      <c r="CO395" s="81">
        <v>44655</v>
      </c>
      <c r="CP395" s="37" t="s">
        <v>2495</v>
      </c>
      <c r="CQ395" s="37" t="s">
        <v>2495</v>
      </c>
      <c r="CR395" s="50">
        <v>1</v>
      </c>
      <c r="CS395" s="37" t="s">
        <v>2496</v>
      </c>
      <c r="CT395" s="37"/>
      <c r="CU395" s="37"/>
      <c r="CV395" s="37">
        <v>38</v>
      </c>
      <c r="CW395" s="145">
        <v>3500</v>
      </c>
      <c r="CX395" s="37" t="s">
        <v>5715</v>
      </c>
      <c r="CY395" s="37" t="s">
        <v>2496</v>
      </c>
      <c r="CZ395" s="37">
        <v>6</v>
      </c>
      <c r="DA395" s="37">
        <v>12</v>
      </c>
      <c r="DB395" s="37"/>
      <c r="DC39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5" s="37"/>
    </row>
    <row r="396" spans="1:108" ht="45" customHeight="1" x14ac:dyDescent="0.3">
      <c r="A396" s="50" t="s">
        <v>5735</v>
      </c>
      <c r="B396" s="37" t="s">
        <v>2428</v>
      </c>
      <c r="C396" s="81">
        <v>44655</v>
      </c>
      <c r="D396" s="81">
        <v>44740</v>
      </c>
      <c r="E396" s="50" t="e">
        <f>VLOOKUP(MATRIZ_PRINCIPAL_USUARIOS[[#This Row],[NUMERO DE DOCUMENTO]],#REF!,2,0)</f>
        <v>#REF!</v>
      </c>
      <c r="F396" s="50" t="e">
        <f>VLOOKUP(MATRIZ_PRINCIPAL_USUARIOS[[#This Row],[NOMBRE COMPLETO]],$E$659:$E$682,1,0)</f>
        <v>#N/A</v>
      </c>
      <c r="G396" s="50"/>
      <c r="H396" s="50" t="s">
        <v>4102</v>
      </c>
      <c r="I396" s="152" t="s">
        <v>6748</v>
      </c>
      <c r="J396" s="37" t="str">
        <f>VLOOKUP(MATRIZ_PRINCIPAL_USUARIOS[[#This Row],[DUPLA]],DUPLAS[],2,0)</f>
        <v>GLORIA GUERRA - KAROL</v>
      </c>
      <c r="K396" s="37" t="s">
        <v>5</v>
      </c>
      <c r="L396" s="37" t="s">
        <v>5716</v>
      </c>
      <c r="M396" s="37" t="s">
        <v>5717</v>
      </c>
      <c r="N396" s="37" t="s">
        <v>5718</v>
      </c>
      <c r="O396" s="37" t="s">
        <v>5718</v>
      </c>
      <c r="P39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LUISA  FERNANDA  ALBARRÁN  ALBARRÁN </v>
      </c>
      <c r="Q396" s="81">
        <v>44301</v>
      </c>
      <c r="R396" s="50">
        <f t="shared" ca="1" si="30"/>
        <v>1</v>
      </c>
      <c r="S396" s="50">
        <f t="shared" ca="1" si="31"/>
        <v>11</v>
      </c>
      <c r="T396" s="50">
        <f t="shared" ca="1" si="32"/>
        <v>0</v>
      </c>
      <c r="U396" s="37" t="str">
        <f ca="1">IF(MATRIZ_PRINCIPAL_USUARIOS[[#This Row],[FECHA DE NACIMIENTO]]&gt;0,CONCATENATE(R396," AÑOS ",S396," MESES ",T396," DIAS "),"")</f>
        <v xml:space="preserve">1 AÑOS 11 MESES 0 DIAS </v>
      </c>
      <c r="V39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6" s="37" t="s">
        <v>129</v>
      </c>
      <c r="X396" s="37" t="s">
        <v>8</v>
      </c>
      <c r="Y396" s="153" t="s">
        <v>116</v>
      </c>
      <c r="Z396" s="37" t="s">
        <v>116</v>
      </c>
      <c r="AA396" s="37" t="s">
        <v>2496</v>
      </c>
      <c r="AB396" s="37" t="s">
        <v>2496</v>
      </c>
      <c r="AC396" s="37"/>
      <c r="AD396" s="37" t="s">
        <v>2518</v>
      </c>
      <c r="AE396" s="37"/>
      <c r="AF396" s="37" t="s">
        <v>2496</v>
      </c>
      <c r="AG396" s="37" t="s">
        <v>2496</v>
      </c>
      <c r="AH396" s="37" t="s">
        <v>2496</v>
      </c>
      <c r="AI396" s="37" t="s">
        <v>2496</v>
      </c>
      <c r="AJ396" s="37" t="s">
        <v>2496</v>
      </c>
      <c r="AK396" s="37" t="s">
        <v>2496</v>
      </c>
      <c r="AL396" s="37" t="s">
        <v>2496</v>
      </c>
      <c r="AM396" s="37" t="s">
        <v>8</v>
      </c>
      <c r="AN396" s="37" t="s">
        <v>116</v>
      </c>
      <c r="AO396" s="37" t="s">
        <v>140</v>
      </c>
      <c r="AP396" s="62" t="s">
        <v>143</v>
      </c>
      <c r="AQ396" s="37" t="s">
        <v>151</v>
      </c>
      <c r="AR396" s="37" t="s">
        <v>4102</v>
      </c>
      <c r="AS396" s="37"/>
      <c r="AT396" s="37" t="s">
        <v>5719</v>
      </c>
      <c r="AU396" s="37">
        <v>3214196293</v>
      </c>
      <c r="AV396" s="37"/>
      <c r="AW396" s="37">
        <v>1</v>
      </c>
      <c r="AX396" s="37" t="s">
        <v>135</v>
      </c>
      <c r="AY396" s="37" t="s">
        <v>2496</v>
      </c>
      <c r="AZ396" s="58"/>
      <c r="BA396" s="37" t="s">
        <v>2496</v>
      </c>
      <c r="BB396" s="37" t="s">
        <v>2496</v>
      </c>
      <c r="BC396" s="37" t="s">
        <v>3654</v>
      </c>
      <c r="BD396" s="37"/>
      <c r="BE396" s="37" t="s">
        <v>2434</v>
      </c>
      <c r="BF396" s="37" t="s">
        <v>5</v>
      </c>
      <c r="BG396" s="37"/>
      <c r="BH396" s="37" t="s">
        <v>4056</v>
      </c>
      <c r="BI396" s="37" t="s">
        <v>3740</v>
      </c>
      <c r="BJ396" s="37" t="s">
        <v>5720</v>
      </c>
      <c r="BK396" s="37" t="s">
        <v>5718</v>
      </c>
      <c r="BL396" s="81">
        <v>36203</v>
      </c>
      <c r="BM396" s="37" t="s">
        <v>9</v>
      </c>
      <c r="BN396" s="37" t="s">
        <v>45</v>
      </c>
      <c r="BO396" s="37" t="s">
        <v>45</v>
      </c>
      <c r="BP396" s="37"/>
      <c r="BQ396" s="37"/>
      <c r="BR396" s="37"/>
      <c r="BS396" s="37"/>
      <c r="BT396" s="37"/>
      <c r="BU396" s="37"/>
      <c r="BV396" s="81"/>
      <c r="BW396" s="50" t="str">
        <f t="shared" si="29"/>
        <v/>
      </c>
      <c r="BX396" s="62"/>
      <c r="BY396" s="62"/>
      <c r="BZ396" s="62"/>
      <c r="CA396" s="37" t="s">
        <v>5</v>
      </c>
      <c r="CB396" s="37"/>
      <c r="CC396" s="37" t="s">
        <v>4056</v>
      </c>
      <c r="CD396" s="37" t="s">
        <v>3740</v>
      </c>
      <c r="CE396" s="37" t="s">
        <v>5720</v>
      </c>
      <c r="CF396" s="37" t="s">
        <v>5718</v>
      </c>
      <c r="CG396" s="81">
        <v>36203</v>
      </c>
      <c r="CH396" s="50">
        <f t="shared" ca="1" si="33"/>
        <v>24</v>
      </c>
      <c r="CI396" s="62" t="s">
        <v>9</v>
      </c>
      <c r="CJ396" s="62" t="s">
        <v>45</v>
      </c>
      <c r="CK396" s="62" t="s">
        <v>45</v>
      </c>
      <c r="CL396" s="37" t="s">
        <v>2490</v>
      </c>
      <c r="CM396" s="37" t="s">
        <v>2490</v>
      </c>
      <c r="CN396" s="37" t="s">
        <v>2495</v>
      </c>
      <c r="CO396" s="81"/>
      <c r="CP396" s="37" t="s">
        <v>2496</v>
      </c>
      <c r="CQ396" s="37" t="s">
        <v>2496</v>
      </c>
      <c r="CR396" s="50"/>
      <c r="CS396" s="37" t="s">
        <v>2496</v>
      </c>
      <c r="CT396" s="37"/>
      <c r="CU396" s="37"/>
      <c r="CV396" s="37">
        <v>38</v>
      </c>
      <c r="CW396" s="37">
        <v>3960</v>
      </c>
      <c r="CX396" s="37">
        <v>51</v>
      </c>
      <c r="CY396" s="37" t="s">
        <v>2496</v>
      </c>
      <c r="CZ396" s="37">
        <v>6</v>
      </c>
      <c r="DA396" s="37">
        <v>11</v>
      </c>
      <c r="DB396" s="37"/>
      <c r="DC39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6" s="37"/>
    </row>
    <row r="397" spans="1:108" ht="45" customHeight="1" x14ac:dyDescent="0.3">
      <c r="A397" s="50">
        <v>1023047156</v>
      </c>
      <c r="B397" s="37" t="s">
        <v>2428</v>
      </c>
      <c r="C397" s="81">
        <v>44691</v>
      </c>
      <c r="D397" s="81">
        <v>44718</v>
      </c>
      <c r="E397" s="50" t="e">
        <f>VLOOKUP(MATRIZ_PRINCIPAL_USUARIOS[[#This Row],[NUMERO DE DOCUMENTO]],#REF!,2,0)</f>
        <v>#REF!</v>
      </c>
      <c r="F397" s="50" t="e">
        <f>VLOOKUP(MATRIZ_PRINCIPAL_USUARIOS[[#This Row],[NOMBRE COMPLETO]],$E$659:$E$682,1,0)</f>
        <v>#N/A</v>
      </c>
      <c r="G397" s="50"/>
      <c r="H397" s="50" t="s">
        <v>4102</v>
      </c>
      <c r="I397" s="50" t="s">
        <v>3674</v>
      </c>
      <c r="J397" s="37" t="e">
        <f>VLOOKUP(MATRIZ_PRINCIPAL_USUARIOS[[#This Row],[DUPLA]],DUPLAS[],2,0)</f>
        <v>#N/A</v>
      </c>
      <c r="K397" s="37" t="s">
        <v>1</v>
      </c>
      <c r="L397" s="37" t="s">
        <v>4064</v>
      </c>
      <c r="M397" s="37" t="s">
        <v>3696</v>
      </c>
      <c r="N397" s="37" t="s">
        <v>5803</v>
      </c>
      <c r="O397" s="37" t="s">
        <v>5804</v>
      </c>
      <c r="P39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EILYN SOFIA GUACHETA PECHENE</v>
      </c>
      <c r="Q397" s="81">
        <v>44426</v>
      </c>
      <c r="R397" s="50">
        <f t="shared" ca="1" si="30"/>
        <v>1</v>
      </c>
      <c r="S397" s="50">
        <f t="shared" ca="1" si="31"/>
        <v>6</v>
      </c>
      <c r="T397" s="50">
        <f t="shared" ca="1" si="32"/>
        <v>25</v>
      </c>
      <c r="U397" s="37" t="str">
        <f ca="1">IF(MATRIZ_PRINCIPAL_USUARIOS[[#This Row],[FECHA DE NACIMIENTO]]&gt;0,CONCATENATE(R397," AÑOS ",S397," MESES ",T397," DIAS "),"")</f>
        <v xml:space="preserve">1 AÑOS 6 MESES 25 DIAS </v>
      </c>
      <c r="V39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7" s="37" t="s">
        <v>130</v>
      </c>
      <c r="X397" s="37" t="s">
        <v>8</v>
      </c>
      <c r="Y397" s="37" t="s">
        <v>116</v>
      </c>
      <c r="Z397" s="37" t="s">
        <v>116</v>
      </c>
      <c r="AA397" s="37" t="s">
        <v>2496</v>
      </c>
      <c r="AB397" s="37" t="s">
        <v>2496</v>
      </c>
      <c r="AC397" s="37"/>
      <c r="AD397" s="37" t="s">
        <v>2518</v>
      </c>
      <c r="AE397" s="37"/>
      <c r="AF397" s="37" t="s">
        <v>2496</v>
      </c>
      <c r="AG397" s="37" t="s">
        <v>2496</v>
      </c>
      <c r="AH397" s="37" t="s">
        <v>2496</v>
      </c>
      <c r="AI397" s="37" t="s">
        <v>2496</v>
      </c>
      <c r="AJ397" s="37" t="s">
        <v>2496</v>
      </c>
      <c r="AK397" s="37" t="s">
        <v>2496</v>
      </c>
      <c r="AL397" s="37" t="s">
        <v>2496</v>
      </c>
      <c r="AM397" s="37" t="s">
        <v>8</v>
      </c>
      <c r="AN397" s="37" t="s">
        <v>116</v>
      </c>
      <c r="AO397" s="37" t="s">
        <v>140</v>
      </c>
      <c r="AP397" s="62" t="s">
        <v>143</v>
      </c>
      <c r="AQ397" s="37" t="s">
        <v>151</v>
      </c>
      <c r="AR397" s="37" t="s">
        <v>5805</v>
      </c>
      <c r="AS397" s="37"/>
      <c r="AT397" s="37" t="s">
        <v>5806</v>
      </c>
      <c r="AU397" s="37">
        <v>3125183254</v>
      </c>
      <c r="AV397" s="37"/>
      <c r="AW397" s="37">
        <v>1</v>
      </c>
      <c r="AX397" s="37" t="s">
        <v>135</v>
      </c>
      <c r="AY397" s="37" t="s">
        <v>2496</v>
      </c>
      <c r="AZ397" s="58"/>
      <c r="BA397" s="37" t="s">
        <v>2496</v>
      </c>
      <c r="BB397" s="37" t="s">
        <v>2496</v>
      </c>
      <c r="BC397" s="37" t="s">
        <v>3654</v>
      </c>
      <c r="BD397" s="37"/>
      <c r="BE397" s="37" t="s">
        <v>2438</v>
      </c>
      <c r="BF397" s="37" t="s">
        <v>2</v>
      </c>
      <c r="BG397" s="37">
        <v>25338676</v>
      </c>
      <c r="BH397" s="37" t="s">
        <v>4681</v>
      </c>
      <c r="BI397" s="37"/>
      <c r="BJ397" s="37" t="s">
        <v>5803</v>
      </c>
      <c r="BK397" s="37" t="s">
        <v>5804</v>
      </c>
      <c r="BL397" s="81">
        <v>28397</v>
      </c>
      <c r="BM397" s="37" t="s">
        <v>8</v>
      </c>
      <c r="BN397" s="37" t="s">
        <v>23</v>
      </c>
      <c r="BO397" s="37" t="s">
        <v>3544</v>
      </c>
      <c r="BP397" s="37"/>
      <c r="BQ397" s="37"/>
      <c r="BR397" s="37"/>
      <c r="BS397" s="37"/>
      <c r="BT397" s="37"/>
      <c r="BU397" s="37"/>
      <c r="BV397" s="81"/>
      <c r="BW397" s="50" t="str">
        <f t="shared" si="29"/>
        <v/>
      </c>
      <c r="BX397" s="62"/>
      <c r="BY397" s="62"/>
      <c r="BZ397" s="62"/>
      <c r="CA397" s="37" t="s">
        <v>2</v>
      </c>
      <c r="CB397" s="37">
        <v>1022968918</v>
      </c>
      <c r="CC397" s="37" t="s">
        <v>5807</v>
      </c>
      <c r="CD397" s="37" t="s">
        <v>5634</v>
      </c>
      <c r="CE397" s="37" t="s">
        <v>5803</v>
      </c>
      <c r="CF397" s="37" t="s">
        <v>5804</v>
      </c>
      <c r="CG397" s="81">
        <v>33375</v>
      </c>
      <c r="CH397" s="50">
        <f t="shared" ca="1" si="33"/>
        <v>31</v>
      </c>
      <c r="CI397" s="62" t="s">
        <v>8</v>
      </c>
      <c r="CJ397" s="62" t="s">
        <v>23</v>
      </c>
      <c r="CK397" s="62" t="s">
        <v>3544</v>
      </c>
      <c r="CL397" s="37" t="s">
        <v>2444</v>
      </c>
      <c r="CM397" s="37" t="s">
        <v>2462</v>
      </c>
      <c r="CN397" s="37" t="s">
        <v>2495</v>
      </c>
      <c r="CO397" s="81">
        <v>44684</v>
      </c>
      <c r="CP397" s="37" t="s">
        <v>2495</v>
      </c>
      <c r="CQ397" s="37" t="s">
        <v>2495</v>
      </c>
      <c r="CR397" s="37">
        <v>1</v>
      </c>
      <c r="CS397" s="37" t="s">
        <v>2496</v>
      </c>
      <c r="CT397" s="37"/>
      <c r="CU397" s="37"/>
      <c r="CV397" s="37">
        <v>37</v>
      </c>
      <c r="CW397" s="37">
        <v>3835</v>
      </c>
      <c r="CX397" s="37">
        <v>47</v>
      </c>
      <c r="CY397" s="37" t="s">
        <v>2496</v>
      </c>
      <c r="CZ397" s="37">
        <v>6</v>
      </c>
      <c r="DA397" s="37"/>
      <c r="DB397" s="37"/>
      <c r="DC39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7" s="37"/>
    </row>
    <row r="398" spans="1:108" ht="45" customHeight="1" x14ac:dyDescent="0.3">
      <c r="A398" s="50">
        <v>1243860783</v>
      </c>
      <c r="B398" s="37" t="s">
        <v>2428</v>
      </c>
      <c r="C398" s="117">
        <v>44719</v>
      </c>
      <c r="D398" s="81">
        <v>44837</v>
      </c>
      <c r="E398" s="50" t="e">
        <f>VLOOKUP(MATRIZ_PRINCIPAL_USUARIOS[[#This Row],[NUMERO DE DOCUMENTO]],#REF!,2,0)</f>
        <v>#REF!</v>
      </c>
      <c r="F398" s="154" t="e">
        <f>VLOOKUP(MATRIZ_PRINCIPAL_USUARIOS[[#This Row],[NOMBRE COMPLETO]],$E$659:$E$682,1,0)</f>
        <v>#N/A</v>
      </c>
      <c r="G398" s="50" t="s">
        <v>3685</v>
      </c>
      <c r="H398" s="37" t="s">
        <v>4102</v>
      </c>
      <c r="I398" s="37" t="s">
        <v>6747</v>
      </c>
      <c r="J398" s="37" t="str">
        <f>VLOOKUP(MATRIZ_PRINCIPAL_USUARIOS[[#This Row],[DUPLA]],DUPLAS[],2,0)</f>
        <v>EMILCE SANCHEZ - MARTHA PACASUCA</v>
      </c>
      <c r="K398" s="37" t="s">
        <v>1</v>
      </c>
      <c r="L398" s="37" t="s">
        <v>5926</v>
      </c>
      <c r="M398" s="37" t="s">
        <v>5927</v>
      </c>
      <c r="N398" s="37" t="s">
        <v>4287</v>
      </c>
      <c r="O398" s="37" t="s">
        <v>4450</v>
      </c>
      <c r="P39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LYAN  JOEL  VARGAS  ANDRADE</v>
      </c>
      <c r="Q398" s="79">
        <v>44531</v>
      </c>
      <c r="R398" s="50">
        <f t="shared" ca="1" si="30"/>
        <v>1</v>
      </c>
      <c r="S398" s="50">
        <f t="shared" ca="1" si="31"/>
        <v>3</v>
      </c>
      <c r="T398" s="50">
        <f t="shared" ca="1" si="32"/>
        <v>14</v>
      </c>
      <c r="U398" s="37" t="str">
        <f ca="1">IF(MATRIZ_PRINCIPAL_USUARIOS[[#This Row],[FECHA DE NACIMIENTO]]&gt;0,CONCATENATE(R398," AÑOS ",S398," MESES ",T398," DIAS "),"")</f>
        <v xml:space="preserve">1 AÑOS 3 MESES 14 DIAS </v>
      </c>
      <c r="V39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8" s="37" t="s">
        <v>129</v>
      </c>
      <c r="X398" s="37" t="s">
        <v>8</v>
      </c>
      <c r="Y398" s="37" t="s">
        <v>116</v>
      </c>
      <c r="Z398" s="37" t="s">
        <v>116</v>
      </c>
      <c r="AA398" s="37" t="s">
        <v>2496</v>
      </c>
      <c r="AB398" s="37" t="s">
        <v>2496</v>
      </c>
      <c r="AC398" s="37"/>
      <c r="AD398" s="37" t="s">
        <v>2518</v>
      </c>
      <c r="AE398" s="37"/>
      <c r="AF398" s="37" t="s">
        <v>2496</v>
      </c>
      <c r="AG398" s="37" t="s">
        <v>2496</v>
      </c>
      <c r="AH398" s="37" t="s">
        <v>2496</v>
      </c>
      <c r="AI398" s="37" t="s">
        <v>2496</v>
      </c>
      <c r="AJ398" s="37" t="s">
        <v>2496</v>
      </c>
      <c r="AK398" s="37" t="s">
        <v>2496</v>
      </c>
      <c r="AL398" s="37" t="s">
        <v>2496</v>
      </c>
      <c r="AM398" s="37" t="s">
        <v>8</v>
      </c>
      <c r="AN398" s="37" t="s">
        <v>116</v>
      </c>
      <c r="AO398" s="37" t="s">
        <v>140</v>
      </c>
      <c r="AP398" s="62" t="s">
        <v>143</v>
      </c>
      <c r="AQ398" s="37" t="s">
        <v>151</v>
      </c>
      <c r="AR398" s="37" t="s">
        <v>4930</v>
      </c>
      <c r="AS398" s="37"/>
      <c r="AT398" s="37" t="s">
        <v>5928</v>
      </c>
      <c r="AU398" s="37">
        <v>3202488462</v>
      </c>
      <c r="AV398" s="37">
        <v>3015830002</v>
      </c>
      <c r="AW398" s="37">
        <v>2</v>
      </c>
      <c r="AX398" s="37" t="s">
        <v>135</v>
      </c>
      <c r="AY398" s="37" t="s">
        <v>2496</v>
      </c>
      <c r="AZ398" s="58"/>
      <c r="BA398" s="37" t="s">
        <v>2496</v>
      </c>
      <c r="BB398" s="37" t="s">
        <v>2496</v>
      </c>
      <c r="BC398" s="37" t="s">
        <v>3654</v>
      </c>
      <c r="BD398" s="37"/>
      <c r="BE398" s="37" t="s">
        <v>2434</v>
      </c>
      <c r="BF398" s="37" t="s">
        <v>2</v>
      </c>
      <c r="BG398" s="37">
        <v>1018479128</v>
      </c>
      <c r="BH398" s="37" t="s">
        <v>5929</v>
      </c>
      <c r="BI398" s="37" t="s">
        <v>3902</v>
      </c>
      <c r="BJ398" s="37" t="s">
        <v>4450</v>
      </c>
      <c r="BK398" s="37" t="s">
        <v>4048</v>
      </c>
      <c r="BL398" s="79">
        <v>34939</v>
      </c>
      <c r="BM398" s="37" t="s">
        <v>8</v>
      </c>
      <c r="BN398" s="37" t="s">
        <v>116</v>
      </c>
      <c r="BO398" s="37" t="s">
        <v>116</v>
      </c>
      <c r="BP398" s="37" t="s">
        <v>2</v>
      </c>
      <c r="BQ398" s="37">
        <v>1022998517</v>
      </c>
      <c r="BR398" s="37" t="s">
        <v>4673</v>
      </c>
      <c r="BS398" s="37" t="s">
        <v>3944</v>
      </c>
      <c r="BT398" s="37" t="s">
        <v>3822</v>
      </c>
      <c r="BU398" s="37" t="s">
        <v>3737</v>
      </c>
      <c r="BV398" s="79">
        <v>34596</v>
      </c>
      <c r="BW398" s="50">
        <f t="shared" ref="BW398:BW462" ca="1" si="34">+IF(BV398&gt;0,DATEDIF(BV398,$B$1,"y"),"")</f>
        <v>28</v>
      </c>
      <c r="BX398" s="62" t="s">
        <v>8</v>
      </c>
      <c r="BY398" s="62" t="s">
        <v>116</v>
      </c>
      <c r="BZ398" s="62" t="s">
        <v>116</v>
      </c>
      <c r="CA398" s="37" t="s">
        <v>2</v>
      </c>
      <c r="CB398" s="37">
        <v>1018479128</v>
      </c>
      <c r="CC398" s="37" t="s">
        <v>5929</v>
      </c>
      <c r="CD398" s="37" t="s">
        <v>3902</v>
      </c>
      <c r="CE398" s="37" t="s">
        <v>4450</v>
      </c>
      <c r="CF398" s="37" t="s">
        <v>4048</v>
      </c>
      <c r="CG398" s="79">
        <v>34939</v>
      </c>
      <c r="CH398" s="50">
        <f t="shared" ca="1" si="33"/>
        <v>27</v>
      </c>
      <c r="CI398" s="62" t="s">
        <v>8</v>
      </c>
      <c r="CJ398" s="62" t="s">
        <v>116</v>
      </c>
      <c r="CK398" s="62" t="s">
        <v>116</v>
      </c>
      <c r="CL398" s="37" t="s">
        <v>2444</v>
      </c>
      <c r="CM398" s="37" t="s">
        <v>2448</v>
      </c>
      <c r="CN398" s="37" t="s">
        <v>2495</v>
      </c>
      <c r="CO398" s="117">
        <v>44719</v>
      </c>
      <c r="CP398" s="37"/>
      <c r="CQ398" s="37" t="s">
        <v>2495</v>
      </c>
      <c r="CR398" s="37">
        <v>5</v>
      </c>
      <c r="CS398" s="37" t="s">
        <v>2495</v>
      </c>
      <c r="CT398" s="37"/>
      <c r="CU398" s="37"/>
      <c r="CV398" s="37">
        <v>36</v>
      </c>
      <c r="CW398" s="37">
        <v>2900</v>
      </c>
      <c r="CX398" s="37">
        <v>49</v>
      </c>
      <c r="CY398" s="37" t="s">
        <v>2495</v>
      </c>
      <c r="CZ398" s="37">
        <v>6</v>
      </c>
      <c r="DA398" s="37"/>
      <c r="DB398" s="37"/>
      <c r="DC39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8" s="37"/>
    </row>
    <row r="399" spans="1:108" ht="45" customHeight="1" x14ac:dyDescent="0.3">
      <c r="A399" s="50">
        <v>1023989205</v>
      </c>
      <c r="B399" s="37" t="s">
        <v>2428</v>
      </c>
      <c r="C399" s="81">
        <v>44691</v>
      </c>
      <c r="D399" s="81">
        <v>44718</v>
      </c>
      <c r="E399" s="50" t="e">
        <f>VLOOKUP(MATRIZ_PRINCIPAL_USUARIOS[[#This Row],[NUMERO DE DOCUMENTO]],#REF!,2,0)</f>
        <v>#REF!</v>
      </c>
      <c r="F399" s="50" t="e">
        <f>VLOOKUP(MATRIZ_PRINCIPAL_USUARIOS[[#This Row],[NOMBRE COMPLETO]],$E$659:$E$682,1,0)</f>
        <v>#N/A</v>
      </c>
      <c r="G399" s="50"/>
      <c r="H399" s="50" t="s">
        <v>4102</v>
      </c>
      <c r="I399" s="50" t="s">
        <v>3674</v>
      </c>
      <c r="J399" s="37" t="e">
        <f>VLOOKUP(MATRIZ_PRINCIPAL_USUARIOS[[#This Row],[DUPLA]],DUPLAS[],2,0)</f>
        <v>#N/A</v>
      </c>
      <c r="K399" s="37" t="s">
        <v>1</v>
      </c>
      <c r="L399" s="37" t="s">
        <v>5808</v>
      </c>
      <c r="M399" s="37" t="s">
        <v>5809</v>
      </c>
      <c r="N399" s="37" t="s">
        <v>3737</v>
      </c>
      <c r="O399" s="37" t="s">
        <v>4180</v>
      </c>
      <c r="P39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ASLLY  MICHELL GONZALEZ RUBIO</v>
      </c>
      <c r="Q399" s="81">
        <v>44503</v>
      </c>
      <c r="R399" s="50">
        <f t="shared" ca="1" si="30"/>
        <v>1</v>
      </c>
      <c r="S399" s="50">
        <f t="shared" ca="1" si="31"/>
        <v>4</v>
      </c>
      <c r="T399" s="50">
        <f t="shared" ca="1" si="32"/>
        <v>12</v>
      </c>
      <c r="U399" s="37" t="str">
        <f ca="1">IF(MATRIZ_PRINCIPAL_USUARIOS[[#This Row],[FECHA DE NACIMIENTO]]&gt;0,CONCATENATE(R399," AÑOS ",S399," MESES ",T399," DIAS "),"")</f>
        <v xml:space="preserve">1 AÑOS 4 MESES 12 DIAS </v>
      </c>
      <c r="V39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399" s="37" t="s">
        <v>130</v>
      </c>
      <c r="X399" s="37" t="s">
        <v>8</v>
      </c>
      <c r="Y399" s="37" t="s">
        <v>116</v>
      </c>
      <c r="Z399" s="37" t="s">
        <v>116</v>
      </c>
      <c r="AA399" s="37" t="s">
        <v>2496</v>
      </c>
      <c r="AB399" s="37" t="s">
        <v>2496</v>
      </c>
      <c r="AC399" s="37"/>
      <c r="AD399" s="37" t="s">
        <v>2518</v>
      </c>
      <c r="AE399" s="37"/>
      <c r="AF399" s="37" t="s">
        <v>2496</v>
      </c>
      <c r="AG399" s="37" t="s">
        <v>2496</v>
      </c>
      <c r="AH399" s="37" t="s">
        <v>2496</v>
      </c>
      <c r="AI399" s="37" t="s">
        <v>2496</v>
      </c>
      <c r="AJ399" s="37" t="s">
        <v>2496</v>
      </c>
      <c r="AK399" s="37" t="s">
        <v>2496</v>
      </c>
      <c r="AL399" s="37" t="s">
        <v>2496</v>
      </c>
      <c r="AM399" s="37" t="s">
        <v>8</v>
      </c>
      <c r="AN399" s="37" t="s">
        <v>116</v>
      </c>
      <c r="AO399" s="37" t="s">
        <v>140</v>
      </c>
      <c r="AP399" s="62" t="s">
        <v>143</v>
      </c>
      <c r="AQ399" s="37" t="s">
        <v>151</v>
      </c>
      <c r="AR399" s="37" t="s">
        <v>5810</v>
      </c>
      <c r="AS399" s="37"/>
      <c r="AT399" s="37" t="s">
        <v>5811</v>
      </c>
      <c r="AU399" s="37">
        <v>3107744748</v>
      </c>
      <c r="AV399" s="37">
        <v>3024886609</v>
      </c>
      <c r="AW399" s="37">
        <v>2</v>
      </c>
      <c r="AX399" s="37" t="s">
        <v>135</v>
      </c>
      <c r="AY399" s="37" t="s">
        <v>2496</v>
      </c>
      <c r="AZ399" s="58"/>
      <c r="BA399" s="37" t="s">
        <v>2496</v>
      </c>
      <c r="BB399" s="37" t="s">
        <v>2496</v>
      </c>
      <c r="BC399" s="37" t="s">
        <v>3654</v>
      </c>
      <c r="BD399" s="37"/>
      <c r="BE399" s="37" t="s">
        <v>2440</v>
      </c>
      <c r="BF399" s="37" t="s">
        <v>2</v>
      </c>
      <c r="BG399" s="37">
        <v>33480014</v>
      </c>
      <c r="BH399" s="37" t="s">
        <v>4050</v>
      </c>
      <c r="BI399" s="37"/>
      <c r="BJ399" s="37"/>
      <c r="BK399" s="37" t="s">
        <v>4180</v>
      </c>
      <c r="BL399" s="81" t="s">
        <v>3731</v>
      </c>
      <c r="BM399" s="37" t="s">
        <v>8</v>
      </c>
      <c r="BN399" s="37" t="s">
        <v>32</v>
      </c>
      <c r="BO399" s="37" t="s">
        <v>3329</v>
      </c>
      <c r="BP399" s="37"/>
      <c r="BQ399" s="37"/>
      <c r="BR399" s="37"/>
      <c r="BS399" s="37"/>
      <c r="BT399" s="37"/>
      <c r="BU399" s="37"/>
      <c r="BV399" s="81"/>
      <c r="BW399" s="50" t="str">
        <f t="shared" si="34"/>
        <v/>
      </c>
      <c r="BX399" s="62"/>
      <c r="BY399" s="62"/>
      <c r="BZ399" s="62"/>
      <c r="CA399" s="37" t="s">
        <v>2</v>
      </c>
      <c r="CB399" s="37">
        <v>1000775619</v>
      </c>
      <c r="CC399" s="37" t="s">
        <v>3932</v>
      </c>
      <c r="CD399" s="37" t="s">
        <v>3736</v>
      </c>
      <c r="CE399" s="37" t="s">
        <v>3737</v>
      </c>
      <c r="CF399" s="37" t="s">
        <v>4180</v>
      </c>
      <c r="CG399" s="81">
        <v>37136</v>
      </c>
      <c r="CH399" s="50">
        <f t="shared" ca="1" si="33"/>
        <v>21</v>
      </c>
      <c r="CI399" s="62" t="s">
        <v>8</v>
      </c>
      <c r="CJ399" s="62" t="s">
        <v>116</v>
      </c>
      <c r="CK399" s="62" t="s">
        <v>116</v>
      </c>
      <c r="CL399" s="37" t="s">
        <v>2443</v>
      </c>
      <c r="CM399" s="37" t="s">
        <v>2460</v>
      </c>
      <c r="CN399" s="37" t="s">
        <v>2495</v>
      </c>
      <c r="CO399" s="81">
        <v>44684</v>
      </c>
      <c r="CP399" s="37" t="s">
        <v>2495</v>
      </c>
      <c r="CQ399" s="37" t="s">
        <v>2495</v>
      </c>
      <c r="CR399" s="37">
        <v>3</v>
      </c>
      <c r="CS399" s="37" t="s">
        <v>2495</v>
      </c>
      <c r="CT399" s="37"/>
      <c r="CU399" s="37"/>
      <c r="CV399" s="37">
        <v>38</v>
      </c>
      <c r="CW399" s="37">
        <v>1990</v>
      </c>
      <c r="CX399" s="37">
        <v>44</v>
      </c>
      <c r="CY399" s="37" t="s">
        <v>2496</v>
      </c>
      <c r="CZ399" s="37">
        <v>6</v>
      </c>
      <c r="DA399" s="37"/>
      <c r="DB399" s="37"/>
      <c r="DC39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399" s="37"/>
    </row>
    <row r="400" spans="1:108" ht="45" customHeight="1" x14ac:dyDescent="0.3">
      <c r="A400" s="50">
        <v>1023043525</v>
      </c>
      <c r="B400" s="37" t="s">
        <v>2427</v>
      </c>
      <c r="C400" s="81">
        <v>44698</v>
      </c>
      <c r="D400" s="81"/>
      <c r="E400" s="50"/>
      <c r="F400" s="50"/>
      <c r="G400" s="50"/>
      <c r="H400" s="50" t="s">
        <v>4102</v>
      </c>
      <c r="I400" s="50" t="s">
        <v>6749</v>
      </c>
      <c r="J400" s="37" t="str">
        <f>VLOOKUP(MATRIZ_PRINCIPAL_USUARIOS[[#This Row],[DUPLA]],DUPLAS[],2,0)</f>
        <v>ANGIE YARA - YORMARY MENECES</v>
      </c>
      <c r="K400" s="37" t="s">
        <v>1</v>
      </c>
      <c r="L400" s="37" t="s">
        <v>3713</v>
      </c>
      <c r="M400" s="37" t="s">
        <v>3903</v>
      </c>
      <c r="N400" s="37" t="s">
        <v>3730</v>
      </c>
      <c r="O400" s="37" t="s">
        <v>3822</v>
      </c>
      <c r="P40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DANIELA RODRIGUEZ VARGAS</v>
      </c>
      <c r="Q400" s="81">
        <v>43617</v>
      </c>
      <c r="R400" s="50">
        <f t="shared" ca="1" si="30"/>
        <v>3</v>
      </c>
      <c r="S400" s="50">
        <f t="shared" ca="1" si="31"/>
        <v>9</v>
      </c>
      <c r="T400" s="50">
        <f t="shared" ca="1" si="32"/>
        <v>14</v>
      </c>
      <c r="U400" s="37" t="str">
        <f ca="1">IF(MATRIZ_PRINCIPAL_USUARIOS[[#This Row],[FECHA DE NACIMIENTO]]&gt;0,CONCATENATE(R400," AÑOS ",S400," MESES ",T400," DIAS "),"")</f>
        <v xml:space="preserve">3 AÑOS 9 MESES 14 DIAS </v>
      </c>
      <c r="V40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0" s="37" t="s">
        <v>130</v>
      </c>
      <c r="X400" s="37" t="s">
        <v>8</v>
      </c>
      <c r="Y400" s="37" t="s">
        <v>116</v>
      </c>
      <c r="Z400" s="37" t="s">
        <v>116</v>
      </c>
      <c r="AA400" s="37" t="s">
        <v>2496</v>
      </c>
      <c r="AB400" s="37" t="s">
        <v>2496</v>
      </c>
      <c r="AC400" s="37"/>
      <c r="AD400" s="37" t="s">
        <v>2518</v>
      </c>
      <c r="AE400" s="37"/>
      <c r="AF400" s="37" t="s">
        <v>2496</v>
      </c>
      <c r="AG400" s="37" t="s">
        <v>2496</v>
      </c>
      <c r="AH400" s="37" t="s">
        <v>2496</v>
      </c>
      <c r="AI400" s="37" t="s">
        <v>2496</v>
      </c>
      <c r="AJ400" s="37" t="s">
        <v>2496</v>
      </c>
      <c r="AK400" s="37" t="s">
        <v>2496</v>
      </c>
      <c r="AL400" s="37" t="s">
        <v>2496</v>
      </c>
      <c r="AM400" s="37" t="s">
        <v>8</v>
      </c>
      <c r="AN400" s="37" t="s">
        <v>116</v>
      </c>
      <c r="AO400" s="37" t="s">
        <v>140</v>
      </c>
      <c r="AP400" s="62" t="s">
        <v>143</v>
      </c>
      <c r="AQ400" s="37" t="s">
        <v>151</v>
      </c>
      <c r="AR400" s="37"/>
      <c r="AS400" s="37"/>
      <c r="AT400" s="37" t="s">
        <v>5819</v>
      </c>
      <c r="AU400" s="37">
        <v>3246030883</v>
      </c>
      <c r="AV400" s="37"/>
      <c r="AW400" s="37">
        <v>1</v>
      </c>
      <c r="AX400" s="37" t="s">
        <v>135</v>
      </c>
      <c r="AY400" s="37" t="s">
        <v>2496</v>
      </c>
      <c r="AZ400" s="58"/>
      <c r="BA400" s="37" t="s">
        <v>2496</v>
      </c>
      <c r="BB400" s="37" t="s">
        <v>2496</v>
      </c>
      <c r="BC400" s="37" t="s">
        <v>3654</v>
      </c>
      <c r="BD400" s="37"/>
      <c r="BE400" s="37" t="s">
        <v>2434</v>
      </c>
      <c r="BF400" s="37" t="s">
        <v>2</v>
      </c>
      <c r="BG400" s="37">
        <v>1000691601</v>
      </c>
      <c r="BH400" s="37" t="s">
        <v>5820</v>
      </c>
      <c r="BI400" s="37" t="s">
        <v>3903</v>
      </c>
      <c r="BJ400" s="37" t="s">
        <v>3822</v>
      </c>
      <c r="BK400" s="37" t="s">
        <v>3737</v>
      </c>
      <c r="BL400" s="81">
        <v>36989</v>
      </c>
      <c r="BM400" s="37" t="s">
        <v>8</v>
      </c>
      <c r="BN400" s="37" t="s">
        <v>116</v>
      </c>
      <c r="BO400" s="37" t="s">
        <v>116</v>
      </c>
      <c r="BP400" s="37"/>
      <c r="BQ400" s="37"/>
      <c r="BR400" s="37"/>
      <c r="BS400" s="130"/>
      <c r="BT400" s="37"/>
      <c r="BU400" s="37"/>
      <c r="BV400" s="81"/>
      <c r="BW400" s="50" t="str">
        <f t="shared" si="34"/>
        <v/>
      </c>
      <c r="BX400" s="62"/>
      <c r="BY400" s="62"/>
      <c r="BZ400" s="62"/>
      <c r="CA400" s="37" t="s">
        <v>2</v>
      </c>
      <c r="CB400" s="37">
        <v>1000691601</v>
      </c>
      <c r="CC400" s="37" t="s">
        <v>5820</v>
      </c>
      <c r="CD400" s="37" t="s">
        <v>3903</v>
      </c>
      <c r="CE400" s="37" t="s">
        <v>3822</v>
      </c>
      <c r="CF400" s="37" t="s">
        <v>3737</v>
      </c>
      <c r="CG400" s="81">
        <v>36989</v>
      </c>
      <c r="CH400" s="50">
        <f t="shared" ca="1" si="33"/>
        <v>21</v>
      </c>
      <c r="CI400" s="62" t="s">
        <v>8</v>
      </c>
      <c r="CJ400" s="62" t="s">
        <v>116</v>
      </c>
      <c r="CK400" s="62" t="s">
        <v>116</v>
      </c>
      <c r="CL400" s="37" t="s">
        <v>2444</v>
      </c>
      <c r="CM400" s="37" t="s">
        <v>2462</v>
      </c>
      <c r="CN400" s="37" t="s">
        <v>2495</v>
      </c>
      <c r="CO400" s="81">
        <v>44687</v>
      </c>
      <c r="CP400" s="37" t="s">
        <v>2495</v>
      </c>
      <c r="CQ400" s="37" t="s">
        <v>2495</v>
      </c>
      <c r="CR400" s="79">
        <v>44669</v>
      </c>
      <c r="CS400" s="37" t="s">
        <v>2496</v>
      </c>
      <c r="CT400" s="37"/>
      <c r="CU400" s="37"/>
      <c r="CV400" s="37">
        <v>39</v>
      </c>
      <c r="CW400" s="37">
        <v>3200</v>
      </c>
      <c r="CX400" s="37">
        <v>51</v>
      </c>
      <c r="CY400" s="37" t="s">
        <v>2495</v>
      </c>
      <c r="CZ400" s="37">
        <v>8</v>
      </c>
      <c r="DA400" s="37"/>
      <c r="DB400" s="37"/>
      <c r="DC40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00" s="37"/>
    </row>
    <row r="401" spans="1:108" ht="45" customHeight="1" x14ac:dyDescent="0.3">
      <c r="A401" s="50">
        <v>1023043597</v>
      </c>
      <c r="B401" s="37" t="s">
        <v>2428</v>
      </c>
      <c r="C401" s="81">
        <v>44698</v>
      </c>
      <c r="D401" s="81">
        <v>44774</v>
      </c>
      <c r="E401" s="50" t="e">
        <f>VLOOKUP(MATRIZ_PRINCIPAL_USUARIOS[[#This Row],[NUMERO DE DOCUMENTO]],#REF!,2,0)</f>
        <v>#REF!</v>
      </c>
      <c r="F401" s="50" t="e">
        <f>VLOOKUP(MATRIZ_PRINCIPAL_USUARIOS[[#This Row],[NOMBRE COMPLETO]],$E$659:$E$682,1,0)</f>
        <v>#N/A</v>
      </c>
      <c r="G401" s="50"/>
      <c r="H401" s="50" t="s">
        <v>4102</v>
      </c>
      <c r="I401" s="50" t="s">
        <v>6749</v>
      </c>
      <c r="J401" s="37" t="str">
        <f>VLOOKUP(MATRIZ_PRINCIPAL_USUARIOS[[#This Row],[DUPLA]],DUPLAS[],2,0)</f>
        <v>ANGIE YARA - YORMARY MENECES</v>
      </c>
      <c r="K401" s="37" t="s">
        <v>1</v>
      </c>
      <c r="L401" s="37" t="s">
        <v>5821</v>
      </c>
      <c r="M401" s="37" t="s">
        <v>5822</v>
      </c>
      <c r="N401" s="37" t="s">
        <v>3822</v>
      </c>
      <c r="O401" s="37" t="s">
        <v>4453</v>
      </c>
      <c r="P40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DERECK JOELL VARGAS BONILLA</v>
      </c>
      <c r="Q401" s="81">
        <v>43614</v>
      </c>
      <c r="R401" s="50">
        <f t="shared" ca="1" si="30"/>
        <v>3</v>
      </c>
      <c r="S401" s="50">
        <f t="shared" ca="1" si="31"/>
        <v>9</v>
      </c>
      <c r="T401" s="50">
        <f t="shared" ca="1" si="32"/>
        <v>14</v>
      </c>
      <c r="U401" s="37" t="str">
        <f ca="1">IF(MATRIZ_PRINCIPAL_USUARIOS[[#This Row],[FECHA DE NACIMIENTO]]&gt;0,CONCATENATE(R401," AÑOS ",S401," MESES ",T401," DIAS "),"")</f>
        <v xml:space="preserve">3 AÑOS 9 MESES 14 DIAS </v>
      </c>
      <c r="V40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1" s="37" t="s">
        <v>129</v>
      </c>
      <c r="X401" s="37" t="s">
        <v>8</v>
      </c>
      <c r="Y401" s="37" t="s">
        <v>116</v>
      </c>
      <c r="Z401" s="37" t="s">
        <v>116</v>
      </c>
      <c r="AA401" s="37" t="s">
        <v>2496</v>
      </c>
      <c r="AB401" s="37" t="s">
        <v>2496</v>
      </c>
      <c r="AC401" s="37"/>
      <c r="AD401" s="37" t="s">
        <v>2518</v>
      </c>
      <c r="AE401" s="37"/>
      <c r="AF401" s="37" t="s">
        <v>2496</v>
      </c>
      <c r="AG401" s="37" t="s">
        <v>2496</v>
      </c>
      <c r="AH401" s="37" t="s">
        <v>2496</v>
      </c>
      <c r="AI401" s="37" t="s">
        <v>2496</v>
      </c>
      <c r="AJ401" s="37" t="s">
        <v>2496</v>
      </c>
      <c r="AK401" s="37" t="s">
        <v>2496</v>
      </c>
      <c r="AL401" s="37" t="s">
        <v>2496</v>
      </c>
      <c r="AM401" s="37" t="s">
        <v>8</v>
      </c>
      <c r="AN401" s="37" t="s">
        <v>116</v>
      </c>
      <c r="AO401" s="37" t="s">
        <v>140</v>
      </c>
      <c r="AP401" s="62" t="s">
        <v>143</v>
      </c>
      <c r="AQ401" s="37" t="s">
        <v>151</v>
      </c>
      <c r="AR401" s="37"/>
      <c r="AS401" s="37"/>
      <c r="AT401" s="37" t="s">
        <v>5819</v>
      </c>
      <c r="AU401" s="37">
        <v>3246030883</v>
      </c>
      <c r="AV401" s="37"/>
      <c r="AW401" s="37">
        <v>1</v>
      </c>
      <c r="AX401" s="37" t="s">
        <v>135</v>
      </c>
      <c r="AY401" s="37" t="s">
        <v>2496</v>
      </c>
      <c r="AZ401" s="58"/>
      <c r="BA401" s="37" t="s">
        <v>2496</v>
      </c>
      <c r="BB401" s="37" t="s">
        <v>2496</v>
      </c>
      <c r="BC401" s="37" t="s">
        <v>3654</v>
      </c>
      <c r="BD401" s="37"/>
      <c r="BE401" s="37" t="s">
        <v>2433</v>
      </c>
      <c r="BF401" s="37" t="s">
        <v>2</v>
      </c>
      <c r="BG401" s="37">
        <v>1007105845</v>
      </c>
      <c r="BH401" s="37" t="s">
        <v>3733</v>
      </c>
      <c r="BI401" s="37" t="s">
        <v>3982</v>
      </c>
      <c r="BJ401" s="37" t="s">
        <v>3822</v>
      </c>
      <c r="BK401" s="37" t="s">
        <v>3737</v>
      </c>
      <c r="BL401" s="81">
        <v>36028</v>
      </c>
      <c r="BM401" s="37" t="s">
        <v>8</v>
      </c>
      <c r="BN401" s="37" t="s">
        <v>116</v>
      </c>
      <c r="BO401" s="37" t="s">
        <v>116</v>
      </c>
      <c r="BP401" s="37" t="s">
        <v>2</v>
      </c>
      <c r="BQ401" s="37">
        <v>1007105845</v>
      </c>
      <c r="BR401" s="37" t="s">
        <v>3733</v>
      </c>
      <c r="BS401" s="37" t="s">
        <v>3982</v>
      </c>
      <c r="BT401" s="37" t="s">
        <v>3822</v>
      </c>
      <c r="BU401" s="37" t="s">
        <v>3737</v>
      </c>
      <c r="BV401" s="81">
        <v>36028</v>
      </c>
      <c r="BW401" s="50">
        <f t="shared" ca="1" si="34"/>
        <v>24</v>
      </c>
      <c r="BX401" s="62" t="s">
        <v>8</v>
      </c>
      <c r="BY401" s="62" t="s">
        <v>116</v>
      </c>
      <c r="BZ401" s="62" t="s">
        <v>116</v>
      </c>
      <c r="CA401" s="37"/>
      <c r="CB401" s="37"/>
      <c r="CC401" s="37"/>
      <c r="CD401" s="37"/>
      <c r="CE401" s="37"/>
      <c r="CF401" s="37"/>
      <c r="CG401" s="81"/>
      <c r="CH401" s="50" t="str">
        <f t="shared" si="33"/>
        <v/>
      </c>
      <c r="CI401" s="62"/>
      <c r="CJ401" s="62"/>
      <c r="CK401" s="62"/>
      <c r="CL401" s="37" t="s">
        <v>2444</v>
      </c>
      <c r="CM401" s="37" t="s">
        <v>2462</v>
      </c>
      <c r="CN401" s="37" t="s">
        <v>2495</v>
      </c>
      <c r="CO401" s="81">
        <v>44694</v>
      </c>
      <c r="CP401" s="37" t="s">
        <v>2495</v>
      </c>
      <c r="CQ401" s="37" t="s">
        <v>2495</v>
      </c>
      <c r="CR401" s="79">
        <v>44669</v>
      </c>
      <c r="CS401" s="37" t="s">
        <v>2496</v>
      </c>
      <c r="CT401" s="37"/>
      <c r="CU401" s="37"/>
      <c r="CV401" s="37">
        <v>39</v>
      </c>
      <c r="CW401" s="37">
        <v>2950</v>
      </c>
      <c r="CX401" s="37">
        <v>49</v>
      </c>
      <c r="CY401" s="37" t="s">
        <v>2495</v>
      </c>
      <c r="CZ401" s="37">
        <v>9</v>
      </c>
      <c r="DA401" s="37"/>
      <c r="DB401" s="37"/>
      <c r="DC40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01" s="37"/>
    </row>
    <row r="402" spans="1:108" ht="45" customHeight="1" x14ac:dyDescent="0.3">
      <c r="A402" s="50">
        <v>1016750794</v>
      </c>
      <c r="B402" s="37" t="s">
        <v>2427</v>
      </c>
      <c r="C402" s="81">
        <v>44698</v>
      </c>
      <c r="D402" s="81"/>
      <c r="E402" s="50"/>
      <c r="F402" s="50"/>
      <c r="G402" s="50"/>
      <c r="H402" s="50" t="s">
        <v>4102</v>
      </c>
      <c r="I402" s="50" t="s">
        <v>6747</v>
      </c>
      <c r="J402" s="37" t="str">
        <f>VLOOKUP(MATRIZ_PRINCIPAL_USUARIOS[[#This Row],[DUPLA]],DUPLAS[],2,0)</f>
        <v>EMILCE SANCHEZ - MARTHA PACASUCA</v>
      </c>
      <c r="K402" s="37" t="s">
        <v>1</v>
      </c>
      <c r="L402" s="37" t="s">
        <v>5829</v>
      </c>
      <c r="M402" s="37" t="s">
        <v>5830</v>
      </c>
      <c r="N402" s="37" t="s">
        <v>2672</v>
      </c>
      <c r="O402" s="37" t="s">
        <v>5831</v>
      </c>
      <c r="P40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LESLIE ISEL VALENCIA ROBLEDO</v>
      </c>
      <c r="Q402" s="81">
        <v>44137</v>
      </c>
      <c r="R402" s="50">
        <f t="shared" ca="1" si="30"/>
        <v>2</v>
      </c>
      <c r="S402" s="50">
        <f t="shared" ca="1" si="31"/>
        <v>4</v>
      </c>
      <c r="T402" s="50">
        <f t="shared" ca="1" si="32"/>
        <v>13</v>
      </c>
      <c r="U402" s="37" t="str">
        <f ca="1">IF(MATRIZ_PRINCIPAL_USUARIOS[[#This Row],[FECHA DE NACIMIENTO]]&gt;0,CONCATENATE(R402," AÑOS ",S402," MESES ",T402," DIAS "),"")</f>
        <v xml:space="preserve">2 AÑOS 4 MESES 13 DIAS </v>
      </c>
      <c r="V40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2" s="37" t="s">
        <v>130</v>
      </c>
      <c r="X402" s="37" t="s">
        <v>8</v>
      </c>
      <c r="Y402" s="37" t="s">
        <v>116</v>
      </c>
      <c r="Z402" s="37" t="s">
        <v>116</v>
      </c>
      <c r="AA402" s="37" t="s">
        <v>2496</v>
      </c>
      <c r="AB402" s="37" t="s">
        <v>2496</v>
      </c>
      <c r="AC402" s="37"/>
      <c r="AD402" s="37" t="s">
        <v>2518</v>
      </c>
      <c r="AE402" s="37"/>
      <c r="AF402" s="37" t="s">
        <v>2496</v>
      </c>
      <c r="AG402" s="37" t="s">
        <v>2496</v>
      </c>
      <c r="AH402" s="37" t="s">
        <v>2496</v>
      </c>
      <c r="AI402" s="37" t="s">
        <v>2496</v>
      </c>
      <c r="AJ402" s="37" t="s">
        <v>2496</v>
      </c>
      <c r="AK402" s="37" t="s">
        <v>2496</v>
      </c>
      <c r="AL402" s="37" t="s">
        <v>2496</v>
      </c>
      <c r="AM402" s="37" t="s">
        <v>8</v>
      </c>
      <c r="AN402" s="37" t="s">
        <v>116</v>
      </c>
      <c r="AO402" s="37" t="s">
        <v>140</v>
      </c>
      <c r="AP402" s="62" t="s">
        <v>143</v>
      </c>
      <c r="AQ402" s="37" t="s">
        <v>151</v>
      </c>
      <c r="AR402" s="37"/>
      <c r="AS402" s="37"/>
      <c r="AT402" s="37"/>
      <c r="AU402" s="37">
        <v>3134938014</v>
      </c>
      <c r="AV402" s="37"/>
      <c r="AW402" s="37">
        <v>1</v>
      </c>
      <c r="AX402" s="37" t="s">
        <v>135</v>
      </c>
      <c r="AY402" s="37" t="s">
        <v>2496</v>
      </c>
      <c r="AZ402" s="58"/>
      <c r="BA402" s="37" t="s">
        <v>2496</v>
      </c>
      <c r="BB402" s="37" t="s">
        <v>2496</v>
      </c>
      <c r="BC402" s="37" t="s">
        <v>3654</v>
      </c>
      <c r="BD402" s="37"/>
      <c r="BE402" s="37" t="s">
        <v>2434</v>
      </c>
      <c r="BF402" s="37" t="s">
        <v>2</v>
      </c>
      <c r="BG402" s="37">
        <v>1026577395</v>
      </c>
      <c r="BH402" s="37" t="s">
        <v>3929</v>
      </c>
      <c r="BI402" s="37" t="s">
        <v>3930</v>
      </c>
      <c r="BJ402" s="37" t="s">
        <v>5831</v>
      </c>
      <c r="BK402" s="37" t="s">
        <v>4093</v>
      </c>
      <c r="BL402" s="81">
        <v>34284</v>
      </c>
      <c r="BM402" s="37" t="s">
        <v>8</v>
      </c>
      <c r="BN402" s="37" t="s">
        <v>15</v>
      </c>
      <c r="BO402" s="37" t="s">
        <v>57</v>
      </c>
      <c r="BP402" s="37" t="s">
        <v>5738</v>
      </c>
      <c r="BQ402" s="37">
        <v>1077433903</v>
      </c>
      <c r="BR402" s="37" t="s">
        <v>3831</v>
      </c>
      <c r="BS402" s="37" t="s">
        <v>5832</v>
      </c>
      <c r="BT402" s="37" t="s">
        <v>2672</v>
      </c>
      <c r="BU402" s="37" t="s">
        <v>5833</v>
      </c>
      <c r="BV402" s="81"/>
      <c r="BW402" s="50" t="str">
        <f t="shared" si="34"/>
        <v/>
      </c>
      <c r="BX402" s="62" t="s">
        <v>8</v>
      </c>
      <c r="BY402" s="62" t="s">
        <v>116</v>
      </c>
      <c r="BZ402" s="62"/>
      <c r="CA402" s="37" t="s">
        <v>2</v>
      </c>
      <c r="CB402" s="37">
        <v>1026577395</v>
      </c>
      <c r="CC402" s="37" t="s">
        <v>3929</v>
      </c>
      <c r="CD402" s="37" t="s">
        <v>3930</v>
      </c>
      <c r="CE402" s="37" t="s">
        <v>5831</v>
      </c>
      <c r="CF402" s="37" t="s">
        <v>4093</v>
      </c>
      <c r="CG402" s="81">
        <v>34284</v>
      </c>
      <c r="CH402" s="50">
        <f t="shared" ca="1" si="33"/>
        <v>29</v>
      </c>
      <c r="CI402" s="62" t="s">
        <v>8</v>
      </c>
      <c r="CJ402" s="62" t="s">
        <v>15</v>
      </c>
      <c r="CK402" s="62" t="s">
        <v>57</v>
      </c>
      <c r="CL402" s="37" t="s">
        <v>2443</v>
      </c>
      <c r="CM402" s="37" t="s">
        <v>2466</v>
      </c>
      <c r="CN402" s="37" t="s">
        <v>2495</v>
      </c>
      <c r="CO402" s="81">
        <v>44697</v>
      </c>
      <c r="CP402" s="37" t="s">
        <v>2495</v>
      </c>
      <c r="CQ402" s="37" t="s">
        <v>2495</v>
      </c>
      <c r="CR402" s="37">
        <v>1</v>
      </c>
      <c r="CS402" s="37" t="s">
        <v>2495</v>
      </c>
      <c r="CT402" s="37" t="s">
        <v>4082</v>
      </c>
      <c r="CU402" s="37">
        <v>31</v>
      </c>
      <c r="CV402" s="37" t="s">
        <v>5834</v>
      </c>
      <c r="CW402" s="37">
        <v>2420</v>
      </c>
      <c r="CX402" s="37" t="s">
        <v>5835</v>
      </c>
      <c r="CY402" s="37" t="s">
        <v>2495</v>
      </c>
      <c r="CZ402" s="37">
        <v>6</v>
      </c>
      <c r="DA402" s="37">
        <v>18</v>
      </c>
      <c r="DB402" s="37"/>
      <c r="DC40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2" s="37"/>
    </row>
    <row r="403" spans="1:108" ht="45" customHeight="1" x14ac:dyDescent="0.3">
      <c r="A403" s="154">
        <v>1141371569</v>
      </c>
      <c r="B403" s="37" t="s">
        <v>2427</v>
      </c>
      <c r="C403" s="81">
        <v>44698</v>
      </c>
      <c r="D403" s="81"/>
      <c r="E403" s="50"/>
      <c r="F403" s="50"/>
      <c r="G403" s="50"/>
      <c r="H403" s="50" t="s">
        <v>4102</v>
      </c>
      <c r="I403" s="50" t="s">
        <v>6745</v>
      </c>
      <c r="J403" s="37" t="str">
        <f>VLOOKUP(MATRIZ_PRINCIPAL_USUARIOS[[#This Row],[DUPLA]],DUPLAS[],2,0)</f>
        <v>NIKOL MALES - ANDREA ROCIO</v>
      </c>
      <c r="K403" s="37" t="s">
        <v>1</v>
      </c>
      <c r="L403" s="37" t="s">
        <v>5836</v>
      </c>
      <c r="M403" s="37"/>
      <c r="N403" s="37" t="s">
        <v>3707</v>
      </c>
      <c r="O403" s="37" t="s">
        <v>3834</v>
      </c>
      <c r="P40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YALETSI  HERNANDEZ CHIRINOS</v>
      </c>
      <c r="Q403" s="81">
        <v>43976</v>
      </c>
      <c r="R403" s="50">
        <f t="shared" ca="1" si="30"/>
        <v>2</v>
      </c>
      <c r="S403" s="50">
        <f t="shared" ca="1" si="31"/>
        <v>9</v>
      </c>
      <c r="T403" s="50">
        <f t="shared" ca="1" si="32"/>
        <v>18</v>
      </c>
      <c r="U403" s="37" t="str">
        <f ca="1">IF(MATRIZ_PRINCIPAL_USUARIOS[[#This Row],[FECHA DE NACIMIENTO]]&gt;0,CONCATENATE(R403," AÑOS ",S403," MESES ",T403," DIAS "),"")</f>
        <v xml:space="preserve">2 AÑOS 9 MESES 18 DIAS </v>
      </c>
      <c r="V40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3" s="37" t="s">
        <v>130</v>
      </c>
      <c r="X403" s="37" t="s">
        <v>8</v>
      </c>
      <c r="Y403" s="37" t="s">
        <v>116</v>
      </c>
      <c r="Z403" s="37" t="s">
        <v>116</v>
      </c>
      <c r="AA403" s="37" t="s">
        <v>2496</v>
      </c>
      <c r="AB403" s="37" t="s">
        <v>2496</v>
      </c>
      <c r="AC403" s="37"/>
      <c r="AD403" s="37" t="s">
        <v>2518</v>
      </c>
      <c r="AE403" s="37"/>
      <c r="AF403" s="37" t="s">
        <v>2496</v>
      </c>
      <c r="AG403" s="37" t="s">
        <v>2496</v>
      </c>
      <c r="AH403" s="37" t="s">
        <v>2496</v>
      </c>
      <c r="AI403" s="37" t="s">
        <v>2496</v>
      </c>
      <c r="AJ403" s="37" t="s">
        <v>2496</v>
      </c>
      <c r="AK403" s="37" t="s">
        <v>2496</v>
      </c>
      <c r="AL403" s="37" t="s">
        <v>2496</v>
      </c>
      <c r="AM403" s="37" t="s">
        <v>8</v>
      </c>
      <c r="AN403" s="37" t="s">
        <v>116</v>
      </c>
      <c r="AO403" s="37" t="s">
        <v>140</v>
      </c>
      <c r="AP403" s="62" t="s">
        <v>143</v>
      </c>
      <c r="AQ403" s="37" t="s">
        <v>151</v>
      </c>
      <c r="AR403" s="37" t="s">
        <v>5571</v>
      </c>
      <c r="AS403" s="37"/>
      <c r="AT403" s="37" t="s">
        <v>5837</v>
      </c>
      <c r="AU403" s="37">
        <v>3003355321</v>
      </c>
      <c r="AV403" s="37"/>
      <c r="AW403" s="37">
        <v>2</v>
      </c>
      <c r="AX403" s="37" t="s">
        <v>135</v>
      </c>
      <c r="AY403" s="37" t="s">
        <v>2496</v>
      </c>
      <c r="AZ403" s="58"/>
      <c r="BA403" s="37" t="s">
        <v>2496</v>
      </c>
      <c r="BB403" s="37" t="s">
        <v>2496</v>
      </c>
      <c r="BC403" s="37" t="s">
        <v>3654</v>
      </c>
      <c r="BD403" s="37"/>
      <c r="BE403" s="37" t="s">
        <v>2434</v>
      </c>
      <c r="BF403" s="37" t="s">
        <v>5</v>
      </c>
      <c r="BG403" s="37" t="s">
        <v>5838</v>
      </c>
      <c r="BH403" s="37" t="s">
        <v>5839</v>
      </c>
      <c r="BI403" s="37" t="s">
        <v>5840</v>
      </c>
      <c r="BJ403" s="37" t="s">
        <v>3834</v>
      </c>
      <c r="BK403" s="37" t="s">
        <v>3808</v>
      </c>
      <c r="BL403" s="81">
        <v>34014</v>
      </c>
      <c r="BM403" s="37" t="s">
        <v>9</v>
      </c>
      <c r="BN403" s="37" t="s">
        <v>45</v>
      </c>
      <c r="BO403" s="37" t="s">
        <v>45</v>
      </c>
      <c r="BP403" s="37" t="s">
        <v>2</v>
      </c>
      <c r="BQ403" s="37">
        <v>1232590409</v>
      </c>
      <c r="BR403" s="37" t="s">
        <v>5753</v>
      </c>
      <c r="BS403" s="37" t="s">
        <v>3866</v>
      </c>
      <c r="BT403" s="37" t="s">
        <v>3707</v>
      </c>
      <c r="BU403" s="37" t="s">
        <v>3840</v>
      </c>
      <c r="BV403" s="81">
        <v>34078</v>
      </c>
      <c r="BW403" s="50">
        <f t="shared" ca="1" si="34"/>
        <v>29</v>
      </c>
      <c r="BX403" s="62" t="s">
        <v>9</v>
      </c>
      <c r="BY403" s="62" t="s">
        <v>45</v>
      </c>
      <c r="BZ403" s="62" t="s">
        <v>45</v>
      </c>
      <c r="CA403" s="37" t="s">
        <v>5</v>
      </c>
      <c r="CB403" s="37" t="s">
        <v>5841</v>
      </c>
      <c r="CC403" s="37" t="s">
        <v>5839</v>
      </c>
      <c r="CD403" s="37" t="s">
        <v>5840</v>
      </c>
      <c r="CE403" s="37" t="s">
        <v>3834</v>
      </c>
      <c r="CF403" s="37" t="s">
        <v>3808</v>
      </c>
      <c r="CG403" s="81">
        <v>34014</v>
      </c>
      <c r="CH403" s="50">
        <f t="shared" ca="1" si="33"/>
        <v>30</v>
      </c>
      <c r="CI403" s="62" t="s">
        <v>9</v>
      </c>
      <c r="CJ403" s="62" t="s">
        <v>45</v>
      </c>
      <c r="CK403" s="62" t="s">
        <v>45</v>
      </c>
      <c r="CL403" s="37" t="s">
        <v>2444</v>
      </c>
      <c r="CM403" s="37" t="s">
        <v>2462</v>
      </c>
      <c r="CN403" s="37" t="s">
        <v>2495</v>
      </c>
      <c r="CO403" s="81">
        <v>44252</v>
      </c>
      <c r="CP403" s="37" t="s">
        <v>2495</v>
      </c>
      <c r="CQ403" s="37" t="s">
        <v>2495</v>
      </c>
      <c r="CR403" s="37">
        <v>1</v>
      </c>
      <c r="CS403" s="37" t="s">
        <v>2496</v>
      </c>
      <c r="CT403" s="37"/>
      <c r="CU403" s="37"/>
      <c r="CV403" s="37" t="s">
        <v>5842</v>
      </c>
      <c r="CW403" s="37" t="s">
        <v>5843</v>
      </c>
      <c r="CX403" s="37">
        <v>49</v>
      </c>
      <c r="CY403" s="37"/>
      <c r="CZ403" s="37"/>
      <c r="DA403" s="37"/>
      <c r="DB403" s="37"/>
      <c r="DC40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3" s="37"/>
    </row>
    <row r="404" spans="1:108" ht="45" customHeight="1" x14ac:dyDescent="0.3">
      <c r="A404" s="50">
        <v>1033825232</v>
      </c>
      <c r="B404" s="37" t="s">
        <v>2427</v>
      </c>
      <c r="C404" s="81">
        <v>44698</v>
      </c>
      <c r="D404" s="81"/>
      <c r="E404" s="50"/>
      <c r="F404" s="50"/>
      <c r="G404" s="50"/>
      <c r="H404" s="50" t="s">
        <v>4102</v>
      </c>
      <c r="I404" s="50" t="s">
        <v>6748</v>
      </c>
      <c r="J404" s="37" t="str">
        <f>VLOOKUP(MATRIZ_PRINCIPAL_USUARIOS[[#This Row],[DUPLA]],DUPLAS[],2,0)</f>
        <v>GLORIA GUERRA - KAROL</v>
      </c>
      <c r="K404" s="37" t="s">
        <v>1</v>
      </c>
      <c r="L404" s="37" t="s">
        <v>5845</v>
      </c>
      <c r="M404" s="37" t="s">
        <v>3866</v>
      </c>
      <c r="N404" s="37" t="s">
        <v>5846</v>
      </c>
      <c r="O404" s="37" t="s">
        <v>5847</v>
      </c>
      <c r="P40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EVAN  JOSE RUANO  OBREGON</v>
      </c>
      <c r="Q404" s="81">
        <v>43447</v>
      </c>
      <c r="R404" s="50">
        <f t="shared" ca="1" si="30"/>
        <v>4</v>
      </c>
      <c r="S404" s="50">
        <f t="shared" ca="1" si="31"/>
        <v>3</v>
      </c>
      <c r="T404" s="50">
        <f t="shared" ca="1" si="32"/>
        <v>2</v>
      </c>
      <c r="U404" s="37" t="str">
        <f ca="1">IF(MATRIZ_PRINCIPAL_USUARIOS[[#This Row],[FECHA DE NACIMIENTO]]&gt;0,CONCATENATE(R404," AÑOS ",S404," MESES ",T404," DIAS "),"")</f>
        <v xml:space="preserve">4 AÑOS 3 MESES 2 DIAS </v>
      </c>
      <c r="V40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4" s="37" t="s">
        <v>129</v>
      </c>
      <c r="X404" s="37" t="s">
        <v>8</v>
      </c>
      <c r="Y404" s="37" t="s">
        <v>116</v>
      </c>
      <c r="Z404" s="37" t="s">
        <v>116</v>
      </c>
      <c r="AA404" s="37" t="s">
        <v>2496</v>
      </c>
      <c r="AB404" s="37" t="s">
        <v>2496</v>
      </c>
      <c r="AC404" s="37"/>
      <c r="AD404" s="37" t="s">
        <v>2518</v>
      </c>
      <c r="AE404" s="37"/>
      <c r="AF404" s="37" t="s">
        <v>2496</v>
      </c>
      <c r="AG404" s="37" t="s">
        <v>2496</v>
      </c>
      <c r="AH404" s="37" t="s">
        <v>2496</v>
      </c>
      <c r="AI404" s="37" t="s">
        <v>2496</v>
      </c>
      <c r="AJ404" s="37" t="s">
        <v>2496</v>
      </c>
      <c r="AK404" s="37" t="s">
        <v>2496</v>
      </c>
      <c r="AL404" s="37" t="s">
        <v>2496</v>
      </c>
      <c r="AM404" s="37" t="s">
        <v>8</v>
      </c>
      <c r="AN404" s="37" t="s">
        <v>116</v>
      </c>
      <c r="AO404" s="37" t="s">
        <v>140</v>
      </c>
      <c r="AP404" s="62" t="s">
        <v>143</v>
      </c>
      <c r="AQ404" s="37" t="s">
        <v>151</v>
      </c>
      <c r="AR404" s="37"/>
      <c r="AS404" s="37"/>
      <c r="AT404" s="37"/>
      <c r="AU404" s="37">
        <v>3504155449</v>
      </c>
      <c r="AV404" s="37"/>
      <c r="AW404" s="37">
        <v>1</v>
      </c>
      <c r="AX404" s="37" t="s">
        <v>135</v>
      </c>
      <c r="AY404" s="37" t="s">
        <v>2496</v>
      </c>
      <c r="AZ404" s="58"/>
      <c r="BA404" s="37" t="s">
        <v>2496</v>
      </c>
      <c r="BB404" s="37" t="s">
        <v>2495</v>
      </c>
      <c r="BC404" s="37" t="s">
        <v>3654</v>
      </c>
      <c r="BD404" s="37"/>
      <c r="BE404" s="37" t="s">
        <v>2434</v>
      </c>
      <c r="BF404" s="37" t="s">
        <v>2</v>
      </c>
      <c r="BG404" s="37">
        <v>1094321616</v>
      </c>
      <c r="BH404" s="37" t="s">
        <v>4347</v>
      </c>
      <c r="BI404" s="37" t="s">
        <v>5848</v>
      </c>
      <c r="BJ404" s="37" t="s">
        <v>5847</v>
      </c>
      <c r="BK404" s="37" t="s">
        <v>3724</v>
      </c>
      <c r="BL404" s="81">
        <v>32825</v>
      </c>
      <c r="BM404" s="37" t="s">
        <v>8</v>
      </c>
      <c r="BN404" s="37" t="s">
        <v>98</v>
      </c>
      <c r="BO404" s="37" t="s">
        <v>2777</v>
      </c>
      <c r="BP404" s="37"/>
      <c r="BQ404" s="37"/>
      <c r="BR404" s="37"/>
      <c r="BS404" s="37"/>
      <c r="BT404" s="37"/>
      <c r="BU404" s="37"/>
      <c r="BV404" s="81"/>
      <c r="BW404" s="50" t="str">
        <f t="shared" si="34"/>
        <v/>
      </c>
      <c r="BX404" s="62"/>
      <c r="BY404" s="62"/>
      <c r="BZ404" s="62"/>
      <c r="CA404" s="37" t="s">
        <v>2</v>
      </c>
      <c r="CB404" s="37">
        <v>1094321616</v>
      </c>
      <c r="CC404" s="37" t="s">
        <v>4347</v>
      </c>
      <c r="CD404" s="37" t="s">
        <v>5848</v>
      </c>
      <c r="CE404" s="37" t="s">
        <v>5849</v>
      </c>
      <c r="CF404" s="37" t="s">
        <v>3724</v>
      </c>
      <c r="CG404" s="81">
        <v>32825</v>
      </c>
      <c r="CH404" s="50">
        <f t="shared" ca="1" si="33"/>
        <v>33</v>
      </c>
      <c r="CI404" s="62" t="s">
        <v>8</v>
      </c>
      <c r="CJ404" s="62" t="s">
        <v>98</v>
      </c>
      <c r="CK404" s="62" t="s">
        <v>2777</v>
      </c>
      <c r="CL404" s="37" t="s">
        <v>2445</v>
      </c>
      <c r="CM404" s="37" t="s">
        <v>2485</v>
      </c>
      <c r="CN404" s="37" t="s">
        <v>2495</v>
      </c>
      <c r="CO404" s="81">
        <v>44698</v>
      </c>
      <c r="CP404" s="37" t="s">
        <v>2495</v>
      </c>
      <c r="CQ404" s="37"/>
      <c r="CR404" s="37"/>
      <c r="CS404" s="37" t="s">
        <v>2495</v>
      </c>
      <c r="CT404" s="37"/>
      <c r="CU404" s="37"/>
      <c r="CV404" s="37">
        <v>27</v>
      </c>
      <c r="CW404" s="37" t="s">
        <v>5850</v>
      </c>
      <c r="CX404" s="37">
        <v>28</v>
      </c>
      <c r="CY404" s="37"/>
      <c r="CZ404" s="37"/>
      <c r="DA404" s="37"/>
      <c r="DB404" s="37"/>
      <c r="DC40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04" s="37"/>
    </row>
    <row r="405" spans="1:108" ht="45" customHeight="1" x14ac:dyDescent="0.3">
      <c r="A405" s="50">
        <v>1031188048</v>
      </c>
      <c r="B405" s="37" t="s">
        <v>2428</v>
      </c>
      <c r="C405" s="81">
        <v>44705</v>
      </c>
      <c r="D405" s="81">
        <v>44837</v>
      </c>
      <c r="E405" s="50" t="e">
        <f>VLOOKUP(MATRIZ_PRINCIPAL_USUARIOS[[#This Row],[NUMERO DE DOCUMENTO]],#REF!,2,0)</f>
        <v>#REF!</v>
      </c>
      <c r="F405" s="154" t="e">
        <f>VLOOKUP(MATRIZ_PRINCIPAL_USUARIOS[[#This Row],[NOMBRE COMPLETO]],$E$659:$E$682,1,0)</f>
        <v>#N/A</v>
      </c>
      <c r="G405" s="50" t="s">
        <v>3686</v>
      </c>
      <c r="H405" s="50" t="s">
        <v>4102</v>
      </c>
      <c r="I405" s="50" t="s">
        <v>6747</v>
      </c>
      <c r="J405" s="37" t="str">
        <f>VLOOKUP(MATRIZ_PRINCIPAL_USUARIOS[[#This Row],[DUPLA]],DUPLAS[],2,0)</f>
        <v>EMILCE SANCHEZ - MARTHA PACASUCA</v>
      </c>
      <c r="K405" s="37" t="s">
        <v>1</v>
      </c>
      <c r="L405" s="37" t="s">
        <v>5851</v>
      </c>
      <c r="M405" s="37" t="s">
        <v>3782</v>
      </c>
      <c r="N405" s="37" t="s">
        <v>3771</v>
      </c>
      <c r="O405" s="37" t="s">
        <v>5852</v>
      </c>
      <c r="P40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ARON DAVID DIAZ MARMOLEJO</v>
      </c>
      <c r="Q405" s="81">
        <v>44394</v>
      </c>
      <c r="R405" s="50">
        <f t="shared" ca="1" si="30"/>
        <v>1</v>
      </c>
      <c r="S405" s="50">
        <f t="shared" ca="1" si="31"/>
        <v>7</v>
      </c>
      <c r="T405" s="50">
        <f t="shared" ca="1" si="32"/>
        <v>26</v>
      </c>
      <c r="U405" s="37" t="str">
        <f ca="1">IF(MATRIZ_PRINCIPAL_USUARIOS[[#This Row],[FECHA DE NACIMIENTO]]&gt;0,CONCATENATE(R405," AÑOS ",S405," MESES ",T405," DIAS "),"")</f>
        <v xml:space="preserve">1 AÑOS 7 MESES 26 DIAS </v>
      </c>
      <c r="V40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5" s="131" t="s">
        <v>129</v>
      </c>
      <c r="X405" s="37" t="s">
        <v>8</v>
      </c>
      <c r="Y405" s="37" t="s">
        <v>116</v>
      </c>
      <c r="Z405" s="37" t="s">
        <v>116</v>
      </c>
      <c r="AA405" s="37" t="s">
        <v>2496</v>
      </c>
      <c r="AB405" s="37" t="s">
        <v>2496</v>
      </c>
      <c r="AC405" s="37"/>
      <c r="AD405" s="37" t="s">
        <v>2518</v>
      </c>
      <c r="AE405" s="37"/>
      <c r="AF405" s="37" t="s">
        <v>2496</v>
      </c>
      <c r="AG405" s="37" t="s">
        <v>2496</v>
      </c>
      <c r="AH405" s="37" t="s">
        <v>2496</v>
      </c>
      <c r="AI405" s="37" t="s">
        <v>2496</v>
      </c>
      <c r="AJ405" s="37" t="s">
        <v>2496</v>
      </c>
      <c r="AK405" s="37" t="s">
        <v>2496</v>
      </c>
      <c r="AL405" s="37" t="s">
        <v>2496</v>
      </c>
      <c r="AM405" s="37" t="s">
        <v>8</v>
      </c>
      <c r="AN405" s="37" t="s">
        <v>116</v>
      </c>
      <c r="AO405" s="37" t="s">
        <v>140</v>
      </c>
      <c r="AP405" s="62" t="s">
        <v>143</v>
      </c>
      <c r="AQ405" s="37" t="s">
        <v>151</v>
      </c>
      <c r="AR405" s="37" t="s">
        <v>4547</v>
      </c>
      <c r="AS405" s="37"/>
      <c r="AT405" s="37" t="s">
        <v>5853</v>
      </c>
      <c r="AU405" s="37">
        <v>3023389185</v>
      </c>
      <c r="AV405" s="37"/>
      <c r="AW405" s="37">
        <v>1</v>
      </c>
      <c r="AX405" s="37" t="s">
        <v>135</v>
      </c>
      <c r="AY405" s="37" t="s">
        <v>2496</v>
      </c>
      <c r="AZ405" s="58"/>
      <c r="BA405" s="37" t="s">
        <v>2496</v>
      </c>
      <c r="BB405" s="37" t="s">
        <v>2496</v>
      </c>
      <c r="BC405" s="37" t="s">
        <v>3654</v>
      </c>
      <c r="BD405" s="37"/>
      <c r="BE405" s="37" t="s">
        <v>2440</v>
      </c>
      <c r="BF405" s="37" t="s">
        <v>2</v>
      </c>
      <c r="BG405" s="37">
        <v>35117582</v>
      </c>
      <c r="BH405" s="37" t="s">
        <v>4973</v>
      </c>
      <c r="BI405" s="37" t="s">
        <v>3742</v>
      </c>
      <c r="BJ405" s="37" t="s">
        <v>5037</v>
      </c>
      <c r="BK405" s="37" t="s">
        <v>5854</v>
      </c>
      <c r="BL405" s="81">
        <v>28382</v>
      </c>
      <c r="BM405" s="37" t="s">
        <v>8</v>
      </c>
      <c r="BN405" s="37" t="s">
        <v>15</v>
      </c>
      <c r="BO405" s="37"/>
      <c r="BP405" s="37" t="s">
        <v>2</v>
      </c>
      <c r="BQ405" s="37">
        <v>1002085502</v>
      </c>
      <c r="BR405" s="37" t="s">
        <v>4034</v>
      </c>
      <c r="BS405" s="130" t="s">
        <v>5855</v>
      </c>
      <c r="BT405" s="37" t="s">
        <v>3771</v>
      </c>
      <c r="BU405" s="37" t="s">
        <v>5037</v>
      </c>
      <c r="BV405" s="81">
        <v>37064</v>
      </c>
      <c r="BW405" s="50">
        <f t="shared" ca="1" si="34"/>
        <v>21</v>
      </c>
      <c r="BX405" s="62" t="s">
        <v>8</v>
      </c>
      <c r="BY405" s="62" t="s">
        <v>15</v>
      </c>
      <c r="BZ405" s="62" t="s">
        <v>2891</v>
      </c>
      <c r="CA405" s="37" t="s">
        <v>2</v>
      </c>
      <c r="CB405" s="37">
        <v>1071430762</v>
      </c>
      <c r="CC405" s="37" t="s">
        <v>3742</v>
      </c>
      <c r="CD405" s="37" t="s">
        <v>3736</v>
      </c>
      <c r="CE405" s="37" t="s">
        <v>5852</v>
      </c>
      <c r="CF405" s="37" t="s">
        <v>4014</v>
      </c>
      <c r="CG405" s="81">
        <v>38594</v>
      </c>
      <c r="CH405" s="50">
        <f t="shared" ca="1" si="33"/>
        <v>17</v>
      </c>
      <c r="CI405" s="62" t="s">
        <v>8</v>
      </c>
      <c r="CJ405" s="62" t="s">
        <v>2642</v>
      </c>
      <c r="CK405" s="62" t="s">
        <v>2670</v>
      </c>
      <c r="CL405" s="37" t="s">
        <v>2444</v>
      </c>
      <c r="CM405" s="130" t="s">
        <v>2450</v>
      </c>
      <c r="CN405" s="37" t="s">
        <v>2495</v>
      </c>
      <c r="CO405" s="81"/>
      <c r="CP405" s="37"/>
      <c r="CQ405" s="37"/>
      <c r="CR405" s="37"/>
      <c r="CS405" s="37" t="s">
        <v>2496</v>
      </c>
      <c r="CT405" s="37"/>
      <c r="CU405" s="37"/>
      <c r="CV405" s="37">
        <v>37</v>
      </c>
      <c r="CW405" s="37">
        <v>2530</v>
      </c>
      <c r="CX405" s="37"/>
      <c r="CY405" s="37"/>
      <c r="CZ405" s="37">
        <v>4</v>
      </c>
      <c r="DA405" s="37">
        <v>4</v>
      </c>
      <c r="DB405" s="37">
        <v>36</v>
      </c>
      <c r="DC40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5" s="37"/>
    </row>
    <row r="406" spans="1:108" ht="45" customHeight="1" x14ac:dyDescent="0.3">
      <c r="A406" s="50">
        <v>1243860817</v>
      </c>
      <c r="B406" s="37" t="s">
        <v>2427</v>
      </c>
      <c r="C406" s="81">
        <v>44705</v>
      </c>
      <c r="D406" s="81"/>
      <c r="E406" s="50"/>
      <c r="F406" s="50"/>
      <c r="G406" s="50"/>
      <c r="H406" s="50" t="s">
        <v>4102</v>
      </c>
      <c r="I406" s="50" t="s">
        <v>6745</v>
      </c>
      <c r="J406" s="37" t="str">
        <f>VLOOKUP(MATRIZ_PRINCIPAL_USUARIOS[[#This Row],[DUPLA]],DUPLAS[],2,0)</f>
        <v>NIKOL MALES - ANDREA ROCIO</v>
      </c>
      <c r="K406" s="37" t="s">
        <v>1</v>
      </c>
      <c r="L406" s="37" t="s">
        <v>5856</v>
      </c>
      <c r="M406" s="37" t="s">
        <v>3696</v>
      </c>
      <c r="N406" s="37" t="s">
        <v>5857</v>
      </c>
      <c r="O406" s="37" t="s">
        <v>2672</v>
      </c>
      <c r="P40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MELANI SOFIA TIRADO  VALENCIA</v>
      </c>
      <c r="Q406" s="81">
        <v>44536</v>
      </c>
      <c r="R406" s="50">
        <f t="shared" ca="1" si="30"/>
        <v>1</v>
      </c>
      <c r="S406" s="50">
        <f t="shared" ca="1" si="31"/>
        <v>3</v>
      </c>
      <c r="T406" s="50">
        <f t="shared" ca="1" si="32"/>
        <v>9</v>
      </c>
      <c r="U406" s="37" t="str">
        <f ca="1">IF(MATRIZ_PRINCIPAL_USUARIOS[[#This Row],[FECHA DE NACIMIENTO]]&gt;0,CONCATENATE(R406," AÑOS ",S406," MESES ",T406," DIAS "),"")</f>
        <v xml:space="preserve">1 AÑOS 3 MESES 9 DIAS </v>
      </c>
      <c r="V40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6" s="131" t="s">
        <v>130</v>
      </c>
      <c r="X406" s="37" t="s">
        <v>8</v>
      </c>
      <c r="Y406" s="37" t="s">
        <v>116</v>
      </c>
      <c r="Z406" s="37" t="s">
        <v>116</v>
      </c>
      <c r="AA406" s="37" t="s">
        <v>2496</v>
      </c>
      <c r="AB406" s="37" t="s">
        <v>2496</v>
      </c>
      <c r="AC406" s="37"/>
      <c r="AD406" s="37" t="s">
        <v>2518</v>
      </c>
      <c r="AE406" s="37"/>
      <c r="AF406" s="37" t="s">
        <v>2496</v>
      </c>
      <c r="AG406" s="37" t="s">
        <v>2496</v>
      </c>
      <c r="AH406" s="37" t="s">
        <v>2496</v>
      </c>
      <c r="AI406" s="37" t="s">
        <v>2496</v>
      </c>
      <c r="AJ406" s="37" t="s">
        <v>2496</v>
      </c>
      <c r="AK406" s="37" t="s">
        <v>2496</v>
      </c>
      <c r="AL406" s="37" t="s">
        <v>2496</v>
      </c>
      <c r="AM406" s="37" t="s">
        <v>8</v>
      </c>
      <c r="AN406" s="37" t="s">
        <v>116</v>
      </c>
      <c r="AO406" s="37" t="s">
        <v>140</v>
      </c>
      <c r="AP406" s="62" t="s">
        <v>143</v>
      </c>
      <c r="AQ406" s="37" t="s">
        <v>151</v>
      </c>
      <c r="AR406" s="37" t="s">
        <v>4596</v>
      </c>
      <c r="AS406" s="37"/>
      <c r="AT406" s="37" t="s">
        <v>5858</v>
      </c>
      <c r="AU406" s="37">
        <v>3138235103</v>
      </c>
      <c r="AV406" s="37"/>
      <c r="AW406" s="37">
        <v>1</v>
      </c>
      <c r="AX406" s="37" t="s">
        <v>135</v>
      </c>
      <c r="AY406" s="37" t="s">
        <v>2495</v>
      </c>
      <c r="AZ406" s="58" t="s">
        <v>3592</v>
      </c>
      <c r="BA406" s="37" t="s">
        <v>2496</v>
      </c>
      <c r="BB406" s="37" t="s">
        <v>2496</v>
      </c>
      <c r="BC406" s="37" t="s">
        <v>3607</v>
      </c>
      <c r="BD406" s="37"/>
      <c r="BE406" s="37" t="s">
        <v>2434</v>
      </c>
      <c r="BF406" s="37" t="s">
        <v>2</v>
      </c>
      <c r="BG406" s="37">
        <v>1022959673</v>
      </c>
      <c r="BH406" s="37" t="s">
        <v>3742</v>
      </c>
      <c r="BI406" s="37" t="s">
        <v>31</v>
      </c>
      <c r="BJ406" s="37" t="s">
        <v>2672</v>
      </c>
      <c r="BK406" s="37" t="s">
        <v>3730</v>
      </c>
      <c r="BL406" s="81">
        <v>32952</v>
      </c>
      <c r="BM406" s="37" t="s">
        <v>8</v>
      </c>
      <c r="BN406" s="37" t="s">
        <v>116</v>
      </c>
      <c r="BO406" s="37" t="s">
        <v>116</v>
      </c>
      <c r="BP406" s="37"/>
      <c r="BQ406" s="37"/>
      <c r="BR406" s="37"/>
      <c r="BS406" s="130"/>
      <c r="BT406" s="37"/>
      <c r="BU406" s="37"/>
      <c r="BV406" s="81"/>
      <c r="BW406" s="50" t="str">
        <f t="shared" si="34"/>
        <v/>
      </c>
      <c r="BX406" s="62"/>
      <c r="BY406" s="62"/>
      <c r="BZ406" s="62"/>
      <c r="CA406" s="37" t="s">
        <v>2</v>
      </c>
      <c r="CB406" s="37">
        <v>1022959673</v>
      </c>
      <c r="CC406" s="37" t="s">
        <v>3742</v>
      </c>
      <c r="CD406" s="37" t="s">
        <v>5859</v>
      </c>
      <c r="CE406" s="37" t="s">
        <v>2672</v>
      </c>
      <c r="CF406" s="37" t="s">
        <v>3730</v>
      </c>
      <c r="CG406" s="81">
        <v>32952</v>
      </c>
      <c r="CH406" s="50">
        <f t="shared" ca="1" si="33"/>
        <v>32</v>
      </c>
      <c r="CI406" s="62" t="s">
        <v>8</v>
      </c>
      <c r="CJ406" s="62" t="s">
        <v>116</v>
      </c>
      <c r="CK406" s="62" t="s">
        <v>116</v>
      </c>
      <c r="CL406" s="37" t="s">
        <v>2443</v>
      </c>
      <c r="CM406" s="37" t="s">
        <v>2457</v>
      </c>
      <c r="CN406" s="37" t="s">
        <v>2495</v>
      </c>
      <c r="CO406" s="81"/>
      <c r="CP406" s="37" t="s">
        <v>2495</v>
      </c>
      <c r="CQ406" s="37" t="s">
        <v>2495</v>
      </c>
      <c r="CR406" s="37">
        <v>3</v>
      </c>
      <c r="CS406" s="37" t="s">
        <v>2495</v>
      </c>
      <c r="CT406" s="37"/>
      <c r="CU406" s="37"/>
      <c r="CV406" s="37">
        <v>37</v>
      </c>
      <c r="CW406" s="37">
        <v>2480</v>
      </c>
      <c r="CX406" s="37">
        <v>47</v>
      </c>
      <c r="CY406" s="37"/>
      <c r="CZ406" s="37">
        <v>5</v>
      </c>
      <c r="DA406" s="37">
        <v>5</v>
      </c>
      <c r="DB406" s="37"/>
      <c r="DC40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6" s="37"/>
    </row>
    <row r="407" spans="1:108" ht="45" customHeight="1" x14ac:dyDescent="0.3">
      <c r="A407" s="50">
        <v>1243859489</v>
      </c>
      <c r="B407" s="37" t="s">
        <v>2427</v>
      </c>
      <c r="C407" s="81">
        <v>44768</v>
      </c>
      <c r="D407" s="79"/>
      <c r="E407" s="50"/>
      <c r="F407" s="50"/>
      <c r="G407" s="50"/>
      <c r="H407" s="50" t="s">
        <v>4102</v>
      </c>
      <c r="I407" s="50" t="s">
        <v>6749</v>
      </c>
      <c r="J407" s="50" t="str">
        <f>VLOOKUP(MATRIZ_PRINCIPAL_USUARIOS[[#This Row],[DUPLA]],DUPLAS[],2,0)</f>
        <v>ANGIE YARA - YORMARY MENECES</v>
      </c>
      <c r="K407" s="37" t="s">
        <v>1</v>
      </c>
      <c r="L407" s="37" t="s">
        <v>4288</v>
      </c>
      <c r="M407" s="37" t="s">
        <v>4174</v>
      </c>
      <c r="N407" s="37" t="s">
        <v>4929</v>
      </c>
      <c r="O407" s="37" t="s">
        <v>3771</v>
      </c>
      <c r="P40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 DAVID  BRIÑEZ DIAZ</v>
      </c>
      <c r="Q407" s="81">
        <v>44095</v>
      </c>
      <c r="R407" s="50">
        <f t="shared" ca="1" si="30"/>
        <v>2</v>
      </c>
      <c r="S407" s="50">
        <f t="shared" ca="1" si="31"/>
        <v>5</v>
      </c>
      <c r="T407" s="50">
        <f t="shared" ca="1" si="32"/>
        <v>22</v>
      </c>
      <c r="U407" s="37" t="str">
        <f ca="1">IF(MATRIZ_PRINCIPAL_USUARIOS[[#This Row],[FECHA DE NACIMIENTO]]&gt;0,CONCATENATE(R407," AÑOS ",S407," MESES ",T407," DIAS "),"")</f>
        <v xml:space="preserve">2 AÑOS 5 MESES 22 DIAS </v>
      </c>
      <c r="V40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7" s="143" t="s">
        <v>129</v>
      </c>
      <c r="X407" s="37" t="s">
        <v>8</v>
      </c>
      <c r="Y407" s="37" t="s">
        <v>116</v>
      </c>
      <c r="Z407" s="37" t="s">
        <v>116</v>
      </c>
      <c r="AA407" s="37" t="s">
        <v>2496</v>
      </c>
      <c r="AB407" s="37" t="s">
        <v>2496</v>
      </c>
      <c r="AC407" s="37"/>
      <c r="AD407" s="37" t="s">
        <v>2518</v>
      </c>
      <c r="AE407" s="37"/>
      <c r="AF407" s="37" t="s">
        <v>2496</v>
      </c>
      <c r="AG407" s="37" t="s">
        <v>2496</v>
      </c>
      <c r="AH407" s="37" t="s">
        <v>2496</v>
      </c>
      <c r="AI407" s="37" t="s">
        <v>2496</v>
      </c>
      <c r="AJ407" s="37" t="s">
        <v>2496</v>
      </c>
      <c r="AK407" s="37" t="s">
        <v>2496</v>
      </c>
      <c r="AL407" s="37" t="s">
        <v>2496</v>
      </c>
      <c r="AM407" s="37" t="s">
        <v>8</v>
      </c>
      <c r="AN407" s="37" t="s">
        <v>116</v>
      </c>
      <c r="AO407" s="37" t="s">
        <v>140</v>
      </c>
      <c r="AP407" s="62" t="s">
        <v>143</v>
      </c>
      <c r="AQ407" s="37" t="s">
        <v>151</v>
      </c>
      <c r="AR407" s="37"/>
      <c r="AS407" s="37" t="s">
        <v>151</v>
      </c>
      <c r="AT407" s="37" t="s">
        <v>6066</v>
      </c>
      <c r="AU407" s="37">
        <v>3122071254</v>
      </c>
      <c r="AV407" s="37"/>
      <c r="AW407" s="37">
        <v>1</v>
      </c>
      <c r="AX407" s="37" t="s">
        <v>135</v>
      </c>
      <c r="AY407" s="37" t="s">
        <v>2495</v>
      </c>
      <c r="AZ407" s="58" t="s">
        <v>3592</v>
      </c>
      <c r="BA407" s="37" t="s">
        <v>2496</v>
      </c>
      <c r="BB407" s="37" t="s">
        <v>2496</v>
      </c>
      <c r="BC407" s="37" t="s">
        <v>3654</v>
      </c>
      <c r="BD407" s="37"/>
      <c r="BE407" s="37" t="s">
        <v>2434</v>
      </c>
      <c r="BF407" s="37" t="s">
        <v>3</v>
      </c>
      <c r="BG407" s="37">
        <v>1020722182</v>
      </c>
      <c r="BH407" s="37" t="s">
        <v>3742</v>
      </c>
      <c r="BI407" s="37" t="s">
        <v>5225</v>
      </c>
      <c r="BJ407" s="37" t="s">
        <v>6067</v>
      </c>
      <c r="BK407" s="37" t="s">
        <v>6068</v>
      </c>
      <c r="BL407" s="79">
        <v>38371</v>
      </c>
      <c r="BM407" s="37" t="s">
        <v>8</v>
      </c>
      <c r="BN407" s="37" t="s">
        <v>116</v>
      </c>
      <c r="BO407" s="37" t="s">
        <v>116</v>
      </c>
      <c r="BP407" s="37" t="s">
        <v>2</v>
      </c>
      <c r="BQ407" s="37">
        <v>1005179380</v>
      </c>
      <c r="BR407" s="37" t="s">
        <v>6069</v>
      </c>
      <c r="BS407" s="37" t="s">
        <v>6070</v>
      </c>
      <c r="BT407" s="37" t="s">
        <v>4929</v>
      </c>
      <c r="BU407" s="37" t="s">
        <v>3761</v>
      </c>
      <c r="BV407" s="79">
        <v>34458</v>
      </c>
      <c r="BW407" s="50">
        <f t="shared" ca="1" si="34"/>
        <v>28</v>
      </c>
      <c r="BX407" s="62" t="s">
        <v>8</v>
      </c>
      <c r="BY407" s="62" t="s">
        <v>38</v>
      </c>
      <c r="BZ407" s="62" t="s">
        <v>3166</v>
      </c>
      <c r="CA407" s="37" t="s">
        <v>3</v>
      </c>
      <c r="CB407" s="37">
        <v>1020722182</v>
      </c>
      <c r="CC407" s="37" t="s">
        <v>3742</v>
      </c>
      <c r="CD407" s="37" t="s">
        <v>5225</v>
      </c>
      <c r="CE407" s="37" t="s">
        <v>6067</v>
      </c>
      <c r="CF407" s="37" t="s">
        <v>6068</v>
      </c>
      <c r="CG407" s="79">
        <v>38371</v>
      </c>
      <c r="CH407" s="50">
        <f t="shared" ca="1" si="33"/>
        <v>18</v>
      </c>
      <c r="CI407" s="62" t="s">
        <v>8</v>
      </c>
      <c r="CJ407" s="62" t="s">
        <v>116</v>
      </c>
      <c r="CK407" s="62" t="s">
        <v>116</v>
      </c>
      <c r="CL407" s="37" t="s">
        <v>2444</v>
      </c>
      <c r="CM407" s="37" t="s">
        <v>2460</v>
      </c>
      <c r="CN407" s="37" t="s">
        <v>2495</v>
      </c>
      <c r="CO407" s="81">
        <v>44767</v>
      </c>
      <c r="CP407" s="37" t="s">
        <v>2495</v>
      </c>
      <c r="CQ407" s="37" t="s">
        <v>2495</v>
      </c>
      <c r="CR407" s="37">
        <v>1</v>
      </c>
      <c r="CS407" s="37" t="s">
        <v>2496</v>
      </c>
      <c r="CT407" s="37"/>
      <c r="CU407" s="37"/>
      <c r="CV407" s="37">
        <v>39</v>
      </c>
      <c r="CW407" s="37">
        <v>2510</v>
      </c>
      <c r="CX407" s="37"/>
      <c r="CY407" s="37" t="s">
        <v>2495</v>
      </c>
      <c r="CZ407" s="37">
        <v>6</v>
      </c>
      <c r="DA407" s="37"/>
      <c r="DB407" s="37"/>
      <c r="DC40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7" s="37"/>
    </row>
    <row r="408" spans="1:108" ht="45" customHeight="1" x14ac:dyDescent="0.3">
      <c r="A408" s="50">
        <v>1063313739</v>
      </c>
      <c r="B408" s="37" t="s">
        <v>2428</v>
      </c>
      <c r="C408" s="81">
        <v>44705</v>
      </c>
      <c r="D408" s="81">
        <v>44767</v>
      </c>
      <c r="E408" s="50" t="e">
        <f>VLOOKUP(MATRIZ_PRINCIPAL_USUARIOS[[#This Row],[NUMERO DE DOCUMENTO]],#REF!,2,0)</f>
        <v>#REF!</v>
      </c>
      <c r="F408" s="50" t="e">
        <f>VLOOKUP(MATRIZ_PRINCIPAL_USUARIOS[[#This Row],[NOMBRE COMPLETO]],$E$659:$E$682,1,0)</f>
        <v>#N/A</v>
      </c>
      <c r="G408" s="50"/>
      <c r="H408" s="50" t="s">
        <v>4102</v>
      </c>
      <c r="I408" s="50" t="s">
        <v>6749</v>
      </c>
      <c r="J408" s="37" t="str">
        <f>VLOOKUP(MATRIZ_PRINCIPAL_USUARIOS[[#This Row],[DUPLA]],DUPLAS[],2,0)</f>
        <v>ANGIE YARA - YORMARY MENECES</v>
      </c>
      <c r="K408" s="37" t="s">
        <v>1</v>
      </c>
      <c r="L408" s="37" t="s">
        <v>3800</v>
      </c>
      <c r="M408" s="37" t="s">
        <v>5860</v>
      </c>
      <c r="N408" s="37" t="s">
        <v>5194</v>
      </c>
      <c r="O408" s="37" t="s">
        <v>2630</v>
      </c>
      <c r="P40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GAEL BUELVAS RESTREPO</v>
      </c>
      <c r="Q408" s="81">
        <v>44334</v>
      </c>
      <c r="R408" s="50">
        <f t="shared" ca="1" si="30"/>
        <v>1</v>
      </c>
      <c r="S408" s="50">
        <f t="shared" ca="1" si="31"/>
        <v>9</v>
      </c>
      <c r="T408" s="50">
        <f t="shared" ca="1" si="32"/>
        <v>25</v>
      </c>
      <c r="U408" s="37" t="str">
        <f ca="1">IF(MATRIZ_PRINCIPAL_USUARIOS[[#This Row],[FECHA DE NACIMIENTO]]&gt;0,CONCATENATE(R408," AÑOS ",S408," MESES ",T408," DIAS "),"")</f>
        <v xml:space="preserve">1 AÑOS 9 MESES 25 DIAS </v>
      </c>
      <c r="V40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8" s="131" t="s">
        <v>129</v>
      </c>
      <c r="X408" s="37" t="s">
        <v>8</v>
      </c>
      <c r="Y408" s="37" t="s">
        <v>116</v>
      </c>
      <c r="Z408" s="37" t="s">
        <v>116</v>
      </c>
      <c r="AA408" s="37" t="s">
        <v>2496</v>
      </c>
      <c r="AB408" s="37" t="s">
        <v>2496</v>
      </c>
      <c r="AC408" s="37"/>
      <c r="AD408" s="37" t="s">
        <v>2518</v>
      </c>
      <c r="AE408" s="37"/>
      <c r="AF408" s="37" t="s">
        <v>2496</v>
      </c>
      <c r="AG408" s="37" t="s">
        <v>2496</v>
      </c>
      <c r="AH408" s="37" t="s">
        <v>2496</v>
      </c>
      <c r="AI408" s="37" t="s">
        <v>2496</v>
      </c>
      <c r="AJ408" s="37" t="s">
        <v>2496</v>
      </c>
      <c r="AK408" s="37" t="s">
        <v>2496</v>
      </c>
      <c r="AL408" s="37" t="s">
        <v>2496</v>
      </c>
      <c r="AM408" s="37" t="s">
        <v>8</v>
      </c>
      <c r="AN408" s="37" t="s">
        <v>116</v>
      </c>
      <c r="AO408" s="37" t="s">
        <v>140</v>
      </c>
      <c r="AP408" s="62" t="s">
        <v>143</v>
      </c>
      <c r="AQ408" s="37" t="s">
        <v>151</v>
      </c>
      <c r="AR408" s="37" t="s">
        <v>4501</v>
      </c>
      <c r="AS408" s="37"/>
      <c r="AT408" s="37" t="s">
        <v>5861</v>
      </c>
      <c r="AU408" s="37">
        <v>3223779531</v>
      </c>
      <c r="AV408" s="37"/>
      <c r="AW408" s="37">
        <v>1</v>
      </c>
      <c r="AX408" s="37" t="s">
        <v>135</v>
      </c>
      <c r="AY408" s="37" t="s">
        <v>2495</v>
      </c>
      <c r="AZ408" s="58" t="s">
        <v>3591</v>
      </c>
      <c r="BA408" s="37" t="s">
        <v>2496</v>
      </c>
      <c r="BB408" s="37" t="s">
        <v>2496</v>
      </c>
      <c r="BC408" s="37" t="s">
        <v>3654</v>
      </c>
      <c r="BD408" s="37"/>
      <c r="BE408" s="37" t="s">
        <v>2434</v>
      </c>
      <c r="BF408" s="37" t="s">
        <v>2</v>
      </c>
      <c r="BG408" s="37">
        <v>1063293386</v>
      </c>
      <c r="BH408" s="37" t="s">
        <v>4641</v>
      </c>
      <c r="BI408" s="37"/>
      <c r="BJ408" s="37" t="s">
        <v>5194</v>
      </c>
      <c r="BK408" s="37" t="s">
        <v>2630</v>
      </c>
      <c r="BL408" s="81">
        <v>33972</v>
      </c>
      <c r="BM408" s="37" t="s">
        <v>8</v>
      </c>
      <c r="BN408" s="37" t="s">
        <v>2642</v>
      </c>
      <c r="BO408" s="37" t="s">
        <v>2656</v>
      </c>
      <c r="BP408" s="37"/>
      <c r="BQ408" s="37"/>
      <c r="BR408" s="37"/>
      <c r="BS408" s="130"/>
      <c r="BT408" s="37"/>
      <c r="BU408" s="37"/>
      <c r="BV408" s="81"/>
      <c r="BW408" s="50" t="str">
        <f t="shared" si="34"/>
        <v/>
      </c>
      <c r="BX408" s="62"/>
      <c r="BY408" s="62"/>
      <c r="BZ408" s="62"/>
      <c r="CA408" s="37" t="s">
        <v>2</v>
      </c>
      <c r="CB408" s="37">
        <v>1063293386</v>
      </c>
      <c r="CC408" s="37" t="s">
        <v>4641</v>
      </c>
      <c r="CD408" s="37"/>
      <c r="CE408" s="37" t="s">
        <v>5194</v>
      </c>
      <c r="CF408" s="37" t="s">
        <v>2630</v>
      </c>
      <c r="CG408" s="81">
        <v>33972</v>
      </c>
      <c r="CH408" s="50">
        <f t="shared" ca="1" si="33"/>
        <v>30</v>
      </c>
      <c r="CI408" s="62" t="s">
        <v>8</v>
      </c>
      <c r="CJ408" s="62" t="s">
        <v>2642</v>
      </c>
      <c r="CK408" s="62" t="s">
        <v>2656</v>
      </c>
      <c r="CL408" s="37" t="s">
        <v>2443</v>
      </c>
      <c r="CM408" s="37" t="s">
        <v>2466</v>
      </c>
      <c r="CN408" s="37" t="s">
        <v>2495</v>
      </c>
      <c r="CO408" s="81">
        <v>44701</v>
      </c>
      <c r="CP408" s="37" t="s">
        <v>2495</v>
      </c>
      <c r="CQ408" s="37" t="s">
        <v>2495</v>
      </c>
      <c r="CR408" s="37">
        <v>1</v>
      </c>
      <c r="CS408" s="37" t="s">
        <v>2496</v>
      </c>
      <c r="CT408" s="37"/>
      <c r="CU408" s="37"/>
      <c r="CV408" s="37">
        <v>40</v>
      </c>
      <c r="CW408" s="37">
        <v>3290</v>
      </c>
      <c r="CX408" s="37">
        <v>51</v>
      </c>
      <c r="CY408" s="37" t="s">
        <v>2495</v>
      </c>
      <c r="CZ408" s="37">
        <v>6</v>
      </c>
      <c r="DA408" s="37"/>
      <c r="DB408" s="37"/>
      <c r="DC40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8" s="37"/>
    </row>
    <row r="409" spans="1:108" ht="45" customHeight="1" x14ac:dyDescent="0.3">
      <c r="A409" s="50">
        <v>1010849316</v>
      </c>
      <c r="B409" s="37" t="s">
        <v>2427</v>
      </c>
      <c r="C409" s="81">
        <v>44754</v>
      </c>
      <c r="D409" s="81"/>
      <c r="E409" s="50"/>
      <c r="F409" s="50"/>
      <c r="G409" s="50" t="s">
        <v>3686</v>
      </c>
      <c r="H409" s="50" t="s">
        <v>4102</v>
      </c>
      <c r="I409" s="50" t="s">
        <v>6749</v>
      </c>
      <c r="J409" s="37" t="str">
        <f>VLOOKUP(MATRIZ_PRINCIPAL_USUARIOS[[#This Row],[DUPLA]],DUPLAS[],2,0)</f>
        <v>ANGIE YARA - YORMARY MENECES</v>
      </c>
      <c r="K409" s="37" t="s">
        <v>1</v>
      </c>
      <c r="L409" s="37" t="s">
        <v>5600</v>
      </c>
      <c r="M409" s="37" t="s">
        <v>3819</v>
      </c>
      <c r="N409" s="37" t="s">
        <v>6034</v>
      </c>
      <c r="O409" s="37" t="s">
        <v>3781</v>
      </c>
      <c r="P4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EIMMY SALOME FERNANDEZ  VILLAMIL</v>
      </c>
      <c r="Q409" s="81">
        <v>44062</v>
      </c>
      <c r="R409" s="50">
        <f t="shared" ca="1" si="30"/>
        <v>2</v>
      </c>
      <c r="S409" s="50">
        <f t="shared" ca="1" si="31"/>
        <v>6</v>
      </c>
      <c r="T409" s="50">
        <f t="shared" ca="1" si="32"/>
        <v>24</v>
      </c>
      <c r="U409" s="37" t="str">
        <f ca="1">IF(MATRIZ_PRINCIPAL_USUARIOS[[#This Row],[FECHA DE NACIMIENTO]]&gt;0,CONCATENATE(R409," AÑOS ",S409," MESES ",T409," DIAS "),"")</f>
        <v xml:space="preserve">2 AÑOS 6 MESES 24 DIAS </v>
      </c>
      <c r="V4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09" s="37" t="s">
        <v>130</v>
      </c>
      <c r="X409" s="37" t="s">
        <v>8</v>
      </c>
      <c r="Y409" s="37" t="s">
        <v>116</v>
      </c>
      <c r="Z409" s="37" t="s">
        <v>116</v>
      </c>
      <c r="AA409" s="37" t="s">
        <v>2496</v>
      </c>
      <c r="AB409" s="37" t="s">
        <v>2496</v>
      </c>
      <c r="AC409" s="37"/>
      <c r="AD409" s="37" t="s">
        <v>2518</v>
      </c>
      <c r="AE409" s="37"/>
      <c r="AF409" s="37" t="s">
        <v>2496</v>
      </c>
      <c r="AG409" s="37" t="s">
        <v>2496</v>
      </c>
      <c r="AH409" s="37" t="s">
        <v>2496</v>
      </c>
      <c r="AI409" s="37" t="s">
        <v>2496</v>
      </c>
      <c r="AJ409" s="37" t="s">
        <v>2496</v>
      </c>
      <c r="AK409" s="37" t="s">
        <v>2496</v>
      </c>
      <c r="AL409" s="37" t="s">
        <v>2496</v>
      </c>
      <c r="AM409" s="37" t="s">
        <v>8</v>
      </c>
      <c r="AN409" s="37" t="s">
        <v>116</v>
      </c>
      <c r="AO409" s="37" t="s">
        <v>140</v>
      </c>
      <c r="AP409" s="62" t="s">
        <v>143</v>
      </c>
      <c r="AQ409" s="37" t="s">
        <v>151</v>
      </c>
      <c r="AR409" s="37" t="s">
        <v>4543</v>
      </c>
      <c r="AS409" s="37" t="s">
        <v>151</v>
      </c>
      <c r="AT409" s="37" t="s">
        <v>6035</v>
      </c>
      <c r="AU409" s="37">
        <v>3134718980</v>
      </c>
      <c r="AV409" s="37"/>
      <c r="AW409" s="37">
        <v>1</v>
      </c>
      <c r="AX409" s="37" t="s">
        <v>135</v>
      </c>
      <c r="AY409" s="37" t="s">
        <v>2495</v>
      </c>
      <c r="AZ409" s="58" t="s">
        <v>3599</v>
      </c>
      <c r="BA409" s="37" t="s">
        <v>2496</v>
      </c>
      <c r="BB409" s="37" t="s">
        <v>2496</v>
      </c>
      <c r="BC409" s="37" t="s">
        <v>3654</v>
      </c>
      <c r="BD409" s="37" t="s">
        <v>2496</v>
      </c>
      <c r="BE409" s="37" t="s">
        <v>2440</v>
      </c>
      <c r="BF409" s="37" t="s">
        <v>2</v>
      </c>
      <c r="BG409" s="37">
        <v>52391899</v>
      </c>
      <c r="BH409" s="37" t="s">
        <v>6036</v>
      </c>
      <c r="BI409" s="37" t="s">
        <v>6037</v>
      </c>
      <c r="BJ409" s="37" t="s">
        <v>6038</v>
      </c>
      <c r="BK409" s="37" t="s">
        <v>6039</v>
      </c>
      <c r="BL409" s="81">
        <v>35327</v>
      </c>
      <c r="BM409" s="37" t="s">
        <v>8</v>
      </c>
      <c r="BN409" s="37" t="s">
        <v>29</v>
      </c>
      <c r="BO409" s="37" t="s">
        <v>3382</v>
      </c>
      <c r="BP409" s="37"/>
      <c r="BQ409" s="37"/>
      <c r="BR409" s="37"/>
      <c r="BS409" s="81"/>
      <c r="BT409" s="37"/>
      <c r="BU409" s="37"/>
      <c r="BV409" s="81"/>
      <c r="BW409" s="50" t="str">
        <f t="shared" si="34"/>
        <v/>
      </c>
      <c r="BX409" s="62"/>
      <c r="BY409" s="62"/>
      <c r="BZ409" s="62"/>
      <c r="CA409" s="37" t="s">
        <v>2</v>
      </c>
      <c r="CB409" s="37">
        <v>1023019256</v>
      </c>
      <c r="CC409" s="37" t="s">
        <v>5035</v>
      </c>
      <c r="CD409" s="37" t="s">
        <v>3804</v>
      </c>
      <c r="CE409" s="37" t="s">
        <v>6040</v>
      </c>
      <c r="CF409" s="37" t="s">
        <v>6041</v>
      </c>
      <c r="CG409" s="81">
        <v>35463</v>
      </c>
      <c r="CH409" s="50">
        <f t="shared" ca="1" si="33"/>
        <v>26</v>
      </c>
      <c r="CI409" s="62" t="s">
        <v>8</v>
      </c>
      <c r="CJ409" s="62" t="s">
        <v>116</v>
      </c>
      <c r="CK409" s="62" t="s">
        <v>116</v>
      </c>
      <c r="CL409" s="37" t="s">
        <v>2444</v>
      </c>
      <c r="CM409" s="37" t="s">
        <v>2462</v>
      </c>
      <c r="CN409" s="37" t="s">
        <v>2495</v>
      </c>
      <c r="CO409" s="81">
        <v>44753</v>
      </c>
      <c r="CP409" s="37" t="s">
        <v>2495</v>
      </c>
      <c r="CQ409" s="37" t="s">
        <v>2495</v>
      </c>
      <c r="CR409" s="37">
        <v>1</v>
      </c>
      <c r="CS409" s="37" t="s">
        <v>2496</v>
      </c>
      <c r="CT409" s="37"/>
      <c r="CU409" s="37"/>
      <c r="CV409" s="37">
        <v>39</v>
      </c>
      <c r="CW409" s="37">
        <v>3250</v>
      </c>
      <c r="CX409" s="37">
        <v>47</v>
      </c>
      <c r="CY409" s="37" t="s">
        <v>2495</v>
      </c>
      <c r="CZ409" s="37">
        <v>6</v>
      </c>
      <c r="DA409" s="37"/>
      <c r="DB409" s="37"/>
      <c r="DC4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09" s="37"/>
    </row>
    <row r="410" spans="1:108" ht="45" customHeight="1" x14ac:dyDescent="0.3">
      <c r="A410" s="50">
        <v>1023045442</v>
      </c>
      <c r="B410" s="37" t="s">
        <v>2428</v>
      </c>
      <c r="C410" s="81">
        <v>44705</v>
      </c>
      <c r="D410" s="81">
        <v>44753</v>
      </c>
      <c r="E410" s="50" t="e">
        <f>VLOOKUP(MATRIZ_PRINCIPAL_USUARIOS[[#This Row],[NUMERO DE DOCUMENTO]],#REF!,2,0)</f>
        <v>#REF!</v>
      </c>
      <c r="F410" s="50" t="e">
        <f>VLOOKUP(MATRIZ_PRINCIPAL_USUARIOS[[#This Row],[NOMBRE COMPLETO]],$E$659:$E$682,1,0)</f>
        <v>#N/A</v>
      </c>
      <c r="G410" s="50"/>
      <c r="H410" s="50" t="s">
        <v>4102</v>
      </c>
      <c r="I410" s="152" t="s">
        <v>6749</v>
      </c>
      <c r="J410" s="37" t="str">
        <f>VLOOKUP(MATRIZ_PRINCIPAL_USUARIOS[[#This Row],[DUPLA]],DUPLAS[],2,0)</f>
        <v>ANGIE YARA - YORMARY MENECES</v>
      </c>
      <c r="K410" s="37" t="s">
        <v>1</v>
      </c>
      <c r="L410" s="37" t="s">
        <v>5862</v>
      </c>
      <c r="M410" s="37" t="s">
        <v>2620</v>
      </c>
      <c r="N410" s="37" t="s">
        <v>3861</v>
      </c>
      <c r="O410" s="37" t="s">
        <v>3818</v>
      </c>
      <c r="P4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DYLAN SANTIAGO GALINDO JIMENEZ</v>
      </c>
      <c r="Q410" s="81">
        <v>44077</v>
      </c>
      <c r="R410" s="50">
        <f t="shared" ca="1" si="30"/>
        <v>2</v>
      </c>
      <c r="S410" s="50">
        <f t="shared" ca="1" si="31"/>
        <v>6</v>
      </c>
      <c r="T410" s="50">
        <f t="shared" ca="1" si="32"/>
        <v>12</v>
      </c>
      <c r="U410" s="37" t="str">
        <f ca="1">IF(MATRIZ_PRINCIPAL_USUARIOS[[#This Row],[FECHA DE NACIMIENTO]]&gt;0,CONCATENATE(R410," AÑOS ",S410," MESES ",T410," DIAS "),"")</f>
        <v xml:space="preserve">2 AÑOS 6 MESES 12 DIAS </v>
      </c>
      <c r="V4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0" s="131" t="s">
        <v>129</v>
      </c>
      <c r="X410" s="37" t="s">
        <v>8</v>
      </c>
      <c r="Y410" s="37" t="s">
        <v>116</v>
      </c>
      <c r="Z410" s="37" t="s">
        <v>116</v>
      </c>
      <c r="AA410" s="37" t="s">
        <v>2496</v>
      </c>
      <c r="AB410" s="37" t="s">
        <v>2496</v>
      </c>
      <c r="AC410" s="37"/>
      <c r="AD410" s="37" t="s">
        <v>2518</v>
      </c>
      <c r="AE410" s="37"/>
      <c r="AF410" s="37" t="s">
        <v>2496</v>
      </c>
      <c r="AG410" s="37" t="s">
        <v>2496</v>
      </c>
      <c r="AH410" s="37" t="s">
        <v>2496</v>
      </c>
      <c r="AI410" s="37" t="s">
        <v>2496</v>
      </c>
      <c r="AJ410" s="37" t="s">
        <v>2496</v>
      </c>
      <c r="AK410" s="37" t="s">
        <v>2496</v>
      </c>
      <c r="AL410" s="37" t="s">
        <v>2496</v>
      </c>
      <c r="AM410" s="37" t="s">
        <v>8</v>
      </c>
      <c r="AN410" s="37" t="s">
        <v>116</v>
      </c>
      <c r="AO410" s="37" t="s">
        <v>140</v>
      </c>
      <c r="AP410" s="62" t="s">
        <v>143</v>
      </c>
      <c r="AQ410" s="37" t="s">
        <v>151</v>
      </c>
      <c r="AR410" s="37" t="s">
        <v>4539</v>
      </c>
      <c r="AS410" s="37"/>
      <c r="AT410" s="37" t="s">
        <v>5863</v>
      </c>
      <c r="AU410" s="37">
        <v>3222189011</v>
      </c>
      <c r="AV410" s="37"/>
      <c r="AW410" s="37">
        <v>1</v>
      </c>
      <c r="AX410" s="37" t="s">
        <v>135</v>
      </c>
      <c r="AY410" s="37" t="s">
        <v>2496</v>
      </c>
      <c r="AZ410" s="58"/>
      <c r="BA410" s="37" t="s">
        <v>2496</v>
      </c>
      <c r="BB410" s="37" t="s">
        <v>2496</v>
      </c>
      <c r="BC410" s="37" t="s">
        <v>3654</v>
      </c>
      <c r="BD410" s="37"/>
      <c r="BE410" s="37" t="s">
        <v>2434</v>
      </c>
      <c r="BF410" s="37" t="s">
        <v>2</v>
      </c>
      <c r="BG410" s="37">
        <v>1023012250</v>
      </c>
      <c r="BH410" s="37" t="s">
        <v>3742</v>
      </c>
      <c r="BI410" s="37" t="s">
        <v>3936</v>
      </c>
      <c r="BJ410" s="37" t="s">
        <v>3818</v>
      </c>
      <c r="BK410" s="37" t="s">
        <v>4399</v>
      </c>
      <c r="BL410" s="81">
        <v>35153</v>
      </c>
      <c r="BM410" s="37" t="s">
        <v>8</v>
      </c>
      <c r="BN410" s="37" t="s">
        <v>2642</v>
      </c>
      <c r="BO410" s="37" t="s">
        <v>2656</v>
      </c>
      <c r="BP410" s="37" t="s">
        <v>2</v>
      </c>
      <c r="BQ410" s="37">
        <v>1022967562</v>
      </c>
      <c r="BR410" s="37" t="s">
        <v>4088</v>
      </c>
      <c r="BS410" s="37" t="s">
        <v>3893</v>
      </c>
      <c r="BT410" s="37" t="s">
        <v>3861</v>
      </c>
      <c r="BU410" s="37" t="s">
        <v>4139</v>
      </c>
      <c r="BV410" s="81">
        <v>33321</v>
      </c>
      <c r="BW410" s="50">
        <f t="shared" ca="1" si="34"/>
        <v>31</v>
      </c>
      <c r="BX410" s="62" t="s">
        <v>8</v>
      </c>
      <c r="BY410" s="62" t="s">
        <v>116</v>
      </c>
      <c r="BZ410" s="62" t="s">
        <v>116</v>
      </c>
      <c r="CA410" s="37" t="s">
        <v>2</v>
      </c>
      <c r="CB410" s="37">
        <v>1023012250</v>
      </c>
      <c r="CC410" s="37" t="s">
        <v>3742</v>
      </c>
      <c r="CD410" s="37" t="s">
        <v>3936</v>
      </c>
      <c r="CE410" s="37" t="s">
        <v>3818</v>
      </c>
      <c r="CF410" s="37" t="s">
        <v>4399</v>
      </c>
      <c r="CG410" s="81">
        <v>35153</v>
      </c>
      <c r="CH410" s="50">
        <f t="shared" ca="1" si="33"/>
        <v>26</v>
      </c>
      <c r="CI410" s="62" t="s">
        <v>8</v>
      </c>
      <c r="CJ410" s="62" t="s">
        <v>116</v>
      </c>
      <c r="CK410" s="62" t="s">
        <v>116</v>
      </c>
      <c r="CL410" s="37" t="s">
        <v>2444</v>
      </c>
      <c r="CM410" s="37" t="s">
        <v>2457</v>
      </c>
      <c r="CN410" s="37" t="s">
        <v>2495</v>
      </c>
      <c r="CO410" s="81">
        <v>44701</v>
      </c>
      <c r="CP410" s="37" t="s">
        <v>2495</v>
      </c>
      <c r="CQ410" s="37" t="s">
        <v>2495</v>
      </c>
      <c r="CR410" s="37">
        <v>1</v>
      </c>
      <c r="CS410" s="37" t="s">
        <v>2496</v>
      </c>
      <c r="CT410" s="37"/>
      <c r="CU410" s="37"/>
      <c r="CV410" s="37">
        <v>39</v>
      </c>
      <c r="CW410" s="37">
        <v>2950</v>
      </c>
      <c r="CX410" s="37">
        <v>49</v>
      </c>
      <c r="CY410" s="37" t="s">
        <v>2495</v>
      </c>
      <c r="CZ410" s="37">
        <v>6</v>
      </c>
      <c r="DA410" s="37"/>
      <c r="DB410" s="37"/>
      <c r="DC4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0" s="37"/>
    </row>
    <row r="411" spans="1:108" ht="45" customHeight="1" x14ac:dyDescent="0.3">
      <c r="A411" s="50">
        <v>1023046500</v>
      </c>
      <c r="B411" s="37" t="s">
        <v>2427</v>
      </c>
      <c r="C411" s="81">
        <v>44705</v>
      </c>
      <c r="D411" s="81"/>
      <c r="E411" s="50"/>
      <c r="F411" s="50"/>
      <c r="G411" s="50"/>
      <c r="H411" s="50" t="s">
        <v>4102</v>
      </c>
      <c r="I411" s="50" t="s">
        <v>6749</v>
      </c>
      <c r="J411" s="37" t="str">
        <f>VLOOKUP(MATRIZ_PRINCIPAL_USUARIOS[[#This Row],[DUPLA]],DUPLAS[],2,0)</f>
        <v>ANGIE YARA - YORMARY MENECES</v>
      </c>
      <c r="K411" s="37" t="s">
        <v>1</v>
      </c>
      <c r="L411" s="37" t="s">
        <v>3865</v>
      </c>
      <c r="M411" s="37" t="s">
        <v>3749</v>
      </c>
      <c r="N411" s="37" t="s">
        <v>3806</v>
      </c>
      <c r="O411" s="37" t="s">
        <v>3822</v>
      </c>
      <c r="P4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MARIANA ISABELLA MORENO VARGAS</v>
      </c>
      <c r="Q411" s="81">
        <v>44280</v>
      </c>
      <c r="R411" s="50">
        <f t="shared" ca="1" si="30"/>
        <v>1</v>
      </c>
      <c r="S411" s="50">
        <f t="shared" ca="1" si="31"/>
        <v>11</v>
      </c>
      <c r="T411" s="50">
        <f t="shared" ca="1" si="32"/>
        <v>18</v>
      </c>
      <c r="U411" s="37" t="str">
        <f ca="1">IF(MATRIZ_PRINCIPAL_USUARIOS[[#This Row],[FECHA DE NACIMIENTO]]&gt;0,CONCATENATE(R411," AÑOS ",S411," MESES ",T411," DIAS "),"")</f>
        <v xml:space="preserve">1 AÑOS 11 MESES 18 DIAS </v>
      </c>
      <c r="V4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1" s="131" t="s">
        <v>130</v>
      </c>
      <c r="X411" s="37" t="s">
        <v>8</v>
      </c>
      <c r="Y411" s="37" t="s">
        <v>116</v>
      </c>
      <c r="Z411" s="37" t="s">
        <v>116</v>
      </c>
      <c r="AA411" s="37" t="s">
        <v>2496</v>
      </c>
      <c r="AB411" s="37" t="s">
        <v>2496</v>
      </c>
      <c r="AC411" s="37"/>
      <c r="AD411" s="37" t="s">
        <v>2518</v>
      </c>
      <c r="AE411" s="37"/>
      <c r="AF411" s="37" t="s">
        <v>2496</v>
      </c>
      <c r="AG411" s="37" t="s">
        <v>2496</v>
      </c>
      <c r="AH411" s="37" t="s">
        <v>2496</v>
      </c>
      <c r="AI411" s="37" t="s">
        <v>2496</v>
      </c>
      <c r="AJ411" s="37" t="s">
        <v>2496</v>
      </c>
      <c r="AK411" s="37" t="s">
        <v>2496</v>
      </c>
      <c r="AL411" s="37" t="s">
        <v>2496</v>
      </c>
      <c r="AM411" s="37" t="s">
        <v>8</v>
      </c>
      <c r="AN411" s="37" t="s">
        <v>116</v>
      </c>
      <c r="AO411" s="37" t="s">
        <v>140</v>
      </c>
      <c r="AP411" s="62" t="s">
        <v>143</v>
      </c>
      <c r="AQ411" s="37" t="s">
        <v>151</v>
      </c>
      <c r="AR411" s="37" t="s">
        <v>5864</v>
      </c>
      <c r="AS411" s="37"/>
      <c r="AT411" s="37" t="s">
        <v>5865</v>
      </c>
      <c r="AU411" s="37">
        <v>3133379302</v>
      </c>
      <c r="AV411" s="37"/>
      <c r="AW411" s="37">
        <v>1</v>
      </c>
      <c r="AX411" s="37" t="s">
        <v>135</v>
      </c>
      <c r="AY411" s="37" t="s">
        <v>2495</v>
      </c>
      <c r="AZ411" s="58" t="s">
        <v>3602</v>
      </c>
      <c r="BA411" s="37" t="s">
        <v>2496</v>
      </c>
      <c r="BB411" s="37" t="s">
        <v>2496</v>
      </c>
      <c r="BC411" s="37" t="s">
        <v>3654</v>
      </c>
      <c r="BD411" s="37"/>
      <c r="BE411" s="37" t="s">
        <v>2434</v>
      </c>
      <c r="BF411" s="37" t="s">
        <v>2</v>
      </c>
      <c r="BG411" s="37">
        <v>1051472948</v>
      </c>
      <c r="BH411" s="37" t="s">
        <v>3936</v>
      </c>
      <c r="BI411" s="37" t="s">
        <v>3964</v>
      </c>
      <c r="BJ411" s="37" t="s">
        <v>3822</v>
      </c>
      <c r="BK411" s="37" t="s">
        <v>5866</v>
      </c>
      <c r="BL411" s="81">
        <v>37995</v>
      </c>
      <c r="BM411" s="37" t="s">
        <v>8</v>
      </c>
      <c r="BN411" s="37" t="s">
        <v>116</v>
      </c>
      <c r="BO411" s="37" t="s">
        <v>116</v>
      </c>
      <c r="BP411" s="37" t="s">
        <v>2</v>
      </c>
      <c r="BQ411" s="37">
        <v>1007751247</v>
      </c>
      <c r="BR411" s="37" t="s">
        <v>5640</v>
      </c>
      <c r="BS411" s="130"/>
      <c r="BT411" s="37" t="s">
        <v>3806</v>
      </c>
      <c r="BU411" s="37" t="s">
        <v>3808</v>
      </c>
      <c r="BV411" s="81">
        <v>36789</v>
      </c>
      <c r="BW411" s="50">
        <f t="shared" ca="1" si="34"/>
        <v>22</v>
      </c>
      <c r="BX411" s="62" t="s">
        <v>8</v>
      </c>
      <c r="BY411" s="62" t="s">
        <v>19</v>
      </c>
      <c r="BZ411" s="62" t="s">
        <v>3046</v>
      </c>
      <c r="CA411" s="37" t="s">
        <v>2</v>
      </c>
      <c r="CB411" s="37">
        <v>1051472948</v>
      </c>
      <c r="CC411" s="37" t="s">
        <v>3936</v>
      </c>
      <c r="CD411" s="37" t="s">
        <v>3964</v>
      </c>
      <c r="CE411" s="37" t="s">
        <v>3822</v>
      </c>
      <c r="CF411" s="37" t="s">
        <v>5866</v>
      </c>
      <c r="CG411" s="81">
        <v>37995</v>
      </c>
      <c r="CH411" s="50">
        <f t="shared" ca="1" si="33"/>
        <v>19</v>
      </c>
      <c r="CI411" s="62" t="s">
        <v>8</v>
      </c>
      <c r="CJ411" s="62" t="s">
        <v>116</v>
      </c>
      <c r="CK411" s="62" t="s">
        <v>116</v>
      </c>
      <c r="CL411" s="37" t="s">
        <v>2444</v>
      </c>
      <c r="CM411" s="37" t="s">
        <v>2466</v>
      </c>
      <c r="CN411" s="37" t="s">
        <v>2495</v>
      </c>
      <c r="CO411" s="81">
        <v>44701</v>
      </c>
      <c r="CP411" s="37" t="s">
        <v>2495</v>
      </c>
      <c r="CQ411" s="37" t="s">
        <v>2495</v>
      </c>
      <c r="CR411" s="37">
        <v>2</v>
      </c>
      <c r="CS411" s="37" t="s">
        <v>2496</v>
      </c>
      <c r="CT411" s="37"/>
      <c r="CU411" s="37"/>
      <c r="CV411" s="37">
        <v>39</v>
      </c>
      <c r="CW411" s="37">
        <v>3140</v>
      </c>
      <c r="CX411" s="37">
        <v>50</v>
      </c>
      <c r="CY411" s="37" t="s">
        <v>2495</v>
      </c>
      <c r="CZ411" s="37">
        <v>8</v>
      </c>
      <c r="DA411" s="37"/>
      <c r="DB411" s="37"/>
      <c r="DC4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1" s="37"/>
    </row>
    <row r="412" spans="1:108" ht="45" customHeight="1" x14ac:dyDescent="0.3">
      <c r="A412" s="50">
        <v>1026602766</v>
      </c>
      <c r="B412" s="37" t="s">
        <v>2428</v>
      </c>
      <c r="C412" s="81">
        <v>44705</v>
      </c>
      <c r="D412" s="81">
        <v>44837</v>
      </c>
      <c r="E412" s="50" t="e">
        <f>VLOOKUP(MATRIZ_PRINCIPAL_USUARIOS[[#This Row],[NUMERO DE DOCUMENTO]],#REF!,2,0)</f>
        <v>#REF!</v>
      </c>
      <c r="F412" s="154" t="e">
        <f>VLOOKUP(MATRIZ_PRINCIPAL_USUARIOS[[#This Row],[NOMBRE COMPLETO]],$E$659:$E$682,1,0)</f>
        <v>#N/A</v>
      </c>
      <c r="G412" s="50" t="s">
        <v>2555</v>
      </c>
      <c r="H412" s="50" t="s">
        <v>4102</v>
      </c>
      <c r="I412" s="50" t="s">
        <v>6748</v>
      </c>
      <c r="J412" s="37" t="str">
        <f>VLOOKUP(MATRIZ_PRINCIPAL_USUARIOS[[#This Row],[DUPLA]],DUPLAS[],2,0)</f>
        <v>GLORIA GUERRA - KAROL</v>
      </c>
      <c r="K412" s="37" t="s">
        <v>1</v>
      </c>
      <c r="L412" s="37" t="s">
        <v>5874</v>
      </c>
      <c r="M412" s="37" t="s">
        <v>5875</v>
      </c>
      <c r="N412" s="37" t="s">
        <v>3883</v>
      </c>
      <c r="O412" s="37" t="s">
        <v>4230</v>
      </c>
      <c r="P4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SHANNON NIYIRETH GUTIERREZ PORTELA</v>
      </c>
      <c r="Q412" s="81">
        <v>44132</v>
      </c>
      <c r="R412" s="50">
        <f t="shared" ca="1" si="30"/>
        <v>2</v>
      </c>
      <c r="S412" s="50">
        <f t="shared" ca="1" si="31"/>
        <v>4</v>
      </c>
      <c r="T412" s="50">
        <f t="shared" ca="1" si="32"/>
        <v>15</v>
      </c>
      <c r="U412" s="37" t="str">
        <f ca="1">IF(MATRIZ_PRINCIPAL_USUARIOS[[#This Row],[FECHA DE NACIMIENTO]]&gt;0,CONCATENATE(R412," AÑOS ",S412," MESES ",T412," DIAS "),"")</f>
        <v xml:space="preserve">2 AÑOS 4 MESES 15 DIAS </v>
      </c>
      <c r="V4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2" s="131" t="s">
        <v>130</v>
      </c>
      <c r="X412" s="37" t="s">
        <v>8</v>
      </c>
      <c r="Y412" s="37" t="s">
        <v>116</v>
      </c>
      <c r="Z412" s="37" t="s">
        <v>116</v>
      </c>
      <c r="AA412" s="37" t="s">
        <v>2496</v>
      </c>
      <c r="AB412" s="37" t="s">
        <v>2496</v>
      </c>
      <c r="AC412" s="37"/>
      <c r="AD412" s="37" t="s">
        <v>2518</v>
      </c>
      <c r="AE412" s="37"/>
      <c r="AF412" s="37" t="s">
        <v>2496</v>
      </c>
      <c r="AG412" s="37" t="s">
        <v>2496</v>
      </c>
      <c r="AH412" s="37" t="s">
        <v>2496</v>
      </c>
      <c r="AI412" s="37" t="s">
        <v>2496</v>
      </c>
      <c r="AJ412" s="37" t="s">
        <v>2496</v>
      </c>
      <c r="AK412" s="37" t="s">
        <v>2496</v>
      </c>
      <c r="AL412" s="37" t="s">
        <v>2496</v>
      </c>
      <c r="AM412" s="37" t="s">
        <v>8</v>
      </c>
      <c r="AN412" s="37" t="s">
        <v>116</v>
      </c>
      <c r="AO412" s="37" t="s">
        <v>140</v>
      </c>
      <c r="AP412" s="62" t="s">
        <v>143</v>
      </c>
      <c r="AQ412" s="37" t="s">
        <v>151</v>
      </c>
      <c r="AR412" s="37"/>
      <c r="AS412" s="37"/>
      <c r="AT412" s="37" t="s">
        <v>5876</v>
      </c>
      <c r="AU412" s="37">
        <v>3134242164</v>
      </c>
      <c r="AV412" s="37"/>
      <c r="AW412" s="37">
        <v>1</v>
      </c>
      <c r="AX412" s="37" t="s">
        <v>135</v>
      </c>
      <c r="AY412" s="37"/>
      <c r="AZ412" s="58"/>
      <c r="BA412" s="37" t="s">
        <v>2496</v>
      </c>
      <c r="BB412" s="37" t="s">
        <v>2496</v>
      </c>
      <c r="BC412" s="37"/>
      <c r="BD412" s="37" t="s">
        <v>2496</v>
      </c>
      <c r="BE412" s="37" t="s">
        <v>2434</v>
      </c>
      <c r="BF412" s="37" t="s">
        <v>2</v>
      </c>
      <c r="BG412" s="37">
        <v>1032365060</v>
      </c>
      <c r="BH412" s="37" t="s">
        <v>3926</v>
      </c>
      <c r="BI412" s="37" t="s">
        <v>5774</v>
      </c>
      <c r="BJ412" s="37" t="s">
        <v>4230</v>
      </c>
      <c r="BK412" s="37" t="s">
        <v>2632</v>
      </c>
      <c r="BL412" s="81">
        <v>31464</v>
      </c>
      <c r="BM412" s="37" t="s">
        <v>8</v>
      </c>
      <c r="BN412" s="37" t="s">
        <v>116</v>
      </c>
      <c r="BO412" s="37" t="s">
        <v>116</v>
      </c>
      <c r="BP412" s="37"/>
      <c r="BQ412" s="37"/>
      <c r="BR412" s="37"/>
      <c r="BS412" s="130"/>
      <c r="BT412" s="37"/>
      <c r="BU412" s="37"/>
      <c r="BV412" s="81"/>
      <c r="BW412" s="50" t="str">
        <f t="shared" si="34"/>
        <v/>
      </c>
      <c r="BX412" s="62"/>
      <c r="BY412" s="62"/>
      <c r="BZ412" s="62"/>
      <c r="CA412" s="37" t="s">
        <v>2</v>
      </c>
      <c r="CB412" s="37">
        <v>1032365060</v>
      </c>
      <c r="CC412" s="37" t="s">
        <v>3926</v>
      </c>
      <c r="CD412" s="37" t="s">
        <v>5774</v>
      </c>
      <c r="CE412" s="37" t="s">
        <v>4230</v>
      </c>
      <c r="CF412" s="37" t="s">
        <v>2632</v>
      </c>
      <c r="CG412" s="81">
        <v>31464</v>
      </c>
      <c r="CH412" s="50">
        <f t="shared" ca="1" si="33"/>
        <v>37</v>
      </c>
      <c r="CI412" s="62" t="s">
        <v>8</v>
      </c>
      <c r="CJ412" s="62" t="s">
        <v>116</v>
      </c>
      <c r="CK412" s="62" t="s">
        <v>116</v>
      </c>
      <c r="CL412" s="37" t="s">
        <v>2444</v>
      </c>
      <c r="CM412" s="130" t="s">
        <v>2460</v>
      </c>
      <c r="CN412" s="37" t="s">
        <v>2495</v>
      </c>
      <c r="CO412" s="81">
        <v>44704</v>
      </c>
      <c r="CP412" s="37" t="s">
        <v>2495</v>
      </c>
      <c r="CQ412" s="37" t="s">
        <v>2496</v>
      </c>
      <c r="CR412" s="37">
        <v>0</v>
      </c>
      <c r="CS412" s="37"/>
      <c r="CT412" s="37"/>
      <c r="CU412" s="37"/>
      <c r="CV412" s="37"/>
      <c r="CW412" s="37">
        <v>2400</v>
      </c>
      <c r="CX412" s="37">
        <v>46</v>
      </c>
      <c r="CY412" s="37"/>
      <c r="CZ412" s="37">
        <v>6</v>
      </c>
      <c r="DA412" s="37">
        <v>7</v>
      </c>
      <c r="DB412" s="37"/>
      <c r="DC4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2" s="77"/>
    </row>
    <row r="413" spans="1:108" ht="45" customHeight="1" x14ac:dyDescent="0.3">
      <c r="A413" s="50">
        <v>1023047429</v>
      </c>
      <c r="B413" s="37" t="s">
        <v>2428</v>
      </c>
      <c r="C413" s="81">
        <v>44740</v>
      </c>
      <c r="D413" s="79">
        <v>44747</v>
      </c>
      <c r="E413" s="50" t="e">
        <f>VLOOKUP(MATRIZ_PRINCIPAL_USUARIOS[[#This Row],[NUMERO DE DOCUMENTO]],#REF!,2,0)</f>
        <v>#REF!</v>
      </c>
      <c r="F413" s="50" t="e">
        <f>VLOOKUP(MATRIZ_PRINCIPAL_USUARIOS[[#This Row],[NOMBRE COMPLETO]],$E$659:$E$682,1,0)</f>
        <v>#N/A</v>
      </c>
      <c r="G413" s="50" t="s">
        <v>6011</v>
      </c>
      <c r="H413" s="50" t="s">
        <v>4102</v>
      </c>
      <c r="I413" s="50" t="s">
        <v>6747</v>
      </c>
      <c r="J413" s="37" t="str">
        <f>VLOOKUP(MATRIZ_PRINCIPAL_USUARIOS[[#This Row],[DUPLA]],DUPLAS[],2,0)</f>
        <v>EMILCE SANCHEZ - MARTHA PACASUCA</v>
      </c>
      <c r="K413" s="37" t="s">
        <v>1</v>
      </c>
      <c r="L413" s="37" t="s">
        <v>4297</v>
      </c>
      <c r="M413" s="37" t="s">
        <v>6012</v>
      </c>
      <c r="N413" s="37" t="s">
        <v>3746</v>
      </c>
      <c r="O413" s="37" t="s">
        <v>4160</v>
      </c>
      <c r="P4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DARIANA GOMEZ OROZCO</v>
      </c>
      <c r="Q413" s="79">
        <v>44486</v>
      </c>
      <c r="R413" s="50">
        <f t="shared" ca="1" si="30"/>
        <v>1</v>
      </c>
      <c r="S413" s="50">
        <f t="shared" ca="1" si="31"/>
        <v>4</v>
      </c>
      <c r="T413" s="50">
        <f t="shared" ca="1" si="32"/>
        <v>26</v>
      </c>
      <c r="U413" s="37" t="str">
        <f ca="1">IF(MATRIZ_PRINCIPAL_USUARIOS[[#This Row],[FECHA DE NACIMIENTO]]&gt;0,CONCATENATE(R413," AÑOS ",S413," MESES ",T413," DIAS "),"")</f>
        <v xml:space="preserve">1 AÑOS 4 MESES 26 DIAS </v>
      </c>
      <c r="V4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3" s="37" t="s">
        <v>130</v>
      </c>
      <c r="X413" s="37" t="s">
        <v>8</v>
      </c>
      <c r="Y413" s="37" t="s">
        <v>116</v>
      </c>
      <c r="Z413" s="37" t="s">
        <v>116</v>
      </c>
      <c r="AA413" s="37" t="s">
        <v>2496</v>
      </c>
      <c r="AB413" s="37" t="s">
        <v>2496</v>
      </c>
      <c r="AC413" s="37"/>
      <c r="AD413" s="37" t="s">
        <v>2518</v>
      </c>
      <c r="AE413" s="37"/>
      <c r="AF413" s="37" t="s">
        <v>2496</v>
      </c>
      <c r="AG413" s="37" t="s">
        <v>2496</v>
      </c>
      <c r="AH413" s="37" t="s">
        <v>2496</v>
      </c>
      <c r="AI413" s="37" t="s">
        <v>2496</v>
      </c>
      <c r="AJ413" s="37" t="s">
        <v>2496</v>
      </c>
      <c r="AK413" s="37" t="s">
        <v>2496</v>
      </c>
      <c r="AL413" s="37" t="s">
        <v>2496</v>
      </c>
      <c r="AM413" s="37" t="s">
        <v>8</v>
      </c>
      <c r="AN413" s="37" t="s">
        <v>116</v>
      </c>
      <c r="AO413" s="37" t="s">
        <v>140</v>
      </c>
      <c r="AP413" s="62" t="s">
        <v>143</v>
      </c>
      <c r="AQ413" s="37" t="s">
        <v>151</v>
      </c>
      <c r="AR413" s="37" t="s">
        <v>4582</v>
      </c>
      <c r="AS413" s="37"/>
      <c r="AT413" s="37" t="s">
        <v>6013</v>
      </c>
      <c r="AU413" s="37">
        <v>3025240237</v>
      </c>
      <c r="AV413" s="37">
        <v>3053210673</v>
      </c>
      <c r="AW413" s="37">
        <v>1</v>
      </c>
      <c r="AX413" s="37" t="s">
        <v>135</v>
      </c>
      <c r="AY413" s="37" t="s">
        <v>2495</v>
      </c>
      <c r="AZ413" s="58" t="s">
        <v>3653</v>
      </c>
      <c r="BA413" s="37" t="s">
        <v>2496</v>
      </c>
      <c r="BB413" s="37" t="s">
        <v>2496</v>
      </c>
      <c r="BC413" s="37" t="s">
        <v>3654</v>
      </c>
      <c r="BD413" s="37"/>
      <c r="BE413" s="37" t="s">
        <v>2434</v>
      </c>
      <c r="BF413" s="37" t="s">
        <v>2</v>
      </c>
      <c r="BG413" s="37">
        <v>1006026756</v>
      </c>
      <c r="BH413" s="37" t="s">
        <v>6014</v>
      </c>
      <c r="BI413" s="37" t="s">
        <v>4813</v>
      </c>
      <c r="BJ413" s="37" t="s">
        <v>4160</v>
      </c>
      <c r="BK413" s="37" t="s">
        <v>4591</v>
      </c>
      <c r="BL413" s="79"/>
      <c r="BM413" s="37" t="s">
        <v>8</v>
      </c>
      <c r="BN413" s="37" t="s">
        <v>116</v>
      </c>
      <c r="BO413" s="37" t="s">
        <v>116</v>
      </c>
      <c r="BP413" s="37"/>
      <c r="BQ413" s="37">
        <v>1010051018</v>
      </c>
      <c r="BR413" s="37" t="s">
        <v>3758</v>
      </c>
      <c r="BS413" s="81" t="s">
        <v>4503</v>
      </c>
      <c r="BT413" s="37" t="s">
        <v>3746</v>
      </c>
      <c r="BU413" s="37" t="s">
        <v>4299</v>
      </c>
      <c r="BV413" s="79"/>
      <c r="BW413" s="50" t="str">
        <f t="shared" si="34"/>
        <v/>
      </c>
      <c r="BX413" s="62" t="s">
        <v>8</v>
      </c>
      <c r="BY413" s="62" t="s">
        <v>116</v>
      </c>
      <c r="BZ413" s="62" t="s">
        <v>116</v>
      </c>
      <c r="CA413" s="37" t="s">
        <v>2</v>
      </c>
      <c r="CB413" s="37">
        <v>1006026756</v>
      </c>
      <c r="CC413" s="37" t="s">
        <v>6014</v>
      </c>
      <c r="CD413" s="37" t="s">
        <v>4813</v>
      </c>
      <c r="CE413" s="37" t="s">
        <v>4160</v>
      </c>
      <c r="CF413" s="37" t="s">
        <v>4591</v>
      </c>
      <c r="CG413" s="81">
        <v>37043</v>
      </c>
      <c r="CH413" s="50">
        <f t="shared" ca="1" si="33"/>
        <v>21</v>
      </c>
      <c r="CI413" s="62" t="s">
        <v>8</v>
      </c>
      <c r="CJ413" s="62" t="s">
        <v>116</v>
      </c>
      <c r="CK413" s="62" t="s">
        <v>116</v>
      </c>
      <c r="CL413" s="37" t="s">
        <v>2444</v>
      </c>
      <c r="CM413" s="37" t="s">
        <v>2466</v>
      </c>
      <c r="CN413" s="37" t="s">
        <v>2495</v>
      </c>
      <c r="CO413" s="81">
        <v>44705</v>
      </c>
      <c r="CP413" s="37" t="s">
        <v>2495</v>
      </c>
      <c r="CQ413" s="37" t="s">
        <v>2495</v>
      </c>
      <c r="CR413" s="37">
        <v>5</v>
      </c>
      <c r="CS413" s="37" t="s">
        <v>2496</v>
      </c>
      <c r="CT413" s="37" t="s">
        <v>4082</v>
      </c>
      <c r="CU413" s="37"/>
      <c r="CV413" s="37">
        <v>40</v>
      </c>
      <c r="CW413" s="37">
        <v>2830</v>
      </c>
      <c r="CX413" s="37">
        <v>50</v>
      </c>
      <c r="CY413" s="37"/>
      <c r="CZ413" s="37"/>
      <c r="DA413" s="37"/>
      <c r="DB413" s="37"/>
      <c r="DC4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3" s="77"/>
    </row>
    <row r="414" spans="1:108" ht="45" customHeight="1" x14ac:dyDescent="0.3">
      <c r="A414" s="50">
        <v>1028959151</v>
      </c>
      <c r="B414" s="37" t="s">
        <v>2428</v>
      </c>
      <c r="C414" s="81">
        <v>44705</v>
      </c>
      <c r="D414" s="81">
        <v>44740</v>
      </c>
      <c r="E414" s="50" t="e">
        <f>VLOOKUP(MATRIZ_PRINCIPAL_USUARIOS[[#This Row],[NUMERO DE DOCUMENTO]],#REF!,2,0)</f>
        <v>#REF!</v>
      </c>
      <c r="F414" s="50" t="e">
        <f>VLOOKUP(MATRIZ_PRINCIPAL_USUARIOS[[#This Row],[NOMBRE COMPLETO]],$E$659:$E$682,1,0)</f>
        <v>#N/A</v>
      </c>
      <c r="G414" s="50"/>
      <c r="H414" s="50" t="s">
        <v>4102</v>
      </c>
      <c r="I414" s="152" t="s">
        <v>6747</v>
      </c>
      <c r="J414" s="37" t="str">
        <f>VLOOKUP(MATRIZ_PRINCIPAL_USUARIOS[[#This Row],[DUPLA]],DUPLAS[],2,0)</f>
        <v>EMILCE SANCHEZ - MARTHA PACASUCA</v>
      </c>
      <c r="K414" s="37" t="s">
        <v>1</v>
      </c>
      <c r="L414" s="37" t="s">
        <v>5877</v>
      </c>
      <c r="M414" s="37" t="s">
        <v>5878</v>
      </c>
      <c r="N414" s="37" t="s">
        <v>5879</v>
      </c>
      <c r="O414" s="37" t="s">
        <v>5880</v>
      </c>
      <c r="P4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JENNIFER SARITA QUINTANA MAESTRE</v>
      </c>
      <c r="Q414" s="81">
        <v>44474</v>
      </c>
      <c r="R414" s="50">
        <f t="shared" ca="1" si="30"/>
        <v>1</v>
      </c>
      <c r="S414" s="50">
        <f t="shared" ca="1" si="31"/>
        <v>5</v>
      </c>
      <c r="T414" s="50">
        <f t="shared" ca="1" si="32"/>
        <v>10</v>
      </c>
      <c r="U414" s="37" t="str">
        <f ca="1">IF(MATRIZ_PRINCIPAL_USUARIOS[[#This Row],[FECHA DE NACIMIENTO]]&gt;0,CONCATENATE(R414," AÑOS ",S414," MESES ",T414," DIAS "),"")</f>
        <v xml:space="preserve">1 AÑOS 5 MESES 10 DIAS </v>
      </c>
      <c r="V4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4" s="131" t="s">
        <v>130</v>
      </c>
      <c r="X414" s="37" t="s">
        <v>8</v>
      </c>
      <c r="Y414" s="37" t="s">
        <v>116</v>
      </c>
      <c r="Z414" s="37" t="s">
        <v>116</v>
      </c>
      <c r="AA414" s="37" t="s">
        <v>2496</v>
      </c>
      <c r="AB414" s="37" t="s">
        <v>2496</v>
      </c>
      <c r="AC414" s="37"/>
      <c r="AD414" s="37" t="s">
        <v>2518</v>
      </c>
      <c r="AE414" s="37"/>
      <c r="AF414" s="37" t="s">
        <v>2496</v>
      </c>
      <c r="AG414" s="37" t="s">
        <v>2496</v>
      </c>
      <c r="AH414" s="37" t="s">
        <v>2496</v>
      </c>
      <c r="AI414" s="37" t="s">
        <v>2496</v>
      </c>
      <c r="AJ414" s="37" t="s">
        <v>2496</v>
      </c>
      <c r="AK414" s="37" t="s">
        <v>2496</v>
      </c>
      <c r="AL414" s="37" t="s">
        <v>2496</v>
      </c>
      <c r="AM414" s="37" t="s">
        <v>8</v>
      </c>
      <c r="AN414" s="37" t="s">
        <v>116</v>
      </c>
      <c r="AO414" s="37" t="s">
        <v>140</v>
      </c>
      <c r="AP414" s="62" t="s">
        <v>143</v>
      </c>
      <c r="AQ414" s="37" t="s">
        <v>151</v>
      </c>
      <c r="AR414" s="37" t="s">
        <v>5881</v>
      </c>
      <c r="AS414" s="37"/>
      <c r="AT414" s="37" t="s">
        <v>5882</v>
      </c>
      <c r="AU414" s="37">
        <v>3229167377</v>
      </c>
      <c r="AV414" s="37">
        <v>3227528230</v>
      </c>
      <c r="AW414" s="37">
        <v>1</v>
      </c>
      <c r="AX414" s="37" t="s">
        <v>135</v>
      </c>
      <c r="AY414" s="37" t="s">
        <v>2496</v>
      </c>
      <c r="AZ414" s="58"/>
      <c r="BA414" s="37" t="s">
        <v>2496</v>
      </c>
      <c r="BB414" s="37" t="s">
        <v>2496</v>
      </c>
      <c r="BC414" s="37" t="s">
        <v>3654</v>
      </c>
      <c r="BD414" s="37"/>
      <c r="BE414" s="37" t="s">
        <v>2434</v>
      </c>
      <c r="BF414" s="37" t="s">
        <v>2</v>
      </c>
      <c r="BG414" s="37">
        <v>1006576164</v>
      </c>
      <c r="BH414" s="37" t="s">
        <v>5216</v>
      </c>
      <c r="BI414" s="37" t="s">
        <v>5883</v>
      </c>
      <c r="BJ414" s="37" t="s">
        <v>5880</v>
      </c>
      <c r="BK414" s="37" t="s">
        <v>3737</v>
      </c>
      <c r="BL414" s="81">
        <v>37294</v>
      </c>
      <c r="BM414" s="37" t="s">
        <v>8</v>
      </c>
      <c r="BN414" s="37" t="s">
        <v>131</v>
      </c>
      <c r="BO414" s="37" t="s">
        <v>112</v>
      </c>
      <c r="BP414" s="37"/>
      <c r="BQ414" s="37"/>
      <c r="BR414" s="37"/>
      <c r="BS414" s="130"/>
      <c r="BT414" s="37"/>
      <c r="BU414" s="37"/>
      <c r="BV414" s="81"/>
      <c r="BW414" s="50" t="str">
        <f t="shared" si="34"/>
        <v/>
      </c>
      <c r="BX414" s="62"/>
      <c r="BY414" s="62"/>
      <c r="BZ414" s="62"/>
      <c r="CA414" s="37" t="s">
        <v>2</v>
      </c>
      <c r="CB414" s="37">
        <v>1006576164</v>
      </c>
      <c r="CC414" s="37" t="s">
        <v>5216</v>
      </c>
      <c r="CD414" s="37" t="s">
        <v>5883</v>
      </c>
      <c r="CE414" s="37" t="s">
        <v>5880</v>
      </c>
      <c r="CF414" s="37" t="s">
        <v>3737</v>
      </c>
      <c r="CG414" s="81">
        <v>37294</v>
      </c>
      <c r="CH414" s="50">
        <f t="shared" ca="1" si="33"/>
        <v>21</v>
      </c>
      <c r="CI414" s="62" t="s">
        <v>8</v>
      </c>
      <c r="CJ414" s="62" t="s">
        <v>131</v>
      </c>
      <c r="CK414" s="62" t="s">
        <v>112</v>
      </c>
      <c r="CL414" s="37" t="s">
        <v>2443</v>
      </c>
      <c r="CM414" s="37" t="s">
        <v>2462</v>
      </c>
      <c r="CN414" s="37" t="s">
        <v>2496</v>
      </c>
      <c r="CO414" s="81"/>
      <c r="CP414" s="37" t="s">
        <v>2496</v>
      </c>
      <c r="CQ414" s="37" t="s">
        <v>2496</v>
      </c>
      <c r="CR414" s="37"/>
      <c r="CS414" s="37" t="s">
        <v>2496</v>
      </c>
      <c r="CT414" s="37" t="s">
        <v>4082</v>
      </c>
      <c r="CU414" s="37"/>
      <c r="CV414" s="37">
        <v>39</v>
      </c>
      <c r="CW414" s="37"/>
      <c r="CX414" s="37"/>
      <c r="CY414" s="37"/>
      <c r="CZ414" s="37"/>
      <c r="DA414" s="37"/>
      <c r="DB414" s="37"/>
      <c r="DC4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4" s="37"/>
    </row>
    <row r="415" spans="1:108" ht="45" customHeight="1" x14ac:dyDescent="0.3">
      <c r="A415" s="50">
        <v>1071551363</v>
      </c>
      <c r="B415" s="37" t="s">
        <v>2427</v>
      </c>
      <c r="C415" s="81">
        <v>44713</v>
      </c>
      <c r="D415" s="81"/>
      <c r="E415" s="50"/>
      <c r="F415" s="50"/>
      <c r="G415" s="50"/>
      <c r="H415" s="50" t="s">
        <v>4102</v>
      </c>
      <c r="I415" s="50" t="s">
        <v>6749</v>
      </c>
      <c r="J415" s="37" t="str">
        <f>VLOOKUP(MATRIZ_PRINCIPAL_USUARIOS[[#This Row],[DUPLA]],DUPLAS[],2,0)</f>
        <v>ANGIE YARA - YORMARY MENECES</v>
      </c>
      <c r="K415" s="37" t="s">
        <v>1</v>
      </c>
      <c r="L415" s="37" t="s">
        <v>3792</v>
      </c>
      <c r="M415" s="37" t="s">
        <v>5888</v>
      </c>
      <c r="N415" s="37" t="s">
        <v>5889</v>
      </c>
      <c r="O415" s="37" t="s">
        <v>4003</v>
      </c>
      <c r="P4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YOSSEF BOBADILLA MACIAS</v>
      </c>
      <c r="Q415" s="81">
        <v>43899</v>
      </c>
      <c r="R415" s="50">
        <f t="shared" ca="1" si="30"/>
        <v>3</v>
      </c>
      <c r="S415" s="50">
        <f t="shared" ca="1" si="31"/>
        <v>0</v>
      </c>
      <c r="T415" s="50">
        <f t="shared" ca="1" si="32"/>
        <v>6</v>
      </c>
      <c r="U415" s="37" t="str">
        <f ca="1">IF(MATRIZ_PRINCIPAL_USUARIOS[[#This Row],[FECHA DE NACIMIENTO]]&gt;0,CONCATENATE(R415," AÑOS ",S415," MESES ",T415," DIAS "),"")</f>
        <v xml:space="preserve">3 AÑOS 0 MESES 6 DIAS </v>
      </c>
      <c r="V4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5" s="37" t="s">
        <v>129</v>
      </c>
      <c r="X415" s="37" t="s">
        <v>8</v>
      </c>
      <c r="Y415" s="37" t="s">
        <v>116</v>
      </c>
      <c r="Z415" s="37" t="s">
        <v>116</v>
      </c>
      <c r="AA415" s="37" t="s">
        <v>2496</v>
      </c>
      <c r="AB415" s="37" t="s">
        <v>2496</v>
      </c>
      <c r="AC415" s="37"/>
      <c r="AD415" s="37" t="s">
        <v>2518</v>
      </c>
      <c r="AE415" s="37"/>
      <c r="AF415" s="37" t="s">
        <v>2496</v>
      </c>
      <c r="AG415" s="37" t="s">
        <v>2496</v>
      </c>
      <c r="AH415" s="37" t="s">
        <v>2496</v>
      </c>
      <c r="AI415" s="37" t="s">
        <v>2496</v>
      </c>
      <c r="AJ415" s="37" t="s">
        <v>2496</v>
      </c>
      <c r="AK415" s="37" t="s">
        <v>2496</v>
      </c>
      <c r="AL415" s="37" t="s">
        <v>2496</v>
      </c>
      <c r="AM415" s="37" t="s">
        <v>8</v>
      </c>
      <c r="AN415" s="37" t="s">
        <v>116</v>
      </c>
      <c r="AO415" s="37" t="s">
        <v>140</v>
      </c>
      <c r="AP415" s="62" t="s">
        <v>143</v>
      </c>
      <c r="AQ415" s="37" t="s">
        <v>151</v>
      </c>
      <c r="AR415" s="37"/>
      <c r="AS415" s="37" t="s">
        <v>151</v>
      </c>
      <c r="AT415" s="37" t="s">
        <v>5819</v>
      </c>
      <c r="AU415" s="37">
        <v>3008526252</v>
      </c>
      <c r="AV415" s="37" t="s">
        <v>5890</v>
      </c>
      <c r="AW415" s="37">
        <v>1</v>
      </c>
      <c r="AX415" s="37" t="s">
        <v>135</v>
      </c>
      <c r="AY415" s="37" t="s">
        <v>2495</v>
      </c>
      <c r="AZ415" s="58" t="s">
        <v>3652</v>
      </c>
      <c r="BA415" s="37" t="s">
        <v>2496</v>
      </c>
      <c r="BB415" s="37" t="s">
        <v>2496</v>
      </c>
      <c r="BC415" s="37"/>
      <c r="BD415" s="37"/>
      <c r="BE415" s="37" t="s">
        <v>2434</v>
      </c>
      <c r="BF415" s="37" t="s">
        <v>2</v>
      </c>
      <c r="BG415" s="37">
        <v>1071549575</v>
      </c>
      <c r="BH415" s="37" t="s">
        <v>5727</v>
      </c>
      <c r="BI415" s="37" t="s">
        <v>4425</v>
      </c>
      <c r="BJ415" s="37" t="s">
        <v>4003</v>
      </c>
      <c r="BK415" s="37" t="s">
        <v>3731</v>
      </c>
      <c r="BL415" s="81">
        <v>33292</v>
      </c>
      <c r="BM415" s="37" t="s">
        <v>8</v>
      </c>
      <c r="BN415" s="37" t="s">
        <v>26</v>
      </c>
      <c r="BO415" s="37" t="s">
        <v>3406</v>
      </c>
      <c r="BP415" s="37"/>
      <c r="BQ415" s="37"/>
      <c r="BR415" s="37"/>
      <c r="BS415" s="81"/>
      <c r="BT415" s="37"/>
      <c r="BU415" s="37"/>
      <c r="BV415" s="81"/>
      <c r="BW415" s="50" t="str">
        <f t="shared" si="34"/>
        <v/>
      </c>
      <c r="BX415" s="62"/>
      <c r="BY415" s="62"/>
      <c r="BZ415" s="62"/>
      <c r="CA415" s="37" t="s">
        <v>2</v>
      </c>
      <c r="CB415" s="37">
        <v>1071549575</v>
      </c>
      <c r="CC415" s="37" t="s">
        <v>5727</v>
      </c>
      <c r="CD415" s="37" t="s">
        <v>4425</v>
      </c>
      <c r="CE415" s="37" t="s">
        <v>4003</v>
      </c>
      <c r="CF415" s="37" t="s">
        <v>3731</v>
      </c>
      <c r="CG415" s="81">
        <v>33292</v>
      </c>
      <c r="CH415" s="50">
        <f t="shared" ca="1" si="33"/>
        <v>32</v>
      </c>
      <c r="CI415" s="62" t="s">
        <v>8</v>
      </c>
      <c r="CJ415" s="62" t="s">
        <v>26</v>
      </c>
      <c r="CK415" s="62" t="s">
        <v>3406</v>
      </c>
      <c r="CL415" s="37" t="s">
        <v>2444</v>
      </c>
      <c r="CM415" s="37" t="s">
        <v>2462</v>
      </c>
      <c r="CN415" s="37" t="s">
        <v>2495</v>
      </c>
      <c r="CO415" s="81">
        <v>44708</v>
      </c>
      <c r="CP415" s="37" t="s">
        <v>2495</v>
      </c>
      <c r="CQ415" s="37" t="s">
        <v>2495</v>
      </c>
      <c r="CR415" s="81">
        <v>44708</v>
      </c>
      <c r="CS415" s="37" t="s">
        <v>2496</v>
      </c>
      <c r="CT415" s="37"/>
      <c r="CU415" s="37"/>
      <c r="CV415" s="37">
        <v>39</v>
      </c>
      <c r="CW415" s="37">
        <v>2895</v>
      </c>
      <c r="CX415" s="37">
        <v>48</v>
      </c>
      <c r="CY415" s="37" t="s">
        <v>2495</v>
      </c>
      <c r="CZ415" s="37">
        <v>6</v>
      </c>
      <c r="DA415" s="37"/>
      <c r="DB415" s="37"/>
      <c r="DC4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15" s="37"/>
    </row>
    <row r="416" spans="1:108" ht="45" customHeight="1" x14ac:dyDescent="0.3">
      <c r="A416" s="50">
        <v>1157968975</v>
      </c>
      <c r="B416" s="37" t="s">
        <v>2427</v>
      </c>
      <c r="C416" s="81">
        <v>44869</v>
      </c>
      <c r="D416" s="81"/>
      <c r="E416" s="50"/>
      <c r="F416" s="50"/>
      <c r="G416" s="50"/>
      <c r="H416" s="50" t="s">
        <v>4102</v>
      </c>
      <c r="I416" s="50" t="s">
        <v>6114</v>
      </c>
      <c r="J416" s="37" t="str">
        <f>VLOOKUP(MATRIZ_PRINCIPAL_USUARIOS[[#This Row],[DUPLA]],DUPLAS[],2,0)</f>
        <v>ANDREA ROJAS - TATIANA</v>
      </c>
      <c r="K416" s="37" t="s">
        <v>1</v>
      </c>
      <c r="L416" s="37" t="s">
        <v>7202</v>
      </c>
      <c r="M416" s="37" t="s">
        <v>5745</v>
      </c>
      <c r="N416" s="37" t="s">
        <v>7203</v>
      </c>
      <c r="O416" s="37" t="s">
        <v>5558</v>
      </c>
      <c r="P4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LYAM  FABIAN  GALINDEZ ALVAREZ</v>
      </c>
      <c r="Q416" s="81">
        <v>44472</v>
      </c>
      <c r="R416" s="50">
        <f t="shared" ca="1" si="30"/>
        <v>1</v>
      </c>
      <c r="S416" s="50">
        <f t="shared" ca="1" si="31"/>
        <v>5</v>
      </c>
      <c r="T416" s="50">
        <f t="shared" ca="1" si="32"/>
        <v>12</v>
      </c>
      <c r="U416" s="37" t="str">
        <f ca="1">IF(MATRIZ_PRINCIPAL_USUARIOS[[#This Row],[FECHA DE NACIMIENTO]]&gt;0,CONCATENATE(R416," AÑOS ",S416," MESES ",T416," DIAS "),"")</f>
        <v xml:space="preserve">1 AÑOS 5 MESES 12 DIAS </v>
      </c>
      <c r="V4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6" s="170" t="s">
        <v>129</v>
      </c>
      <c r="X416" s="37" t="s">
        <v>8</v>
      </c>
      <c r="Y416" s="37" t="s">
        <v>16</v>
      </c>
      <c r="Z416" s="37" t="s">
        <v>7204</v>
      </c>
      <c r="AA416" s="37" t="s">
        <v>2496</v>
      </c>
      <c r="AB416" s="37" t="s">
        <v>2496</v>
      </c>
      <c r="AC416" s="37" t="s">
        <v>4082</v>
      </c>
      <c r="AD416" s="37" t="s">
        <v>2518</v>
      </c>
      <c r="AE416" s="37" t="s">
        <v>4082</v>
      </c>
      <c r="AF416" s="37" t="s">
        <v>2496</v>
      </c>
      <c r="AG416" s="37" t="s">
        <v>2496</v>
      </c>
      <c r="AH416" s="37" t="s">
        <v>2496</v>
      </c>
      <c r="AI416" s="37" t="s">
        <v>2496</v>
      </c>
      <c r="AJ416" s="37" t="s">
        <v>2496</v>
      </c>
      <c r="AK416" s="37" t="s">
        <v>2496</v>
      </c>
      <c r="AL416" s="37" t="s">
        <v>2496</v>
      </c>
      <c r="AM416" s="37" t="s">
        <v>8</v>
      </c>
      <c r="AN416" s="37" t="s">
        <v>116</v>
      </c>
      <c r="AO416" s="37" t="s">
        <v>140</v>
      </c>
      <c r="AP416" s="62" t="s">
        <v>143</v>
      </c>
      <c r="AQ416" s="37" t="s">
        <v>151</v>
      </c>
      <c r="AR416" s="37" t="s">
        <v>6324</v>
      </c>
      <c r="AS416" s="37"/>
      <c r="AT416" s="37" t="s">
        <v>7205</v>
      </c>
      <c r="AU416" s="37">
        <v>3236421236</v>
      </c>
      <c r="AV416" s="37"/>
      <c r="AW416" s="37">
        <v>1</v>
      </c>
      <c r="AX416" s="37" t="s">
        <v>135</v>
      </c>
      <c r="AY416" s="37" t="s">
        <v>2496</v>
      </c>
      <c r="AZ416" s="58"/>
      <c r="BA416" s="37" t="s">
        <v>2496</v>
      </c>
      <c r="BB416" s="37" t="s">
        <v>2496</v>
      </c>
      <c r="BC416" s="37" t="s">
        <v>3654</v>
      </c>
      <c r="BD416" s="37"/>
      <c r="BE416" s="37" t="s">
        <v>2434</v>
      </c>
      <c r="BF416" s="37" t="s">
        <v>4081</v>
      </c>
      <c r="BG416" s="37"/>
      <c r="BH416" s="37" t="s">
        <v>5930</v>
      </c>
      <c r="BI416" s="37" t="s">
        <v>6380</v>
      </c>
      <c r="BJ416" s="37" t="s">
        <v>5558</v>
      </c>
      <c r="BK416" s="37" t="s">
        <v>6378</v>
      </c>
      <c r="BL416" s="81">
        <v>33931</v>
      </c>
      <c r="BM416" s="37" t="s">
        <v>9</v>
      </c>
      <c r="BN416" s="37"/>
      <c r="BO416" s="37"/>
      <c r="BP416" s="37" t="s">
        <v>5</v>
      </c>
      <c r="BQ416" s="37"/>
      <c r="BR416" s="37" t="s">
        <v>4288</v>
      </c>
      <c r="BS416" s="81" t="s">
        <v>7206</v>
      </c>
      <c r="BT416" s="37" t="s">
        <v>7203</v>
      </c>
      <c r="BU416" s="37" t="s">
        <v>7207</v>
      </c>
      <c r="BV416" s="81">
        <v>30505</v>
      </c>
      <c r="BW416" s="50">
        <f t="shared" ca="1" si="34"/>
        <v>39</v>
      </c>
      <c r="BX416" s="62" t="s">
        <v>7208</v>
      </c>
      <c r="BY416" s="62"/>
      <c r="BZ416" s="62"/>
      <c r="CA416" s="37" t="s">
        <v>4081</v>
      </c>
      <c r="CB416" s="37"/>
      <c r="CC416" s="37" t="s">
        <v>5930</v>
      </c>
      <c r="CD416" s="37" t="s">
        <v>6380</v>
      </c>
      <c r="CE416" s="37" t="s">
        <v>5558</v>
      </c>
      <c r="CF416" s="37" t="s">
        <v>6378</v>
      </c>
      <c r="CG416" s="81">
        <v>33931</v>
      </c>
      <c r="CH416" s="50">
        <f t="shared" ca="1" si="33"/>
        <v>30</v>
      </c>
      <c r="CI416" s="62" t="s">
        <v>9</v>
      </c>
      <c r="CJ416" s="62"/>
      <c r="CK416" s="62"/>
      <c r="CL416" s="37" t="s">
        <v>2443</v>
      </c>
      <c r="CM416" s="37" t="s">
        <v>2466</v>
      </c>
      <c r="CN416" s="37" t="s">
        <v>2495</v>
      </c>
      <c r="CO416" s="81">
        <v>44869</v>
      </c>
      <c r="CP416" s="37" t="s">
        <v>2495</v>
      </c>
      <c r="CQ416" s="37" t="s">
        <v>2495</v>
      </c>
      <c r="CR416" s="81">
        <v>1</v>
      </c>
      <c r="CS416" s="37" t="s">
        <v>2496</v>
      </c>
      <c r="CT416" s="37" t="s">
        <v>4082</v>
      </c>
      <c r="CU416" s="37"/>
      <c r="CV416" s="37">
        <v>38</v>
      </c>
      <c r="CW416" s="37">
        <v>3200</v>
      </c>
      <c r="CX416" s="37">
        <v>50</v>
      </c>
      <c r="CY416" s="37" t="s">
        <v>2496</v>
      </c>
      <c r="CZ416" s="37">
        <v>6</v>
      </c>
      <c r="DA416" s="37">
        <v>12</v>
      </c>
      <c r="DB416" s="37">
        <v>39</v>
      </c>
      <c r="DC4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6" s="37"/>
    </row>
    <row r="417" spans="1:108" ht="45" customHeight="1" x14ac:dyDescent="0.3">
      <c r="A417" s="50">
        <v>1026604281</v>
      </c>
      <c r="B417" s="37" t="s">
        <v>2428</v>
      </c>
      <c r="C417" s="81">
        <v>44756</v>
      </c>
      <c r="D417" s="81">
        <v>44869</v>
      </c>
      <c r="E417" s="50"/>
      <c r="F417" s="50" t="e">
        <f>VLOOKUP(MATRIZ_PRINCIPAL_USUARIOS[[#This Row],[NOMBRE COMPLETO]],$E$659:$E$682,1,0)</f>
        <v>#N/A</v>
      </c>
      <c r="G417" s="50"/>
      <c r="H417" s="50" t="s">
        <v>4102</v>
      </c>
      <c r="I417" s="50" t="s">
        <v>6747</v>
      </c>
      <c r="J417" s="37" t="str">
        <f>VLOOKUP(MATRIZ_PRINCIPAL_USUARIOS[[#This Row],[DUPLA]],DUPLAS[],2,0)</f>
        <v>EMILCE SANCHEZ - MARTHA PACASUCA</v>
      </c>
      <c r="K417" s="37" t="s">
        <v>1</v>
      </c>
      <c r="L417" s="37" t="s">
        <v>5557</v>
      </c>
      <c r="M417" s="37" t="s">
        <v>3782</v>
      </c>
      <c r="N417" s="37" t="s">
        <v>5558</v>
      </c>
      <c r="O417" s="37" t="s">
        <v>3834</v>
      </c>
      <c r="P4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EMANUEL DAVID ALVAREZ CHIRINOS</v>
      </c>
      <c r="Q417" s="79">
        <v>44450</v>
      </c>
      <c r="R417" s="50">
        <f t="shared" ca="1" si="30"/>
        <v>1</v>
      </c>
      <c r="S417" s="50">
        <f t="shared" ca="1" si="31"/>
        <v>6</v>
      </c>
      <c r="T417" s="50">
        <f t="shared" ca="1" si="32"/>
        <v>4</v>
      </c>
      <c r="U417" s="37" t="str">
        <f ca="1">IF(MATRIZ_PRINCIPAL_USUARIOS[[#This Row],[FECHA DE NACIMIENTO]]&gt;0,CONCATENATE(R417," AÑOS ",S417," MESES ",T417," DIAS "),"")</f>
        <v xml:space="preserve">1 AÑOS 6 MESES 4 DIAS </v>
      </c>
      <c r="V4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7" s="37" t="s">
        <v>129</v>
      </c>
      <c r="X417" s="37" t="s">
        <v>8</v>
      </c>
      <c r="Y417" s="37" t="s">
        <v>116</v>
      </c>
      <c r="Z417" s="37" t="s">
        <v>116</v>
      </c>
      <c r="AA417" s="37" t="s">
        <v>2496</v>
      </c>
      <c r="AB417" s="37" t="s">
        <v>2496</v>
      </c>
      <c r="AC417" s="37"/>
      <c r="AD417" s="37" t="s">
        <v>2518</v>
      </c>
      <c r="AE417" s="37"/>
      <c r="AF417" s="37" t="s">
        <v>2496</v>
      </c>
      <c r="AG417" s="37" t="s">
        <v>2496</v>
      </c>
      <c r="AH417" s="37" t="s">
        <v>2496</v>
      </c>
      <c r="AI417" s="37" t="s">
        <v>2496</v>
      </c>
      <c r="AJ417" s="37" t="s">
        <v>2496</v>
      </c>
      <c r="AK417" s="37" t="s">
        <v>2496</v>
      </c>
      <c r="AL417" s="37" t="s">
        <v>2496</v>
      </c>
      <c r="AM417" s="37" t="s">
        <v>8</v>
      </c>
      <c r="AN417" s="37" t="s">
        <v>116</v>
      </c>
      <c r="AO417" s="37" t="s">
        <v>140</v>
      </c>
      <c r="AP417" s="62" t="s">
        <v>143</v>
      </c>
      <c r="AQ417" s="37" t="s">
        <v>151</v>
      </c>
      <c r="AR417" s="37" t="s">
        <v>4539</v>
      </c>
      <c r="AS417" s="37"/>
      <c r="AT417" s="37" t="s">
        <v>5559</v>
      </c>
      <c r="AU417" s="37">
        <v>3022077945</v>
      </c>
      <c r="AV417" s="37"/>
      <c r="AW417" s="37">
        <v>1</v>
      </c>
      <c r="AX417" s="37" t="s">
        <v>135</v>
      </c>
      <c r="AY417" s="37" t="s">
        <v>2496</v>
      </c>
      <c r="AZ417" s="58"/>
      <c r="BA417" s="37" t="s">
        <v>2496</v>
      </c>
      <c r="BB417" s="37" t="s">
        <v>2496</v>
      </c>
      <c r="BC417" s="37" t="s">
        <v>3617</v>
      </c>
      <c r="BD417" s="37"/>
      <c r="BE417" s="37" t="s">
        <v>2434</v>
      </c>
      <c r="BF417" s="37" t="s">
        <v>5</v>
      </c>
      <c r="BG417" s="37"/>
      <c r="BH417" s="37" t="s">
        <v>5560</v>
      </c>
      <c r="BI417" s="37" t="s">
        <v>5561</v>
      </c>
      <c r="BJ417" s="37" t="s">
        <v>3834</v>
      </c>
      <c r="BK417" s="37" t="s">
        <v>4880</v>
      </c>
      <c r="BL417" s="79">
        <v>32953</v>
      </c>
      <c r="BM417" s="37" t="s">
        <v>9</v>
      </c>
      <c r="BN417" s="37" t="s">
        <v>45</v>
      </c>
      <c r="BO417" s="37"/>
      <c r="BP417" s="37"/>
      <c r="BQ417" s="37"/>
      <c r="BR417" s="37"/>
      <c r="BS417" s="37"/>
      <c r="BT417" s="37"/>
      <c r="BU417" s="37"/>
      <c r="BV417" s="79"/>
      <c r="BW417" s="50" t="str">
        <f t="shared" si="34"/>
        <v/>
      </c>
      <c r="BX417" s="62"/>
      <c r="BY417" s="62"/>
      <c r="BZ417" s="62"/>
      <c r="CA417" s="37" t="s">
        <v>5</v>
      </c>
      <c r="CB417" s="37"/>
      <c r="CC417" s="37" t="s">
        <v>5560</v>
      </c>
      <c r="CD417" s="37" t="s">
        <v>5561</v>
      </c>
      <c r="CE417" s="37" t="s">
        <v>3834</v>
      </c>
      <c r="CF417" s="37" t="s">
        <v>4880</v>
      </c>
      <c r="CG417" s="79">
        <v>32953</v>
      </c>
      <c r="CH417" s="50">
        <f t="shared" ca="1" si="33"/>
        <v>32</v>
      </c>
      <c r="CI417" s="62" t="s">
        <v>9</v>
      </c>
      <c r="CJ417" s="62" t="s">
        <v>45</v>
      </c>
      <c r="CK417" s="62"/>
      <c r="CL417" s="37" t="s">
        <v>2443</v>
      </c>
      <c r="CM417" s="37" t="s">
        <v>2478</v>
      </c>
      <c r="CN417" s="37" t="s">
        <v>2495</v>
      </c>
      <c r="CO417" s="81">
        <v>44642</v>
      </c>
      <c r="CP417" s="37" t="s">
        <v>2495</v>
      </c>
      <c r="CQ417" s="37" t="s">
        <v>2495</v>
      </c>
      <c r="CR417" s="37">
        <v>1</v>
      </c>
      <c r="CS417" s="37"/>
      <c r="CT417" s="37"/>
      <c r="CU417" s="37"/>
      <c r="CV417" s="37"/>
      <c r="CW417" s="37"/>
      <c r="CX417" s="37"/>
      <c r="CY417" s="37"/>
      <c r="CZ417" s="37"/>
      <c r="DA417" s="37"/>
      <c r="DB417" s="37"/>
      <c r="DC4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7" s="37"/>
    </row>
    <row r="418" spans="1:108" ht="45" customHeight="1" x14ac:dyDescent="0.3">
      <c r="A418" s="50">
        <v>1023047573</v>
      </c>
      <c r="B418" s="37" t="s">
        <v>2428</v>
      </c>
      <c r="C418" s="81">
        <v>44713</v>
      </c>
      <c r="D418" s="81">
        <v>44756</v>
      </c>
      <c r="E418" s="50" t="e">
        <f>VLOOKUP(MATRIZ_PRINCIPAL_USUARIOS[[#This Row],[NUMERO DE DOCUMENTO]],#REF!,2,0)</f>
        <v>#REF!</v>
      </c>
      <c r="F418" s="50" t="e">
        <f>VLOOKUP(MATRIZ_PRINCIPAL_USUARIOS[[#This Row],[NOMBRE COMPLETO]],$E$659:$E$682,1,0)</f>
        <v>#N/A</v>
      </c>
      <c r="G418" s="50"/>
      <c r="H418" s="50" t="s">
        <v>4102</v>
      </c>
      <c r="I418" s="50" t="s">
        <v>6747</v>
      </c>
      <c r="J418" s="37" t="str">
        <f>VLOOKUP(MATRIZ_PRINCIPAL_USUARIOS[[#This Row],[DUPLA]],DUPLAS[],2,0)</f>
        <v>EMILCE SANCHEZ - MARTHA PACASUCA</v>
      </c>
      <c r="K418" s="37" t="s">
        <v>1</v>
      </c>
      <c r="L418" s="37" t="s">
        <v>2625</v>
      </c>
      <c r="M418" s="37"/>
      <c r="N418" s="37" t="s">
        <v>2672</v>
      </c>
      <c r="O418" s="37" t="s">
        <v>5891</v>
      </c>
      <c r="P4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GUADALUPE  VALENCIA ARAGON </v>
      </c>
      <c r="Q418" s="81">
        <v>44526</v>
      </c>
      <c r="R418" s="50">
        <f t="shared" ca="1" si="30"/>
        <v>1</v>
      </c>
      <c r="S418" s="50">
        <f t="shared" ca="1" si="31"/>
        <v>3</v>
      </c>
      <c r="T418" s="50">
        <f t="shared" ca="1" si="32"/>
        <v>17</v>
      </c>
      <c r="U418" s="37" t="str">
        <f ca="1">IF(MATRIZ_PRINCIPAL_USUARIOS[[#This Row],[FECHA DE NACIMIENTO]]&gt;0,CONCATENATE(R418," AÑOS ",S418," MESES ",T418," DIAS "),"")</f>
        <v xml:space="preserve">1 AÑOS 3 MESES 17 DIAS </v>
      </c>
      <c r="V4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8" s="37" t="s">
        <v>130</v>
      </c>
      <c r="X418" s="37" t="s">
        <v>8</v>
      </c>
      <c r="Y418" s="37" t="s">
        <v>116</v>
      </c>
      <c r="Z418" s="37" t="s">
        <v>116</v>
      </c>
      <c r="AA418" s="37" t="s">
        <v>2496</v>
      </c>
      <c r="AB418" s="37" t="s">
        <v>2496</v>
      </c>
      <c r="AC418" s="37"/>
      <c r="AD418" s="37" t="s">
        <v>2518</v>
      </c>
      <c r="AE418" s="37"/>
      <c r="AF418" s="37" t="s">
        <v>2496</v>
      </c>
      <c r="AG418" s="37" t="s">
        <v>2496</v>
      </c>
      <c r="AH418" s="37" t="s">
        <v>2496</v>
      </c>
      <c r="AI418" s="37" t="s">
        <v>2496</v>
      </c>
      <c r="AJ418" s="37" t="s">
        <v>2496</v>
      </c>
      <c r="AK418" s="37" t="s">
        <v>2496</v>
      </c>
      <c r="AL418" s="37" t="s">
        <v>2496</v>
      </c>
      <c r="AM418" s="37" t="s">
        <v>8</v>
      </c>
      <c r="AN418" s="37" t="s">
        <v>116</v>
      </c>
      <c r="AO418" s="37" t="s">
        <v>140</v>
      </c>
      <c r="AP418" s="62" t="s">
        <v>143</v>
      </c>
      <c r="AQ418" s="37" t="s">
        <v>151</v>
      </c>
      <c r="AR418" s="37" t="s">
        <v>4565</v>
      </c>
      <c r="AS418" s="37"/>
      <c r="AT418" s="37" t="s">
        <v>5892</v>
      </c>
      <c r="AU418" s="37">
        <v>3219490600</v>
      </c>
      <c r="AV418" s="37"/>
      <c r="AW418" s="37">
        <v>2</v>
      </c>
      <c r="AX418" s="37" t="s">
        <v>135</v>
      </c>
      <c r="AY418" s="37" t="s">
        <v>2496</v>
      </c>
      <c r="AZ418" s="58"/>
      <c r="BA418" s="37" t="s">
        <v>2496</v>
      </c>
      <c r="BB418" s="37" t="s">
        <v>2496</v>
      </c>
      <c r="BC418" s="37" t="s">
        <v>3654</v>
      </c>
      <c r="BD418" s="37"/>
      <c r="BE418" s="37" t="s">
        <v>2434</v>
      </c>
      <c r="BF418" s="37" t="s">
        <v>2</v>
      </c>
      <c r="BG418" s="37">
        <v>1023020639</v>
      </c>
      <c r="BH418" s="37" t="s">
        <v>5893</v>
      </c>
      <c r="BI418" s="37" t="s">
        <v>4026</v>
      </c>
      <c r="BJ418" s="37" t="s">
        <v>5894</v>
      </c>
      <c r="BK418" s="37" t="s">
        <v>2624</v>
      </c>
      <c r="BL418" s="81">
        <v>35538</v>
      </c>
      <c r="BM418" s="37" t="s">
        <v>8</v>
      </c>
      <c r="BN418" s="37" t="s">
        <v>40</v>
      </c>
      <c r="BO418" s="37" t="s">
        <v>3127</v>
      </c>
      <c r="BP418" s="37" t="s">
        <v>2</v>
      </c>
      <c r="BQ418" s="37">
        <v>1018440609</v>
      </c>
      <c r="BR418" s="37" t="s">
        <v>4116</v>
      </c>
      <c r="BS418" s="37" t="s">
        <v>3858</v>
      </c>
      <c r="BT418" s="37" t="s">
        <v>2672</v>
      </c>
      <c r="BU418" s="37" t="s">
        <v>3849</v>
      </c>
      <c r="BV418" s="81">
        <v>33251</v>
      </c>
      <c r="BW418" s="50">
        <f t="shared" ca="1" si="34"/>
        <v>32</v>
      </c>
      <c r="BX418" s="62" t="s">
        <v>8</v>
      </c>
      <c r="BY418" s="62" t="s">
        <v>116</v>
      </c>
      <c r="BZ418" s="62" t="s">
        <v>116</v>
      </c>
      <c r="CA418" s="37" t="s">
        <v>2</v>
      </c>
      <c r="CB418" s="37">
        <v>1023020639</v>
      </c>
      <c r="CC418" s="37" t="s">
        <v>5893</v>
      </c>
      <c r="CD418" s="37" t="s">
        <v>4026</v>
      </c>
      <c r="CE418" s="37" t="s">
        <v>5894</v>
      </c>
      <c r="CF418" s="37" t="s">
        <v>2624</v>
      </c>
      <c r="CG418" s="81">
        <v>35538</v>
      </c>
      <c r="CH418" s="50">
        <f t="shared" ca="1" si="33"/>
        <v>25</v>
      </c>
      <c r="CI418" s="62" t="s">
        <v>8</v>
      </c>
      <c r="CJ418" s="62" t="s">
        <v>40</v>
      </c>
      <c r="CK418" s="62" t="s">
        <v>3127</v>
      </c>
      <c r="CL418" s="37" t="s">
        <v>2444</v>
      </c>
      <c r="CM418" s="37" t="s">
        <v>2462</v>
      </c>
      <c r="CN418" s="37" t="s">
        <v>2496</v>
      </c>
      <c r="CO418" s="81"/>
      <c r="CP418" s="37" t="s">
        <v>2496</v>
      </c>
      <c r="CQ418" s="37" t="s">
        <v>2496</v>
      </c>
      <c r="CR418" s="50"/>
      <c r="CS418" s="37" t="s">
        <v>2496</v>
      </c>
      <c r="CT418" s="37"/>
      <c r="CU418" s="37"/>
      <c r="CV418" s="37">
        <v>39</v>
      </c>
      <c r="CW418" s="37">
        <v>3050</v>
      </c>
      <c r="CX418" s="37">
        <v>50</v>
      </c>
      <c r="CY418" s="37" t="s">
        <v>2496</v>
      </c>
      <c r="CZ418" s="37"/>
      <c r="DA418" s="37"/>
      <c r="DB418" s="37"/>
      <c r="DC4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8" s="37"/>
    </row>
    <row r="419" spans="1:108" ht="45" customHeight="1" x14ac:dyDescent="0.3">
      <c r="A419" s="50">
        <v>1243858393</v>
      </c>
      <c r="B419" s="37" t="s">
        <v>2427</v>
      </c>
      <c r="C419" s="81">
        <v>44713</v>
      </c>
      <c r="D419" s="81"/>
      <c r="E419" s="50"/>
      <c r="F419" s="50"/>
      <c r="G419" s="50"/>
      <c r="H419" s="50" t="s">
        <v>4102</v>
      </c>
      <c r="I419" s="50" t="s">
        <v>6748</v>
      </c>
      <c r="J419" s="37" t="str">
        <f>VLOOKUP(MATRIZ_PRINCIPAL_USUARIOS[[#This Row],[DUPLA]],DUPLAS[],2,0)</f>
        <v>GLORIA GUERRA - KAROL</v>
      </c>
      <c r="K419" s="37" t="s">
        <v>1</v>
      </c>
      <c r="L419" s="37" t="s">
        <v>4275</v>
      </c>
      <c r="M419" s="37" t="s">
        <v>3906</v>
      </c>
      <c r="N419" s="37" t="s">
        <v>2632</v>
      </c>
      <c r="O419" s="37" t="s">
        <v>4429</v>
      </c>
      <c r="P4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JULIETH ACEVEDO SALAMANCA</v>
      </c>
      <c r="Q419" s="81">
        <v>43931</v>
      </c>
      <c r="R419" s="50">
        <f t="shared" ca="1" si="30"/>
        <v>2</v>
      </c>
      <c r="S419" s="50">
        <f t="shared" ca="1" si="31"/>
        <v>11</v>
      </c>
      <c r="T419" s="50">
        <f t="shared" ca="1" si="32"/>
        <v>5</v>
      </c>
      <c r="U419" s="37" t="str">
        <f ca="1">IF(MATRIZ_PRINCIPAL_USUARIOS[[#This Row],[FECHA DE NACIMIENTO]]&gt;0,CONCATENATE(R419," AÑOS ",S419," MESES ",T419," DIAS "),"")</f>
        <v xml:space="preserve">2 AÑOS 11 MESES 5 DIAS </v>
      </c>
      <c r="V4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19" s="37" t="s">
        <v>130</v>
      </c>
      <c r="X419" s="37" t="s">
        <v>8</v>
      </c>
      <c r="Y419" s="37" t="s">
        <v>116</v>
      </c>
      <c r="Z419" s="37" t="s">
        <v>116</v>
      </c>
      <c r="AA419" s="37" t="s">
        <v>2496</v>
      </c>
      <c r="AB419" s="37" t="s">
        <v>2496</v>
      </c>
      <c r="AC419" s="37"/>
      <c r="AD419" s="37" t="s">
        <v>2518</v>
      </c>
      <c r="AE419" s="37"/>
      <c r="AF419" s="37" t="s">
        <v>2496</v>
      </c>
      <c r="AG419" s="37" t="s">
        <v>2496</v>
      </c>
      <c r="AH419" s="37" t="s">
        <v>2496</v>
      </c>
      <c r="AI419" s="37" t="s">
        <v>2496</v>
      </c>
      <c r="AJ419" s="37" t="s">
        <v>2496</v>
      </c>
      <c r="AK419" s="37" t="s">
        <v>2496</v>
      </c>
      <c r="AL419" s="37" t="s">
        <v>2496</v>
      </c>
      <c r="AM419" s="37" t="s">
        <v>8</v>
      </c>
      <c r="AN419" s="37" t="s">
        <v>116</v>
      </c>
      <c r="AO419" s="37" t="s">
        <v>140</v>
      </c>
      <c r="AP419" s="62" t="s">
        <v>143</v>
      </c>
      <c r="AQ419" s="37" t="s">
        <v>151</v>
      </c>
      <c r="AR419" s="37"/>
      <c r="AS419" s="37"/>
      <c r="AT419" s="37" t="s">
        <v>5895</v>
      </c>
      <c r="AU419" s="37">
        <v>3143980025</v>
      </c>
      <c r="AV419" s="37"/>
      <c r="AW419" s="37"/>
      <c r="AX419" s="37" t="s">
        <v>135</v>
      </c>
      <c r="AY419" s="37" t="s">
        <v>2496</v>
      </c>
      <c r="AZ419" s="58"/>
      <c r="BA419" s="37" t="s">
        <v>2496</v>
      </c>
      <c r="BB419" s="37" t="s">
        <v>2496</v>
      </c>
      <c r="BC419" s="37" t="s">
        <v>3654</v>
      </c>
      <c r="BD419" s="37"/>
      <c r="BE419" s="37" t="s">
        <v>2434</v>
      </c>
      <c r="BF419" s="37" t="s">
        <v>2</v>
      </c>
      <c r="BG419" s="37">
        <v>1023015275</v>
      </c>
      <c r="BH419" s="37" t="s">
        <v>3952</v>
      </c>
      <c r="BI419" s="37" t="s">
        <v>3902</v>
      </c>
      <c r="BJ419" s="37" t="s">
        <v>4429</v>
      </c>
      <c r="BK419" s="37" t="s">
        <v>3714</v>
      </c>
      <c r="BL419" s="81">
        <v>35255</v>
      </c>
      <c r="BM419" s="37" t="s">
        <v>8</v>
      </c>
      <c r="BN419" s="37" t="s">
        <v>19</v>
      </c>
      <c r="BO419" s="37" t="s">
        <v>2967</v>
      </c>
      <c r="BP419" s="37"/>
      <c r="BQ419" s="37"/>
      <c r="BR419" s="37"/>
      <c r="BS419" s="81"/>
      <c r="BT419" s="37"/>
      <c r="BU419" s="37"/>
      <c r="BV419" s="81"/>
      <c r="BW419" s="50" t="str">
        <f t="shared" si="34"/>
        <v/>
      </c>
      <c r="BX419" s="62"/>
      <c r="BY419" s="62"/>
      <c r="BZ419" s="62"/>
      <c r="CA419" s="37" t="s">
        <v>2</v>
      </c>
      <c r="CB419" s="37">
        <v>1023015275</v>
      </c>
      <c r="CC419" s="37" t="s">
        <v>3952</v>
      </c>
      <c r="CD419" s="37" t="s">
        <v>3902</v>
      </c>
      <c r="CE419" s="37" t="s">
        <v>4429</v>
      </c>
      <c r="CF419" s="37" t="s">
        <v>3714</v>
      </c>
      <c r="CG419" s="81">
        <v>35255</v>
      </c>
      <c r="CH419" s="50">
        <f t="shared" ca="1" si="33"/>
        <v>26</v>
      </c>
      <c r="CI419" s="62" t="s">
        <v>8</v>
      </c>
      <c r="CJ419" s="62" t="s">
        <v>19</v>
      </c>
      <c r="CK419" s="62" t="s">
        <v>2967</v>
      </c>
      <c r="CL419" s="37" t="s">
        <v>2443</v>
      </c>
      <c r="CM419" s="37" t="s">
        <v>2457</v>
      </c>
      <c r="CN419" s="37" t="s">
        <v>2496</v>
      </c>
      <c r="CO419" s="81"/>
      <c r="CP419" s="37" t="s">
        <v>2496</v>
      </c>
      <c r="CQ419" s="37" t="s">
        <v>2496</v>
      </c>
      <c r="CR419" s="37"/>
      <c r="CS419" s="37" t="s">
        <v>2496</v>
      </c>
      <c r="CT419" s="37"/>
      <c r="CU419" s="37"/>
      <c r="CV419" s="37">
        <v>40</v>
      </c>
      <c r="CW419" s="37">
        <v>3220</v>
      </c>
      <c r="CX419" s="37">
        <v>52</v>
      </c>
      <c r="CY419" s="37" t="s">
        <v>2496</v>
      </c>
      <c r="CZ419" s="37"/>
      <c r="DA419" s="37"/>
      <c r="DB419" s="37"/>
      <c r="DC4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19" s="37"/>
    </row>
    <row r="420" spans="1:108" ht="45" customHeight="1" x14ac:dyDescent="0.3">
      <c r="A420" s="50">
        <v>1069307141</v>
      </c>
      <c r="B420" s="37" t="s">
        <v>2427</v>
      </c>
      <c r="C420" s="81">
        <v>44713</v>
      </c>
      <c r="D420" s="81"/>
      <c r="E420" s="50"/>
      <c r="F420" s="50"/>
      <c r="G420" s="50"/>
      <c r="H420" s="50" t="s">
        <v>4102</v>
      </c>
      <c r="I420" s="50" t="s">
        <v>6748</v>
      </c>
      <c r="J420" s="37" t="str">
        <f>VLOOKUP(MATRIZ_PRINCIPAL_USUARIOS[[#This Row],[DUPLA]],DUPLAS[],2,0)</f>
        <v>GLORIA GUERRA - KAROL</v>
      </c>
      <c r="K420" s="37" t="s">
        <v>1</v>
      </c>
      <c r="L420" s="37" t="s">
        <v>5896</v>
      </c>
      <c r="M420" s="37" t="s">
        <v>5897</v>
      </c>
      <c r="N420" s="37" t="s">
        <v>3737</v>
      </c>
      <c r="O420" s="37" t="s">
        <v>2709</v>
      </c>
      <c r="P4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JADER LEANDRO GONZALEZ MORALES</v>
      </c>
      <c r="Q420" s="81">
        <v>43908</v>
      </c>
      <c r="R420" s="50">
        <f t="shared" ca="1" si="30"/>
        <v>2</v>
      </c>
      <c r="S420" s="50">
        <f t="shared" ca="1" si="31"/>
        <v>11</v>
      </c>
      <c r="T420" s="50">
        <f t="shared" ca="1" si="32"/>
        <v>25</v>
      </c>
      <c r="U420" s="37" t="str">
        <f ca="1">IF(MATRIZ_PRINCIPAL_USUARIOS[[#This Row],[FECHA DE NACIMIENTO]]&gt;0,CONCATENATE(R420," AÑOS ",S420," MESES ",T420," DIAS "),"")</f>
        <v xml:space="preserve">2 AÑOS 11 MESES 25 DIAS </v>
      </c>
      <c r="V4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20" s="37" t="s">
        <v>129</v>
      </c>
      <c r="X420" s="37" t="s">
        <v>8</v>
      </c>
      <c r="Y420" s="37" t="s">
        <v>116</v>
      </c>
      <c r="Z420" s="37" t="s">
        <v>116</v>
      </c>
      <c r="AA420" s="37" t="s">
        <v>2496</v>
      </c>
      <c r="AB420" s="37" t="s">
        <v>2496</v>
      </c>
      <c r="AC420" s="37"/>
      <c r="AD420" s="37" t="s">
        <v>2518</v>
      </c>
      <c r="AE420" s="37"/>
      <c r="AF420" s="37" t="s">
        <v>2496</v>
      </c>
      <c r="AG420" s="37" t="s">
        <v>2496</v>
      </c>
      <c r="AH420" s="37" t="s">
        <v>2496</v>
      </c>
      <c r="AI420" s="37" t="s">
        <v>2496</v>
      </c>
      <c r="AJ420" s="37" t="s">
        <v>2496</v>
      </c>
      <c r="AK420" s="37" t="s">
        <v>2496</v>
      </c>
      <c r="AL420" s="37" t="s">
        <v>2496</v>
      </c>
      <c r="AM420" s="37" t="s">
        <v>8</v>
      </c>
      <c r="AN420" s="37" t="s">
        <v>116</v>
      </c>
      <c r="AO420" s="37" t="s">
        <v>140</v>
      </c>
      <c r="AP420" s="62" t="s">
        <v>143</v>
      </c>
      <c r="AQ420" s="37" t="s">
        <v>151</v>
      </c>
      <c r="AR420" s="37" t="s">
        <v>4596</v>
      </c>
      <c r="AS420" s="37"/>
      <c r="AT420" s="37"/>
      <c r="AU420" s="37">
        <v>3185631821</v>
      </c>
      <c r="AV420" s="37">
        <v>3208759185</v>
      </c>
      <c r="AW420" s="37">
        <v>1</v>
      </c>
      <c r="AX420" s="37" t="s">
        <v>135</v>
      </c>
      <c r="AY420" s="37" t="s">
        <v>2495</v>
      </c>
      <c r="AZ420" s="58" t="s">
        <v>3592</v>
      </c>
      <c r="BA420" s="37" t="s">
        <v>2496</v>
      </c>
      <c r="BB420" s="37" t="s">
        <v>2496</v>
      </c>
      <c r="BC420" s="37" t="s">
        <v>3654</v>
      </c>
      <c r="BD420" s="37"/>
      <c r="BE420" s="37" t="s">
        <v>2434</v>
      </c>
      <c r="BF420" s="37" t="s">
        <v>2</v>
      </c>
      <c r="BG420" s="37">
        <v>1075301525</v>
      </c>
      <c r="BH420" s="37" t="s">
        <v>5898</v>
      </c>
      <c r="BI420" s="37" t="s">
        <v>5899</v>
      </c>
      <c r="BJ420" s="37" t="s">
        <v>2709</v>
      </c>
      <c r="BK420" s="37" t="s">
        <v>3887</v>
      </c>
      <c r="BL420" s="81">
        <v>35157</v>
      </c>
      <c r="BM420" s="37" t="s">
        <v>8</v>
      </c>
      <c r="BN420" s="37" t="s">
        <v>29</v>
      </c>
      <c r="BO420" s="37" t="s">
        <v>113</v>
      </c>
      <c r="BP420" s="37" t="s">
        <v>5738</v>
      </c>
      <c r="BQ420" s="37">
        <v>1033703504</v>
      </c>
      <c r="BR420" s="37" t="s">
        <v>3948</v>
      </c>
      <c r="BS420" s="81" t="s">
        <v>5896</v>
      </c>
      <c r="BT420" s="37" t="s">
        <v>3737</v>
      </c>
      <c r="BU420" s="37" t="s">
        <v>3854</v>
      </c>
      <c r="BV420" s="81">
        <v>32225</v>
      </c>
      <c r="BW420" s="50">
        <f t="shared" ca="1" si="34"/>
        <v>34</v>
      </c>
      <c r="BX420" s="62" t="s">
        <v>8</v>
      </c>
      <c r="BY420" s="62" t="s">
        <v>40</v>
      </c>
      <c r="BZ420" s="62" t="s">
        <v>3130</v>
      </c>
      <c r="CA420" s="37" t="s">
        <v>2</v>
      </c>
      <c r="CB420" s="37">
        <v>1075301525</v>
      </c>
      <c r="CC420" s="37" t="s">
        <v>5900</v>
      </c>
      <c r="CD420" s="37" t="s">
        <v>5899</v>
      </c>
      <c r="CE420" s="37" t="s">
        <v>2709</v>
      </c>
      <c r="CF420" s="37" t="s">
        <v>3887</v>
      </c>
      <c r="CG420" s="81">
        <v>35157</v>
      </c>
      <c r="CH420" s="50">
        <f t="shared" ca="1" si="33"/>
        <v>26</v>
      </c>
      <c r="CI420" s="62" t="s">
        <v>8</v>
      </c>
      <c r="CJ420" s="62" t="s">
        <v>29</v>
      </c>
      <c r="CK420" s="62" t="s">
        <v>113</v>
      </c>
      <c r="CL420" s="37" t="s">
        <v>2443</v>
      </c>
      <c r="CM420" s="37" t="s">
        <v>2462</v>
      </c>
      <c r="CN420" s="37" t="s">
        <v>2495</v>
      </c>
      <c r="CO420" s="81">
        <v>44655</v>
      </c>
      <c r="CP420" s="37" t="s">
        <v>2495</v>
      </c>
      <c r="CQ420" s="37" t="s">
        <v>2495</v>
      </c>
      <c r="CR420" s="37"/>
      <c r="CS420" s="37" t="s">
        <v>2496</v>
      </c>
      <c r="CT420" s="37"/>
      <c r="CU420" s="37"/>
      <c r="CV420" s="37">
        <v>40</v>
      </c>
      <c r="CW420" s="37">
        <v>3830</v>
      </c>
      <c r="CX420" s="37">
        <v>52</v>
      </c>
      <c r="CY420" s="37" t="s">
        <v>2495</v>
      </c>
      <c r="CZ420" s="37">
        <v>6</v>
      </c>
      <c r="DA420" s="37">
        <v>24</v>
      </c>
      <c r="DB420" s="37"/>
      <c r="DC4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20" s="37"/>
    </row>
    <row r="421" spans="1:108" ht="45" customHeight="1" x14ac:dyDescent="0.3">
      <c r="A421" s="50">
        <v>1023046899</v>
      </c>
      <c r="B421" s="37" t="s">
        <v>2428</v>
      </c>
      <c r="C421" s="81">
        <v>44713</v>
      </c>
      <c r="D421" s="81">
        <v>44824</v>
      </c>
      <c r="E421" s="50" t="e">
        <f>VLOOKUP(MATRIZ_PRINCIPAL_USUARIOS[[#This Row],[NUMERO DE DOCUMENTO]],#REF!,2,0)</f>
        <v>#REF!</v>
      </c>
      <c r="F421" s="50" t="e">
        <f>VLOOKUP(MATRIZ_PRINCIPAL_USUARIOS[[#This Row],[NOMBRE COMPLETO]],$E$659:$E$682,1,0)</f>
        <v>#N/A</v>
      </c>
      <c r="G421" s="50"/>
      <c r="H421" s="50" t="s">
        <v>4102</v>
      </c>
      <c r="I421" s="50" t="s">
        <v>6747</v>
      </c>
      <c r="J421" s="37" t="str">
        <f>VLOOKUP(MATRIZ_PRINCIPAL_USUARIOS[[#This Row],[DUPLA]],DUPLAS[],2,0)</f>
        <v>EMILCE SANCHEZ - MARTHA PACASUCA</v>
      </c>
      <c r="K421" s="37" t="s">
        <v>1</v>
      </c>
      <c r="L421" s="37" t="s">
        <v>4418</v>
      </c>
      <c r="M421" s="37" t="s">
        <v>3734</v>
      </c>
      <c r="N421" s="37" t="s">
        <v>3475</v>
      </c>
      <c r="O421" s="37" t="s">
        <v>3968</v>
      </c>
      <c r="P4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THOMAS FELIPE SUESCA URREGO</v>
      </c>
      <c r="Q421" s="81">
        <v>44377</v>
      </c>
      <c r="R421" s="50">
        <f t="shared" ca="1" si="30"/>
        <v>1</v>
      </c>
      <c r="S421" s="50">
        <f t="shared" ca="1" si="31"/>
        <v>8</v>
      </c>
      <c r="T421" s="50">
        <f t="shared" ca="1" si="32"/>
        <v>13</v>
      </c>
      <c r="U421" s="37" t="str">
        <f ca="1">IF(MATRIZ_PRINCIPAL_USUARIOS[[#This Row],[FECHA DE NACIMIENTO]]&gt;0,CONCATENATE(R421," AÑOS ",S421," MESES ",T421," DIAS "),"")</f>
        <v xml:space="preserve">1 AÑOS 8 MESES 13 DIAS </v>
      </c>
      <c r="V4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21" s="37" t="s">
        <v>129</v>
      </c>
      <c r="X421" s="37" t="s">
        <v>8</v>
      </c>
      <c r="Y421" s="37" t="s">
        <v>116</v>
      </c>
      <c r="Z421" s="37" t="s">
        <v>116</v>
      </c>
      <c r="AA421" s="37" t="s">
        <v>2496</v>
      </c>
      <c r="AB421" s="37" t="s">
        <v>2496</v>
      </c>
      <c r="AC421" s="37"/>
      <c r="AD421" s="37" t="s">
        <v>2518</v>
      </c>
      <c r="AE421" s="37"/>
      <c r="AF421" s="37" t="s">
        <v>2496</v>
      </c>
      <c r="AG421" s="37" t="s">
        <v>2496</v>
      </c>
      <c r="AH421" s="37" t="s">
        <v>2496</v>
      </c>
      <c r="AI421" s="37" t="s">
        <v>2496</v>
      </c>
      <c r="AJ421" s="37" t="s">
        <v>2496</v>
      </c>
      <c r="AK421" s="37" t="s">
        <v>2496</v>
      </c>
      <c r="AL421" s="37" t="s">
        <v>2496</v>
      </c>
      <c r="AM421" s="37" t="s">
        <v>8</v>
      </c>
      <c r="AN421" s="37" t="s">
        <v>116</v>
      </c>
      <c r="AO421" s="37" t="s">
        <v>140</v>
      </c>
      <c r="AP421" s="62" t="s">
        <v>143</v>
      </c>
      <c r="AQ421" s="37" t="s">
        <v>151</v>
      </c>
      <c r="AR421" s="37" t="s">
        <v>4539</v>
      </c>
      <c r="AS421" s="37"/>
      <c r="AT421" s="37" t="s">
        <v>5030</v>
      </c>
      <c r="AU421" s="37">
        <v>3007940213</v>
      </c>
      <c r="AV421" s="37"/>
      <c r="AW421" s="37">
        <v>1</v>
      </c>
      <c r="AX421" s="37" t="s">
        <v>135</v>
      </c>
      <c r="AY421" s="37" t="s">
        <v>2495</v>
      </c>
      <c r="AZ421" s="58" t="s">
        <v>3653</v>
      </c>
      <c r="BA421" s="37" t="s">
        <v>2496</v>
      </c>
      <c r="BB421" s="37" t="s">
        <v>2496</v>
      </c>
      <c r="BC421" s="37" t="s">
        <v>3607</v>
      </c>
      <c r="BD421" s="37"/>
      <c r="BE421" s="37" t="s">
        <v>2434</v>
      </c>
      <c r="BF421" s="37" t="s">
        <v>2</v>
      </c>
      <c r="BG421" s="37">
        <v>1022996900</v>
      </c>
      <c r="BH421" s="37" t="s">
        <v>5025</v>
      </c>
      <c r="BI421" s="37" t="s">
        <v>3777</v>
      </c>
      <c r="BJ421" s="37" t="s">
        <v>3968</v>
      </c>
      <c r="BK421" s="37" t="s">
        <v>2618</v>
      </c>
      <c r="BL421" s="81">
        <v>34529</v>
      </c>
      <c r="BM421" s="37" t="s">
        <v>8</v>
      </c>
      <c r="BN421" s="37" t="s">
        <v>116</v>
      </c>
      <c r="BO421" s="37" t="s">
        <v>116</v>
      </c>
      <c r="BP421" s="37" t="s">
        <v>2</v>
      </c>
      <c r="BQ421" s="37">
        <v>1022990427</v>
      </c>
      <c r="BR421" s="37" t="s">
        <v>3944</v>
      </c>
      <c r="BS421" s="37" t="s">
        <v>3726</v>
      </c>
      <c r="BT421" s="37" t="s">
        <v>3475</v>
      </c>
      <c r="BU421" s="37" t="s">
        <v>3737</v>
      </c>
      <c r="BV421" s="81">
        <v>34265</v>
      </c>
      <c r="BW421" s="50">
        <f t="shared" ca="1" si="34"/>
        <v>29</v>
      </c>
      <c r="BX421" s="62" t="s">
        <v>8</v>
      </c>
      <c r="BY421" s="62" t="s">
        <v>116</v>
      </c>
      <c r="BZ421" s="62" t="s">
        <v>116</v>
      </c>
      <c r="CA421" s="37" t="s">
        <v>2</v>
      </c>
      <c r="CB421" s="37">
        <v>1022996900</v>
      </c>
      <c r="CC421" s="37" t="s">
        <v>3926</v>
      </c>
      <c r="CD421" s="37" t="s">
        <v>3777</v>
      </c>
      <c r="CE421" s="37" t="s">
        <v>3968</v>
      </c>
      <c r="CF421" s="37" t="s">
        <v>2618</v>
      </c>
      <c r="CG421" s="81">
        <v>34529</v>
      </c>
      <c r="CH421" s="50">
        <f t="shared" ca="1" si="33"/>
        <v>28</v>
      </c>
      <c r="CI421" s="62" t="s">
        <v>8</v>
      </c>
      <c r="CJ421" s="62" t="s">
        <v>116</v>
      </c>
      <c r="CK421" s="62" t="s">
        <v>116</v>
      </c>
      <c r="CL421" s="37" t="s">
        <v>2444</v>
      </c>
      <c r="CM421" s="37" t="s">
        <v>2450</v>
      </c>
      <c r="CN421" s="37" t="s">
        <v>2495</v>
      </c>
      <c r="CO421" s="81">
        <v>44624</v>
      </c>
      <c r="CP421" s="37" t="s">
        <v>2495</v>
      </c>
      <c r="CQ421" s="37" t="s">
        <v>2495</v>
      </c>
      <c r="CR421" s="37">
        <v>1</v>
      </c>
      <c r="CS421" s="37" t="s">
        <v>2496</v>
      </c>
      <c r="CT421" s="37"/>
      <c r="CU421" s="37"/>
      <c r="CV421" s="37">
        <v>40</v>
      </c>
      <c r="CW421" s="37">
        <v>3100</v>
      </c>
      <c r="CX421" s="37">
        <v>50</v>
      </c>
      <c r="CY421" s="37" t="s">
        <v>2495</v>
      </c>
      <c r="CZ421" s="37">
        <v>6</v>
      </c>
      <c r="DA421" s="37"/>
      <c r="DB421" s="37"/>
      <c r="DC4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21" s="37"/>
    </row>
    <row r="422" spans="1:108" ht="45" customHeight="1" x14ac:dyDescent="0.3">
      <c r="A422" s="50">
        <v>1020730043</v>
      </c>
      <c r="B422" s="37" t="s">
        <v>2427</v>
      </c>
      <c r="C422" s="81">
        <v>44719</v>
      </c>
      <c r="D422" s="81"/>
      <c r="E422" s="50"/>
      <c r="F422" s="50"/>
      <c r="G422" s="50"/>
      <c r="H422" s="50" t="s">
        <v>4102</v>
      </c>
      <c r="I422" s="50" t="s">
        <v>5619</v>
      </c>
      <c r="J422" s="37" t="str">
        <f>VLOOKUP(MATRIZ_PRINCIPAL_USUARIOS[[#This Row],[DUPLA]],DUPLAS[],2,0)</f>
        <v>PAOLA</v>
      </c>
      <c r="K422" s="37" t="s">
        <v>2</v>
      </c>
      <c r="L422" s="37" t="s">
        <v>5930</v>
      </c>
      <c r="M422" s="37" t="s">
        <v>3912</v>
      </c>
      <c r="N422" s="37" t="s">
        <v>5931</v>
      </c>
      <c r="O422" s="37" t="s">
        <v>5756</v>
      </c>
      <c r="P4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ANA  MARIA  PALMA MORENO </v>
      </c>
      <c r="Q422" s="81">
        <v>35817</v>
      </c>
      <c r="R422" s="50">
        <f t="shared" ca="1" si="30"/>
        <v>25</v>
      </c>
      <c r="S422" s="50">
        <f t="shared" ca="1" si="31"/>
        <v>1</v>
      </c>
      <c r="T422" s="50">
        <f t="shared" ca="1" si="32"/>
        <v>21</v>
      </c>
      <c r="U422" s="37" t="str">
        <f ca="1">IF(MATRIZ_PRINCIPAL_USUARIOS[[#This Row],[FECHA DE NACIMIENTO]]&gt;0,CONCATENATE(R422," AÑOS ",S422," MESES ",T422," DIAS "),"")</f>
        <v xml:space="preserve">25 AÑOS 1 MESES 21 DIAS </v>
      </c>
      <c r="V4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22" s="37" t="s">
        <v>130</v>
      </c>
      <c r="X422" s="37" t="s">
        <v>8</v>
      </c>
      <c r="Y422" s="37" t="s">
        <v>116</v>
      </c>
      <c r="Z422" s="37" t="s">
        <v>116</v>
      </c>
      <c r="AA422" s="37" t="s">
        <v>2496</v>
      </c>
      <c r="AB422" s="37" t="s">
        <v>2496</v>
      </c>
      <c r="AC422" s="37"/>
      <c r="AD422" s="37" t="s">
        <v>2518</v>
      </c>
      <c r="AE422" s="37"/>
      <c r="AF422" s="37" t="s">
        <v>2496</v>
      </c>
      <c r="AG422" s="37" t="s">
        <v>2496</v>
      </c>
      <c r="AH422" s="37" t="s">
        <v>2496</v>
      </c>
      <c r="AI422" s="37" t="s">
        <v>2496</v>
      </c>
      <c r="AJ422" s="37" t="s">
        <v>2496</v>
      </c>
      <c r="AK422" s="37" t="s">
        <v>2496</v>
      </c>
      <c r="AL422" s="37" t="s">
        <v>2496</v>
      </c>
      <c r="AM422" s="37" t="s">
        <v>8</v>
      </c>
      <c r="AN422" s="37" t="s">
        <v>116</v>
      </c>
      <c r="AO422" s="37" t="s">
        <v>140</v>
      </c>
      <c r="AP422" s="62" t="s">
        <v>143</v>
      </c>
      <c r="AQ422" s="37" t="s">
        <v>151</v>
      </c>
      <c r="AR422" s="37" t="s">
        <v>4559</v>
      </c>
      <c r="AS422" s="37"/>
      <c r="AT422" s="37" t="s">
        <v>5932</v>
      </c>
      <c r="AU422" s="37">
        <v>3209585747</v>
      </c>
      <c r="AV422" s="37">
        <v>3102793129</v>
      </c>
      <c r="AW422" s="37">
        <v>1</v>
      </c>
      <c r="AX422" s="37" t="s">
        <v>135</v>
      </c>
      <c r="AY422" s="37" t="s">
        <v>2496</v>
      </c>
      <c r="AZ422" s="58"/>
      <c r="BA422" s="50" t="s">
        <v>2496</v>
      </c>
      <c r="BB422" s="50" t="s">
        <v>2496</v>
      </c>
      <c r="BC422" s="37" t="s">
        <v>3654</v>
      </c>
      <c r="BD422" s="37" t="s">
        <v>2496</v>
      </c>
      <c r="BE422" s="37" t="s">
        <v>2434</v>
      </c>
      <c r="BF422" s="37" t="s">
        <v>2</v>
      </c>
      <c r="BG422" s="37">
        <v>52326251</v>
      </c>
      <c r="BH422" s="37" t="s">
        <v>3821</v>
      </c>
      <c r="BI422" s="37" t="s">
        <v>4679</v>
      </c>
      <c r="BJ422" s="37" t="s">
        <v>3806</v>
      </c>
      <c r="BK422" s="37" t="s">
        <v>3731</v>
      </c>
      <c r="BL422" s="81">
        <v>23153</v>
      </c>
      <c r="BM422" s="37" t="s">
        <v>8</v>
      </c>
      <c r="BN422" s="79" t="s">
        <v>25</v>
      </c>
      <c r="BO422" s="79" t="s">
        <v>5933</v>
      </c>
      <c r="BP422" s="37"/>
      <c r="BQ422" s="37"/>
      <c r="BR422" s="37"/>
      <c r="BS422" s="130"/>
      <c r="BT422" s="37"/>
      <c r="BU422" s="37"/>
      <c r="BV422" s="81"/>
      <c r="BW422" s="50" t="str">
        <f t="shared" si="34"/>
        <v/>
      </c>
      <c r="BX422" s="62"/>
      <c r="BY422" s="62"/>
      <c r="BZ422" s="62"/>
      <c r="CA422" s="37"/>
      <c r="CB422" s="37"/>
      <c r="CC422" s="37"/>
      <c r="CD422" s="37"/>
      <c r="CE422" s="37"/>
      <c r="CF422" s="37"/>
      <c r="CG422" s="81"/>
      <c r="CH422" s="50" t="str">
        <f t="shared" si="33"/>
        <v/>
      </c>
      <c r="CI422" s="62"/>
      <c r="CJ422" s="62"/>
      <c r="CK422" s="62"/>
      <c r="CL422" s="37" t="s">
        <v>2443</v>
      </c>
      <c r="CM422" s="37" t="s">
        <v>2457</v>
      </c>
      <c r="CN422" s="37" t="s">
        <v>2496</v>
      </c>
      <c r="CO422" s="81" t="s">
        <v>2496</v>
      </c>
      <c r="CP422" s="37" t="s">
        <v>2496</v>
      </c>
      <c r="CQ422" s="37" t="s">
        <v>2496</v>
      </c>
      <c r="CR422" s="37"/>
      <c r="CS422" s="37"/>
      <c r="CT422" s="37"/>
      <c r="CU422" s="37"/>
      <c r="CV422" s="37"/>
      <c r="CW422" s="37"/>
      <c r="CX422" s="37"/>
      <c r="CY422" s="37"/>
      <c r="CZ422" s="37"/>
      <c r="DA422" s="37"/>
      <c r="DB422" s="37">
        <v>16</v>
      </c>
      <c r="DC4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2" s="37"/>
    </row>
    <row r="423" spans="1:108" ht="45" customHeight="1" x14ac:dyDescent="0.3">
      <c r="A423" s="50">
        <v>1003526327</v>
      </c>
      <c r="B423" s="37" t="s">
        <v>2428</v>
      </c>
      <c r="C423" s="81">
        <v>44719</v>
      </c>
      <c r="D423" s="81">
        <v>44795</v>
      </c>
      <c r="E423" s="50" t="e">
        <f>VLOOKUP(MATRIZ_PRINCIPAL_USUARIOS[[#This Row],[NUMERO DE DOCUMENTO]],#REF!,2,0)</f>
        <v>#REF!</v>
      </c>
      <c r="F423" s="50" t="e">
        <f>VLOOKUP(MATRIZ_PRINCIPAL_USUARIOS[[#This Row],[NOMBRE COMPLETO]],$E$659:$E$682,1,0)</f>
        <v>#N/A</v>
      </c>
      <c r="G423" s="50"/>
      <c r="H423" s="50" t="s">
        <v>4102</v>
      </c>
      <c r="I423" s="50" t="s">
        <v>5619</v>
      </c>
      <c r="J423" s="37" t="str">
        <f>VLOOKUP(MATRIZ_PRINCIPAL_USUARIOS[[#This Row],[DUPLA]],DUPLAS[],2,0)</f>
        <v>PAOLA</v>
      </c>
      <c r="K423" s="50" t="s">
        <v>2</v>
      </c>
      <c r="L423" s="50" t="s">
        <v>5934</v>
      </c>
      <c r="M423" s="50" t="s">
        <v>3777</v>
      </c>
      <c r="N423" s="50" t="s">
        <v>3840</v>
      </c>
      <c r="O423" s="50" t="s">
        <v>3883</v>
      </c>
      <c r="P4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FABIOLA ANDREA PEÑA GUTIERREZ</v>
      </c>
      <c r="Q423" s="81">
        <v>35922</v>
      </c>
      <c r="R423" s="50">
        <f t="shared" ca="1" si="30"/>
        <v>24</v>
      </c>
      <c r="S423" s="50">
        <f t="shared" ca="1" si="31"/>
        <v>10</v>
      </c>
      <c r="T423" s="50">
        <f t="shared" ca="1" si="32"/>
        <v>8</v>
      </c>
      <c r="U423" s="37" t="str">
        <f ca="1">IF(MATRIZ_PRINCIPAL_USUARIOS[[#This Row],[FECHA DE NACIMIENTO]]&gt;0,CONCATENATE(R423," AÑOS ",S423," MESES ",T423," DIAS "),"")</f>
        <v xml:space="preserve">24 AÑOS 10 MESES 8 DIAS </v>
      </c>
      <c r="V4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23" s="50" t="s">
        <v>130</v>
      </c>
      <c r="X423" s="50" t="s">
        <v>8</v>
      </c>
      <c r="Y423" s="50" t="s">
        <v>26</v>
      </c>
      <c r="Z423" s="50" t="s">
        <v>3410</v>
      </c>
      <c r="AA423" s="37" t="s">
        <v>2496</v>
      </c>
      <c r="AB423" s="37" t="s">
        <v>2496</v>
      </c>
      <c r="AC423" s="37"/>
      <c r="AD423" s="37" t="s">
        <v>2518</v>
      </c>
      <c r="AE423" s="37"/>
      <c r="AF423" s="37" t="s">
        <v>2496</v>
      </c>
      <c r="AG423" s="37" t="s">
        <v>2496</v>
      </c>
      <c r="AH423" s="37" t="s">
        <v>2496</v>
      </c>
      <c r="AI423" s="37" t="s">
        <v>2496</v>
      </c>
      <c r="AJ423" s="37" t="s">
        <v>2496</v>
      </c>
      <c r="AK423" s="37" t="s">
        <v>2496</v>
      </c>
      <c r="AL423" s="37" t="s">
        <v>2496</v>
      </c>
      <c r="AM423" s="50" t="s">
        <v>8</v>
      </c>
      <c r="AN423" s="37" t="s">
        <v>116</v>
      </c>
      <c r="AO423" s="50" t="s">
        <v>140</v>
      </c>
      <c r="AP423" s="144" t="s">
        <v>143</v>
      </c>
      <c r="AQ423" s="50" t="s">
        <v>151</v>
      </c>
      <c r="AR423" s="50" t="s">
        <v>4539</v>
      </c>
      <c r="AS423" s="50"/>
      <c r="AT423" s="50" t="s">
        <v>5935</v>
      </c>
      <c r="AU423" s="50">
        <v>3118255581</v>
      </c>
      <c r="AV423" s="50">
        <v>3209573412</v>
      </c>
      <c r="AW423" s="50"/>
      <c r="AX423" s="37" t="s">
        <v>135</v>
      </c>
      <c r="AY423" s="50" t="s">
        <v>2496</v>
      </c>
      <c r="AZ423" s="58"/>
      <c r="BA423" s="50" t="s">
        <v>2496</v>
      </c>
      <c r="BB423" s="50" t="s">
        <v>2496</v>
      </c>
      <c r="BC423" s="50" t="s">
        <v>3654</v>
      </c>
      <c r="BD423" s="37" t="s">
        <v>2496</v>
      </c>
      <c r="BE423" s="50" t="s">
        <v>2433</v>
      </c>
      <c r="BF423" s="50" t="s">
        <v>2</v>
      </c>
      <c r="BG423" s="50">
        <v>19093493</v>
      </c>
      <c r="BH423" s="50" t="s">
        <v>5608</v>
      </c>
      <c r="BI423" s="50"/>
      <c r="BJ423" s="50" t="s">
        <v>3840</v>
      </c>
      <c r="BK423" s="50"/>
      <c r="BL423" s="81">
        <v>18226</v>
      </c>
      <c r="BM423" s="50" t="s">
        <v>8</v>
      </c>
      <c r="BN423" s="50" t="s">
        <v>116</v>
      </c>
      <c r="BO423" s="50" t="s">
        <v>116</v>
      </c>
      <c r="BP423" s="50"/>
      <c r="BQ423" s="50"/>
      <c r="BR423" s="50"/>
      <c r="BS423" s="50"/>
      <c r="BT423" s="50"/>
      <c r="BU423" s="50"/>
      <c r="BV423" s="81"/>
      <c r="BW423" s="50" t="str">
        <f t="shared" si="34"/>
        <v/>
      </c>
      <c r="BX423" s="62"/>
      <c r="BY423" s="62"/>
      <c r="BZ423" s="62"/>
      <c r="CA423" s="50"/>
      <c r="CB423" s="50"/>
      <c r="CC423" s="50"/>
      <c r="CD423" s="50"/>
      <c r="CE423" s="50"/>
      <c r="CF423" s="50"/>
      <c r="CG423" s="81"/>
      <c r="CH423" s="50" t="str">
        <f t="shared" si="33"/>
        <v/>
      </c>
      <c r="CI423" s="144"/>
      <c r="CJ423" s="144"/>
      <c r="CK423" s="144"/>
      <c r="CL423" s="50" t="s">
        <v>2443</v>
      </c>
      <c r="CM423" s="50" t="s">
        <v>2466</v>
      </c>
      <c r="CN423" s="50" t="s">
        <v>2495</v>
      </c>
      <c r="CO423" s="81"/>
      <c r="CP423" s="50"/>
      <c r="CQ423" s="50" t="s">
        <v>2496</v>
      </c>
      <c r="CR423" s="50"/>
      <c r="CS423" s="50"/>
      <c r="CT423" s="50"/>
      <c r="CU423" s="50"/>
      <c r="CV423" s="50"/>
      <c r="CW423" s="50"/>
      <c r="CX423" s="50"/>
      <c r="CY423" s="50"/>
      <c r="CZ423" s="50"/>
      <c r="DA423" s="50"/>
      <c r="DB423" s="50">
        <v>35</v>
      </c>
      <c r="DC4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3" s="37"/>
    </row>
    <row r="424" spans="1:108" ht="45" customHeight="1" x14ac:dyDescent="0.3">
      <c r="A424" s="50">
        <v>1023048858</v>
      </c>
      <c r="B424" s="37" t="s">
        <v>2427</v>
      </c>
      <c r="C424" s="81">
        <v>44796</v>
      </c>
      <c r="D424" s="81"/>
      <c r="E424" s="50"/>
      <c r="F424" s="50"/>
      <c r="G424" s="50"/>
      <c r="H424" s="50" t="s">
        <v>4102</v>
      </c>
      <c r="I424" s="50" t="s">
        <v>5619</v>
      </c>
      <c r="J424" s="37" t="str">
        <f>VLOOKUP(MATRIZ_PRINCIPAL_USUARIOS[[#This Row],[DUPLA]],DUPLAS[],2,0)</f>
        <v>PAOLA</v>
      </c>
      <c r="K424" s="50" t="s">
        <v>1</v>
      </c>
      <c r="L424" s="50" t="s">
        <v>5939</v>
      </c>
      <c r="M424" s="50" t="s">
        <v>3843</v>
      </c>
      <c r="N424" s="50" t="s">
        <v>5940</v>
      </c>
      <c r="O424" s="50" t="s">
        <v>3788</v>
      </c>
      <c r="P4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ARNOL JOEL CAUPAZ LOPEZ</v>
      </c>
      <c r="Q424" s="81">
        <v>44746</v>
      </c>
      <c r="R424" s="50">
        <f t="shared" ca="1" si="30"/>
        <v>0</v>
      </c>
      <c r="S424" s="50">
        <f t="shared" ca="1" si="31"/>
        <v>8</v>
      </c>
      <c r="T424" s="50">
        <f t="shared" ca="1" si="32"/>
        <v>11</v>
      </c>
      <c r="U424" s="37" t="str">
        <f ca="1">IF(MATRIZ_PRINCIPAL_USUARIOS[[#This Row],[FECHA DE NACIMIENTO]]&gt;0,CONCATENATE(R424," AÑOS ",S424," MESES ",T424," DIAS "),"")</f>
        <v xml:space="preserve">0 AÑOS 8 MESES 11 DIAS </v>
      </c>
      <c r="V4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24" s="50" t="s">
        <v>129</v>
      </c>
      <c r="X424" s="50" t="s">
        <v>8</v>
      </c>
      <c r="Y424" s="50" t="s">
        <v>116</v>
      </c>
      <c r="Z424" s="50" t="s">
        <v>116</v>
      </c>
      <c r="AA424" s="37" t="s">
        <v>2496</v>
      </c>
      <c r="AB424" s="37" t="s">
        <v>2496</v>
      </c>
      <c r="AC424" s="37"/>
      <c r="AD424" s="37" t="s">
        <v>2518</v>
      </c>
      <c r="AE424" s="37"/>
      <c r="AF424" s="37" t="s">
        <v>2496</v>
      </c>
      <c r="AG424" s="37" t="s">
        <v>2496</v>
      </c>
      <c r="AH424" s="37" t="s">
        <v>2496</v>
      </c>
      <c r="AI424" s="37" t="s">
        <v>2496</v>
      </c>
      <c r="AJ424" s="37" t="s">
        <v>2496</v>
      </c>
      <c r="AK424" s="37" t="s">
        <v>2496</v>
      </c>
      <c r="AL424" s="37" t="s">
        <v>2496</v>
      </c>
      <c r="AM424" s="50" t="s">
        <v>8</v>
      </c>
      <c r="AN424" s="37" t="s">
        <v>116</v>
      </c>
      <c r="AO424" s="50" t="s">
        <v>140</v>
      </c>
      <c r="AP424" s="144" t="s">
        <v>143</v>
      </c>
      <c r="AQ424" s="50" t="s">
        <v>151</v>
      </c>
      <c r="AR424" s="50" t="s">
        <v>4539</v>
      </c>
      <c r="AS424" s="50"/>
      <c r="AT424" s="50" t="s">
        <v>5938</v>
      </c>
      <c r="AU424" s="50">
        <v>3202809839</v>
      </c>
      <c r="AV424" s="50">
        <v>3124015557</v>
      </c>
      <c r="AW424" s="50">
        <v>1</v>
      </c>
      <c r="AX424" s="37" t="s">
        <v>135</v>
      </c>
      <c r="AY424" s="50" t="s">
        <v>2496</v>
      </c>
      <c r="AZ424" s="58"/>
      <c r="BA424" s="50" t="s">
        <v>2496</v>
      </c>
      <c r="BB424" s="50" t="s">
        <v>2496</v>
      </c>
      <c r="BC424" s="50" t="s">
        <v>3607</v>
      </c>
      <c r="BD424" s="37"/>
      <c r="BE424" s="50" t="s">
        <v>2433</v>
      </c>
      <c r="BF424" s="50" t="s">
        <v>2</v>
      </c>
      <c r="BG424" s="50">
        <v>1022984580</v>
      </c>
      <c r="BH424" s="50" t="s">
        <v>5939</v>
      </c>
      <c r="BI424" s="50" t="s">
        <v>3957</v>
      </c>
      <c r="BJ424" s="50" t="s">
        <v>5940</v>
      </c>
      <c r="BK424" s="50" t="s">
        <v>4729</v>
      </c>
      <c r="BL424" s="81">
        <v>33940</v>
      </c>
      <c r="BM424" s="50" t="s">
        <v>8</v>
      </c>
      <c r="BN424" s="50" t="s">
        <v>40</v>
      </c>
      <c r="BO424" s="50" t="s">
        <v>5941</v>
      </c>
      <c r="BP424" s="50" t="s">
        <v>2</v>
      </c>
      <c r="BQ424" s="50">
        <v>1022984580</v>
      </c>
      <c r="BR424" s="50" t="s">
        <v>5939</v>
      </c>
      <c r="BS424" s="50" t="s">
        <v>3957</v>
      </c>
      <c r="BT424" s="50" t="s">
        <v>5940</v>
      </c>
      <c r="BU424" s="50" t="s">
        <v>4729</v>
      </c>
      <c r="BV424" s="81">
        <v>33940</v>
      </c>
      <c r="BW424" s="50">
        <f t="shared" ca="1" si="34"/>
        <v>30</v>
      </c>
      <c r="BX424" s="62" t="s">
        <v>8</v>
      </c>
      <c r="BY424" s="62" t="s">
        <v>40</v>
      </c>
      <c r="BZ424" s="62" t="s">
        <v>3135</v>
      </c>
      <c r="CA424" s="50" t="s">
        <v>2</v>
      </c>
      <c r="CB424" s="50">
        <v>1023027580</v>
      </c>
      <c r="CC424" s="50" t="s">
        <v>5936</v>
      </c>
      <c r="CD424" s="50" t="s">
        <v>3740</v>
      </c>
      <c r="CE424" s="50" t="s">
        <v>3788</v>
      </c>
      <c r="CF424" s="50" t="s">
        <v>5937</v>
      </c>
      <c r="CG424" s="81">
        <v>35908</v>
      </c>
      <c r="CH424" s="50">
        <f t="shared" ca="1" si="33"/>
        <v>24</v>
      </c>
      <c r="CI424" s="144" t="s">
        <v>8</v>
      </c>
      <c r="CJ424" s="144" t="s">
        <v>116</v>
      </c>
      <c r="CK424" s="144" t="s">
        <v>116</v>
      </c>
      <c r="CL424" s="50" t="s">
        <v>2444</v>
      </c>
      <c r="CM424" s="50" t="s">
        <v>2450</v>
      </c>
      <c r="CN424" s="50" t="s">
        <v>2496</v>
      </c>
      <c r="CO424" s="81">
        <v>44795</v>
      </c>
      <c r="CP424" s="50" t="s">
        <v>2495</v>
      </c>
      <c r="CQ424" s="50" t="s">
        <v>2496</v>
      </c>
      <c r="CR424" s="50"/>
      <c r="CS424" s="50" t="s">
        <v>2496</v>
      </c>
      <c r="CT424" s="50"/>
      <c r="CU424" s="50"/>
      <c r="CV424" s="50" t="s">
        <v>6202</v>
      </c>
      <c r="CW424" s="50" t="s">
        <v>6203</v>
      </c>
      <c r="CX424" s="50" t="s">
        <v>6204</v>
      </c>
      <c r="CY424" s="50" t="s">
        <v>2495</v>
      </c>
      <c r="CZ424" s="50"/>
      <c r="DA424" s="50"/>
      <c r="DB424" s="50"/>
      <c r="DC4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24" s="37"/>
    </row>
    <row r="425" spans="1:108" ht="45" customHeight="1" x14ac:dyDescent="0.3">
      <c r="A425" s="50">
        <v>1023027580</v>
      </c>
      <c r="B425" s="37" t="s">
        <v>2428</v>
      </c>
      <c r="C425" s="81">
        <v>44719</v>
      </c>
      <c r="D425" s="81">
        <v>44795</v>
      </c>
      <c r="E425" s="50" t="e">
        <f>VLOOKUP(MATRIZ_PRINCIPAL_USUARIOS[[#This Row],[NUMERO DE DOCUMENTO]],#REF!,2,0)</f>
        <v>#REF!</v>
      </c>
      <c r="F425" s="50" t="e">
        <f>VLOOKUP(MATRIZ_PRINCIPAL_USUARIOS[[#This Row],[NOMBRE COMPLETO]],$E$659:$E$682,1,0)</f>
        <v>#N/A</v>
      </c>
      <c r="G425" s="50"/>
      <c r="H425" s="50" t="s">
        <v>4102</v>
      </c>
      <c r="I425" s="50" t="s">
        <v>5619</v>
      </c>
      <c r="J425" s="37" t="str">
        <f>VLOOKUP(MATRIZ_PRINCIPAL_USUARIOS[[#This Row],[DUPLA]],DUPLAS[],2,0)</f>
        <v>PAOLA</v>
      </c>
      <c r="K425" s="50" t="s">
        <v>2</v>
      </c>
      <c r="L425" s="50" t="s">
        <v>5936</v>
      </c>
      <c r="M425" s="50" t="s">
        <v>3740</v>
      </c>
      <c r="N425" s="50" t="s">
        <v>3788</v>
      </c>
      <c r="O425" s="50" t="s">
        <v>5937</v>
      </c>
      <c r="P4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HEYDY CAROLINA LOPEZ SACHICA</v>
      </c>
      <c r="Q425" s="81">
        <v>35908</v>
      </c>
      <c r="R425" s="50">
        <f t="shared" ca="1" si="30"/>
        <v>24</v>
      </c>
      <c r="S425" s="50">
        <f t="shared" ca="1" si="31"/>
        <v>10</v>
      </c>
      <c r="T425" s="50">
        <f t="shared" ca="1" si="32"/>
        <v>20</v>
      </c>
      <c r="U425" s="37" t="str">
        <f ca="1">IF(MATRIZ_PRINCIPAL_USUARIOS[[#This Row],[FECHA DE NACIMIENTO]]&gt;0,CONCATENATE(R425," AÑOS ",S425," MESES ",T425," DIAS "),"")</f>
        <v xml:space="preserve">24 AÑOS 10 MESES 20 DIAS </v>
      </c>
      <c r="V4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25" s="50" t="s">
        <v>130</v>
      </c>
      <c r="X425" s="50" t="s">
        <v>8</v>
      </c>
      <c r="Y425" s="37" t="s">
        <v>116</v>
      </c>
      <c r="Z425" s="37" t="s">
        <v>116</v>
      </c>
      <c r="AA425" s="37" t="s">
        <v>2496</v>
      </c>
      <c r="AB425" s="37" t="s">
        <v>2496</v>
      </c>
      <c r="AC425" s="37"/>
      <c r="AD425" s="37" t="s">
        <v>2518</v>
      </c>
      <c r="AE425" s="37"/>
      <c r="AF425" s="37" t="s">
        <v>2496</v>
      </c>
      <c r="AG425" s="37" t="s">
        <v>2496</v>
      </c>
      <c r="AH425" s="37" t="s">
        <v>2496</v>
      </c>
      <c r="AI425" s="37" t="s">
        <v>2496</v>
      </c>
      <c r="AJ425" s="37" t="s">
        <v>2496</v>
      </c>
      <c r="AK425" s="37" t="s">
        <v>2496</v>
      </c>
      <c r="AL425" s="37" t="s">
        <v>2496</v>
      </c>
      <c r="AM425" s="50" t="s">
        <v>8</v>
      </c>
      <c r="AN425" s="37" t="s">
        <v>116</v>
      </c>
      <c r="AO425" s="50" t="s">
        <v>140</v>
      </c>
      <c r="AP425" s="144" t="s">
        <v>143</v>
      </c>
      <c r="AQ425" s="50" t="s">
        <v>151</v>
      </c>
      <c r="AR425" s="50" t="s">
        <v>4539</v>
      </c>
      <c r="AS425" s="50"/>
      <c r="AT425" s="50" t="s">
        <v>5938</v>
      </c>
      <c r="AU425" s="50">
        <v>3202809839</v>
      </c>
      <c r="AV425" s="50">
        <v>3124015557</v>
      </c>
      <c r="AW425" s="50">
        <v>1</v>
      </c>
      <c r="AX425" s="37" t="s">
        <v>135</v>
      </c>
      <c r="AY425" s="50" t="s">
        <v>2495</v>
      </c>
      <c r="AZ425" s="58" t="s">
        <v>3600</v>
      </c>
      <c r="BA425" s="50" t="s">
        <v>2496</v>
      </c>
      <c r="BB425" s="50" t="s">
        <v>2496</v>
      </c>
      <c r="BC425" s="50" t="s">
        <v>3607</v>
      </c>
      <c r="BD425" s="50"/>
      <c r="BE425" s="50" t="s">
        <v>2437</v>
      </c>
      <c r="BF425" s="50" t="s">
        <v>2</v>
      </c>
      <c r="BG425" s="50">
        <v>1022984580</v>
      </c>
      <c r="BH425" s="50" t="s">
        <v>5939</v>
      </c>
      <c r="BI425" s="50" t="s">
        <v>3957</v>
      </c>
      <c r="BJ425" s="50" t="s">
        <v>5940</v>
      </c>
      <c r="BK425" s="50" t="s">
        <v>4729</v>
      </c>
      <c r="BL425" s="81">
        <v>33940</v>
      </c>
      <c r="BM425" s="50" t="s">
        <v>8</v>
      </c>
      <c r="BN425" s="50" t="s">
        <v>40</v>
      </c>
      <c r="BO425" s="50" t="s">
        <v>5941</v>
      </c>
      <c r="BP425" s="50"/>
      <c r="BQ425" s="50"/>
      <c r="BR425" s="50"/>
      <c r="BS425" s="50"/>
      <c r="BT425" s="50"/>
      <c r="BU425" s="50"/>
      <c r="BV425" s="81"/>
      <c r="BW425" s="50" t="str">
        <f t="shared" si="34"/>
        <v/>
      </c>
      <c r="BX425" s="62"/>
      <c r="BY425" s="62"/>
      <c r="BZ425" s="62"/>
      <c r="CA425" s="50"/>
      <c r="CB425" s="50"/>
      <c r="CC425" s="50"/>
      <c r="CD425" s="50"/>
      <c r="CE425" s="50"/>
      <c r="CF425" s="50"/>
      <c r="CG425" s="81"/>
      <c r="CH425" s="50" t="str">
        <f t="shared" si="33"/>
        <v/>
      </c>
      <c r="CI425" s="144"/>
      <c r="CJ425" s="144"/>
      <c r="CK425" s="144"/>
      <c r="CL425" s="50" t="s">
        <v>2444</v>
      </c>
      <c r="CM425" s="50" t="s">
        <v>2450</v>
      </c>
      <c r="CN425" s="50" t="s">
        <v>2495</v>
      </c>
      <c r="CO425" s="81" t="s">
        <v>2495</v>
      </c>
      <c r="CP425" s="50" t="s">
        <v>2496</v>
      </c>
      <c r="CQ425" s="50" t="s">
        <v>2496</v>
      </c>
      <c r="CR425" s="50" t="s">
        <v>2496</v>
      </c>
      <c r="CS425" s="50"/>
      <c r="CT425" s="50"/>
      <c r="CU425" s="50"/>
      <c r="CV425" s="50"/>
      <c r="CW425" s="50"/>
      <c r="CX425" s="50"/>
      <c r="CY425" s="50"/>
      <c r="CZ425" s="50"/>
      <c r="DA425" s="50"/>
      <c r="DB425" s="50" t="s">
        <v>5942</v>
      </c>
      <c r="DC4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5" s="37"/>
    </row>
    <row r="426" spans="1:108" ht="45" customHeight="1" x14ac:dyDescent="0.3">
      <c r="A426" s="50">
        <v>1000777307</v>
      </c>
      <c r="B426" s="37" t="s">
        <v>2427</v>
      </c>
      <c r="C426" s="79">
        <v>44719</v>
      </c>
      <c r="D426" s="79"/>
      <c r="E426" s="50"/>
      <c r="F426" s="50"/>
      <c r="G426" s="50"/>
      <c r="H426" s="79" t="s">
        <v>4102</v>
      </c>
      <c r="I426" s="50" t="s">
        <v>5619</v>
      </c>
      <c r="J426" s="37" t="str">
        <f>VLOOKUP(MATRIZ_PRINCIPAL_USUARIOS[[#This Row],[DUPLA]],DUPLAS[],2,0)</f>
        <v>PAOLA</v>
      </c>
      <c r="K426" s="50" t="s">
        <v>2</v>
      </c>
      <c r="L426" s="50" t="s">
        <v>5943</v>
      </c>
      <c r="M426" s="50" t="s">
        <v>5944</v>
      </c>
      <c r="N426" s="50" t="s">
        <v>2618</v>
      </c>
      <c r="O426" s="50" t="s">
        <v>3720</v>
      </c>
      <c r="P426" s="50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YIDZA LORIETH LINARES PINEDA</v>
      </c>
      <c r="Q426" s="81">
        <v>37369</v>
      </c>
      <c r="R426" s="50">
        <f t="shared" ca="1" si="30"/>
        <v>20</v>
      </c>
      <c r="S426" s="50">
        <f t="shared" ca="1" si="31"/>
        <v>10</v>
      </c>
      <c r="T426" s="50">
        <f t="shared" ca="1" si="32"/>
        <v>20</v>
      </c>
      <c r="U426" s="37" t="str">
        <f ca="1">IF(MATRIZ_PRINCIPAL_USUARIOS[[#This Row],[FECHA DE NACIMIENTO]]&gt;0,CONCATENATE(R426," AÑOS ",S426," MESES ",T426," DIAS "),"")</f>
        <v xml:space="preserve">20 AÑOS 10 MESES 20 DIAS </v>
      </c>
      <c r="V4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26" s="50" t="s">
        <v>130</v>
      </c>
      <c r="X426" s="50" t="s">
        <v>8</v>
      </c>
      <c r="Y426" s="37" t="s">
        <v>116</v>
      </c>
      <c r="Z426" s="37" t="s">
        <v>116</v>
      </c>
      <c r="AA426" s="37" t="s">
        <v>2496</v>
      </c>
      <c r="AB426" s="37" t="s">
        <v>2496</v>
      </c>
      <c r="AC426" s="37"/>
      <c r="AD426" s="37" t="s">
        <v>2518</v>
      </c>
      <c r="AE426" s="37"/>
      <c r="AF426" s="37" t="s">
        <v>2496</v>
      </c>
      <c r="AG426" s="37" t="s">
        <v>2496</v>
      </c>
      <c r="AH426" s="37" t="s">
        <v>2496</v>
      </c>
      <c r="AI426" s="37" t="s">
        <v>2496</v>
      </c>
      <c r="AJ426" s="37" t="s">
        <v>2496</v>
      </c>
      <c r="AK426" s="37" t="s">
        <v>2496</v>
      </c>
      <c r="AL426" s="37" t="s">
        <v>2496</v>
      </c>
      <c r="AM426" s="50" t="s">
        <v>8</v>
      </c>
      <c r="AN426" s="37" t="s">
        <v>116</v>
      </c>
      <c r="AO426" s="50" t="s">
        <v>140</v>
      </c>
      <c r="AP426" s="144" t="s">
        <v>143</v>
      </c>
      <c r="AQ426" s="50" t="s">
        <v>151</v>
      </c>
      <c r="AR426" s="50" t="s">
        <v>5945</v>
      </c>
      <c r="AS426" s="50"/>
      <c r="AT426" s="50" t="s">
        <v>5946</v>
      </c>
      <c r="AU426" s="50">
        <v>3226379366</v>
      </c>
      <c r="AV426" s="50">
        <v>3138568171</v>
      </c>
      <c r="AW426" s="50">
        <v>1</v>
      </c>
      <c r="AX426" s="37" t="s">
        <v>135</v>
      </c>
      <c r="AY426" s="50" t="s">
        <v>2495</v>
      </c>
      <c r="AZ426" s="50" t="s">
        <v>3653</v>
      </c>
      <c r="BA426" s="50" t="s">
        <v>2496</v>
      </c>
      <c r="BB426" s="50" t="s">
        <v>2496</v>
      </c>
      <c r="BC426" s="50" t="s">
        <v>3607</v>
      </c>
      <c r="BD426" s="50"/>
      <c r="BE426" s="50" t="s">
        <v>2434</v>
      </c>
      <c r="BF426" s="50" t="s">
        <v>2</v>
      </c>
      <c r="BG426" s="50">
        <v>52253758</v>
      </c>
      <c r="BH426" s="50" t="s">
        <v>3742</v>
      </c>
      <c r="BI426" s="50" t="s">
        <v>5947</v>
      </c>
      <c r="BJ426" s="50" t="s">
        <v>3720</v>
      </c>
      <c r="BK426" s="50" t="s">
        <v>3805</v>
      </c>
      <c r="BL426" s="81">
        <v>27345</v>
      </c>
      <c r="BM426" s="50" t="s">
        <v>8</v>
      </c>
      <c r="BN426" s="50" t="s">
        <v>5948</v>
      </c>
      <c r="BO426" s="50" t="s">
        <v>5948</v>
      </c>
      <c r="BP426" s="50"/>
      <c r="BQ426" s="50"/>
      <c r="BR426" s="50"/>
      <c r="BS426" s="50"/>
      <c r="BT426" s="50"/>
      <c r="BU426" s="50"/>
      <c r="BV426" s="50"/>
      <c r="BW426" s="50" t="str">
        <f t="shared" si="34"/>
        <v/>
      </c>
      <c r="BX426" s="144"/>
      <c r="BY426" s="144"/>
      <c r="BZ426" s="144"/>
      <c r="CA426" s="50"/>
      <c r="CB426" s="50"/>
      <c r="CC426" s="50"/>
      <c r="CD426" s="50"/>
      <c r="CE426" s="50"/>
      <c r="CF426" s="50"/>
      <c r="CG426" s="50"/>
      <c r="CH426" s="50" t="str">
        <f t="shared" si="33"/>
        <v/>
      </c>
      <c r="CI426" s="144"/>
      <c r="CJ426" s="144"/>
      <c r="CK426" s="144"/>
      <c r="CL426" s="50" t="s">
        <v>2443</v>
      </c>
      <c r="CM426" s="50" t="s">
        <v>2450</v>
      </c>
      <c r="CN426" s="50" t="s">
        <v>2495</v>
      </c>
      <c r="CO426" s="50" t="s">
        <v>2495</v>
      </c>
      <c r="CP426" s="50"/>
      <c r="CQ426" s="50"/>
      <c r="CR426" s="50"/>
      <c r="CS426" s="50"/>
      <c r="CT426" s="50"/>
      <c r="CU426" s="50"/>
      <c r="CV426" s="50"/>
      <c r="CW426" s="50"/>
      <c r="CX426" s="50"/>
      <c r="CY426" s="50"/>
      <c r="CZ426" s="50"/>
      <c r="DA426" s="50"/>
      <c r="DB426" s="50">
        <v>18</v>
      </c>
      <c r="DC4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6" s="37"/>
    </row>
    <row r="427" spans="1:108" ht="45" customHeight="1" x14ac:dyDescent="0.3">
      <c r="A427" s="50">
        <v>1023049192</v>
      </c>
      <c r="B427" s="37" t="s">
        <v>2427</v>
      </c>
      <c r="C427" s="81">
        <v>44869</v>
      </c>
      <c r="D427" s="81"/>
      <c r="E427" s="50" t="s">
        <v>7209</v>
      </c>
      <c r="F427" s="50"/>
      <c r="G427" s="50"/>
      <c r="H427" s="50" t="s">
        <v>4102</v>
      </c>
      <c r="I427" s="50" t="s">
        <v>5619</v>
      </c>
      <c r="J427" s="37" t="str">
        <f>VLOOKUP(MATRIZ_PRINCIPAL_USUARIOS[[#This Row],[DUPLA]],DUPLAS[],2,0)</f>
        <v>PAOLA</v>
      </c>
      <c r="K427" s="50" t="s">
        <v>1</v>
      </c>
      <c r="L427" s="50" t="s">
        <v>5739</v>
      </c>
      <c r="M427" s="50" t="s">
        <v>3743</v>
      </c>
      <c r="N427" s="50" t="s">
        <v>3809</v>
      </c>
      <c r="O427" s="50" t="s">
        <v>3728</v>
      </c>
      <c r="P4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HANNA CAMILA HERRERA PIÑEROS</v>
      </c>
      <c r="Q427" s="81">
        <v>44821</v>
      </c>
      <c r="R427" s="50">
        <f t="shared" ca="1" si="30"/>
        <v>0</v>
      </c>
      <c r="S427" s="50">
        <f t="shared" ca="1" si="31"/>
        <v>5</v>
      </c>
      <c r="T427" s="50">
        <f t="shared" ca="1" si="32"/>
        <v>26</v>
      </c>
      <c r="U427" s="37" t="str">
        <f ca="1">IF(MATRIZ_PRINCIPAL_USUARIOS[[#This Row],[FECHA DE NACIMIENTO]]&gt;0,CONCATENATE(R427," AÑOS ",S427," MESES ",T427," DIAS "),"")</f>
        <v xml:space="preserve">0 AÑOS 5 MESES 26 DIAS </v>
      </c>
      <c r="V4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427" s="171" t="s">
        <v>130</v>
      </c>
      <c r="X427" s="50" t="s">
        <v>8</v>
      </c>
      <c r="Y427" s="37" t="s">
        <v>116</v>
      </c>
      <c r="Z427" s="37" t="s">
        <v>116</v>
      </c>
      <c r="AA427" s="37" t="s">
        <v>2496</v>
      </c>
      <c r="AB427" s="37" t="s">
        <v>2496</v>
      </c>
      <c r="AC427" s="37" t="s">
        <v>4082</v>
      </c>
      <c r="AD427" s="37" t="s">
        <v>2518</v>
      </c>
      <c r="AE427" s="37" t="s">
        <v>6512</v>
      </c>
      <c r="AF427" s="37" t="s">
        <v>2496</v>
      </c>
      <c r="AG427" s="37" t="s">
        <v>2496</v>
      </c>
      <c r="AH427" s="37" t="s">
        <v>2496</v>
      </c>
      <c r="AI427" s="37" t="s">
        <v>2496</v>
      </c>
      <c r="AJ427" s="37" t="s">
        <v>2496</v>
      </c>
      <c r="AK427" s="37" t="s">
        <v>2496</v>
      </c>
      <c r="AL427" s="37" t="s">
        <v>2496</v>
      </c>
      <c r="AM427" s="50" t="s">
        <v>8</v>
      </c>
      <c r="AN427" s="37" t="s">
        <v>116</v>
      </c>
      <c r="AO427" s="50" t="s">
        <v>140</v>
      </c>
      <c r="AP427" s="144" t="s">
        <v>143</v>
      </c>
      <c r="AQ427" s="50" t="s">
        <v>151</v>
      </c>
      <c r="AR427" s="50" t="s">
        <v>4539</v>
      </c>
      <c r="AS427" s="50"/>
      <c r="AT427" s="50" t="s">
        <v>7210</v>
      </c>
      <c r="AU427" s="50">
        <v>3115345649</v>
      </c>
      <c r="AV427" s="50">
        <v>3209869189</v>
      </c>
      <c r="AW427" s="50">
        <v>1</v>
      </c>
      <c r="AX427" s="37" t="s">
        <v>135</v>
      </c>
      <c r="AY427" s="50" t="s">
        <v>2496</v>
      </c>
      <c r="AZ427" s="58"/>
      <c r="BA427" s="50" t="s">
        <v>4082</v>
      </c>
      <c r="BB427" s="50" t="s">
        <v>4082</v>
      </c>
      <c r="BC427" s="50" t="s">
        <v>3607</v>
      </c>
      <c r="BD427" s="50"/>
      <c r="BE427" s="50" t="s">
        <v>2434</v>
      </c>
      <c r="BF427" s="50" t="s">
        <v>2</v>
      </c>
      <c r="BG427" s="50">
        <v>1023005928</v>
      </c>
      <c r="BH427" s="50" t="s">
        <v>4557</v>
      </c>
      <c r="BI427" s="50" t="s">
        <v>3933</v>
      </c>
      <c r="BJ427" s="50" t="s">
        <v>3728</v>
      </c>
      <c r="BK427" s="50" t="s">
        <v>6230</v>
      </c>
      <c r="BL427" s="81">
        <v>34903</v>
      </c>
      <c r="BM427" s="50" t="s">
        <v>8</v>
      </c>
      <c r="BN427" s="50" t="s">
        <v>116</v>
      </c>
      <c r="BO427" s="50" t="s">
        <v>116</v>
      </c>
      <c r="BP427" s="50" t="s">
        <v>2</v>
      </c>
      <c r="BQ427" s="50">
        <v>1000513449</v>
      </c>
      <c r="BR427" s="50" t="s">
        <v>4001</v>
      </c>
      <c r="BS427" s="50" t="s">
        <v>3934</v>
      </c>
      <c r="BT427" s="50" t="s">
        <v>3809</v>
      </c>
      <c r="BU427" s="50" t="s">
        <v>3806</v>
      </c>
      <c r="BV427" s="81">
        <v>35406</v>
      </c>
      <c r="BW427" s="50">
        <f t="shared" ca="1" si="34"/>
        <v>26</v>
      </c>
      <c r="BX427" s="62" t="s">
        <v>8</v>
      </c>
      <c r="BY427" s="62" t="s">
        <v>116</v>
      </c>
      <c r="BZ427" s="62" t="s">
        <v>116</v>
      </c>
      <c r="CA427" s="50" t="s">
        <v>2</v>
      </c>
      <c r="CB427" s="50">
        <v>1023005928</v>
      </c>
      <c r="CC427" s="50" t="s">
        <v>3929</v>
      </c>
      <c r="CD427" s="50" t="s">
        <v>3933</v>
      </c>
      <c r="CE427" s="50" t="s">
        <v>3728</v>
      </c>
      <c r="CF427" s="50" t="s">
        <v>6230</v>
      </c>
      <c r="CG427" s="81">
        <v>34903</v>
      </c>
      <c r="CH427" s="50">
        <f t="shared" ca="1" si="33"/>
        <v>27</v>
      </c>
      <c r="CI427" s="144" t="s">
        <v>8</v>
      </c>
      <c r="CJ427" s="144" t="s">
        <v>116</v>
      </c>
      <c r="CK427" s="144" t="s">
        <v>116</v>
      </c>
      <c r="CL427" s="50" t="s">
        <v>2444</v>
      </c>
      <c r="CM427" s="50" t="s">
        <v>2460</v>
      </c>
      <c r="CN427" s="50" t="s">
        <v>2495</v>
      </c>
      <c r="CO427" s="81">
        <v>44746</v>
      </c>
      <c r="CP427" s="50" t="s">
        <v>2495</v>
      </c>
      <c r="CQ427" s="50" t="s">
        <v>2496</v>
      </c>
      <c r="CR427" s="50"/>
      <c r="CS427" s="50" t="s">
        <v>2496</v>
      </c>
      <c r="CT427" s="50" t="s">
        <v>4062</v>
      </c>
      <c r="CU427" s="50"/>
      <c r="CV427" s="50">
        <v>40</v>
      </c>
      <c r="CW427" s="50">
        <v>3090</v>
      </c>
      <c r="CX427" s="50">
        <v>48</v>
      </c>
      <c r="CY427" s="50" t="s">
        <v>2495</v>
      </c>
      <c r="CZ427" s="50">
        <v>2</v>
      </c>
      <c r="DA427" s="50">
        <v>2</v>
      </c>
      <c r="DB427" s="50"/>
      <c r="DC4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7" s="37"/>
    </row>
    <row r="428" spans="1:108" ht="45" customHeight="1" x14ac:dyDescent="0.3">
      <c r="A428" s="50">
        <v>1023005928</v>
      </c>
      <c r="B428" s="37" t="s">
        <v>2428</v>
      </c>
      <c r="C428" s="81">
        <v>44806</v>
      </c>
      <c r="D428" s="81">
        <v>44838</v>
      </c>
      <c r="E428" s="50"/>
      <c r="F428" s="50" t="e">
        <f>VLOOKUP(MATRIZ_PRINCIPAL_USUARIOS[[#This Row],[NOMBRE COMPLETO]],$E$659:$E$682,1,0)</f>
        <v>#N/A</v>
      </c>
      <c r="G428" s="50" t="s">
        <v>3686</v>
      </c>
      <c r="H428" s="50" t="s">
        <v>4102</v>
      </c>
      <c r="I428" s="50" t="s">
        <v>5619</v>
      </c>
      <c r="J428" s="37" t="str">
        <f>VLOOKUP(MATRIZ_PRINCIPAL_USUARIOS[[#This Row],[DUPLA]],DUPLAS[],2,0)</f>
        <v>PAOLA</v>
      </c>
      <c r="K428" s="50" t="s">
        <v>2</v>
      </c>
      <c r="L428" s="50" t="s">
        <v>3929</v>
      </c>
      <c r="M428" s="50" t="s">
        <v>3933</v>
      </c>
      <c r="N428" s="50" t="s">
        <v>3728</v>
      </c>
      <c r="O428" s="50" t="s">
        <v>6230</v>
      </c>
      <c r="P4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SANDRA MICHEL PIÑEROS HASTAMORIR</v>
      </c>
      <c r="Q428" s="81">
        <v>34903</v>
      </c>
      <c r="R428" s="50">
        <f t="shared" ca="1" si="30"/>
        <v>27</v>
      </c>
      <c r="S428" s="50">
        <f t="shared" ca="1" si="31"/>
        <v>7</v>
      </c>
      <c r="T428" s="50">
        <f t="shared" ca="1" si="32"/>
        <v>20</v>
      </c>
      <c r="U428" s="37" t="str">
        <f ca="1">IF(MATRIZ_PRINCIPAL_USUARIOS[[#This Row],[FECHA DE NACIMIENTO]]&gt;0,CONCATENATE(R428," AÑOS ",S428," MESES ",T428," DIAS "),"")</f>
        <v xml:space="preserve">27 AÑOS 7 MESES 20 DIAS </v>
      </c>
      <c r="V4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28" s="50" t="s">
        <v>130</v>
      </c>
      <c r="X428" s="50" t="s">
        <v>8</v>
      </c>
      <c r="Y428" s="37" t="s">
        <v>116</v>
      </c>
      <c r="Z428" s="37" t="s">
        <v>116</v>
      </c>
      <c r="AA428" s="37" t="s">
        <v>2496</v>
      </c>
      <c r="AB428" s="37" t="s">
        <v>2496</v>
      </c>
      <c r="AC428" s="37"/>
      <c r="AD428" s="37" t="s">
        <v>2518</v>
      </c>
      <c r="AE428" s="37"/>
      <c r="AF428" s="37" t="s">
        <v>2496</v>
      </c>
      <c r="AG428" s="37" t="s">
        <v>2496</v>
      </c>
      <c r="AH428" s="37" t="s">
        <v>2496</v>
      </c>
      <c r="AI428" s="37" t="s">
        <v>2496</v>
      </c>
      <c r="AJ428" s="37" t="s">
        <v>2496</v>
      </c>
      <c r="AK428" s="37" t="s">
        <v>2496</v>
      </c>
      <c r="AL428" s="37" t="s">
        <v>2496</v>
      </c>
      <c r="AM428" s="50" t="s">
        <v>8</v>
      </c>
      <c r="AN428" s="37" t="s">
        <v>116</v>
      </c>
      <c r="AO428" s="50" t="s">
        <v>140</v>
      </c>
      <c r="AP428" s="144" t="s">
        <v>143</v>
      </c>
      <c r="AQ428" s="50" t="s">
        <v>151</v>
      </c>
      <c r="AR428" s="50" t="s">
        <v>4655</v>
      </c>
      <c r="AS428" s="50"/>
      <c r="AT428" s="50" t="s">
        <v>6231</v>
      </c>
      <c r="AU428" s="50">
        <v>3115345649</v>
      </c>
      <c r="AV428" s="50">
        <v>3209869189</v>
      </c>
      <c r="AW428" s="50">
        <v>1</v>
      </c>
      <c r="AX428" s="37" t="s">
        <v>135</v>
      </c>
      <c r="AY428" s="50" t="s">
        <v>2496</v>
      </c>
      <c r="AZ428" s="58"/>
      <c r="BA428" s="50" t="s">
        <v>2496</v>
      </c>
      <c r="BB428" s="50" t="s">
        <v>2496</v>
      </c>
      <c r="BC428" s="50" t="s">
        <v>3654</v>
      </c>
      <c r="BD428" s="50"/>
      <c r="BE428" s="50" t="s">
        <v>2434</v>
      </c>
      <c r="BF428" s="50" t="s">
        <v>2</v>
      </c>
      <c r="BG428" s="50">
        <v>52118840</v>
      </c>
      <c r="BH428" s="50" t="s">
        <v>6232</v>
      </c>
      <c r="BI428" s="50"/>
      <c r="BJ428" s="50" t="s">
        <v>6230</v>
      </c>
      <c r="BK428" s="50"/>
      <c r="BL428" s="81">
        <v>24912</v>
      </c>
      <c r="BM428" s="50" t="s">
        <v>8</v>
      </c>
      <c r="BN428" s="50" t="s">
        <v>116</v>
      </c>
      <c r="BO428" s="50" t="s">
        <v>116</v>
      </c>
      <c r="BP428" s="50" t="s">
        <v>2</v>
      </c>
      <c r="BQ428" s="50">
        <v>1000513449</v>
      </c>
      <c r="BR428" s="50" t="s">
        <v>4001</v>
      </c>
      <c r="BS428" s="50" t="s">
        <v>3934</v>
      </c>
      <c r="BT428" s="50" t="s">
        <v>6233</v>
      </c>
      <c r="BU428" s="50" t="s">
        <v>3806</v>
      </c>
      <c r="BV428" s="81">
        <v>35406</v>
      </c>
      <c r="BW428" s="50">
        <f t="shared" ca="1" si="34"/>
        <v>26</v>
      </c>
      <c r="BX428" s="62" t="s">
        <v>8</v>
      </c>
      <c r="BY428" s="62" t="s">
        <v>116</v>
      </c>
      <c r="BZ428" s="62" t="s">
        <v>116</v>
      </c>
      <c r="CA428" s="50" t="s">
        <v>2</v>
      </c>
      <c r="CB428" s="50">
        <v>1023005928</v>
      </c>
      <c r="CC428" s="50" t="s">
        <v>3929</v>
      </c>
      <c r="CD428" s="50" t="s">
        <v>3933</v>
      </c>
      <c r="CE428" s="50" t="s">
        <v>3728</v>
      </c>
      <c r="CF428" s="50" t="s">
        <v>6230</v>
      </c>
      <c r="CG428" s="81">
        <v>34903</v>
      </c>
      <c r="CH428" s="50">
        <f t="shared" ca="1" si="33"/>
        <v>27</v>
      </c>
      <c r="CI428" s="144" t="s">
        <v>8</v>
      </c>
      <c r="CJ428" s="144" t="s">
        <v>116</v>
      </c>
      <c r="CK428" s="144" t="s">
        <v>116</v>
      </c>
      <c r="CL428" s="50" t="s">
        <v>2444</v>
      </c>
      <c r="CM428" s="50" t="s">
        <v>2460</v>
      </c>
      <c r="CN428" s="50" t="s">
        <v>2495</v>
      </c>
      <c r="CO428" s="81">
        <v>44802</v>
      </c>
      <c r="CP428" s="50"/>
      <c r="CQ428" s="50"/>
      <c r="CR428" s="50"/>
      <c r="CS428" s="50"/>
      <c r="CT428" s="50"/>
      <c r="CU428" s="50"/>
      <c r="CV428" s="50"/>
      <c r="CW428" s="50"/>
      <c r="CX428" s="50"/>
      <c r="CY428" s="50"/>
      <c r="CZ428" s="50"/>
      <c r="DA428" s="50"/>
      <c r="DB428" s="50" t="s">
        <v>5834</v>
      </c>
      <c r="DC4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28" s="37"/>
    </row>
    <row r="429" spans="1:108" ht="45" customHeight="1" x14ac:dyDescent="0.3">
      <c r="A429" s="50">
        <v>1032515469</v>
      </c>
      <c r="B429" s="37" t="s">
        <v>2428</v>
      </c>
      <c r="C429" s="81">
        <v>44775</v>
      </c>
      <c r="D429" s="81">
        <v>44805</v>
      </c>
      <c r="E429" s="50" t="e">
        <f>VLOOKUP(MATRIZ_PRINCIPAL_USUARIOS[[#This Row],[NUMERO DE DOCUMENTO]],#REF!,2,0)</f>
        <v>#REF!</v>
      </c>
      <c r="F429" s="50" t="e">
        <f>VLOOKUP(MATRIZ_PRINCIPAL_USUARIOS[[#This Row],[NOMBRE COMPLETO]],$E$659:$E$682,1,0)</f>
        <v>#N/A</v>
      </c>
      <c r="G429" s="50"/>
      <c r="H429" s="50" t="s">
        <v>4102</v>
      </c>
      <c r="I429" s="50" t="s">
        <v>5619</v>
      </c>
      <c r="J429" s="37" t="str">
        <f>VLOOKUP(MATRIZ_PRINCIPAL_USUARIOS[[#This Row],[DUPLA]],DUPLAS[],2,0)</f>
        <v>PAOLA</v>
      </c>
      <c r="K429" s="50" t="s">
        <v>1</v>
      </c>
      <c r="L429" s="50" t="s">
        <v>4197</v>
      </c>
      <c r="M429" s="50" t="s">
        <v>6080</v>
      </c>
      <c r="N429" s="50" t="s">
        <v>2618</v>
      </c>
      <c r="O429" s="50" t="s">
        <v>5949</v>
      </c>
      <c r="P4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ABBY LAHIA LINARES GUABATIVAR</v>
      </c>
      <c r="Q429" s="81">
        <v>44734</v>
      </c>
      <c r="R429" s="50">
        <f t="shared" ca="1" si="30"/>
        <v>0</v>
      </c>
      <c r="S429" s="50">
        <f t="shared" ca="1" si="31"/>
        <v>8</v>
      </c>
      <c r="T429" s="50">
        <f t="shared" ca="1" si="32"/>
        <v>21</v>
      </c>
      <c r="U429" s="37" t="str">
        <f ca="1">IF(MATRIZ_PRINCIPAL_USUARIOS[[#This Row],[FECHA DE NACIMIENTO]]&gt;0,CONCATENATE(R429," AÑOS ",S429," MESES ",T429," DIAS "),"")</f>
        <v xml:space="preserve">0 AÑOS 8 MESES 21 DIAS </v>
      </c>
      <c r="V4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29" s="50" t="s">
        <v>130</v>
      </c>
      <c r="X429" s="50" t="s">
        <v>8</v>
      </c>
      <c r="Y429" s="37" t="s">
        <v>116</v>
      </c>
      <c r="Z429" s="37" t="s">
        <v>116</v>
      </c>
      <c r="AA429" s="37" t="s">
        <v>2496</v>
      </c>
      <c r="AB429" s="37" t="s">
        <v>2496</v>
      </c>
      <c r="AC429" s="37"/>
      <c r="AD429" s="37" t="s">
        <v>2518</v>
      </c>
      <c r="AE429" s="37"/>
      <c r="AF429" s="37" t="s">
        <v>2496</v>
      </c>
      <c r="AG429" s="37" t="s">
        <v>2496</v>
      </c>
      <c r="AH429" s="37" t="s">
        <v>2496</v>
      </c>
      <c r="AI429" s="37" t="s">
        <v>2496</v>
      </c>
      <c r="AJ429" s="37" t="s">
        <v>2496</v>
      </c>
      <c r="AK429" s="37" t="s">
        <v>2496</v>
      </c>
      <c r="AL429" s="37" t="s">
        <v>2496</v>
      </c>
      <c r="AM429" s="50" t="s">
        <v>8</v>
      </c>
      <c r="AN429" s="37" t="s">
        <v>116</v>
      </c>
      <c r="AO429" s="50" t="s">
        <v>140</v>
      </c>
      <c r="AP429" s="144" t="s">
        <v>143</v>
      </c>
      <c r="AQ429" s="50" t="s">
        <v>151</v>
      </c>
      <c r="AR429" s="50" t="s">
        <v>4569</v>
      </c>
      <c r="AS429" s="50"/>
      <c r="AT429" s="50" t="s">
        <v>5951</v>
      </c>
      <c r="AU429" s="50">
        <v>3132241922</v>
      </c>
      <c r="AV429" s="50">
        <v>3124727647</v>
      </c>
      <c r="AW429" s="50">
        <v>1</v>
      </c>
      <c r="AX429" s="37" t="s">
        <v>135</v>
      </c>
      <c r="AY429" s="50" t="s">
        <v>2496</v>
      </c>
      <c r="AZ429" s="58"/>
      <c r="BA429" s="50" t="s">
        <v>2496</v>
      </c>
      <c r="BB429" s="50" t="s">
        <v>2496</v>
      </c>
      <c r="BC429" s="50" t="s">
        <v>3654</v>
      </c>
      <c r="BD429" s="50"/>
      <c r="BE429" s="50" t="s">
        <v>2434</v>
      </c>
      <c r="BF429" s="50" t="s">
        <v>2</v>
      </c>
      <c r="BG429" s="50">
        <v>1007321936</v>
      </c>
      <c r="BH429" s="50" t="s">
        <v>3742</v>
      </c>
      <c r="BI429" s="50" t="s">
        <v>3810</v>
      </c>
      <c r="BJ429" s="50" t="s">
        <v>5949</v>
      </c>
      <c r="BK429" s="50" t="s">
        <v>5950</v>
      </c>
      <c r="BL429" s="81">
        <v>36552</v>
      </c>
      <c r="BM429" s="50" t="s">
        <v>8</v>
      </c>
      <c r="BN429" s="50" t="s">
        <v>116</v>
      </c>
      <c r="BO429" s="50" t="s">
        <v>116</v>
      </c>
      <c r="BP429" s="50" t="s">
        <v>2</v>
      </c>
      <c r="BQ429" s="50">
        <v>1000031422</v>
      </c>
      <c r="BR429" s="50" t="s">
        <v>6081</v>
      </c>
      <c r="BS429" s="50" t="s">
        <v>5952</v>
      </c>
      <c r="BT429" s="50" t="s">
        <v>2618</v>
      </c>
      <c r="BU429" s="50" t="s">
        <v>6082</v>
      </c>
      <c r="BV429" s="81">
        <v>36609</v>
      </c>
      <c r="BW429" s="50">
        <f t="shared" ca="1" si="34"/>
        <v>22</v>
      </c>
      <c r="BX429" s="62" t="s">
        <v>8</v>
      </c>
      <c r="BY429" s="62" t="s">
        <v>116</v>
      </c>
      <c r="BZ429" s="62" t="s">
        <v>116</v>
      </c>
      <c r="CA429" s="50" t="s">
        <v>2</v>
      </c>
      <c r="CB429" s="50">
        <v>1007321936</v>
      </c>
      <c r="CC429" s="50" t="s">
        <v>3742</v>
      </c>
      <c r="CD429" s="50" t="s">
        <v>3810</v>
      </c>
      <c r="CE429" s="50" t="s">
        <v>5949</v>
      </c>
      <c r="CF429" s="50" t="s">
        <v>5950</v>
      </c>
      <c r="CG429" s="81">
        <v>36552</v>
      </c>
      <c r="CH429" s="50">
        <f t="shared" ca="1" si="33"/>
        <v>23</v>
      </c>
      <c r="CI429" s="144" t="s">
        <v>8</v>
      </c>
      <c r="CJ429" s="144" t="s">
        <v>116</v>
      </c>
      <c r="CK429" s="144" t="s">
        <v>116</v>
      </c>
      <c r="CL429" s="50" t="s">
        <v>2444</v>
      </c>
      <c r="CM429" s="50" t="s">
        <v>2450</v>
      </c>
      <c r="CN429" s="50" t="s">
        <v>2495</v>
      </c>
      <c r="CO429" s="81">
        <v>44775</v>
      </c>
      <c r="CP429" s="50"/>
      <c r="CQ429" s="50"/>
      <c r="CR429" s="50"/>
      <c r="CS429" s="50" t="s">
        <v>2496</v>
      </c>
      <c r="CT429" s="50"/>
      <c r="CU429" s="50"/>
      <c r="CV429" s="50">
        <v>40</v>
      </c>
      <c r="CW429" s="50">
        <v>2945</v>
      </c>
      <c r="CX429" s="50">
        <v>45</v>
      </c>
      <c r="CY429" s="50" t="s">
        <v>2495</v>
      </c>
      <c r="CZ429" s="50"/>
      <c r="DA429" s="50"/>
      <c r="DB429" s="50"/>
      <c r="DC4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29" s="37"/>
    </row>
    <row r="430" spans="1:108" ht="45" customHeight="1" x14ac:dyDescent="0.3">
      <c r="A430" s="50">
        <v>1007321936</v>
      </c>
      <c r="B430" s="37" t="s">
        <v>2428</v>
      </c>
      <c r="C430" s="81">
        <v>44719</v>
      </c>
      <c r="D430" s="81">
        <v>44774</v>
      </c>
      <c r="E430" s="50" t="e">
        <f>VLOOKUP(MATRIZ_PRINCIPAL_USUARIOS[[#This Row],[NUMERO DE DOCUMENTO]],#REF!,2,0)</f>
        <v>#REF!</v>
      </c>
      <c r="F430" s="50" t="e">
        <f>VLOOKUP(MATRIZ_PRINCIPAL_USUARIOS[[#This Row],[NOMBRE COMPLETO]],$E$659:$E$682,1,0)</f>
        <v>#N/A</v>
      </c>
      <c r="G430" s="50"/>
      <c r="H430" s="50" t="s">
        <v>4102</v>
      </c>
      <c r="I430" s="50" t="s">
        <v>5619</v>
      </c>
      <c r="J430" s="37" t="str">
        <f>VLOOKUP(MATRIZ_PRINCIPAL_USUARIOS[[#This Row],[DUPLA]],DUPLAS[],2,0)</f>
        <v>PAOLA</v>
      </c>
      <c r="K430" s="50" t="s">
        <v>2</v>
      </c>
      <c r="L430" s="50" t="s">
        <v>3742</v>
      </c>
      <c r="M430" s="50" t="s">
        <v>3810</v>
      </c>
      <c r="N430" s="50" t="s">
        <v>5949</v>
      </c>
      <c r="O430" s="50" t="s">
        <v>5950</v>
      </c>
      <c r="P4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FERNANDA GUABATIVAR CHINCHILLA</v>
      </c>
      <c r="Q430" s="81">
        <v>36552</v>
      </c>
      <c r="R430" s="50">
        <f t="shared" ca="1" si="30"/>
        <v>23</v>
      </c>
      <c r="S430" s="50">
        <f t="shared" ca="1" si="31"/>
        <v>1</v>
      </c>
      <c r="T430" s="50">
        <f t="shared" ca="1" si="32"/>
        <v>16</v>
      </c>
      <c r="U430" s="37" t="str">
        <f ca="1">IF(MATRIZ_PRINCIPAL_USUARIOS[[#This Row],[FECHA DE NACIMIENTO]]&gt;0,CONCATENATE(R430," AÑOS ",S430," MESES ",T430," DIAS "),"")</f>
        <v xml:space="preserve">23 AÑOS 1 MESES 16 DIAS </v>
      </c>
      <c r="V4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0" s="50" t="s">
        <v>130</v>
      </c>
      <c r="X430" s="50" t="s">
        <v>8</v>
      </c>
      <c r="Y430" s="37" t="s">
        <v>116</v>
      </c>
      <c r="Z430" s="37" t="s">
        <v>116</v>
      </c>
      <c r="AA430" s="37" t="s">
        <v>2496</v>
      </c>
      <c r="AB430" s="37" t="s">
        <v>2496</v>
      </c>
      <c r="AC430" s="37"/>
      <c r="AD430" s="37" t="s">
        <v>2518</v>
      </c>
      <c r="AE430" s="37"/>
      <c r="AF430" s="37" t="s">
        <v>2496</v>
      </c>
      <c r="AG430" s="37" t="s">
        <v>2496</v>
      </c>
      <c r="AH430" s="37" t="s">
        <v>2496</v>
      </c>
      <c r="AI430" s="37" t="s">
        <v>2496</v>
      </c>
      <c r="AJ430" s="37" t="s">
        <v>2496</v>
      </c>
      <c r="AK430" s="37" t="s">
        <v>2496</v>
      </c>
      <c r="AL430" s="37" t="s">
        <v>2496</v>
      </c>
      <c r="AM430" s="50" t="s">
        <v>8</v>
      </c>
      <c r="AN430" s="37" t="s">
        <v>116</v>
      </c>
      <c r="AO430" s="50" t="s">
        <v>141</v>
      </c>
      <c r="AP430" s="50" t="s">
        <v>143</v>
      </c>
      <c r="AQ430" s="50" t="s">
        <v>151</v>
      </c>
      <c r="AR430" s="50" t="s">
        <v>4569</v>
      </c>
      <c r="AS430" s="50"/>
      <c r="AT430" s="50" t="s">
        <v>5951</v>
      </c>
      <c r="AU430" s="50">
        <v>3132241922</v>
      </c>
      <c r="AV430" s="50">
        <v>3124727647</v>
      </c>
      <c r="AW430" s="50">
        <v>1</v>
      </c>
      <c r="AX430" s="37" t="s">
        <v>135</v>
      </c>
      <c r="AY430" s="50" t="s">
        <v>2496</v>
      </c>
      <c r="AZ430" s="58"/>
      <c r="BA430" s="50" t="s">
        <v>2496</v>
      </c>
      <c r="BB430" s="50" t="s">
        <v>2496</v>
      </c>
      <c r="BC430" s="50" t="s">
        <v>3654</v>
      </c>
      <c r="BD430" s="50"/>
      <c r="BE430" s="50" t="s">
        <v>2437</v>
      </c>
      <c r="BF430" s="50" t="s">
        <v>2</v>
      </c>
      <c r="BG430" s="50">
        <v>1000031422</v>
      </c>
      <c r="BH430" s="50" t="s">
        <v>4456</v>
      </c>
      <c r="BI430" s="50" t="s">
        <v>5952</v>
      </c>
      <c r="BJ430" s="50" t="s">
        <v>2618</v>
      </c>
      <c r="BK430" s="50" t="s">
        <v>3720</v>
      </c>
      <c r="BL430" s="81">
        <v>36609</v>
      </c>
      <c r="BM430" s="50" t="s">
        <v>8</v>
      </c>
      <c r="BN430" s="50" t="s">
        <v>116</v>
      </c>
      <c r="BO430" s="50" t="s">
        <v>116</v>
      </c>
      <c r="BP430" s="50"/>
      <c r="BQ430" s="50"/>
      <c r="BR430" s="50"/>
      <c r="BS430" s="50"/>
      <c r="BT430" s="50"/>
      <c r="BU430" s="50"/>
      <c r="BV430" s="81"/>
      <c r="BW430" s="50" t="str">
        <f t="shared" si="34"/>
        <v/>
      </c>
      <c r="BX430" s="62"/>
      <c r="BY430" s="62"/>
      <c r="BZ430" s="62"/>
      <c r="CA430" s="50"/>
      <c r="CB430" s="50"/>
      <c r="CC430" s="50"/>
      <c r="CD430" s="50"/>
      <c r="CE430" s="50"/>
      <c r="CF430" s="50"/>
      <c r="CG430" s="81"/>
      <c r="CH430" s="50" t="str">
        <f t="shared" si="33"/>
        <v/>
      </c>
      <c r="CI430" s="144"/>
      <c r="CJ430" s="144"/>
      <c r="CK430" s="144"/>
      <c r="CL430" s="50" t="s">
        <v>2443</v>
      </c>
      <c r="CM430" s="50" t="s">
        <v>2450</v>
      </c>
      <c r="CN430" s="50" t="s">
        <v>2495</v>
      </c>
      <c r="CO430" s="81" t="s">
        <v>2495</v>
      </c>
      <c r="CP430" s="50"/>
      <c r="CQ430" s="50"/>
      <c r="CR430" s="50"/>
      <c r="CS430" s="50"/>
      <c r="CT430" s="50"/>
      <c r="CU430" s="50"/>
      <c r="CV430" s="50"/>
      <c r="CW430" s="50"/>
      <c r="CX430" s="50"/>
      <c r="CY430" s="50"/>
      <c r="CZ430" s="50"/>
      <c r="DA430" s="50"/>
      <c r="DB430" s="50">
        <v>38</v>
      </c>
      <c r="DC4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0" s="37"/>
    </row>
    <row r="431" spans="1:108" ht="45" customHeight="1" x14ac:dyDescent="0.3">
      <c r="A431" s="50">
        <v>1023048499</v>
      </c>
      <c r="B431" s="37" t="s">
        <v>2427</v>
      </c>
      <c r="C431" s="81">
        <v>44719</v>
      </c>
      <c r="D431" s="81"/>
      <c r="E431" s="50"/>
      <c r="F431" s="50"/>
      <c r="G431" s="50"/>
      <c r="H431" s="50" t="s">
        <v>4102</v>
      </c>
      <c r="I431" s="50" t="s">
        <v>6750</v>
      </c>
      <c r="J431" s="37" t="str">
        <f>VLOOKUP(MATRIZ_PRINCIPAL_USUARIOS[[#This Row],[DUPLA]],DUPLAS[],2,0)</f>
        <v>JOHANA ALVARADO</v>
      </c>
      <c r="K431" s="50" t="s">
        <v>1</v>
      </c>
      <c r="L431" s="50" t="s">
        <v>5953</v>
      </c>
      <c r="M431" s="50" t="s">
        <v>3814</v>
      </c>
      <c r="N431" s="50" t="s">
        <v>3755</v>
      </c>
      <c r="O431" s="50" t="s">
        <v>5954</v>
      </c>
      <c r="P4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TIFFANY VALENTINA CASTAÑEDA VACA</v>
      </c>
      <c r="Q431" s="81">
        <v>44692</v>
      </c>
      <c r="R431" s="50">
        <f t="shared" ca="1" si="30"/>
        <v>0</v>
      </c>
      <c r="S431" s="50">
        <f t="shared" ca="1" si="31"/>
        <v>10</v>
      </c>
      <c r="T431" s="50">
        <f t="shared" ca="1" si="32"/>
        <v>4</v>
      </c>
      <c r="U431" s="37" t="str">
        <f ca="1">IF(MATRIZ_PRINCIPAL_USUARIOS[[#This Row],[FECHA DE NACIMIENTO]]&gt;0,CONCATENATE(R431," AÑOS ",S431," MESES ",T431," DIAS "),"")</f>
        <v xml:space="preserve">0 AÑOS 10 MESES 4 DIAS </v>
      </c>
      <c r="V4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31" s="50" t="s">
        <v>130</v>
      </c>
      <c r="X431" s="50" t="s">
        <v>8</v>
      </c>
      <c r="Y431" s="37" t="s">
        <v>116</v>
      </c>
      <c r="Z431" s="37" t="s">
        <v>116</v>
      </c>
      <c r="AA431" s="37" t="s">
        <v>2496</v>
      </c>
      <c r="AB431" s="37" t="s">
        <v>2496</v>
      </c>
      <c r="AC431" s="37"/>
      <c r="AD431" s="37" t="s">
        <v>2518</v>
      </c>
      <c r="AE431" s="37"/>
      <c r="AF431" s="37" t="s">
        <v>2496</v>
      </c>
      <c r="AG431" s="37" t="s">
        <v>2496</v>
      </c>
      <c r="AH431" s="37" t="s">
        <v>2496</v>
      </c>
      <c r="AI431" s="37" t="s">
        <v>2496</v>
      </c>
      <c r="AJ431" s="37" t="s">
        <v>2496</v>
      </c>
      <c r="AK431" s="37" t="s">
        <v>2496</v>
      </c>
      <c r="AL431" s="37" t="s">
        <v>2496</v>
      </c>
      <c r="AM431" s="50" t="s">
        <v>8</v>
      </c>
      <c r="AN431" s="37" t="s">
        <v>116</v>
      </c>
      <c r="AO431" s="50" t="s">
        <v>140</v>
      </c>
      <c r="AP431" s="144" t="s">
        <v>143</v>
      </c>
      <c r="AQ431" s="50" t="s">
        <v>151</v>
      </c>
      <c r="AR431" s="50" t="s">
        <v>4501</v>
      </c>
      <c r="AS431" s="50"/>
      <c r="AT431" s="50" t="s">
        <v>5955</v>
      </c>
      <c r="AU431" s="50">
        <v>3134497200</v>
      </c>
      <c r="AV431" s="50"/>
      <c r="AW431" s="50">
        <v>1</v>
      </c>
      <c r="AX431" s="37" t="s">
        <v>135</v>
      </c>
      <c r="AY431" s="50" t="s">
        <v>2496</v>
      </c>
      <c r="AZ431" s="58"/>
      <c r="BA431" s="50" t="s">
        <v>2496</v>
      </c>
      <c r="BB431" s="50" t="s">
        <v>2496</v>
      </c>
      <c r="BC431" s="50" t="s">
        <v>3654</v>
      </c>
      <c r="BD431" s="50"/>
      <c r="BE431" s="50" t="s">
        <v>2434</v>
      </c>
      <c r="BF431" s="50" t="s">
        <v>2</v>
      </c>
      <c r="BG431" s="50">
        <v>1007393684</v>
      </c>
      <c r="BH431" s="50" t="s">
        <v>5216</v>
      </c>
      <c r="BI431" s="50" t="s">
        <v>3804</v>
      </c>
      <c r="BJ431" s="50" t="s">
        <v>5954</v>
      </c>
      <c r="BK431" s="50" t="s">
        <v>5956</v>
      </c>
      <c r="BL431" s="81">
        <v>35066</v>
      </c>
      <c r="BM431" s="50" t="s">
        <v>8</v>
      </c>
      <c r="BN431" s="50" t="s">
        <v>116</v>
      </c>
      <c r="BO431" s="50" t="s">
        <v>116</v>
      </c>
      <c r="BP431" s="50"/>
      <c r="BQ431" s="50"/>
      <c r="BR431" s="50"/>
      <c r="BS431" s="50"/>
      <c r="BT431" s="50"/>
      <c r="BU431" s="50"/>
      <c r="BV431" s="81"/>
      <c r="BW431" s="50" t="str">
        <f t="shared" si="34"/>
        <v/>
      </c>
      <c r="BX431" s="62"/>
      <c r="BY431" s="62"/>
      <c r="BZ431" s="62"/>
      <c r="CA431" s="50"/>
      <c r="CB431" s="50"/>
      <c r="CC431" s="50"/>
      <c r="CD431" s="50"/>
      <c r="CE431" s="50"/>
      <c r="CF431" s="50"/>
      <c r="CG431" s="81"/>
      <c r="CH431" s="50" t="str">
        <f t="shared" si="33"/>
        <v/>
      </c>
      <c r="CI431" s="144"/>
      <c r="CJ431" s="144"/>
      <c r="CK431" s="144"/>
      <c r="CL431" s="50" t="s">
        <v>2444</v>
      </c>
      <c r="CM431" s="50" t="s">
        <v>2468</v>
      </c>
      <c r="CN431" s="50" t="s">
        <v>2495</v>
      </c>
      <c r="CO431" s="81" t="s">
        <v>5987</v>
      </c>
      <c r="CP431" s="50" t="s">
        <v>2495</v>
      </c>
      <c r="CQ431" s="50" t="s">
        <v>2496</v>
      </c>
      <c r="CR431" s="50" t="s">
        <v>2496</v>
      </c>
      <c r="CS431" s="50" t="s">
        <v>2496</v>
      </c>
      <c r="CT431" s="50" t="s">
        <v>2495</v>
      </c>
      <c r="CU431" s="50"/>
      <c r="CV431" s="50">
        <v>38</v>
      </c>
      <c r="CW431" s="50"/>
      <c r="CX431" s="50"/>
      <c r="CY431" s="50"/>
      <c r="CZ431" s="50"/>
      <c r="DA431" s="50"/>
      <c r="DB431" s="50"/>
      <c r="DC4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31" s="37"/>
    </row>
    <row r="432" spans="1:108" ht="45" customHeight="1" x14ac:dyDescent="0.3">
      <c r="A432" s="50">
        <v>1245079887</v>
      </c>
      <c r="B432" s="37" t="s">
        <v>2428</v>
      </c>
      <c r="C432" s="81">
        <v>44796</v>
      </c>
      <c r="D432" s="81">
        <v>44837</v>
      </c>
      <c r="E432" s="50" t="e">
        <f>VLOOKUP(MATRIZ_PRINCIPAL_USUARIOS[[#This Row],[NUMERO DE DOCUMENTO]],#REF!,2,0)</f>
        <v>#REF!</v>
      </c>
      <c r="F432" s="154" t="e">
        <f>VLOOKUP(MATRIZ_PRINCIPAL_USUARIOS[[#This Row],[NOMBRE COMPLETO]],$E$659:$E$682,1,0)</f>
        <v>#N/A</v>
      </c>
      <c r="G432" s="50" t="s">
        <v>3686</v>
      </c>
      <c r="H432" s="50" t="s">
        <v>4102</v>
      </c>
      <c r="I432" s="50" t="s">
        <v>5619</v>
      </c>
      <c r="J432" s="37" t="str">
        <f>VLOOKUP(MATRIZ_PRINCIPAL_USUARIOS[[#This Row],[DUPLA]],DUPLAS[],2,0)</f>
        <v>PAOLA</v>
      </c>
      <c r="K432" s="50" t="s">
        <v>1</v>
      </c>
      <c r="L432" s="50" t="s">
        <v>6208</v>
      </c>
      <c r="M432" s="50" t="s">
        <v>3696</v>
      </c>
      <c r="N432" s="50" t="s">
        <v>3808</v>
      </c>
      <c r="O432" s="50" t="s">
        <v>3759</v>
      </c>
      <c r="P4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MARIAM SOFIA PEREZ GIL</v>
      </c>
      <c r="Q432" s="81">
        <v>44755</v>
      </c>
      <c r="R432" s="50">
        <f t="shared" ca="1" si="30"/>
        <v>0</v>
      </c>
      <c r="S432" s="50">
        <f t="shared" ca="1" si="31"/>
        <v>8</v>
      </c>
      <c r="T432" s="50">
        <f t="shared" ca="1" si="32"/>
        <v>2</v>
      </c>
      <c r="U432" s="37" t="str">
        <f ca="1">IF(MATRIZ_PRINCIPAL_USUARIOS[[#This Row],[FECHA DE NACIMIENTO]]&gt;0,CONCATENATE(R432," AÑOS ",S432," MESES ",T432," DIAS "),"")</f>
        <v xml:space="preserve">0 AÑOS 8 MESES 2 DIAS </v>
      </c>
      <c r="V4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32" s="50" t="s">
        <v>130</v>
      </c>
      <c r="X432" s="50" t="s">
        <v>8</v>
      </c>
      <c r="Y432" s="37" t="s">
        <v>116</v>
      </c>
      <c r="Z432" s="37" t="s">
        <v>116</v>
      </c>
      <c r="AA432" s="37" t="s">
        <v>2496</v>
      </c>
      <c r="AB432" s="37" t="s">
        <v>2496</v>
      </c>
      <c r="AC432" s="37"/>
      <c r="AD432" s="37" t="s">
        <v>2518</v>
      </c>
      <c r="AE432" s="37"/>
      <c r="AF432" s="37" t="s">
        <v>2496</v>
      </c>
      <c r="AG432" s="37" t="s">
        <v>2496</v>
      </c>
      <c r="AH432" s="37" t="s">
        <v>2496</v>
      </c>
      <c r="AI432" s="37" t="s">
        <v>2496</v>
      </c>
      <c r="AJ432" s="37" t="s">
        <v>2496</v>
      </c>
      <c r="AK432" s="37" t="s">
        <v>2496</v>
      </c>
      <c r="AL432" s="37" t="s">
        <v>2496</v>
      </c>
      <c r="AM432" s="50" t="s">
        <v>8</v>
      </c>
      <c r="AN432" s="37" t="s">
        <v>116</v>
      </c>
      <c r="AO432" s="50" t="s">
        <v>140</v>
      </c>
      <c r="AP432" s="144" t="s">
        <v>143</v>
      </c>
      <c r="AQ432" s="50" t="s">
        <v>151</v>
      </c>
      <c r="AR432" s="50" t="s">
        <v>1369</v>
      </c>
      <c r="AS432" s="50"/>
      <c r="AT432" s="50" t="s">
        <v>5959</v>
      </c>
      <c r="AU432" s="50">
        <v>3174845193</v>
      </c>
      <c r="AV432" s="50">
        <v>3187600715</v>
      </c>
      <c r="AW432" s="50">
        <v>1</v>
      </c>
      <c r="AX432" s="37" t="s">
        <v>135</v>
      </c>
      <c r="AY432" s="50" t="s">
        <v>2496</v>
      </c>
      <c r="AZ432" s="58"/>
      <c r="BA432" s="50" t="s">
        <v>2496</v>
      </c>
      <c r="BB432" s="50" t="s">
        <v>2496</v>
      </c>
      <c r="BC432" s="50" t="s">
        <v>3607</v>
      </c>
      <c r="BD432" s="50"/>
      <c r="BE432" s="50" t="s">
        <v>2440</v>
      </c>
      <c r="BF432" s="50" t="s">
        <v>5</v>
      </c>
      <c r="BG432" s="50"/>
      <c r="BH432" s="50" t="s">
        <v>5960</v>
      </c>
      <c r="BI432" s="50" t="s">
        <v>5961</v>
      </c>
      <c r="BJ432" s="50" t="s">
        <v>3854</v>
      </c>
      <c r="BK432" s="50" t="s">
        <v>3771</v>
      </c>
      <c r="BL432" s="81">
        <v>29750</v>
      </c>
      <c r="BM432" s="50" t="s">
        <v>9</v>
      </c>
      <c r="BN432" s="50" t="s">
        <v>45</v>
      </c>
      <c r="BO432" s="50" t="s">
        <v>45</v>
      </c>
      <c r="BP432" s="50"/>
      <c r="BQ432" s="50"/>
      <c r="BR432" s="50"/>
      <c r="BS432" s="50"/>
      <c r="BT432" s="50"/>
      <c r="BU432" s="50"/>
      <c r="BV432" s="81"/>
      <c r="BW432" s="50" t="str">
        <f t="shared" si="34"/>
        <v/>
      </c>
      <c r="BX432" s="62"/>
      <c r="BY432" s="62"/>
      <c r="BZ432" s="62"/>
      <c r="CA432" s="50" t="s">
        <v>5</v>
      </c>
      <c r="CB432" s="50"/>
      <c r="CC432" s="50" t="s">
        <v>5957</v>
      </c>
      <c r="CD432" s="50" t="s">
        <v>3852</v>
      </c>
      <c r="CE432" s="50" t="s">
        <v>3808</v>
      </c>
      <c r="CF432" s="50" t="s">
        <v>3759</v>
      </c>
      <c r="CG432" s="81">
        <v>37500</v>
      </c>
      <c r="CH432" s="50">
        <f t="shared" ca="1" si="33"/>
        <v>20</v>
      </c>
      <c r="CI432" s="144" t="s">
        <v>9</v>
      </c>
      <c r="CJ432" s="144" t="s">
        <v>45</v>
      </c>
      <c r="CK432" s="144" t="s">
        <v>45</v>
      </c>
      <c r="CL432" s="50" t="s">
        <v>2443</v>
      </c>
      <c r="CM432" s="50" t="s">
        <v>2457</v>
      </c>
      <c r="CN432" s="50" t="s">
        <v>2496</v>
      </c>
      <c r="CO432" s="81">
        <v>44795</v>
      </c>
      <c r="CP432" s="50" t="s">
        <v>2495</v>
      </c>
      <c r="CQ432" s="50" t="s">
        <v>2496</v>
      </c>
      <c r="CR432" s="50"/>
      <c r="CS432" s="50" t="s">
        <v>2495</v>
      </c>
      <c r="CT432" s="50"/>
      <c r="CU432" s="50"/>
      <c r="CV432" s="50" t="s">
        <v>6141</v>
      </c>
      <c r="CW432" s="50" t="s">
        <v>6209</v>
      </c>
      <c r="CX432" s="50" t="s">
        <v>6210</v>
      </c>
      <c r="CY432" s="50" t="s">
        <v>2496</v>
      </c>
      <c r="CZ432" s="50"/>
      <c r="DA432" s="50"/>
      <c r="DB432" s="50"/>
      <c r="DC4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32" s="37"/>
    </row>
    <row r="433" spans="1:108" ht="45" customHeight="1" x14ac:dyDescent="0.3">
      <c r="A433" s="50" t="s">
        <v>5988</v>
      </c>
      <c r="B433" s="37" t="s">
        <v>2428</v>
      </c>
      <c r="C433" s="81">
        <v>44719</v>
      </c>
      <c r="D433" s="81">
        <v>44795</v>
      </c>
      <c r="E433" s="50" t="e">
        <f>VLOOKUP(MATRIZ_PRINCIPAL_USUARIOS[[#This Row],[NUMERO DE DOCUMENTO]],#REF!,2,0)</f>
        <v>#REF!</v>
      </c>
      <c r="F433" s="50" t="e">
        <f>VLOOKUP(MATRIZ_PRINCIPAL_USUARIOS[[#This Row],[NOMBRE COMPLETO]],$E$659:$E$682,1,0)</f>
        <v>#N/A</v>
      </c>
      <c r="G433" s="50"/>
      <c r="H433" s="50" t="s">
        <v>4102</v>
      </c>
      <c r="I433" s="50" t="s">
        <v>5619</v>
      </c>
      <c r="J433" s="37" t="str">
        <f>VLOOKUP(MATRIZ_PRINCIPAL_USUARIOS[[#This Row],[DUPLA]],DUPLAS[],2,0)</f>
        <v>PAOLA</v>
      </c>
      <c r="K433" s="50" t="s">
        <v>5</v>
      </c>
      <c r="L433" s="50" t="s">
        <v>5957</v>
      </c>
      <c r="M433" s="50" t="s">
        <v>5958</v>
      </c>
      <c r="N433" s="50" t="s">
        <v>3808</v>
      </c>
      <c r="O433" s="50" t="s">
        <v>3759</v>
      </c>
      <c r="P4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YORIANNIS DELCARMEN PEREZ GIL</v>
      </c>
      <c r="Q433" s="81">
        <v>37500</v>
      </c>
      <c r="R433" s="50">
        <f t="shared" ca="1" si="30"/>
        <v>20</v>
      </c>
      <c r="S433" s="50">
        <f t="shared" ca="1" si="31"/>
        <v>6</v>
      </c>
      <c r="T433" s="50">
        <f t="shared" ca="1" si="32"/>
        <v>14</v>
      </c>
      <c r="U433" s="37" t="str">
        <f ca="1">IF(MATRIZ_PRINCIPAL_USUARIOS[[#This Row],[FECHA DE NACIMIENTO]]&gt;0,CONCATENATE(R433," AÑOS ",S433," MESES ",T433," DIAS "),"")</f>
        <v xml:space="preserve">20 AÑOS 6 MESES 14 DIAS </v>
      </c>
      <c r="V4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3" s="50" t="s">
        <v>130</v>
      </c>
      <c r="X433" s="50" t="s">
        <v>9</v>
      </c>
      <c r="Y433" s="50" t="s">
        <v>45</v>
      </c>
      <c r="Z433" s="50" t="s">
        <v>45</v>
      </c>
      <c r="AA433" s="37" t="s">
        <v>2496</v>
      </c>
      <c r="AB433" s="37" t="s">
        <v>2496</v>
      </c>
      <c r="AC433" s="37"/>
      <c r="AD433" s="37" t="s">
        <v>2518</v>
      </c>
      <c r="AE433" s="37"/>
      <c r="AF433" s="37" t="s">
        <v>2496</v>
      </c>
      <c r="AG433" s="37" t="s">
        <v>2496</v>
      </c>
      <c r="AH433" s="37" t="s">
        <v>2496</v>
      </c>
      <c r="AI433" s="37" t="s">
        <v>2496</v>
      </c>
      <c r="AJ433" s="37" t="s">
        <v>2496</v>
      </c>
      <c r="AK433" s="37" t="s">
        <v>2496</v>
      </c>
      <c r="AL433" s="37" t="s">
        <v>2496</v>
      </c>
      <c r="AM433" s="50" t="s">
        <v>8</v>
      </c>
      <c r="AN433" s="37" t="s">
        <v>116</v>
      </c>
      <c r="AO433" s="50" t="s">
        <v>140</v>
      </c>
      <c r="AP433" s="144" t="s">
        <v>143</v>
      </c>
      <c r="AQ433" s="50" t="s">
        <v>151</v>
      </c>
      <c r="AR433" s="50" t="s">
        <v>1369</v>
      </c>
      <c r="AS433" s="50"/>
      <c r="AT433" s="50" t="s">
        <v>5959</v>
      </c>
      <c r="AU433" s="50">
        <v>3174845193</v>
      </c>
      <c r="AV433" s="50">
        <v>3187600715</v>
      </c>
      <c r="AW433" s="50">
        <v>1</v>
      </c>
      <c r="AX433" s="37" t="s">
        <v>135</v>
      </c>
      <c r="AY433" s="50" t="s">
        <v>2496</v>
      </c>
      <c r="AZ433" s="58"/>
      <c r="BA433" s="50" t="s">
        <v>2496</v>
      </c>
      <c r="BB433" s="50" t="s">
        <v>2496</v>
      </c>
      <c r="BC433" s="50" t="s">
        <v>3654</v>
      </c>
      <c r="BD433" s="50"/>
      <c r="BE433" s="50" t="s">
        <v>2434</v>
      </c>
      <c r="BF433" s="50" t="s">
        <v>5</v>
      </c>
      <c r="BG433" s="50"/>
      <c r="BH433" s="50" t="s">
        <v>5960</v>
      </c>
      <c r="BI433" s="50" t="s">
        <v>5961</v>
      </c>
      <c r="BJ433" s="50" t="s">
        <v>3854</v>
      </c>
      <c r="BK433" s="50" t="s">
        <v>3771</v>
      </c>
      <c r="BL433" s="81">
        <v>29750</v>
      </c>
      <c r="BM433" s="50" t="s">
        <v>9</v>
      </c>
      <c r="BN433" s="50" t="s">
        <v>45</v>
      </c>
      <c r="BO433" s="50" t="s">
        <v>45</v>
      </c>
      <c r="BP433" s="50"/>
      <c r="BQ433" s="50"/>
      <c r="BR433" s="50"/>
      <c r="BS433" s="50"/>
      <c r="BT433" s="50"/>
      <c r="BU433" s="50"/>
      <c r="BV433" s="81"/>
      <c r="BW433" s="50" t="str">
        <f t="shared" si="34"/>
        <v/>
      </c>
      <c r="BX433" s="62"/>
      <c r="BY433" s="62"/>
      <c r="BZ433" s="62"/>
      <c r="CA433" s="50"/>
      <c r="CB433" s="50"/>
      <c r="CC433" s="50"/>
      <c r="CD433" s="50"/>
      <c r="CE433" s="50"/>
      <c r="CF433" s="50"/>
      <c r="CG433" s="81"/>
      <c r="CH433" s="50" t="str">
        <f t="shared" si="33"/>
        <v/>
      </c>
      <c r="CI433" s="144"/>
      <c r="CJ433" s="144"/>
      <c r="CK433" s="144"/>
      <c r="CL433" s="50" t="s">
        <v>2490</v>
      </c>
      <c r="CM433" s="50" t="s">
        <v>2490</v>
      </c>
      <c r="CN433" s="50" t="s">
        <v>2495</v>
      </c>
      <c r="CO433" s="81" t="s">
        <v>5987</v>
      </c>
      <c r="CP433" s="50" t="s">
        <v>2495</v>
      </c>
      <c r="CQ433" s="50" t="s">
        <v>2496</v>
      </c>
      <c r="CR433" s="50" t="s">
        <v>2496</v>
      </c>
      <c r="CS433" s="50" t="s">
        <v>2496</v>
      </c>
      <c r="CT433" s="50" t="s">
        <v>2495</v>
      </c>
      <c r="CU433" s="50"/>
      <c r="CV433" s="50">
        <v>38</v>
      </c>
      <c r="CW433" s="50"/>
      <c r="CX433" s="50"/>
      <c r="CY433" s="50"/>
      <c r="CZ433" s="50"/>
      <c r="DA433" s="50"/>
      <c r="DB433" s="50">
        <v>30</v>
      </c>
      <c r="DC4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3" s="37"/>
    </row>
    <row r="434" spans="1:108" ht="45" customHeight="1" x14ac:dyDescent="0.3">
      <c r="A434" s="50">
        <v>1023990627</v>
      </c>
      <c r="B434" s="37" t="s">
        <v>2427</v>
      </c>
      <c r="C434" s="81">
        <v>44806</v>
      </c>
      <c r="D434" s="81"/>
      <c r="E434" s="50"/>
      <c r="F434" s="50"/>
      <c r="G434" s="50"/>
      <c r="H434" s="50" t="s">
        <v>4102</v>
      </c>
      <c r="I434" s="50" t="s">
        <v>5619</v>
      </c>
      <c r="J434" s="37" t="str">
        <f>VLOOKUP(MATRIZ_PRINCIPAL_USUARIOS[[#This Row],[DUPLA]],DUPLAS[],2,0)</f>
        <v>PAOLA</v>
      </c>
      <c r="K434" s="50" t="s">
        <v>1</v>
      </c>
      <c r="L434" s="50" t="s">
        <v>3894</v>
      </c>
      <c r="M434" s="50" t="s">
        <v>3782</v>
      </c>
      <c r="N434" s="50" t="s">
        <v>2618</v>
      </c>
      <c r="O434" s="50" t="s">
        <v>6226</v>
      </c>
      <c r="P4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LEON DAVID LINARES ZAMORA</v>
      </c>
      <c r="Q434" s="81">
        <v>44744</v>
      </c>
      <c r="R434" s="50">
        <f t="shared" ca="1" si="30"/>
        <v>0</v>
      </c>
      <c r="S434" s="50">
        <f t="shared" ca="1" si="31"/>
        <v>8</v>
      </c>
      <c r="T434" s="50">
        <f t="shared" ca="1" si="32"/>
        <v>13</v>
      </c>
      <c r="U434" s="37" t="str">
        <f ca="1">IF(MATRIZ_PRINCIPAL_USUARIOS[[#This Row],[FECHA DE NACIMIENTO]]&gt;0,CONCATENATE(R434," AÑOS ",S434," MESES ",T434," DIAS "),"")</f>
        <v xml:space="preserve">0 AÑOS 8 MESES 13 DIAS </v>
      </c>
      <c r="V4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34" s="50" t="s">
        <v>129</v>
      </c>
      <c r="X434" s="50" t="s">
        <v>8</v>
      </c>
      <c r="Y434" s="50" t="s">
        <v>116</v>
      </c>
      <c r="Z434" s="50" t="s">
        <v>116</v>
      </c>
      <c r="AA434" s="37" t="s">
        <v>2496</v>
      </c>
      <c r="AB434" s="37" t="s">
        <v>2496</v>
      </c>
      <c r="AC434" s="37"/>
      <c r="AD434" s="37" t="s">
        <v>2518</v>
      </c>
      <c r="AE434" s="37"/>
      <c r="AF434" s="37" t="s">
        <v>2496</v>
      </c>
      <c r="AG434" s="37" t="s">
        <v>2496</v>
      </c>
      <c r="AH434" s="37" t="s">
        <v>2496</v>
      </c>
      <c r="AI434" s="37" t="s">
        <v>2496</v>
      </c>
      <c r="AJ434" s="37" t="s">
        <v>2496</v>
      </c>
      <c r="AK434" s="37" t="s">
        <v>2496</v>
      </c>
      <c r="AL434" s="37" t="s">
        <v>2496</v>
      </c>
      <c r="AM434" s="50" t="s">
        <v>8</v>
      </c>
      <c r="AN434" s="37" t="s">
        <v>116</v>
      </c>
      <c r="AO434" s="50" t="s">
        <v>140</v>
      </c>
      <c r="AP434" s="144" t="s">
        <v>143</v>
      </c>
      <c r="AQ434" s="50" t="s">
        <v>151</v>
      </c>
      <c r="AR434" s="50" t="s">
        <v>4559</v>
      </c>
      <c r="AS434" s="50"/>
      <c r="AT434" s="50" t="s">
        <v>5769</v>
      </c>
      <c r="AU434" s="50">
        <v>3106809664</v>
      </c>
      <c r="AV434" s="50"/>
      <c r="AW434" s="50">
        <v>1</v>
      </c>
      <c r="AX434" s="37" t="s">
        <v>135</v>
      </c>
      <c r="AY434" s="50" t="s">
        <v>2496</v>
      </c>
      <c r="AZ434" s="58"/>
      <c r="BA434" s="50" t="s">
        <v>2496</v>
      </c>
      <c r="BB434" s="50" t="s">
        <v>2496</v>
      </c>
      <c r="BC434" s="50" t="s">
        <v>3654</v>
      </c>
      <c r="BD434" s="50"/>
      <c r="BE434" s="50" t="s">
        <v>2433</v>
      </c>
      <c r="BF434" s="50" t="s">
        <v>2</v>
      </c>
      <c r="BG434" s="50">
        <v>1015408006</v>
      </c>
      <c r="BH434" s="50" t="s">
        <v>2618</v>
      </c>
      <c r="BI434" s="50" t="s">
        <v>3895</v>
      </c>
      <c r="BJ434" s="50" t="s">
        <v>3694</v>
      </c>
      <c r="BK434" s="50" t="s">
        <v>5770</v>
      </c>
      <c r="BL434" s="81"/>
      <c r="BM434" s="50"/>
      <c r="BN434" s="50"/>
      <c r="BO434" s="50"/>
      <c r="BP434" s="50" t="s">
        <v>2</v>
      </c>
      <c r="BQ434" s="50">
        <v>1015408006</v>
      </c>
      <c r="BR434" s="50" t="s">
        <v>2618</v>
      </c>
      <c r="BS434" s="50" t="s">
        <v>3895</v>
      </c>
      <c r="BT434" s="50" t="s">
        <v>3694</v>
      </c>
      <c r="BU434" s="50" t="s">
        <v>5770</v>
      </c>
      <c r="BV434" s="81"/>
      <c r="BW434" s="50" t="str">
        <f t="shared" si="34"/>
        <v/>
      </c>
      <c r="BX434" s="62"/>
      <c r="BY434" s="62"/>
      <c r="BZ434" s="62"/>
      <c r="CA434" s="50" t="s">
        <v>2</v>
      </c>
      <c r="CB434" s="50">
        <v>1023864363</v>
      </c>
      <c r="CC434" s="50" t="s">
        <v>5765</v>
      </c>
      <c r="CD434" s="50" t="s">
        <v>5766</v>
      </c>
      <c r="CE434" s="50" t="s">
        <v>5767</v>
      </c>
      <c r="CF434" s="50" t="s">
        <v>5768</v>
      </c>
      <c r="CG434" s="81">
        <v>31620</v>
      </c>
      <c r="CH434" s="50">
        <f t="shared" ca="1" si="33"/>
        <v>36</v>
      </c>
      <c r="CI434" s="144" t="s">
        <v>8</v>
      </c>
      <c r="CJ434" s="144" t="s">
        <v>116</v>
      </c>
      <c r="CK434" s="144" t="s">
        <v>116</v>
      </c>
      <c r="CL434" s="50" t="s">
        <v>2490</v>
      </c>
      <c r="CM434" s="50" t="s">
        <v>2490</v>
      </c>
      <c r="CN434" s="50" t="s">
        <v>2495</v>
      </c>
      <c r="CO434" s="81">
        <v>44802</v>
      </c>
      <c r="CP434" s="50" t="s">
        <v>2495</v>
      </c>
      <c r="CQ434" s="50"/>
      <c r="CR434" s="50"/>
      <c r="CS434" s="50" t="s">
        <v>2496</v>
      </c>
      <c r="CT434" s="50"/>
      <c r="CU434" s="50"/>
      <c r="CV434" s="50" t="s">
        <v>5980</v>
      </c>
      <c r="CW434" s="50" t="s">
        <v>6207</v>
      </c>
      <c r="CX434" s="50" t="s">
        <v>5241</v>
      </c>
      <c r="CY434" s="50" t="s">
        <v>2495</v>
      </c>
      <c r="CZ434" s="50"/>
      <c r="DA434" s="50"/>
      <c r="DB434" s="50"/>
      <c r="DC4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34" s="37"/>
    </row>
    <row r="435" spans="1:108" ht="45" customHeight="1" x14ac:dyDescent="0.3">
      <c r="A435" s="50">
        <v>1023864363</v>
      </c>
      <c r="B435" s="37" t="s">
        <v>2428</v>
      </c>
      <c r="C435" s="81">
        <v>44719</v>
      </c>
      <c r="D435" s="81">
        <v>44805</v>
      </c>
      <c r="E435" s="50" t="e">
        <f>VLOOKUP(MATRIZ_PRINCIPAL_USUARIOS[[#This Row],[NUMERO DE DOCUMENTO]],#REF!,2,0)</f>
        <v>#REF!</v>
      </c>
      <c r="F435" s="50" t="e">
        <f>VLOOKUP(MATRIZ_PRINCIPAL_USUARIOS[[#This Row],[NOMBRE COMPLETO]],$E$659:$E$682,1,0)</f>
        <v>#N/A</v>
      </c>
      <c r="G435" s="50"/>
      <c r="H435" s="50" t="s">
        <v>4102</v>
      </c>
      <c r="I435" s="50" t="s">
        <v>5619</v>
      </c>
      <c r="J435" s="37" t="str">
        <f>VLOOKUP(MATRIZ_PRINCIPAL_USUARIOS[[#This Row],[DUPLA]],DUPLAS[],2,0)</f>
        <v>PAOLA</v>
      </c>
      <c r="K435" s="37" t="s">
        <v>2</v>
      </c>
      <c r="L435" s="37" t="s">
        <v>5765</v>
      </c>
      <c r="M435" s="37" t="s">
        <v>5766</v>
      </c>
      <c r="N435" s="37" t="s">
        <v>5767</v>
      </c>
      <c r="O435" s="37" t="s">
        <v>5768</v>
      </c>
      <c r="P4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JHENY JULIER ZAMORA  DUARTE</v>
      </c>
      <c r="Q435" s="81">
        <v>31620</v>
      </c>
      <c r="R435" s="50">
        <f t="shared" ca="1" si="30"/>
        <v>36</v>
      </c>
      <c r="S435" s="50">
        <f t="shared" ca="1" si="31"/>
        <v>7</v>
      </c>
      <c r="T435" s="50">
        <f t="shared" ca="1" si="32"/>
        <v>16</v>
      </c>
      <c r="U435" s="37" t="str">
        <f ca="1">IF(MATRIZ_PRINCIPAL_USUARIOS[[#This Row],[FECHA DE NACIMIENTO]]&gt;0,CONCATENATE(R435," AÑOS ",S435," MESES ",T435," DIAS "),"")</f>
        <v xml:space="preserve">36 AÑOS 7 MESES 16 DIAS </v>
      </c>
      <c r="V4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5" s="37" t="s">
        <v>130</v>
      </c>
      <c r="X435" s="37" t="s">
        <v>8</v>
      </c>
      <c r="Y435" s="140" t="s">
        <v>116</v>
      </c>
      <c r="Z435" s="140" t="s">
        <v>116</v>
      </c>
      <c r="AA435" s="37" t="s">
        <v>2496</v>
      </c>
      <c r="AB435" s="37" t="s">
        <v>2496</v>
      </c>
      <c r="AC435" s="37"/>
      <c r="AD435" s="37" t="s">
        <v>2518</v>
      </c>
      <c r="AE435" s="37"/>
      <c r="AF435" s="37" t="s">
        <v>2496</v>
      </c>
      <c r="AG435" s="37" t="s">
        <v>2496</v>
      </c>
      <c r="AH435" s="37" t="s">
        <v>2496</v>
      </c>
      <c r="AI435" s="37" t="s">
        <v>2496</v>
      </c>
      <c r="AJ435" s="37" t="s">
        <v>2496</v>
      </c>
      <c r="AK435" s="37" t="s">
        <v>2496</v>
      </c>
      <c r="AL435" s="37" t="s">
        <v>2496</v>
      </c>
      <c r="AM435" s="37" t="s">
        <v>8</v>
      </c>
      <c r="AN435" s="37" t="s">
        <v>116</v>
      </c>
      <c r="AO435" s="37" t="s">
        <v>140</v>
      </c>
      <c r="AP435" s="62" t="s">
        <v>143</v>
      </c>
      <c r="AQ435" s="37" t="s">
        <v>151</v>
      </c>
      <c r="AR435" s="37" t="s">
        <v>4559</v>
      </c>
      <c r="AS435" s="37"/>
      <c r="AT435" s="37" t="s">
        <v>5769</v>
      </c>
      <c r="AU435" s="37">
        <v>3106809664</v>
      </c>
      <c r="AV435" s="37"/>
      <c r="AW435" s="37">
        <v>1</v>
      </c>
      <c r="AX435" s="37" t="s">
        <v>135</v>
      </c>
      <c r="AY435" s="37" t="s">
        <v>2496</v>
      </c>
      <c r="AZ435" s="58" t="s">
        <v>3591</v>
      </c>
      <c r="BA435" s="140"/>
      <c r="BB435" s="140"/>
      <c r="BC435" s="140" t="s">
        <v>3654</v>
      </c>
      <c r="BD435" s="140"/>
      <c r="BE435" s="140"/>
      <c r="BF435" s="140"/>
      <c r="BG435" s="140"/>
      <c r="BH435" s="140"/>
      <c r="BI435" s="140"/>
      <c r="BJ435" s="140"/>
      <c r="BK435" s="140"/>
      <c r="BL435" s="140"/>
      <c r="BM435" s="140"/>
      <c r="BN435" s="140"/>
      <c r="BO435" s="37"/>
      <c r="BP435" s="37"/>
      <c r="BQ435" s="37"/>
      <c r="BR435" s="37"/>
      <c r="BS435" s="37"/>
      <c r="BT435" s="37"/>
      <c r="BU435" s="37"/>
      <c r="BV435" s="81"/>
      <c r="BW435" s="50" t="str">
        <f t="shared" si="34"/>
        <v/>
      </c>
      <c r="BX435" s="62"/>
      <c r="BY435" s="62"/>
      <c r="BZ435" s="62"/>
      <c r="CA435" s="37"/>
      <c r="CB435" s="37"/>
      <c r="CC435" s="37"/>
      <c r="CD435" s="37"/>
      <c r="CE435" s="37"/>
      <c r="CF435" s="37"/>
      <c r="CG435" s="81"/>
      <c r="CH435" s="50" t="str">
        <f t="shared" si="33"/>
        <v/>
      </c>
      <c r="CI435" s="62"/>
      <c r="CJ435" s="62"/>
      <c r="CK435" s="62"/>
      <c r="CL435" s="37" t="s">
        <v>2444</v>
      </c>
      <c r="CM435" s="37" t="s">
        <v>2450</v>
      </c>
      <c r="CN435" s="37" t="s">
        <v>2496</v>
      </c>
      <c r="CO435" s="81"/>
      <c r="CP435" s="37" t="s">
        <v>2496</v>
      </c>
      <c r="CQ435" s="37"/>
      <c r="CR435" s="81"/>
      <c r="CS435" s="37"/>
      <c r="CT435" s="37"/>
      <c r="CU435" s="37"/>
      <c r="CV435" s="37"/>
      <c r="CW435" s="37"/>
      <c r="CX435" s="37"/>
      <c r="CY435" s="37"/>
      <c r="CZ435" s="37"/>
      <c r="DA435" s="37"/>
      <c r="DB435" s="37"/>
      <c r="DC4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5" s="37"/>
    </row>
    <row r="436" spans="1:108" ht="45" customHeight="1" x14ac:dyDescent="0.3">
      <c r="A436" s="50">
        <v>1000931826</v>
      </c>
      <c r="B436" s="81" t="s">
        <v>2427</v>
      </c>
      <c r="C436" s="81">
        <v>44719</v>
      </c>
      <c r="D436" s="81"/>
      <c r="E436" s="50"/>
      <c r="F436" s="50"/>
      <c r="G436" s="50"/>
      <c r="H436" s="50" t="s">
        <v>4102</v>
      </c>
      <c r="I436" s="50" t="s">
        <v>5619</v>
      </c>
      <c r="J436" s="37" t="str">
        <f>VLOOKUP(MATRIZ_PRINCIPAL_USUARIOS[[#This Row],[DUPLA]],DUPLAS[],2,0)</f>
        <v>PAOLA</v>
      </c>
      <c r="K436" s="79" t="s">
        <v>2</v>
      </c>
      <c r="L436" s="79" t="s">
        <v>5962</v>
      </c>
      <c r="M436" s="79" t="s">
        <v>5963</v>
      </c>
      <c r="N436" s="79" t="s">
        <v>4085</v>
      </c>
      <c r="O436" s="79" t="s">
        <v>4989</v>
      </c>
      <c r="P4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SHIRLEY NORELLY ROZO GARRIDO</v>
      </c>
      <c r="Q436" s="81">
        <v>37138</v>
      </c>
      <c r="R436" s="50">
        <f t="shared" ca="1" si="30"/>
        <v>21</v>
      </c>
      <c r="S436" s="50">
        <f t="shared" ca="1" si="31"/>
        <v>6</v>
      </c>
      <c r="T436" s="50">
        <f t="shared" ca="1" si="32"/>
        <v>11</v>
      </c>
      <c r="U436" s="37" t="str">
        <f ca="1">IF(MATRIZ_PRINCIPAL_USUARIOS[[#This Row],[FECHA DE NACIMIENTO]]&gt;0,CONCATENATE(R436," AÑOS ",S436," MESES ",T436," DIAS "),"")</f>
        <v xml:space="preserve">21 AÑOS 6 MESES 11 DIAS </v>
      </c>
      <c r="V4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6" s="79" t="s">
        <v>130</v>
      </c>
      <c r="X436" s="79" t="s">
        <v>8</v>
      </c>
      <c r="Y436" s="140" t="s">
        <v>116</v>
      </c>
      <c r="Z436" s="140" t="s">
        <v>116</v>
      </c>
      <c r="AA436" s="37" t="s">
        <v>2496</v>
      </c>
      <c r="AB436" s="37" t="s">
        <v>2496</v>
      </c>
      <c r="AC436" s="37"/>
      <c r="AD436" s="37" t="s">
        <v>2518</v>
      </c>
      <c r="AE436" s="37"/>
      <c r="AF436" s="37" t="s">
        <v>2496</v>
      </c>
      <c r="AG436" s="37" t="s">
        <v>2496</v>
      </c>
      <c r="AH436" s="37" t="s">
        <v>2496</v>
      </c>
      <c r="AI436" s="37" t="s">
        <v>2496</v>
      </c>
      <c r="AJ436" s="37" t="s">
        <v>2496</v>
      </c>
      <c r="AK436" s="37" t="s">
        <v>2496</v>
      </c>
      <c r="AL436" s="37" t="s">
        <v>2496</v>
      </c>
      <c r="AM436" s="79" t="s">
        <v>8</v>
      </c>
      <c r="AN436" s="37" t="s">
        <v>116</v>
      </c>
      <c r="AO436" s="79" t="s">
        <v>140</v>
      </c>
      <c r="AP436" s="144" t="s">
        <v>143</v>
      </c>
      <c r="AQ436" s="37" t="s">
        <v>151</v>
      </c>
      <c r="AR436" s="37" t="s">
        <v>4539</v>
      </c>
      <c r="AS436" s="79"/>
      <c r="AT436" s="79" t="s">
        <v>5964</v>
      </c>
      <c r="AU436" s="50">
        <v>3208833167</v>
      </c>
      <c r="AV436" s="50">
        <v>3124866145</v>
      </c>
      <c r="AW436" s="50">
        <v>1</v>
      </c>
      <c r="AX436" s="37" t="s">
        <v>135</v>
      </c>
      <c r="AY436" s="79" t="s">
        <v>2495</v>
      </c>
      <c r="AZ436" s="58" t="s">
        <v>3598</v>
      </c>
      <c r="BA436" s="79" t="s">
        <v>2496</v>
      </c>
      <c r="BB436" s="79" t="s">
        <v>2496</v>
      </c>
      <c r="BC436" s="79" t="s">
        <v>3607</v>
      </c>
      <c r="BD436" s="79"/>
      <c r="BE436" s="79" t="s">
        <v>2439</v>
      </c>
      <c r="BF436" s="79" t="s">
        <v>2</v>
      </c>
      <c r="BG436" s="50">
        <v>1000929565</v>
      </c>
      <c r="BH436" s="79" t="s">
        <v>3933</v>
      </c>
      <c r="BI436" s="79" t="s">
        <v>3739</v>
      </c>
      <c r="BJ436" s="79" t="s">
        <v>4085</v>
      </c>
      <c r="BK436" s="79"/>
      <c r="BL436" s="81"/>
      <c r="BM436" s="79" t="s">
        <v>8</v>
      </c>
      <c r="BN436" s="50" t="s">
        <v>116</v>
      </c>
      <c r="BO436" s="50" t="s">
        <v>116</v>
      </c>
      <c r="BP436" s="79"/>
      <c r="BQ436" s="79"/>
      <c r="BR436" s="79"/>
      <c r="BS436" s="79"/>
      <c r="BT436" s="79"/>
      <c r="BU436" s="79"/>
      <c r="BV436" s="81"/>
      <c r="BW436" s="50" t="str">
        <f t="shared" si="34"/>
        <v/>
      </c>
      <c r="BX436" s="62"/>
      <c r="BY436" s="62"/>
      <c r="BZ436" s="62"/>
      <c r="CA436" s="79"/>
      <c r="CB436" s="79"/>
      <c r="CC436" s="79"/>
      <c r="CD436" s="79"/>
      <c r="CE436" s="79"/>
      <c r="CF436" s="79"/>
      <c r="CG436" s="81"/>
      <c r="CH436" s="50" t="str">
        <f t="shared" si="33"/>
        <v/>
      </c>
      <c r="CI436" s="141"/>
      <c r="CJ436" s="141"/>
      <c r="CK436" s="141"/>
      <c r="CL436" s="79" t="s">
        <v>2443</v>
      </c>
      <c r="CM436" s="79" t="s">
        <v>2457</v>
      </c>
      <c r="CN436" s="79" t="s">
        <v>2496</v>
      </c>
      <c r="CO436" s="81">
        <v>44719</v>
      </c>
      <c r="CP436" s="79"/>
      <c r="CQ436" s="79"/>
      <c r="CR436" s="79"/>
      <c r="CS436" s="79"/>
      <c r="CT436" s="79"/>
      <c r="CU436" s="79"/>
      <c r="CV436" s="79"/>
      <c r="CW436" s="79"/>
      <c r="CX436" s="79"/>
      <c r="CY436" s="79"/>
      <c r="CZ436" s="79"/>
      <c r="DA436" s="79"/>
      <c r="DB436" s="50">
        <v>8</v>
      </c>
      <c r="DC4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6" s="37"/>
    </row>
    <row r="437" spans="1:108" ht="45" customHeight="1" x14ac:dyDescent="0.3">
      <c r="A437" s="50">
        <v>1010231306</v>
      </c>
      <c r="B437" s="81" t="s">
        <v>2427</v>
      </c>
      <c r="C437" s="81">
        <v>44719</v>
      </c>
      <c r="D437" s="81"/>
      <c r="E437" s="50"/>
      <c r="F437" s="50"/>
      <c r="G437" s="50"/>
      <c r="H437" s="50" t="s">
        <v>4102</v>
      </c>
      <c r="I437" s="50" t="s">
        <v>5619</v>
      </c>
      <c r="J437" s="37" t="str">
        <f>VLOOKUP(MATRIZ_PRINCIPAL_USUARIOS[[#This Row],[DUPLA]],DUPLAS[],2,0)</f>
        <v>PAOLA</v>
      </c>
      <c r="K437" s="79" t="s">
        <v>2</v>
      </c>
      <c r="L437" s="79" t="s">
        <v>3952</v>
      </c>
      <c r="M437" s="79" t="s">
        <v>5774</v>
      </c>
      <c r="N437" s="79" t="s">
        <v>5965</v>
      </c>
      <c r="O437" s="79" t="s">
        <v>4711</v>
      </c>
      <c r="P4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ANGIE JOHANNA MAZABUEL HURTADO</v>
      </c>
      <c r="Q437" s="81">
        <v>35409</v>
      </c>
      <c r="R437" s="50">
        <f t="shared" ca="1" si="30"/>
        <v>26</v>
      </c>
      <c r="S437" s="50">
        <f t="shared" ca="1" si="31"/>
        <v>3</v>
      </c>
      <c r="T437" s="50">
        <f t="shared" ca="1" si="32"/>
        <v>5</v>
      </c>
      <c r="U437" s="37" t="str">
        <f ca="1">IF(MATRIZ_PRINCIPAL_USUARIOS[[#This Row],[FECHA DE NACIMIENTO]]&gt;0,CONCATENATE(R437," AÑOS ",S437," MESES ",T437," DIAS "),"")</f>
        <v xml:space="preserve">26 AÑOS 3 MESES 5 DIAS </v>
      </c>
      <c r="V4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7" s="79" t="s">
        <v>130</v>
      </c>
      <c r="X437" s="79" t="s">
        <v>8</v>
      </c>
      <c r="Y437" s="140" t="s">
        <v>116</v>
      </c>
      <c r="Z437" s="140" t="s">
        <v>116</v>
      </c>
      <c r="AA437" s="37" t="s">
        <v>2496</v>
      </c>
      <c r="AB437" s="37" t="s">
        <v>2496</v>
      </c>
      <c r="AC437" s="37"/>
      <c r="AD437" s="37" t="s">
        <v>2518</v>
      </c>
      <c r="AE437" s="37"/>
      <c r="AF437" s="37" t="s">
        <v>2496</v>
      </c>
      <c r="AG437" s="37" t="s">
        <v>2496</v>
      </c>
      <c r="AH437" s="37" t="s">
        <v>2496</v>
      </c>
      <c r="AI437" s="37" t="s">
        <v>2496</v>
      </c>
      <c r="AJ437" s="37" t="s">
        <v>2496</v>
      </c>
      <c r="AK437" s="37" t="s">
        <v>2496</v>
      </c>
      <c r="AL437" s="37" t="s">
        <v>2496</v>
      </c>
      <c r="AM437" s="79" t="s">
        <v>8</v>
      </c>
      <c r="AN437" s="37" t="s">
        <v>116</v>
      </c>
      <c r="AO437" s="79" t="s">
        <v>140</v>
      </c>
      <c r="AP437" s="144" t="s">
        <v>143</v>
      </c>
      <c r="AQ437" s="37" t="s">
        <v>151</v>
      </c>
      <c r="AR437" s="37" t="s">
        <v>5966</v>
      </c>
      <c r="AS437" s="79"/>
      <c r="AT437" s="79"/>
      <c r="AU437" s="50">
        <v>3224737956</v>
      </c>
      <c r="AV437" s="50">
        <v>3177465714</v>
      </c>
      <c r="AW437" s="50">
        <v>0</v>
      </c>
      <c r="AX437" s="37" t="s">
        <v>135</v>
      </c>
      <c r="AY437" s="79" t="s">
        <v>2495</v>
      </c>
      <c r="AZ437" s="58" t="s">
        <v>3652</v>
      </c>
      <c r="BA437" s="79" t="s">
        <v>2496</v>
      </c>
      <c r="BB437" s="79" t="s">
        <v>2496</v>
      </c>
      <c r="BC437" s="79" t="s">
        <v>3607</v>
      </c>
      <c r="BD437" s="79"/>
      <c r="BE437" s="79" t="s">
        <v>2437</v>
      </c>
      <c r="BF437" s="79" t="s">
        <v>2</v>
      </c>
      <c r="BG437" s="50">
        <v>1023018834</v>
      </c>
      <c r="BH437" s="79" t="s">
        <v>5967</v>
      </c>
      <c r="BI437" s="79" t="s">
        <v>3934</v>
      </c>
      <c r="BJ437" s="79" t="s">
        <v>5968</v>
      </c>
      <c r="BK437" s="79" t="s">
        <v>5969</v>
      </c>
      <c r="BL437" s="81">
        <v>35462</v>
      </c>
      <c r="BM437" s="79" t="s">
        <v>8</v>
      </c>
      <c r="BN437" s="79" t="s">
        <v>26</v>
      </c>
      <c r="BO437" s="79" t="s">
        <v>2740</v>
      </c>
      <c r="BP437" s="79"/>
      <c r="BQ437" s="79"/>
      <c r="BR437" s="79"/>
      <c r="BS437" s="79"/>
      <c r="BT437" s="79"/>
      <c r="BU437" s="79"/>
      <c r="BV437" s="81"/>
      <c r="BW437" s="50" t="str">
        <f t="shared" si="34"/>
        <v/>
      </c>
      <c r="BX437" s="62"/>
      <c r="BY437" s="62"/>
      <c r="BZ437" s="62"/>
      <c r="CA437" s="79"/>
      <c r="CB437" s="79"/>
      <c r="CC437" s="79"/>
      <c r="CD437" s="79"/>
      <c r="CE437" s="79"/>
      <c r="CF437" s="79"/>
      <c r="CG437" s="81"/>
      <c r="CH437" s="50" t="str">
        <f t="shared" si="33"/>
        <v/>
      </c>
      <c r="CI437" s="141"/>
      <c r="CJ437" s="141"/>
      <c r="CK437" s="141"/>
      <c r="CL437" s="79" t="s">
        <v>2443</v>
      </c>
      <c r="CM437" s="79" t="s">
        <v>2470</v>
      </c>
      <c r="CN437" s="79" t="s">
        <v>2496</v>
      </c>
      <c r="CO437" s="81">
        <v>44719</v>
      </c>
      <c r="CP437" s="79"/>
      <c r="CQ437" s="79"/>
      <c r="CR437" s="79"/>
      <c r="CS437" s="79"/>
      <c r="CT437" s="79"/>
      <c r="CU437" s="79"/>
      <c r="CV437" s="79"/>
      <c r="CW437" s="79"/>
      <c r="CX437" s="79"/>
      <c r="CY437" s="79"/>
      <c r="CZ437" s="79"/>
      <c r="DA437" s="79"/>
      <c r="DB437" s="50">
        <v>20</v>
      </c>
      <c r="DC4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7" s="37"/>
    </row>
    <row r="438" spans="1:108" ht="45" customHeight="1" x14ac:dyDescent="0.3">
      <c r="A438" s="50">
        <v>1023990310</v>
      </c>
      <c r="B438" s="37" t="s">
        <v>2427</v>
      </c>
      <c r="C438" s="81">
        <v>44761</v>
      </c>
      <c r="D438" s="81"/>
      <c r="E438" s="50"/>
      <c r="F438" s="50"/>
      <c r="G438" s="50"/>
      <c r="H438" s="37" t="s">
        <v>4102</v>
      </c>
      <c r="I438" s="50" t="s">
        <v>5619</v>
      </c>
      <c r="J438" s="37" t="str">
        <f>VLOOKUP(MATRIZ_PRINCIPAL_USUARIOS[[#This Row],[DUPLA]],DUPLAS[],2,0)</f>
        <v>PAOLA</v>
      </c>
      <c r="K438" s="37" t="s">
        <v>1</v>
      </c>
      <c r="L438" s="37" t="s">
        <v>6052</v>
      </c>
      <c r="M438" s="37" t="s">
        <v>4877</v>
      </c>
      <c r="N438" s="37" t="s">
        <v>3889</v>
      </c>
      <c r="O438" s="37" t="s">
        <v>5627</v>
      </c>
      <c r="P4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AYLA MICHELLE DELGADO FANDIÑO</v>
      </c>
      <c r="Q438" s="81">
        <v>44736</v>
      </c>
      <c r="R438" s="50">
        <f t="shared" ca="1" si="30"/>
        <v>0</v>
      </c>
      <c r="S438" s="50">
        <f t="shared" ca="1" si="31"/>
        <v>8</v>
      </c>
      <c r="T438" s="50">
        <f t="shared" ca="1" si="32"/>
        <v>19</v>
      </c>
      <c r="U438" s="37" t="str">
        <f ca="1">IF(MATRIZ_PRINCIPAL_USUARIOS[[#This Row],[FECHA DE NACIMIENTO]]&gt;0,CONCATENATE(R438," AÑOS ",S438," MESES ",T438," DIAS "),"")</f>
        <v xml:space="preserve">0 AÑOS 8 MESES 19 DIAS </v>
      </c>
      <c r="V4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38" s="138" t="s">
        <v>130</v>
      </c>
      <c r="X438" s="37" t="s">
        <v>8</v>
      </c>
      <c r="Y438" s="140" t="s">
        <v>116</v>
      </c>
      <c r="Z438" s="140" t="s">
        <v>116</v>
      </c>
      <c r="AA438" s="37" t="s">
        <v>2496</v>
      </c>
      <c r="AB438" s="37" t="s">
        <v>2496</v>
      </c>
      <c r="AC438" s="37"/>
      <c r="AD438" s="37" t="s">
        <v>2518</v>
      </c>
      <c r="AE438" s="37"/>
      <c r="AF438" s="37" t="s">
        <v>2496</v>
      </c>
      <c r="AG438" s="37" t="s">
        <v>2496</v>
      </c>
      <c r="AH438" s="37" t="s">
        <v>2496</v>
      </c>
      <c r="AI438" s="37" t="s">
        <v>2496</v>
      </c>
      <c r="AJ438" s="37" t="s">
        <v>2496</v>
      </c>
      <c r="AK438" s="37" t="s">
        <v>2496</v>
      </c>
      <c r="AL438" s="37" t="s">
        <v>2496</v>
      </c>
      <c r="AM438" s="37" t="s">
        <v>8</v>
      </c>
      <c r="AN438" s="37" t="s">
        <v>116</v>
      </c>
      <c r="AO438" s="37" t="s">
        <v>140</v>
      </c>
      <c r="AP438" s="62" t="s">
        <v>143</v>
      </c>
      <c r="AQ438" s="37" t="s">
        <v>151</v>
      </c>
      <c r="AR438" s="37" t="s">
        <v>4102</v>
      </c>
      <c r="AS438" s="37"/>
      <c r="AT438" s="37" t="s">
        <v>5970</v>
      </c>
      <c r="AU438" s="37">
        <v>3135622873</v>
      </c>
      <c r="AV438" s="37"/>
      <c r="AW438" s="37">
        <v>1</v>
      </c>
      <c r="AX438" s="37" t="s">
        <v>135</v>
      </c>
      <c r="AY438" s="37" t="s">
        <v>2496</v>
      </c>
      <c r="AZ438" s="58"/>
      <c r="BA438" s="37" t="s">
        <v>2496</v>
      </c>
      <c r="BB438" s="37" t="s">
        <v>2496</v>
      </c>
      <c r="BC438" s="37" t="s">
        <v>3654</v>
      </c>
      <c r="BD438" s="37"/>
      <c r="BE438" s="37" t="s">
        <v>2434</v>
      </c>
      <c r="BF438" s="37" t="s">
        <v>2</v>
      </c>
      <c r="BG438" s="37">
        <v>1014218058</v>
      </c>
      <c r="BH438" s="37" t="s">
        <v>5629</v>
      </c>
      <c r="BI438" s="37" t="s">
        <v>5630</v>
      </c>
      <c r="BJ438" s="37" t="s">
        <v>5627</v>
      </c>
      <c r="BK438" s="37" t="s">
        <v>3746</v>
      </c>
      <c r="BL438" s="81">
        <v>33242</v>
      </c>
      <c r="BM438" s="37" t="s">
        <v>8</v>
      </c>
      <c r="BN438" s="37" t="s">
        <v>19</v>
      </c>
      <c r="BO438" s="37" t="s">
        <v>2975</v>
      </c>
      <c r="BP438" s="37" t="s">
        <v>2</v>
      </c>
      <c r="BQ438" s="37">
        <v>1010185025</v>
      </c>
      <c r="BR438" s="79" t="s">
        <v>3726</v>
      </c>
      <c r="BS438" s="79" t="s">
        <v>3734</v>
      </c>
      <c r="BT438" s="79" t="s">
        <v>3889</v>
      </c>
      <c r="BU438" s="79" t="s">
        <v>3808</v>
      </c>
      <c r="BV438" s="81">
        <v>32751</v>
      </c>
      <c r="BW438" s="50">
        <f t="shared" ca="1" si="34"/>
        <v>33</v>
      </c>
      <c r="BX438" s="62" t="s">
        <v>8</v>
      </c>
      <c r="BY438" s="62" t="s">
        <v>23</v>
      </c>
      <c r="BZ438" s="62" t="s">
        <v>3543</v>
      </c>
      <c r="CA438" s="37" t="s">
        <v>2</v>
      </c>
      <c r="CB438" s="37">
        <v>1014218058</v>
      </c>
      <c r="CC438" s="37" t="s">
        <v>5629</v>
      </c>
      <c r="CD438" s="37" t="s">
        <v>5630</v>
      </c>
      <c r="CE438" s="37" t="s">
        <v>5627</v>
      </c>
      <c r="CF438" s="37" t="s">
        <v>3746</v>
      </c>
      <c r="CG438" s="81">
        <v>33242</v>
      </c>
      <c r="CH438" s="50">
        <f t="shared" ca="1" si="33"/>
        <v>32</v>
      </c>
      <c r="CI438" s="62" t="s">
        <v>8</v>
      </c>
      <c r="CJ438" s="62" t="s">
        <v>19</v>
      </c>
      <c r="CK438" s="62" t="s">
        <v>2975</v>
      </c>
      <c r="CL438" s="37" t="s">
        <v>2444</v>
      </c>
      <c r="CM438" s="37" t="s">
        <v>2468</v>
      </c>
      <c r="CN438" s="37" t="s">
        <v>2496</v>
      </c>
      <c r="CO438" s="81">
        <v>44761</v>
      </c>
      <c r="CP438" s="37" t="s">
        <v>2496</v>
      </c>
      <c r="CQ438" s="37" t="s">
        <v>2496</v>
      </c>
      <c r="CR438" s="37"/>
      <c r="CS438" s="37" t="s">
        <v>2495</v>
      </c>
      <c r="CT438" s="37" t="s">
        <v>4082</v>
      </c>
      <c r="CU438" s="37"/>
      <c r="CV438" s="37" t="s">
        <v>6053</v>
      </c>
      <c r="CW438" s="37"/>
      <c r="CX438" s="37"/>
      <c r="CY438" s="37" t="s">
        <v>2496</v>
      </c>
      <c r="CZ438" s="37">
        <v>0</v>
      </c>
      <c r="DA438" s="37">
        <v>1</v>
      </c>
      <c r="DB438" s="37"/>
      <c r="DC4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38" s="37"/>
    </row>
    <row r="439" spans="1:108" ht="45" customHeight="1" x14ac:dyDescent="0.3">
      <c r="A439" s="50">
        <v>1014218058</v>
      </c>
      <c r="B439" s="81" t="s">
        <v>2428</v>
      </c>
      <c r="C439" s="81">
        <v>44719</v>
      </c>
      <c r="D439" s="81">
        <v>44760</v>
      </c>
      <c r="E439" s="50" t="e">
        <f>VLOOKUP(MATRIZ_PRINCIPAL_USUARIOS[[#This Row],[NUMERO DE DOCUMENTO]],#REF!,2,0)</f>
        <v>#REF!</v>
      </c>
      <c r="F439" s="50" t="e">
        <f>VLOOKUP(MATRIZ_PRINCIPAL_USUARIOS[[#This Row],[NOMBRE COMPLETO]],$E$659:$E$682,1,0)</f>
        <v>#N/A</v>
      </c>
      <c r="G439" s="50"/>
      <c r="H439" s="50" t="s">
        <v>4102</v>
      </c>
      <c r="I439" s="50" t="s">
        <v>5619</v>
      </c>
      <c r="J439" s="37" t="str">
        <f>VLOOKUP(MATRIZ_PRINCIPAL_USUARIOS[[#This Row],[DUPLA]],DUPLAS[],2,0)</f>
        <v>PAOLA</v>
      </c>
      <c r="K439" s="79" t="s">
        <v>2</v>
      </c>
      <c r="L439" s="79" t="s">
        <v>5629</v>
      </c>
      <c r="M439" s="79" t="s">
        <v>5630</v>
      </c>
      <c r="N439" s="79" t="s">
        <v>5627</v>
      </c>
      <c r="O439" s="79" t="s">
        <v>3746</v>
      </c>
      <c r="P4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MIREYA ROCIO FANDIÑO GOMEZ</v>
      </c>
      <c r="Q439" s="81">
        <v>33242</v>
      </c>
      <c r="R439" s="50">
        <f t="shared" ca="1" si="30"/>
        <v>32</v>
      </c>
      <c r="S439" s="50">
        <f t="shared" ca="1" si="31"/>
        <v>2</v>
      </c>
      <c r="T439" s="50">
        <f t="shared" ca="1" si="32"/>
        <v>11</v>
      </c>
      <c r="U439" s="37" t="str">
        <f ca="1">IF(MATRIZ_PRINCIPAL_USUARIOS[[#This Row],[FECHA DE NACIMIENTO]]&gt;0,CONCATENATE(R439," AÑOS ",S439," MESES ",T439," DIAS "),"")</f>
        <v xml:space="preserve">32 AÑOS 2 MESES 11 DIAS </v>
      </c>
      <c r="V4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39" s="79" t="s">
        <v>130</v>
      </c>
      <c r="X439" s="79" t="s">
        <v>8</v>
      </c>
      <c r="Y439" s="79" t="s">
        <v>19</v>
      </c>
      <c r="Z439" s="79" t="s">
        <v>2975</v>
      </c>
      <c r="AA439" s="37" t="s">
        <v>2496</v>
      </c>
      <c r="AB439" s="37" t="s">
        <v>2496</v>
      </c>
      <c r="AC439" s="37"/>
      <c r="AD439" s="37" t="s">
        <v>2518</v>
      </c>
      <c r="AE439" s="37"/>
      <c r="AF439" s="37" t="s">
        <v>2496</v>
      </c>
      <c r="AG439" s="37" t="s">
        <v>2496</v>
      </c>
      <c r="AH439" s="37" t="s">
        <v>2496</v>
      </c>
      <c r="AI439" s="37" t="s">
        <v>2496</v>
      </c>
      <c r="AJ439" s="37" t="s">
        <v>2496</v>
      </c>
      <c r="AK439" s="37" t="s">
        <v>2496</v>
      </c>
      <c r="AL439" s="37" t="s">
        <v>2496</v>
      </c>
      <c r="AM439" s="79" t="s">
        <v>8</v>
      </c>
      <c r="AN439" s="37" t="s">
        <v>116</v>
      </c>
      <c r="AO439" s="79" t="s">
        <v>140</v>
      </c>
      <c r="AP439" s="144" t="s">
        <v>143</v>
      </c>
      <c r="AQ439" s="37" t="s">
        <v>151</v>
      </c>
      <c r="AR439" s="37" t="s">
        <v>4102</v>
      </c>
      <c r="AS439" s="79"/>
      <c r="AT439" s="79" t="s">
        <v>5970</v>
      </c>
      <c r="AU439" s="50">
        <v>3135622873</v>
      </c>
      <c r="AV439" s="50"/>
      <c r="AW439" s="50">
        <v>1</v>
      </c>
      <c r="AX439" s="37" t="s">
        <v>135</v>
      </c>
      <c r="AY439" s="79" t="s">
        <v>2496</v>
      </c>
      <c r="AZ439" s="58"/>
      <c r="BA439" s="79" t="s">
        <v>2496</v>
      </c>
      <c r="BB439" s="79" t="s">
        <v>2496</v>
      </c>
      <c r="BC439" s="79" t="s">
        <v>3654</v>
      </c>
      <c r="BD439" s="79"/>
      <c r="BE439" s="79" t="s">
        <v>2437</v>
      </c>
      <c r="BF439" s="79" t="s">
        <v>2</v>
      </c>
      <c r="BG439" s="50">
        <v>1010185025</v>
      </c>
      <c r="BH439" s="79" t="s">
        <v>3726</v>
      </c>
      <c r="BI439" s="79" t="s">
        <v>3734</v>
      </c>
      <c r="BJ439" s="79" t="s">
        <v>3889</v>
      </c>
      <c r="BK439" s="79" t="s">
        <v>3808</v>
      </c>
      <c r="BL439" s="81">
        <v>32751</v>
      </c>
      <c r="BM439" s="79" t="s">
        <v>8</v>
      </c>
      <c r="BN439" s="79" t="s">
        <v>23</v>
      </c>
      <c r="BO439" s="79" t="s">
        <v>3543</v>
      </c>
      <c r="BP439" s="79"/>
      <c r="BQ439" s="79"/>
      <c r="BR439" s="79"/>
      <c r="BS439" s="79"/>
      <c r="BT439" s="79"/>
      <c r="BU439" s="79"/>
      <c r="BV439" s="81"/>
      <c r="BW439" s="50" t="str">
        <f t="shared" si="34"/>
        <v/>
      </c>
      <c r="BX439" s="62"/>
      <c r="BY439" s="62"/>
      <c r="BZ439" s="62"/>
      <c r="CA439" s="79"/>
      <c r="CB439" s="79"/>
      <c r="CC439" s="79"/>
      <c r="CD439" s="79"/>
      <c r="CE439" s="79"/>
      <c r="CF439" s="79"/>
      <c r="CG439" s="81"/>
      <c r="CH439" s="50" t="str">
        <f t="shared" si="33"/>
        <v/>
      </c>
      <c r="CI439" s="141"/>
      <c r="CJ439" s="141"/>
      <c r="CK439" s="141"/>
      <c r="CL439" s="79" t="s">
        <v>2490</v>
      </c>
      <c r="CM439" s="79" t="s">
        <v>2490</v>
      </c>
      <c r="CN439" s="79" t="s">
        <v>2496</v>
      </c>
      <c r="CO439" s="81">
        <v>44719</v>
      </c>
      <c r="CP439" s="79"/>
      <c r="CQ439" s="79"/>
      <c r="CR439" s="79"/>
      <c r="CS439" s="79"/>
      <c r="CT439" s="79"/>
      <c r="CU439" s="79"/>
      <c r="CV439" s="79"/>
      <c r="CW439" s="79"/>
      <c r="CX439" s="79"/>
      <c r="CY439" s="79"/>
      <c r="CZ439" s="79"/>
      <c r="DA439" s="79"/>
      <c r="DB439" s="50">
        <v>34</v>
      </c>
      <c r="DC4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39" s="37"/>
    </row>
    <row r="440" spans="1:108" ht="45" customHeight="1" x14ac:dyDescent="0.3">
      <c r="A440" s="50">
        <v>1023048717</v>
      </c>
      <c r="B440" s="81" t="s">
        <v>2428</v>
      </c>
      <c r="C440" s="81">
        <v>44761</v>
      </c>
      <c r="D440" s="81">
        <v>44837</v>
      </c>
      <c r="E440" s="50" t="e">
        <f>VLOOKUP(MATRIZ_PRINCIPAL_USUARIOS[[#This Row],[NUMERO DE DOCUMENTO]],#REF!,2,0)</f>
        <v>#REF!</v>
      </c>
      <c r="F440" s="154" t="e">
        <f>VLOOKUP(MATRIZ_PRINCIPAL_USUARIOS[[#This Row],[NOMBRE COMPLETO]],$E$659:$E$682,1,0)</f>
        <v>#N/A</v>
      </c>
      <c r="G440" s="50" t="s">
        <v>3686</v>
      </c>
      <c r="H440" s="50" t="s">
        <v>4102</v>
      </c>
      <c r="I440" s="50" t="s">
        <v>5619</v>
      </c>
      <c r="J440" s="37" t="str">
        <f>VLOOKUP(MATRIZ_PRINCIPAL_USUARIOS[[#This Row],[DUPLA]],DUPLAS[],2,0)</f>
        <v>PAOLA</v>
      </c>
      <c r="K440" s="79" t="s">
        <v>1</v>
      </c>
      <c r="L440" s="79" t="s">
        <v>6057</v>
      </c>
      <c r="M440" s="79" t="s">
        <v>2620</v>
      </c>
      <c r="N440" s="79" t="s">
        <v>6002</v>
      </c>
      <c r="O440" s="79" t="s">
        <v>4450</v>
      </c>
      <c r="P4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LIAN SANTIAGO ARREDONDO ANDRADE</v>
      </c>
      <c r="Q440" s="81">
        <v>44728</v>
      </c>
      <c r="R440" s="50">
        <f t="shared" ca="1" si="30"/>
        <v>0</v>
      </c>
      <c r="S440" s="50">
        <f t="shared" ca="1" si="31"/>
        <v>8</v>
      </c>
      <c r="T440" s="50">
        <f t="shared" ca="1" si="32"/>
        <v>27</v>
      </c>
      <c r="U440" s="37" t="str">
        <f ca="1">IF(MATRIZ_PRINCIPAL_USUARIOS[[#This Row],[FECHA DE NACIMIENTO]]&gt;0,CONCATENATE(R440," AÑOS ",S440," MESES ",T440," DIAS "),"")</f>
        <v xml:space="preserve">0 AÑOS 8 MESES 27 DIAS </v>
      </c>
      <c r="V4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0" s="139" t="s">
        <v>129</v>
      </c>
      <c r="X440" s="79" t="s">
        <v>8</v>
      </c>
      <c r="Y440" s="79" t="s">
        <v>116</v>
      </c>
      <c r="Z440" s="79" t="s">
        <v>116</v>
      </c>
      <c r="AA440" s="37" t="s">
        <v>2496</v>
      </c>
      <c r="AB440" s="37" t="s">
        <v>2496</v>
      </c>
      <c r="AC440" s="37"/>
      <c r="AD440" s="37" t="s">
        <v>2518</v>
      </c>
      <c r="AE440" s="37"/>
      <c r="AF440" s="37" t="s">
        <v>2496</v>
      </c>
      <c r="AG440" s="37" t="s">
        <v>2496</v>
      </c>
      <c r="AH440" s="37" t="s">
        <v>2496</v>
      </c>
      <c r="AI440" s="37" t="s">
        <v>2496</v>
      </c>
      <c r="AJ440" s="37" t="s">
        <v>2496</v>
      </c>
      <c r="AK440" s="37" t="s">
        <v>2496</v>
      </c>
      <c r="AL440" s="37" t="s">
        <v>2496</v>
      </c>
      <c r="AM440" s="79" t="s">
        <v>8</v>
      </c>
      <c r="AN440" s="37" t="s">
        <v>116</v>
      </c>
      <c r="AO440" s="79" t="s">
        <v>140</v>
      </c>
      <c r="AP440" s="144" t="s">
        <v>143</v>
      </c>
      <c r="AQ440" s="37" t="s">
        <v>151</v>
      </c>
      <c r="AR440" s="37" t="s">
        <v>6003</v>
      </c>
      <c r="AS440" s="79"/>
      <c r="AT440" s="79" t="s">
        <v>6004</v>
      </c>
      <c r="AU440" s="50">
        <v>3144742864</v>
      </c>
      <c r="AV440" s="50"/>
      <c r="AW440" s="50">
        <v>1</v>
      </c>
      <c r="AX440" s="37" t="s">
        <v>135</v>
      </c>
      <c r="AY440" s="79" t="s">
        <v>2496</v>
      </c>
      <c r="AZ440" s="58"/>
      <c r="BA440" s="79" t="s">
        <v>2496</v>
      </c>
      <c r="BB440" s="79" t="s">
        <v>2496</v>
      </c>
      <c r="BC440" s="79" t="s">
        <v>3654</v>
      </c>
      <c r="BD440" s="79"/>
      <c r="BE440" s="79" t="s">
        <v>2440</v>
      </c>
      <c r="BF440" s="79" t="s">
        <v>2</v>
      </c>
      <c r="BG440" s="50">
        <v>52316925</v>
      </c>
      <c r="BH440" s="79" t="s">
        <v>4053</v>
      </c>
      <c r="BI440" s="79" t="s">
        <v>5629</v>
      </c>
      <c r="BJ440" s="79" t="s">
        <v>4450</v>
      </c>
      <c r="BK440" s="79"/>
      <c r="BL440" s="81">
        <v>28194</v>
      </c>
      <c r="BM440" s="79" t="s">
        <v>8</v>
      </c>
      <c r="BN440" s="79" t="s">
        <v>116</v>
      </c>
      <c r="BO440" s="79" t="s">
        <v>116</v>
      </c>
      <c r="BP440" s="79"/>
      <c r="BQ440" s="79"/>
      <c r="BR440" s="79"/>
      <c r="BS440" s="79"/>
      <c r="BT440" s="79"/>
      <c r="BU440" s="79"/>
      <c r="BV440" s="81"/>
      <c r="BW440" s="50" t="str">
        <f t="shared" si="34"/>
        <v/>
      </c>
      <c r="BX440" s="62"/>
      <c r="BY440" s="62"/>
      <c r="BZ440" s="62"/>
      <c r="CA440" s="79" t="s">
        <v>3</v>
      </c>
      <c r="CB440" s="50">
        <v>1111664287</v>
      </c>
      <c r="CC440" s="79" t="s">
        <v>6001</v>
      </c>
      <c r="CD440" s="79" t="s">
        <v>3936</v>
      </c>
      <c r="CE440" s="79" t="s">
        <v>6002</v>
      </c>
      <c r="CF440" s="79" t="s">
        <v>4450</v>
      </c>
      <c r="CG440" s="81">
        <v>38530</v>
      </c>
      <c r="CH440" s="50">
        <f t="shared" ca="1" si="33"/>
        <v>17</v>
      </c>
      <c r="CI440" s="141" t="s">
        <v>8</v>
      </c>
      <c r="CJ440" s="141" t="s">
        <v>116</v>
      </c>
      <c r="CK440" s="141" t="s">
        <v>116</v>
      </c>
      <c r="CL440" s="79" t="s">
        <v>2444</v>
      </c>
      <c r="CM440" s="79" t="s">
        <v>2468</v>
      </c>
      <c r="CN440" s="79" t="s">
        <v>2496</v>
      </c>
      <c r="CO440" s="81">
        <v>44761</v>
      </c>
      <c r="CP440" s="79" t="s">
        <v>2496</v>
      </c>
      <c r="CQ440" s="79" t="s">
        <v>2496</v>
      </c>
      <c r="CR440" s="79"/>
      <c r="CS440" s="79" t="s">
        <v>2496</v>
      </c>
      <c r="CT440" s="79" t="s">
        <v>4082</v>
      </c>
      <c r="CU440" s="79"/>
      <c r="CV440" s="79" t="s">
        <v>6053</v>
      </c>
      <c r="CW440" s="79"/>
      <c r="CX440" s="79"/>
      <c r="CY440" s="79" t="s">
        <v>2495</v>
      </c>
      <c r="CZ440" s="79">
        <v>1</v>
      </c>
      <c r="DA440" s="79">
        <v>1</v>
      </c>
      <c r="DB440" s="50"/>
      <c r="DC4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40" s="37"/>
    </row>
    <row r="441" spans="1:108" ht="45" customHeight="1" x14ac:dyDescent="0.3">
      <c r="A441" s="50">
        <v>1111664287</v>
      </c>
      <c r="B441" s="37" t="s">
        <v>2428</v>
      </c>
      <c r="C441" s="81">
        <v>44740</v>
      </c>
      <c r="D441" s="79">
        <v>44760</v>
      </c>
      <c r="E441" s="50" t="e">
        <f>VLOOKUP(MATRIZ_PRINCIPAL_USUARIOS[[#This Row],[NUMERO DE DOCUMENTO]],#REF!,2,0)</f>
        <v>#REF!</v>
      </c>
      <c r="F441" s="50" t="e">
        <f>VLOOKUP(MATRIZ_PRINCIPAL_USUARIOS[[#This Row],[NOMBRE COMPLETO]],$E$659:$E$682,1,0)</f>
        <v>#N/A</v>
      </c>
      <c r="G441" s="50"/>
      <c r="H441" s="37" t="s">
        <v>4102</v>
      </c>
      <c r="I441" s="37" t="s">
        <v>5619</v>
      </c>
      <c r="J441" s="37" t="str">
        <f>VLOOKUP(MATRIZ_PRINCIPAL_USUARIOS[[#This Row],[DUPLA]],DUPLAS[],2,0)</f>
        <v>PAOLA</v>
      </c>
      <c r="K441" s="37" t="s">
        <v>3</v>
      </c>
      <c r="L441" s="37" t="s">
        <v>6001</v>
      </c>
      <c r="M441" s="37" t="s">
        <v>3936</v>
      </c>
      <c r="N441" s="37" t="s">
        <v>6002</v>
      </c>
      <c r="O441" s="37" t="s">
        <v>4450</v>
      </c>
      <c r="P4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JENCY LORENA ARREDONDO ANDRADE</v>
      </c>
      <c r="Q441" s="81">
        <v>38530</v>
      </c>
      <c r="R441" s="50">
        <f t="shared" ca="1" si="30"/>
        <v>17</v>
      </c>
      <c r="S441" s="50">
        <f t="shared" ca="1" si="31"/>
        <v>8</v>
      </c>
      <c r="T441" s="50">
        <f t="shared" ca="1" si="32"/>
        <v>16</v>
      </c>
      <c r="U441" s="37" t="str">
        <f ca="1">IF(MATRIZ_PRINCIPAL_USUARIOS[[#This Row],[FECHA DE NACIMIENTO]]&gt;0,CONCATENATE(R441," AÑOS ",S441," MESES ",T441," DIAS "),"")</f>
        <v xml:space="preserve">17 AÑOS 8 MESES 16 DIAS </v>
      </c>
      <c r="V4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41" s="79" t="s">
        <v>130</v>
      </c>
      <c r="X441" s="37" t="s">
        <v>8</v>
      </c>
      <c r="Y441" s="37" t="s">
        <v>116</v>
      </c>
      <c r="Z441" s="37" t="s">
        <v>116</v>
      </c>
      <c r="AA441" s="37" t="s">
        <v>2496</v>
      </c>
      <c r="AB441" s="37" t="s">
        <v>2496</v>
      </c>
      <c r="AC441" s="37"/>
      <c r="AD441" s="37" t="s">
        <v>2518</v>
      </c>
      <c r="AE441" s="37"/>
      <c r="AF441" s="37" t="s">
        <v>2496</v>
      </c>
      <c r="AG441" s="37" t="s">
        <v>2496</v>
      </c>
      <c r="AH441" s="37" t="s">
        <v>2496</v>
      </c>
      <c r="AI441" s="37" t="s">
        <v>2496</v>
      </c>
      <c r="AJ441" s="37" t="s">
        <v>2496</v>
      </c>
      <c r="AK441" s="37" t="s">
        <v>2496</v>
      </c>
      <c r="AL441" s="37" t="s">
        <v>2496</v>
      </c>
      <c r="AM441" s="37" t="s">
        <v>8</v>
      </c>
      <c r="AN441" s="37" t="s">
        <v>116</v>
      </c>
      <c r="AO441" s="37" t="s">
        <v>140</v>
      </c>
      <c r="AP441" s="62" t="s">
        <v>143</v>
      </c>
      <c r="AQ441" s="37" t="s">
        <v>151</v>
      </c>
      <c r="AR441" s="37" t="s">
        <v>6003</v>
      </c>
      <c r="AS441" s="37"/>
      <c r="AT441" s="37" t="s">
        <v>6004</v>
      </c>
      <c r="AU441" s="37">
        <v>3144742864</v>
      </c>
      <c r="AV441" s="37"/>
      <c r="AW441" s="37">
        <v>1</v>
      </c>
      <c r="AX441" s="37" t="s">
        <v>135</v>
      </c>
      <c r="AY441" s="58" t="s">
        <v>2496</v>
      </c>
      <c r="AZ441" s="37"/>
      <c r="BA441" s="37" t="s">
        <v>2496</v>
      </c>
      <c r="BB441" s="37" t="s">
        <v>2495</v>
      </c>
      <c r="BC441" s="37" t="s">
        <v>3654</v>
      </c>
      <c r="BD441" s="37"/>
      <c r="BE441" s="37" t="s">
        <v>2434</v>
      </c>
      <c r="BF441" s="37" t="s">
        <v>2</v>
      </c>
      <c r="BG441" s="37">
        <v>52316925</v>
      </c>
      <c r="BH441" s="37" t="s">
        <v>4053</v>
      </c>
      <c r="BI441" s="37" t="s">
        <v>5629</v>
      </c>
      <c r="BJ441" s="37" t="s">
        <v>4450</v>
      </c>
      <c r="BK441" s="79"/>
      <c r="BL441" s="81">
        <v>28194</v>
      </c>
      <c r="BM441" s="37" t="s">
        <v>8</v>
      </c>
      <c r="BN441" s="37" t="s">
        <v>116</v>
      </c>
      <c r="BO441" s="37" t="s">
        <v>116</v>
      </c>
      <c r="BP441" s="37"/>
      <c r="BQ441" s="37"/>
      <c r="BR441" s="37"/>
      <c r="BS441" s="37"/>
      <c r="BT441" s="37"/>
      <c r="BU441" s="79"/>
      <c r="BV441" s="37"/>
      <c r="BW441" s="50" t="str">
        <f t="shared" si="34"/>
        <v/>
      </c>
      <c r="BX441" s="62"/>
      <c r="BY441" s="62"/>
      <c r="BZ441" s="62"/>
      <c r="CA441" s="37"/>
      <c r="CB441" s="37"/>
      <c r="CC441" s="37"/>
      <c r="CD441" s="37"/>
      <c r="CE441" s="37"/>
      <c r="CF441" s="37"/>
      <c r="CG441" s="79"/>
      <c r="CH441" s="50" t="str">
        <f t="shared" si="33"/>
        <v/>
      </c>
      <c r="CI441" s="62"/>
      <c r="CJ441" s="62"/>
      <c r="CK441" s="62"/>
      <c r="CL441" s="37" t="s">
        <v>2444</v>
      </c>
      <c r="CM441" s="79" t="s">
        <v>2468</v>
      </c>
      <c r="CN441" s="37" t="s">
        <v>2496</v>
      </c>
      <c r="CO441" s="81"/>
      <c r="CP441" s="81"/>
      <c r="CQ441" s="37"/>
      <c r="CR441" s="37"/>
      <c r="CS441" s="37"/>
      <c r="CT441" s="37"/>
      <c r="CU441" s="37"/>
      <c r="CV441" s="37"/>
      <c r="CW441" s="37"/>
      <c r="CX441" s="37"/>
      <c r="CY441" s="37"/>
      <c r="CZ441" s="37"/>
      <c r="DA441" s="37"/>
      <c r="DB441" s="37">
        <v>37</v>
      </c>
      <c r="DC4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41" s="37"/>
    </row>
    <row r="442" spans="1:108" ht="45" customHeight="1" x14ac:dyDescent="0.3">
      <c r="A442" s="50" t="s">
        <v>5982</v>
      </c>
      <c r="B442" s="81" t="s">
        <v>2428</v>
      </c>
      <c r="C442" s="81">
        <v>44719</v>
      </c>
      <c r="D442" s="81">
        <v>44725</v>
      </c>
      <c r="E442" s="50" t="e">
        <f>VLOOKUP(MATRIZ_PRINCIPAL_USUARIOS[[#This Row],[NUMERO DE DOCUMENTO]],#REF!,2,0)</f>
        <v>#REF!</v>
      </c>
      <c r="F442" s="50" t="e">
        <f>VLOOKUP(MATRIZ_PRINCIPAL_USUARIOS[[#This Row],[NOMBRE COMPLETO]],$E$659:$E$682,1,0)</f>
        <v>#N/A</v>
      </c>
      <c r="G442" s="50"/>
      <c r="H442" s="50" t="s">
        <v>4102</v>
      </c>
      <c r="I442" s="152" t="s">
        <v>5619</v>
      </c>
      <c r="J442" s="37" t="str">
        <f>VLOOKUP(MATRIZ_PRINCIPAL_USUARIOS[[#This Row],[DUPLA]],DUPLAS[],2,0)</f>
        <v>PAOLA</v>
      </c>
      <c r="K442" s="79" t="s">
        <v>5</v>
      </c>
      <c r="L442" s="79" t="s">
        <v>5971</v>
      </c>
      <c r="M442" s="79" t="s">
        <v>3920</v>
      </c>
      <c r="N442" s="79" t="s">
        <v>5621</v>
      </c>
      <c r="O442" s="79" t="s">
        <v>5972</v>
      </c>
      <c r="P4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TAIMAR ANDREINA OLMOS ARAUJO</v>
      </c>
      <c r="Q442" s="81">
        <v>37291</v>
      </c>
      <c r="R442" s="50">
        <f t="shared" ca="1" si="30"/>
        <v>21</v>
      </c>
      <c r="S442" s="50">
        <f t="shared" ca="1" si="31"/>
        <v>1</v>
      </c>
      <c r="T442" s="50">
        <f t="shared" ca="1" si="32"/>
        <v>11</v>
      </c>
      <c r="U442" s="37" t="str">
        <f ca="1">IF(MATRIZ_PRINCIPAL_USUARIOS[[#This Row],[FECHA DE NACIMIENTO]]&gt;0,CONCATENATE(R442," AÑOS ",S442," MESES ",T442," DIAS "),"")</f>
        <v xml:space="preserve">21 AÑOS 1 MESES 11 DIAS </v>
      </c>
      <c r="V4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42" s="79" t="s">
        <v>130</v>
      </c>
      <c r="X442" s="79" t="s">
        <v>9</v>
      </c>
      <c r="Y442" s="79" t="s">
        <v>45</v>
      </c>
      <c r="Z442" s="79" t="s">
        <v>45</v>
      </c>
      <c r="AA442" s="37" t="s">
        <v>2496</v>
      </c>
      <c r="AB442" s="37" t="s">
        <v>2496</v>
      </c>
      <c r="AC442" s="37"/>
      <c r="AD442" s="37" t="s">
        <v>2518</v>
      </c>
      <c r="AE442" s="37"/>
      <c r="AF442" s="37" t="s">
        <v>2496</v>
      </c>
      <c r="AG442" s="37" t="s">
        <v>2496</v>
      </c>
      <c r="AH442" s="37" t="s">
        <v>2496</v>
      </c>
      <c r="AI442" s="37" t="s">
        <v>2496</v>
      </c>
      <c r="AJ442" s="37" t="s">
        <v>2496</v>
      </c>
      <c r="AK442" s="37" t="s">
        <v>2496</v>
      </c>
      <c r="AL442" s="37" t="s">
        <v>2496</v>
      </c>
      <c r="AM442" s="79" t="s">
        <v>8</v>
      </c>
      <c r="AN442" s="37" t="s">
        <v>116</v>
      </c>
      <c r="AO442" s="79" t="s">
        <v>140</v>
      </c>
      <c r="AP442" s="144" t="s">
        <v>143</v>
      </c>
      <c r="AQ442" s="37" t="s">
        <v>151</v>
      </c>
      <c r="AR442" s="37" t="s">
        <v>5973</v>
      </c>
      <c r="AS442" s="79"/>
      <c r="AT442" s="79"/>
      <c r="AU442" s="50">
        <v>3208690734</v>
      </c>
      <c r="AV442" s="50"/>
      <c r="AW442" s="50">
        <v>1</v>
      </c>
      <c r="AX442" s="37" t="s">
        <v>135</v>
      </c>
      <c r="AY442" s="79" t="s">
        <v>2496</v>
      </c>
      <c r="AZ442" s="58"/>
      <c r="BA442" s="79" t="s">
        <v>2496</v>
      </c>
      <c r="BB442" s="79" t="s">
        <v>2496</v>
      </c>
      <c r="BC442" s="79" t="s">
        <v>3654</v>
      </c>
      <c r="BD442" s="79"/>
      <c r="BE442" s="79" t="s">
        <v>2433</v>
      </c>
      <c r="BF442" s="79" t="s">
        <v>5</v>
      </c>
      <c r="BG442" s="50"/>
      <c r="BH442" s="79" t="s">
        <v>4847</v>
      </c>
      <c r="BI442" s="79" t="s">
        <v>3934</v>
      </c>
      <c r="BJ442" s="79" t="s">
        <v>5621</v>
      </c>
      <c r="BK442" s="79" t="s">
        <v>3808</v>
      </c>
      <c r="BL442" s="81">
        <v>27546</v>
      </c>
      <c r="BM442" s="79" t="s">
        <v>9</v>
      </c>
      <c r="BN442" s="79" t="s">
        <v>45</v>
      </c>
      <c r="BO442" s="79" t="s">
        <v>45</v>
      </c>
      <c r="BP442" s="79"/>
      <c r="BQ442" s="79"/>
      <c r="BR442" s="79"/>
      <c r="BS442" s="79"/>
      <c r="BT442" s="79"/>
      <c r="BU442" s="79"/>
      <c r="BV442" s="81"/>
      <c r="BW442" s="50" t="str">
        <f t="shared" si="34"/>
        <v/>
      </c>
      <c r="BX442" s="62"/>
      <c r="BY442" s="62"/>
      <c r="BZ442" s="62"/>
      <c r="CA442" s="79"/>
      <c r="CB442" s="79"/>
      <c r="CC442" s="79"/>
      <c r="CD442" s="79"/>
      <c r="CE442" s="79"/>
      <c r="CF442" s="79"/>
      <c r="CG442" s="81"/>
      <c r="CH442" s="50" t="str">
        <f t="shared" si="33"/>
        <v/>
      </c>
      <c r="CI442" s="141"/>
      <c r="CJ442" s="141"/>
      <c r="CK442" s="141"/>
      <c r="CL442" s="79" t="s">
        <v>2490</v>
      </c>
      <c r="CM442" s="79" t="s">
        <v>2490</v>
      </c>
      <c r="CN442" s="79" t="s">
        <v>2495</v>
      </c>
      <c r="CO442" s="81">
        <v>44719</v>
      </c>
      <c r="CP442" s="79" t="s">
        <v>2496</v>
      </c>
      <c r="CQ442" s="79"/>
      <c r="CR442" s="79"/>
      <c r="CS442" s="79"/>
      <c r="CT442" s="79"/>
      <c r="CU442" s="79"/>
      <c r="CV442" s="79"/>
      <c r="CW442" s="79"/>
      <c r="CX442" s="79"/>
      <c r="CY442" s="79"/>
      <c r="CZ442" s="79"/>
      <c r="DA442" s="79"/>
      <c r="DB442" s="50">
        <v>34</v>
      </c>
      <c r="DC4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42" s="37"/>
    </row>
    <row r="443" spans="1:108" ht="45" customHeight="1" x14ac:dyDescent="0.3">
      <c r="A443" s="50">
        <v>1023048984</v>
      </c>
      <c r="B443" s="81" t="s">
        <v>2427</v>
      </c>
      <c r="C443" s="81">
        <v>44804</v>
      </c>
      <c r="D443" s="81"/>
      <c r="E443" s="50"/>
      <c r="F443" s="50"/>
      <c r="G443" s="50" t="s">
        <v>3686</v>
      </c>
      <c r="H443" s="50" t="s">
        <v>4102</v>
      </c>
      <c r="I443" s="50" t="s">
        <v>5619</v>
      </c>
      <c r="J443" s="37" t="str">
        <f>VLOOKUP(MATRIZ_PRINCIPAL_USUARIOS[[#This Row],[DUPLA]],DUPLAS[],2,0)</f>
        <v>PAOLA</v>
      </c>
      <c r="K443" s="79" t="s">
        <v>1</v>
      </c>
      <c r="L443" s="79" t="s">
        <v>6216</v>
      </c>
      <c r="M443" s="79" t="s">
        <v>3749</v>
      </c>
      <c r="N443" s="79" t="s">
        <v>3894</v>
      </c>
      <c r="O443" s="79" t="s">
        <v>3730</v>
      </c>
      <c r="P4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EILEN ISABELLA LEON RODRIGUEZ</v>
      </c>
      <c r="Q443" s="81">
        <v>44777</v>
      </c>
      <c r="R443" s="50">
        <f t="shared" ca="1" si="30"/>
        <v>0</v>
      </c>
      <c r="S443" s="50">
        <f t="shared" ca="1" si="31"/>
        <v>7</v>
      </c>
      <c r="T443" s="50">
        <f t="shared" ca="1" si="32"/>
        <v>11</v>
      </c>
      <c r="U443" s="37" t="str">
        <f ca="1">IF(MATRIZ_PRINCIPAL_USUARIOS[[#This Row],[FECHA DE NACIMIENTO]]&gt;0,CONCATENATE(R443," AÑOS ",S443," MESES ",T443," DIAS "),"")</f>
        <v xml:space="preserve">0 AÑOS 7 MESES 11 DIAS </v>
      </c>
      <c r="V4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3" s="79" t="s">
        <v>130</v>
      </c>
      <c r="X443" s="79" t="s">
        <v>8</v>
      </c>
      <c r="Y443" s="79" t="s">
        <v>116</v>
      </c>
      <c r="Z443" s="79" t="s">
        <v>116</v>
      </c>
      <c r="AA443" s="37" t="s">
        <v>2496</v>
      </c>
      <c r="AB443" s="37" t="s">
        <v>2496</v>
      </c>
      <c r="AC443" s="37"/>
      <c r="AD443" s="37" t="s">
        <v>2518</v>
      </c>
      <c r="AE443" s="37"/>
      <c r="AF443" s="37" t="s">
        <v>2496</v>
      </c>
      <c r="AG443" s="37" t="s">
        <v>2496</v>
      </c>
      <c r="AH443" s="37" t="s">
        <v>2496</v>
      </c>
      <c r="AI443" s="37" t="s">
        <v>2496</v>
      </c>
      <c r="AJ443" s="37" t="s">
        <v>2496</v>
      </c>
      <c r="AK443" s="37" t="s">
        <v>2496</v>
      </c>
      <c r="AL443" s="37" t="s">
        <v>2496</v>
      </c>
      <c r="AM443" s="79" t="s">
        <v>8</v>
      </c>
      <c r="AN443" s="37" t="s">
        <v>116</v>
      </c>
      <c r="AO443" s="79" t="s">
        <v>140</v>
      </c>
      <c r="AP443" s="144" t="s">
        <v>143</v>
      </c>
      <c r="AQ443" s="37" t="s">
        <v>151</v>
      </c>
      <c r="AR443" s="37" t="s">
        <v>4914</v>
      </c>
      <c r="AS443" s="79"/>
      <c r="AT443" s="79" t="s">
        <v>5974</v>
      </c>
      <c r="AU443" s="50">
        <v>3226851407</v>
      </c>
      <c r="AV443" s="50"/>
      <c r="AW443" s="50">
        <v>1</v>
      </c>
      <c r="AX443" s="37" t="s">
        <v>135</v>
      </c>
      <c r="AY443" s="79" t="s">
        <v>2495</v>
      </c>
      <c r="AZ443" s="58" t="s">
        <v>6217</v>
      </c>
      <c r="BA443" s="79" t="s">
        <v>2496</v>
      </c>
      <c r="BB443" s="79" t="s">
        <v>2496</v>
      </c>
      <c r="BC443" s="79" t="s">
        <v>3654</v>
      </c>
      <c r="BD443" s="79"/>
      <c r="BE443" s="79" t="s">
        <v>2433</v>
      </c>
      <c r="BF443" s="79" t="s">
        <v>2</v>
      </c>
      <c r="BG443" s="50">
        <v>1023038326</v>
      </c>
      <c r="BH443" s="79" t="s">
        <v>3705</v>
      </c>
      <c r="BI443" s="79" t="s">
        <v>3745</v>
      </c>
      <c r="BJ443" s="79" t="s">
        <v>3894</v>
      </c>
      <c r="BK443" s="79" t="s">
        <v>3883</v>
      </c>
      <c r="BL443" s="81">
        <v>36415</v>
      </c>
      <c r="BM443" s="79" t="s">
        <v>8</v>
      </c>
      <c r="BN443" s="79" t="s">
        <v>116</v>
      </c>
      <c r="BO443" s="79" t="s">
        <v>116</v>
      </c>
      <c r="BP443" s="79" t="s">
        <v>2</v>
      </c>
      <c r="BQ443" s="50">
        <v>1023038326</v>
      </c>
      <c r="BR443" s="50" t="s">
        <v>3705</v>
      </c>
      <c r="BS443" s="79" t="s">
        <v>3745</v>
      </c>
      <c r="BT443" s="79" t="s">
        <v>3894</v>
      </c>
      <c r="BU443" s="79" t="s">
        <v>3883</v>
      </c>
      <c r="BV443" s="81"/>
      <c r="BW443" s="50" t="str">
        <f t="shared" si="34"/>
        <v/>
      </c>
      <c r="BX443" s="62" t="s">
        <v>8</v>
      </c>
      <c r="BY443" s="62" t="s">
        <v>116</v>
      </c>
      <c r="BZ443" s="62" t="s">
        <v>116</v>
      </c>
      <c r="CA443" s="79" t="s">
        <v>2</v>
      </c>
      <c r="CB443" s="50">
        <v>1023048984</v>
      </c>
      <c r="CC443" s="79" t="s">
        <v>3938</v>
      </c>
      <c r="CD443" s="79" t="s">
        <v>5569</v>
      </c>
      <c r="CE443" s="79" t="s">
        <v>3730</v>
      </c>
      <c r="CF443" s="79" t="s">
        <v>3730</v>
      </c>
      <c r="CG443" s="81">
        <v>36576</v>
      </c>
      <c r="CH443" s="50">
        <f t="shared" ca="1" si="33"/>
        <v>23</v>
      </c>
      <c r="CI443" s="141" t="s">
        <v>8</v>
      </c>
      <c r="CJ443" s="141" t="s">
        <v>116</v>
      </c>
      <c r="CK443" s="141" t="s">
        <v>116</v>
      </c>
      <c r="CL443" s="79" t="s">
        <v>2490</v>
      </c>
      <c r="CM443" s="79" t="s">
        <v>2490</v>
      </c>
      <c r="CN443" s="79" t="s">
        <v>2495</v>
      </c>
      <c r="CO443" s="81">
        <v>44803</v>
      </c>
      <c r="CP443" s="79" t="s">
        <v>2495</v>
      </c>
      <c r="CQ443" s="79" t="s">
        <v>2496</v>
      </c>
      <c r="CR443" s="79"/>
      <c r="CS443" s="79"/>
      <c r="CT443" s="79"/>
      <c r="CU443" s="79"/>
      <c r="CV443" s="79" t="s">
        <v>6218</v>
      </c>
      <c r="CW443" s="79" t="s">
        <v>6219</v>
      </c>
      <c r="CX443" s="79" t="s">
        <v>5239</v>
      </c>
      <c r="CY443" s="79" t="s">
        <v>2495</v>
      </c>
      <c r="CZ443" s="79"/>
      <c r="DA443" s="79"/>
      <c r="DB443" s="50"/>
      <c r="DC4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43" s="37"/>
    </row>
    <row r="444" spans="1:108" ht="45" customHeight="1" x14ac:dyDescent="0.3">
      <c r="A444" s="50">
        <v>1007538585</v>
      </c>
      <c r="B444" s="81" t="s">
        <v>2428</v>
      </c>
      <c r="C444" s="81">
        <v>44719</v>
      </c>
      <c r="D444" s="81">
        <v>44803</v>
      </c>
      <c r="E444" s="50" t="e">
        <f>VLOOKUP(MATRIZ_PRINCIPAL_USUARIOS[[#This Row],[NUMERO DE DOCUMENTO]],#REF!,2,0)</f>
        <v>#REF!</v>
      </c>
      <c r="F444" s="50" t="e">
        <f>VLOOKUP(MATRIZ_PRINCIPAL_USUARIOS[[#This Row],[NOMBRE COMPLETO]],$E$659:$E$682,1,0)</f>
        <v>#N/A</v>
      </c>
      <c r="G444" s="50"/>
      <c r="H444" s="50" t="s">
        <v>4102</v>
      </c>
      <c r="I444" s="50" t="s">
        <v>5619</v>
      </c>
      <c r="J444" s="37" t="str">
        <f>VLOOKUP(MATRIZ_PRINCIPAL_USUARIOS[[#This Row],[DUPLA]],DUPLAS[],2,0)</f>
        <v>PAOLA</v>
      </c>
      <c r="K444" s="79" t="s">
        <v>2</v>
      </c>
      <c r="L444" s="79" t="s">
        <v>3938</v>
      </c>
      <c r="M444" s="79" t="s">
        <v>5569</v>
      </c>
      <c r="N444" s="79" t="s">
        <v>3730</v>
      </c>
      <c r="O444" s="79" t="s">
        <v>3730</v>
      </c>
      <c r="P4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LILIANA RODRIGUEZ RODRIGUEZ</v>
      </c>
      <c r="Q444" s="81">
        <v>36576</v>
      </c>
      <c r="R444" s="50">
        <f t="shared" ca="1" si="30"/>
        <v>23</v>
      </c>
      <c r="S444" s="50">
        <f t="shared" ca="1" si="31"/>
        <v>0</v>
      </c>
      <c r="T444" s="50">
        <f t="shared" ca="1" si="32"/>
        <v>23</v>
      </c>
      <c r="U444" s="37" t="str">
        <f ca="1">IF(MATRIZ_PRINCIPAL_USUARIOS[[#This Row],[FECHA DE NACIMIENTO]]&gt;0,CONCATENATE(R444," AÑOS ",S444," MESES ",T444," DIAS "),"")</f>
        <v xml:space="preserve">23 AÑOS 0 MESES 23 DIAS </v>
      </c>
      <c r="V4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44" s="79" t="s">
        <v>130</v>
      </c>
      <c r="X444" s="79" t="s">
        <v>8</v>
      </c>
      <c r="Y444" s="140" t="s">
        <v>116</v>
      </c>
      <c r="Z444" s="140" t="s">
        <v>116</v>
      </c>
      <c r="AA444" s="37" t="s">
        <v>2496</v>
      </c>
      <c r="AB444" s="37" t="s">
        <v>2496</v>
      </c>
      <c r="AC444" s="37"/>
      <c r="AD444" s="37" t="s">
        <v>2518</v>
      </c>
      <c r="AE444" s="37"/>
      <c r="AF444" s="37" t="s">
        <v>2496</v>
      </c>
      <c r="AG444" s="37" t="s">
        <v>2496</v>
      </c>
      <c r="AH444" s="37" t="s">
        <v>2496</v>
      </c>
      <c r="AI444" s="37" t="s">
        <v>2496</v>
      </c>
      <c r="AJ444" s="37" t="s">
        <v>2496</v>
      </c>
      <c r="AK444" s="37" t="s">
        <v>2496</v>
      </c>
      <c r="AL444" s="37" t="s">
        <v>2496</v>
      </c>
      <c r="AM444" s="79" t="s">
        <v>8</v>
      </c>
      <c r="AN444" s="37" t="s">
        <v>116</v>
      </c>
      <c r="AO444" s="79" t="s">
        <v>140</v>
      </c>
      <c r="AP444" s="144" t="s">
        <v>143</v>
      </c>
      <c r="AQ444" s="37" t="s">
        <v>151</v>
      </c>
      <c r="AR444" s="37" t="s">
        <v>4914</v>
      </c>
      <c r="AS444" s="79"/>
      <c r="AT444" s="79" t="s">
        <v>5974</v>
      </c>
      <c r="AU444" s="50">
        <v>3226851407</v>
      </c>
      <c r="AV444" s="50"/>
      <c r="AW444" s="50">
        <v>1</v>
      </c>
      <c r="AX444" s="37" t="s">
        <v>135</v>
      </c>
      <c r="AY444" s="79" t="s">
        <v>2495</v>
      </c>
      <c r="AZ444" s="58" t="s">
        <v>3605</v>
      </c>
      <c r="BA444" s="79" t="s">
        <v>2496</v>
      </c>
      <c r="BB444" s="79" t="s">
        <v>2496</v>
      </c>
      <c r="BC444" s="79" t="s">
        <v>3654</v>
      </c>
      <c r="BD444" s="79"/>
      <c r="BE444" s="79" t="s">
        <v>2437</v>
      </c>
      <c r="BF444" s="79" t="s">
        <v>2</v>
      </c>
      <c r="BG444" s="50">
        <v>1023038326</v>
      </c>
      <c r="BH444" s="79" t="s">
        <v>3705</v>
      </c>
      <c r="BI444" s="79" t="s">
        <v>3745</v>
      </c>
      <c r="BJ444" s="79" t="s">
        <v>3894</v>
      </c>
      <c r="BK444" s="79" t="s">
        <v>3883</v>
      </c>
      <c r="BL444" s="81">
        <v>36414</v>
      </c>
      <c r="BM444" s="79" t="s">
        <v>8</v>
      </c>
      <c r="BN444" s="37" t="s">
        <v>116</v>
      </c>
      <c r="BO444" s="37" t="s">
        <v>116</v>
      </c>
      <c r="BP444" s="79"/>
      <c r="BQ444" s="79"/>
      <c r="BR444" s="79"/>
      <c r="BS444" s="79"/>
      <c r="BT444" s="79"/>
      <c r="BU444" s="79"/>
      <c r="BV444" s="81"/>
      <c r="BW444" s="50" t="str">
        <f t="shared" si="34"/>
        <v/>
      </c>
      <c r="BX444" s="62"/>
      <c r="BY444" s="62"/>
      <c r="BZ444" s="62"/>
      <c r="CA444" s="79"/>
      <c r="CB444" s="79"/>
      <c r="CC444" s="79"/>
      <c r="CD444" s="79"/>
      <c r="CE444" s="79"/>
      <c r="CF444" s="79"/>
      <c r="CG444" s="81"/>
      <c r="CH444" s="50" t="str">
        <f t="shared" si="33"/>
        <v/>
      </c>
      <c r="CI444" s="141"/>
      <c r="CJ444" s="141"/>
      <c r="CK444" s="141"/>
      <c r="CL444" s="79" t="s">
        <v>2443</v>
      </c>
      <c r="CM444" s="79" t="s">
        <v>2450</v>
      </c>
      <c r="CN444" s="79" t="s">
        <v>2496</v>
      </c>
      <c r="CO444" s="81">
        <v>44719</v>
      </c>
      <c r="CP444" s="79"/>
      <c r="CQ444" s="79"/>
      <c r="CR444" s="79"/>
      <c r="CS444" s="79"/>
      <c r="CT444" s="79"/>
      <c r="CU444" s="79"/>
      <c r="CV444" s="79"/>
      <c r="CW444" s="79"/>
      <c r="CX444" s="79"/>
      <c r="CY444" s="79"/>
      <c r="CZ444" s="79"/>
      <c r="DA444" s="79"/>
      <c r="DB444" s="50">
        <v>32</v>
      </c>
      <c r="DC4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44" s="37"/>
    </row>
    <row r="445" spans="1:108" ht="45" customHeight="1" x14ac:dyDescent="0.3">
      <c r="A445" s="50">
        <v>1023048101</v>
      </c>
      <c r="B445" s="81" t="s">
        <v>2427</v>
      </c>
      <c r="C445" s="81">
        <v>44719</v>
      </c>
      <c r="D445" s="81"/>
      <c r="E445" s="50"/>
      <c r="F445" s="50"/>
      <c r="G445" s="50" t="s">
        <v>3686</v>
      </c>
      <c r="H445" s="50" t="s">
        <v>4102</v>
      </c>
      <c r="I445" s="50" t="s">
        <v>6750</v>
      </c>
      <c r="J445" s="37" t="str">
        <f>VLOOKUP(MATRIZ_PRINCIPAL_USUARIOS[[#This Row],[DUPLA]],DUPLAS[],2,0)</f>
        <v>JOHANA ALVARADO</v>
      </c>
      <c r="K445" s="79" t="s">
        <v>1</v>
      </c>
      <c r="L445" s="79" t="s">
        <v>5975</v>
      </c>
      <c r="M445" s="79" t="s">
        <v>5976</v>
      </c>
      <c r="N445" s="79" t="s">
        <v>4684</v>
      </c>
      <c r="O445" s="79" t="s">
        <v>5977</v>
      </c>
      <c r="P4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YERAY JACOB BAUTISTA AMADO</v>
      </c>
      <c r="Q445" s="81">
        <v>44647</v>
      </c>
      <c r="R445" s="50">
        <f t="shared" ca="1" si="30"/>
        <v>0</v>
      </c>
      <c r="S445" s="50">
        <f t="shared" ca="1" si="31"/>
        <v>11</v>
      </c>
      <c r="T445" s="50">
        <f t="shared" ca="1" si="32"/>
        <v>16</v>
      </c>
      <c r="U445" s="37" t="str">
        <f ca="1">IF(MATRIZ_PRINCIPAL_USUARIOS[[#This Row],[FECHA DE NACIMIENTO]]&gt;0,CONCATENATE(R445," AÑOS ",S445," MESES ",T445," DIAS "),"")</f>
        <v xml:space="preserve">0 AÑOS 11 MESES 16 DIAS </v>
      </c>
      <c r="V4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5" s="79" t="s">
        <v>129</v>
      </c>
      <c r="X445" s="79" t="s">
        <v>8</v>
      </c>
      <c r="Y445" s="140" t="s">
        <v>116</v>
      </c>
      <c r="Z445" s="140" t="s">
        <v>116</v>
      </c>
      <c r="AA445" s="37" t="s">
        <v>2496</v>
      </c>
      <c r="AB445" s="37" t="s">
        <v>2496</v>
      </c>
      <c r="AC445" s="37"/>
      <c r="AD445" s="37" t="s">
        <v>2518</v>
      </c>
      <c r="AE445" s="37"/>
      <c r="AF445" s="37" t="s">
        <v>2496</v>
      </c>
      <c r="AG445" s="37" t="s">
        <v>2496</v>
      </c>
      <c r="AH445" s="37" t="s">
        <v>2496</v>
      </c>
      <c r="AI445" s="37" t="s">
        <v>2496</v>
      </c>
      <c r="AJ445" s="37" t="s">
        <v>2496</v>
      </c>
      <c r="AK445" s="37" t="s">
        <v>2496</v>
      </c>
      <c r="AL445" s="37" t="s">
        <v>2496</v>
      </c>
      <c r="AM445" s="79" t="s">
        <v>8</v>
      </c>
      <c r="AN445" s="37" t="s">
        <v>116</v>
      </c>
      <c r="AO445" s="79" t="s">
        <v>140</v>
      </c>
      <c r="AP445" s="144" t="s">
        <v>143</v>
      </c>
      <c r="AQ445" s="37" t="s">
        <v>151</v>
      </c>
      <c r="AR445" s="37" t="s">
        <v>2640</v>
      </c>
      <c r="AS445" s="79"/>
      <c r="AT445" s="79" t="s">
        <v>5978</v>
      </c>
      <c r="AU445" s="50">
        <v>3214449174</v>
      </c>
      <c r="AV445" s="50"/>
      <c r="AW445" s="50">
        <v>2</v>
      </c>
      <c r="AX445" s="37" t="s">
        <v>135</v>
      </c>
      <c r="AY445" s="79" t="s">
        <v>2496</v>
      </c>
      <c r="AZ445" s="58"/>
      <c r="BA445" s="79" t="s">
        <v>2496</v>
      </c>
      <c r="BB445" s="79" t="s">
        <v>2496</v>
      </c>
      <c r="BC445" s="79" t="s">
        <v>3654</v>
      </c>
      <c r="BD445" s="79"/>
      <c r="BE445" s="79" t="s">
        <v>2434</v>
      </c>
      <c r="BF445" s="79" t="s">
        <v>2</v>
      </c>
      <c r="BG445" s="50">
        <v>1000137424</v>
      </c>
      <c r="BH445" s="79" t="s">
        <v>3963</v>
      </c>
      <c r="BI445" s="79" t="s">
        <v>4055</v>
      </c>
      <c r="BJ445" s="79" t="s">
        <v>5977</v>
      </c>
      <c r="BK445" s="79" t="s">
        <v>3732</v>
      </c>
      <c r="BL445" s="81">
        <v>36768</v>
      </c>
      <c r="BM445" s="79" t="s">
        <v>8</v>
      </c>
      <c r="BN445" s="37" t="s">
        <v>116</v>
      </c>
      <c r="BO445" s="37" t="s">
        <v>116</v>
      </c>
      <c r="BP445" s="79" t="s">
        <v>2</v>
      </c>
      <c r="BQ445" s="50">
        <v>1192720283</v>
      </c>
      <c r="BR445" s="79" t="s">
        <v>5979</v>
      </c>
      <c r="BS445" s="79" t="s">
        <v>2620</v>
      </c>
      <c r="BT445" s="79" t="s">
        <v>4684</v>
      </c>
      <c r="BU445" s="79" t="s">
        <v>3845</v>
      </c>
      <c r="BV445" s="81">
        <v>36536</v>
      </c>
      <c r="BW445" s="50">
        <f t="shared" ca="1" si="34"/>
        <v>23</v>
      </c>
      <c r="BX445" s="62" t="s">
        <v>8</v>
      </c>
      <c r="BY445" s="62" t="s">
        <v>26</v>
      </c>
      <c r="BZ445" s="62" t="s">
        <v>3400</v>
      </c>
      <c r="CA445" s="79" t="s">
        <v>2</v>
      </c>
      <c r="CB445" s="50">
        <v>1000137424</v>
      </c>
      <c r="CC445" s="79" t="s">
        <v>3963</v>
      </c>
      <c r="CD445" s="79" t="s">
        <v>4055</v>
      </c>
      <c r="CE445" s="79" t="s">
        <v>5977</v>
      </c>
      <c r="CF445" s="79" t="s">
        <v>3732</v>
      </c>
      <c r="CG445" s="81">
        <v>36768</v>
      </c>
      <c r="CH445" s="50">
        <f t="shared" ca="1" si="33"/>
        <v>22</v>
      </c>
      <c r="CI445" s="141" t="s">
        <v>8</v>
      </c>
      <c r="CJ445" s="141" t="s">
        <v>116</v>
      </c>
      <c r="CK445" s="141" t="s">
        <v>116</v>
      </c>
      <c r="CL445" s="79" t="s">
        <v>2444</v>
      </c>
      <c r="CM445" s="79" t="s">
        <v>2462</v>
      </c>
      <c r="CN445" s="79" t="s">
        <v>2496</v>
      </c>
      <c r="CO445" s="81">
        <v>44719</v>
      </c>
      <c r="CP445" s="79"/>
      <c r="CQ445" s="79" t="s">
        <v>2496</v>
      </c>
      <c r="CR445" s="79"/>
      <c r="CS445" s="79" t="s">
        <v>2496</v>
      </c>
      <c r="CT445" s="79"/>
      <c r="CU445" s="79"/>
      <c r="CV445" s="79" t="s">
        <v>5980</v>
      </c>
      <c r="CW445" s="79" t="s">
        <v>5981</v>
      </c>
      <c r="CX445" s="50">
        <v>48</v>
      </c>
      <c r="CY445" s="79"/>
      <c r="CZ445" s="79"/>
      <c r="DA445" s="50">
        <v>2</v>
      </c>
      <c r="DB445" s="50">
        <v>2</v>
      </c>
      <c r="DC4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45" s="37"/>
    </row>
    <row r="446" spans="1:108" ht="45" customHeight="1" x14ac:dyDescent="0.3">
      <c r="A446" s="50">
        <v>1245079764</v>
      </c>
      <c r="B446" s="81" t="s">
        <v>2428</v>
      </c>
      <c r="C446" s="81">
        <v>44719</v>
      </c>
      <c r="D446" s="81">
        <v>44867</v>
      </c>
      <c r="E446" s="50"/>
      <c r="F446" s="50" t="e">
        <f>VLOOKUP(MATRIZ_PRINCIPAL_USUARIOS[[#This Row],[NOMBRE COMPLETO]],$E$659:$E$682,1,0)</f>
        <v>#N/A</v>
      </c>
      <c r="G446" s="50"/>
      <c r="H446" s="50" t="s">
        <v>4102</v>
      </c>
      <c r="I446" s="50" t="s">
        <v>6750</v>
      </c>
      <c r="J446" s="37" t="str">
        <f>VLOOKUP(MATRIZ_PRINCIPAL_USUARIOS[[#This Row],[DUPLA]],DUPLAS[],2,0)</f>
        <v>JOHANA ALVARADO</v>
      </c>
      <c r="K446" s="50" t="s">
        <v>1</v>
      </c>
      <c r="L446" s="50" t="s">
        <v>3938</v>
      </c>
      <c r="M446" s="50" t="s">
        <v>4400</v>
      </c>
      <c r="N446" s="50" t="s">
        <v>3766</v>
      </c>
      <c r="O446" s="50" t="s">
        <v>3835</v>
      </c>
      <c r="P4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NAHOMY MENDEZ SANCHEZ</v>
      </c>
      <c r="Q446" s="81">
        <v>44705</v>
      </c>
      <c r="R446" s="50">
        <f t="shared" ca="1" si="30"/>
        <v>0</v>
      </c>
      <c r="S446" s="50">
        <f t="shared" ca="1" si="31"/>
        <v>9</v>
      </c>
      <c r="T446" s="50">
        <f t="shared" ca="1" si="32"/>
        <v>19</v>
      </c>
      <c r="U446" s="37" t="str">
        <f ca="1">IF(MATRIZ_PRINCIPAL_USUARIOS[[#This Row],[FECHA DE NACIMIENTO]]&gt;0,CONCATENATE(R446," AÑOS ",S446," MESES ",T446," DIAS "),"")</f>
        <v xml:space="preserve">0 AÑOS 9 MESES 19 DIAS </v>
      </c>
      <c r="V4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6" s="50" t="s">
        <v>130</v>
      </c>
      <c r="X446" s="50" t="s">
        <v>8</v>
      </c>
      <c r="Y446" s="140" t="s">
        <v>116</v>
      </c>
      <c r="Z446" s="140" t="s">
        <v>116</v>
      </c>
      <c r="AA446" s="37" t="s">
        <v>2496</v>
      </c>
      <c r="AB446" s="37" t="s">
        <v>2496</v>
      </c>
      <c r="AC446" s="37"/>
      <c r="AD446" s="37" t="s">
        <v>2518</v>
      </c>
      <c r="AE446" s="37"/>
      <c r="AF446" s="37" t="s">
        <v>2496</v>
      </c>
      <c r="AG446" s="37" t="s">
        <v>2496</v>
      </c>
      <c r="AH446" s="37" t="s">
        <v>2496</v>
      </c>
      <c r="AI446" s="37" t="s">
        <v>2496</v>
      </c>
      <c r="AJ446" s="37" t="s">
        <v>2496</v>
      </c>
      <c r="AK446" s="37" t="s">
        <v>2496</v>
      </c>
      <c r="AL446" s="37" t="s">
        <v>2496</v>
      </c>
      <c r="AM446" s="50" t="s">
        <v>8</v>
      </c>
      <c r="AN446" s="50" t="s">
        <v>116</v>
      </c>
      <c r="AO446" s="50" t="s">
        <v>140</v>
      </c>
      <c r="AP446" s="144" t="s">
        <v>143</v>
      </c>
      <c r="AQ446" s="50" t="s">
        <v>151</v>
      </c>
      <c r="AR446" s="50" t="s">
        <v>4501</v>
      </c>
      <c r="AS446" s="50"/>
      <c r="AT446" s="50" t="s">
        <v>5983</v>
      </c>
      <c r="AU446" s="50">
        <v>3208127323</v>
      </c>
      <c r="AV446" s="50"/>
      <c r="AW446" s="50">
        <v>1</v>
      </c>
      <c r="AX446" s="79" t="s">
        <v>135</v>
      </c>
      <c r="AY446" s="50" t="s">
        <v>2496</v>
      </c>
      <c r="AZ446" s="58"/>
      <c r="BA446" s="50" t="s">
        <v>2496</v>
      </c>
      <c r="BB446" s="50" t="s">
        <v>2496</v>
      </c>
      <c r="BC446" s="79" t="s">
        <v>3654</v>
      </c>
      <c r="BD446" s="50"/>
      <c r="BE446" s="50" t="s">
        <v>2438</v>
      </c>
      <c r="BF446" s="50" t="s">
        <v>2</v>
      </c>
      <c r="BG446" s="50">
        <v>53005162</v>
      </c>
      <c r="BH446" s="50" t="s">
        <v>5984</v>
      </c>
      <c r="BI446" s="50" t="s">
        <v>3779</v>
      </c>
      <c r="BJ446" s="50" t="s">
        <v>4411</v>
      </c>
      <c r="BK446" s="50" t="s">
        <v>3802</v>
      </c>
      <c r="BL446" s="81">
        <v>30359</v>
      </c>
      <c r="BM446" s="50" t="s">
        <v>8</v>
      </c>
      <c r="BN446" s="50" t="s">
        <v>26</v>
      </c>
      <c r="BO446" s="50" t="s">
        <v>3465</v>
      </c>
      <c r="BP446" s="50" t="s">
        <v>2</v>
      </c>
      <c r="BQ446" s="50">
        <v>1007288033</v>
      </c>
      <c r="BR446" s="50" t="s">
        <v>3866</v>
      </c>
      <c r="BS446" s="50" t="s">
        <v>5985</v>
      </c>
      <c r="BT446" s="50" t="s">
        <v>3766</v>
      </c>
      <c r="BU446" s="50" t="s">
        <v>5986</v>
      </c>
      <c r="BV446" s="81">
        <v>36970</v>
      </c>
      <c r="BW446" s="50">
        <f t="shared" ca="1" si="34"/>
        <v>21</v>
      </c>
      <c r="BX446" s="62" t="s">
        <v>8</v>
      </c>
      <c r="BY446" s="62" t="s">
        <v>40</v>
      </c>
      <c r="BZ446" s="62" t="s">
        <v>3114</v>
      </c>
      <c r="CA446" s="50" t="s">
        <v>3</v>
      </c>
      <c r="CB446" s="50">
        <v>1022935851</v>
      </c>
      <c r="CC446" s="50" t="s">
        <v>5706</v>
      </c>
      <c r="CD446" s="50"/>
      <c r="CE446" s="50" t="s">
        <v>3835</v>
      </c>
      <c r="CF446" s="50" t="s">
        <v>4411</v>
      </c>
      <c r="CG446" s="81">
        <v>38565</v>
      </c>
      <c r="CH446" s="50">
        <f t="shared" ca="1" si="33"/>
        <v>17</v>
      </c>
      <c r="CI446" s="144" t="s">
        <v>8</v>
      </c>
      <c r="CJ446" s="144" t="s">
        <v>26</v>
      </c>
      <c r="CK446" s="144" t="s">
        <v>4256</v>
      </c>
      <c r="CL446" s="50" t="s">
        <v>2443</v>
      </c>
      <c r="CM446" s="50" t="s">
        <v>2457</v>
      </c>
      <c r="CN446" s="50" t="s">
        <v>2496</v>
      </c>
      <c r="CO446" s="81" t="s">
        <v>2496</v>
      </c>
      <c r="CP446" s="50" t="s">
        <v>2496</v>
      </c>
      <c r="CQ446" s="50" t="s">
        <v>2496</v>
      </c>
      <c r="CR446" s="50"/>
      <c r="CS446" s="50" t="s">
        <v>2495</v>
      </c>
      <c r="CT446" s="50" t="s">
        <v>2495</v>
      </c>
      <c r="CU446" s="50"/>
      <c r="CV446" s="50">
        <v>37</v>
      </c>
      <c r="CW446" s="50">
        <v>2060</v>
      </c>
      <c r="CX446" s="50"/>
      <c r="CY446" s="50" t="s">
        <v>4062</v>
      </c>
      <c r="CZ446" s="50" t="s">
        <v>5763</v>
      </c>
      <c r="DA446" s="50" t="s">
        <v>5763</v>
      </c>
      <c r="DB446" s="50"/>
      <c r="DC4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46" s="37"/>
    </row>
    <row r="447" spans="1:108" ht="45" customHeight="1" x14ac:dyDescent="0.3">
      <c r="A447" s="50">
        <v>1021694945</v>
      </c>
      <c r="B447" s="37" t="s">
        <v>2427</v>
      </c>
      <c r="C447" s="81">
        <v>44740</v>
      </c>
      <c r="D447" s="81"/>
      <c r="E447" s="50"/>
      <c r="F447" s="50"/>
      <c r="G447" s="50"/>
      <c r="H447" s="50" t="s">
        <v>4102</v>
      </c>
      <c r="I447" s="50" t="s">
        <v>6749</v>
      </c>
      <c r="J447" s="37" t="str">
        <f>VLOOKUP(MATRIZ_PRINCIPAL_USUARIOS[[#This Row],[DUPLA]],DUPLAS[],2,0)</f>
        <v>ANGIE YARA - YORMARY MENECES</v>
      </c>
      <c r="K447" s="37" t="s">
        <v>1</v>
      </c>
      <c r="L447" s="37" t="s">
        <v>6015</v>
      </c>
      <c r="M447" s="37" t="s">
        <v>5897</v>
      </c>
      <c r="N447" s="37" t="s">
        <v>3850</v>
      </c>
      <c r="O447" s="37" t="s">
        <v>3724</v>
      </c>
      <c r="P4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BENYAMIN  LEANDRO GARAVITO AMAYA</v>
      </c>
      <c r="Q447" s="81">
        <v>43890</v>
      </c>
      <c r="R447" s="50">
        <f t="shared" ca="1" si="30"/>
        <v>3</v>
      </c>
      <c r="S447" s="50">
        <f t="shared" ca="1" si="31"/>
        <v>0</v>
      </c>
      <c r="T447" s="50">
        <f t="shared" ca="1" si="32"/>
        <v>14</v>
      </c>
      <c r="U447" s="37" t="str">
        <f ca="1">IF(MATRIZ_PRINCIPAL_USUARIOS[[#This Row],[FECHA DE NACIMIENTO]]&gt;0,CONCATENATE(R447," AÑOS ",S447," MESES ",T447," DIAS "),"")</f>
        <v xml:space="preserve">3 AÑOS 0 MESES 14 DIAS </v>
      </c>
      <c r="V4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7" s="37" t="s">
        <v>129</v>
      </c>
      <c r="X447" s="37" t="s">
        <v>8</v>
      </c>
      <c r="Y447" s="37" t="s">
        <v>116</v>
      </c>
      <c r="Z447" s="37" t="s">
        <v>116</v>
      </c>
      <c r="AA447" s="37" t="s">
        <v>2496</v>
      </c>
      <c r="AB447" s="37" t="s">
        <v>2496</v>
      </c>
      <c r="AC447" s="37"/>
      <c r="AD447" s="37" t="s">
        <v>2518</v>
      </c>
      <c r="AE447" s="37"/>
      <c r="AF447" s="37" t="s">
        <v>2496</v>
      </c>
      <c r="AG447" s="37" t="s">
        <v>2496</v>
      </c>
      <c r="AH447" s="37" t="s">
        <v>2496</v>
      </c>
      <c r="AI447" s="37" t="s">
        <v>2496</v>
      </c>
      <c r="AJ447" s="37" t="s">
        <v>2496</v>
      </c>
      <c r="AK447" s="37" t="s">
        <v>2496</v>
      </c>
      <c r="AL447" s="37" t="s">
        <v>2496</v>
      </c>
      <c r="AM447" s="37" t="s">
        <v>8</v>
      </c>
      <c r="AN447" s="37" t="s">
        <v>116</v>
      </c>
      <c r="AO447" s="37" t="s">
        <v>140</v>
      </c>
      <c r="AP447" s="62" t="s">
        <v>143</v>
      </c>
      <c r="AQ447" s="37" t="s">
        <v>151</v>
      </c>
      <c r="AR447" s="37" t="s">
        <v>4102</v>
      </c>
      <c r="AS447" s="37"/>
      <c r="AT447" s="37"/>
      <c r="AU447" s="37">
        <v>3223985308</v>
      </c>
      <c r="AV447" s="37"/>
      <c r="AW447" s="37">
        <v>1</v>
      </c>
      <c r="AX447" s="37" t="s">
        <v>135</v>
      </c>
      <c r="AY447" s="37" t="s">
        <v>2495</v>
      </c>
      <c r="AZ447" s="58" t="s">
        <v>3590</v>
      </c>
      <c r="BA447" s="37" t="s">
        <v>2496</v>
      </c>
      <c r="BB447" s="37" t="s">
        <v>2496</v>
      </c>
      <c r="BC447" s="37" t="s">
        <v>3654</v>
      </c>
      <c r="BD447" s="37"/>
      <c r="BE447" s="37" t="s">
        <v>2434</v>
      </c>
      <c r="BF447" s="37" t="s">
        <v>2</v>
      </c>
      <c r="BG447" s="37">
        <v>1031172814</v>
      </c>
      <c r="BH447" s="37" t="s">
        <v>4509</v>
      </c>
      <c r="BI447" s="37" t="s">
        <v>3804</v>
      </c>
      <c r="BJ447" s="37" t="s">
        <v>3724</v>
      </c>
      <c r="BK447" s="37" t="s">
        <v>3806</v>
      </c>
      <c r="BL447" s="81">
        <v>35728</v>
      </c>
      <c r="BM447" s="37" t="s">
        <v>8</v>
      </c>
      <c r="BN447" s="37" t="s">
        <v>116</v>
      </c>
      <c r="BO447" s="37" t="s">
        <v>116</v>
      </c>
      <c r="BP447" s="37" t="s">
        <v>2</v>
      </c>
      <c r="BQ447" s="37">
        <v>1023015632</v>
      </c>
      <c r="BR447" s="37" t="s">
        <v>5979</v>
      </c>
      <c r="BS447" s="81" t="s">
        <v>3860</v>
      </c>
      <c r="BT447" s="37" t="s">
        <v>3850</v>
      </c>
      <c r="BU447" s="37" t="s">
        <v>4013</v>
      </c>
      <c r="BV447" s="81">
        <v>35321</v>
      </c>
      <c r="BW447" s="50">
        <f t="shared" ca="1" si="34"/>
        <v>26</v>
      </c>
      <c r="BX447" s="62" t="s">
        <v>8</v>
      </c>
      <c r="BY447" s="62" t="s">
        <v>116</v>
      </c>
      <c r="BZ447" s="62" t="s">
        <v>116</v>
      </c>
      <c r="CA447" s="37" t="s">
        <v>2</v>
      </c>
      <c r="CB447" s="37">
        <v>1031172814</v>
      </c>
      <c r="CC447" s="37" t="s">
        <v>4509</v>
      </c>
      <c r="CD447" s="37" t="s">
        <v>3804</v>
      </c>
      <c r="CE447" s="37" t="s">
        <v>4318</v>
      </c>
      <c r="CF447" s="37" t="s">
        <v>3806</v>
      </c>
      <c r="CG447" s="81">
        <v>35728</v>
      </c>
      <c r="CH447" s="50">
        <f t="shared" ca="1" si="33"/>
        <v>25</v>
      </c>
      <c r="CI447" s="62" t="s">
        <v>8</v>
      </c>
      <c r="CJ447" s="62" t="s">
        <v>116</v>
      </c>
      <c r="CK447" s="62" t="s">
        <v>4256</v>
      </c>
      <c r="CL447" s="37" t="s">
        <v>2445</v>
      </c>
      <c r="CM447" s="37" t="s">
        <v>2486</v>
      </c>
      <c r="CN447" s="37" t="s">
        <v>2495</v>
      </c>
      <c r="CO447" s="81">
        <v>44740</v>
      </c>
      <c r="CP447" s="37" t="s">
        <v>2495</v>
      </c>
      <c r="CQ447" s="37" t="s">
        <v>2495</v>
      </c>
      <c r="CR447" s="37">
        <v>1</v>
      </c>
      <c r="CS447" s="37" t="s">
        <v>2496</v>
      </c>
      <c r="CT447" s="37" t="s">
        <v>2495</v>
      </c>
      <c r="CU447" s="37"/>
      <c r="CV447" s="37">
        <v>39</v>
      </c>
      <c r="CW447" s="37">
        <v>3000</v>
      </c>
      <c r="CX447" s="37">
        <v>51</v>
      </c>
      <c r="CY447" s="37" t="s">
        <v>4062</v>
      </c>
      <c r="CZ447" s="37">
        <v>6</v>
      </c>
      <c r="DA447" s="37"/>
      <c r="DB447" s="37"/>
      <c r="DC4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47" s="37"/>
    </row>
    <row r="448" spans="1:108" ht="45" customHeight="1" x14ac:dyDescent="0.3">
      <c r="A448" s="50">
        <v>1013030791</v>
      </c>
      <c r="B448" s="37" t="s">
        <v>2427</v>
      </c>
      <c r="C448" s="81">
        <v>44775</v>
      </c>
      <c r="D448" s="81"/>
      <c r="E448" s="50"/>
      <c r="F448" s="50"/>
      <c r="G448" s="50"/>
      <c r="H448" s="37" t="s">
        <v>4102</v>
      </c>
      <c r="I448" s="37" t="s">
        <v>5619</v>
      </c>
      <c r="J448" s="37" t="str">
        <f>VLOOKUP(MATRIZ_PRINCIPAL_USUARIOS[[#This Row],[DUPLA]],DUPLAS[],2,0)</f>
        <v>PAOLA</v>
      </c>
      <c r="K448" s="37" t="s">
        <v>1</v>
      </c>
      <c r="L448" s="37" t="s">
        <v>4092</v>
      </c>
      <c r="M448" s="37" t="s">
        <v>6084</v>
      </c>
      <c r="N448" s="37" t="s">
        <v>3737</v>
      </c>
      <c r="O448" s="37" t="s">
        <v>2627</v>
      </c>
      <c r="P4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BELEN GONZALEZ MEDINA</v>
      </c>
      <c r="Q448" s="79">
        <v>44740</v>
      </c>
      <c r="R448" s="50">
        <f t="shared" ca="1" si="30"/>
        <v>0</v>
      </c>
      <c r="S448" s="50">
        <f t="shared" ca="1" si="31"/>
        <v>8</v>
      </c>
      <c r="T448" s="50">
        <f t="shared" ca="1" si="32"/>
        <v>15</v>
      </c>
      <c r="U448" s="37" t="str">
        <f ca="1">IF(MATRIZ_PRINCIPAL_USUARIOS[[#This Row],[FECHA DE NACIMIENTO]]&gt;0,CONCATENATE(R448," AÑOS ",S448," MESES ",T448," DIAS "),"")</f>
        <v xml:space="preserve">0 AÑOS 8 MESES 15 DIAS </v>
      </c>
      <c r="V4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48" s="37" t="s">
        <v>129</v>
      </c>
      <c r="X448" s="37" t="s">
        <v>8</v>
      </c>
      <c r="Y448" s="37" t="s">
        <v>116</v>
      </c>
      <c r="Z448" s="37" t="s">
        <v>116</v>
      </c>
      <c r="AA448" s="37" t="s">
        <v>2496</v>
      </c>
      <c r="AB448" s="37" t="s">
        <v>2496</v>
      </c>
      <c r="AC448" s="37"/>
      <c r="AD448" s="37" t="s">
        <v>2518</v>
      </c>
      <c r="AE448" s="37"/>
      <c r="AF448" s="37" t="s">
        <v>2496</v>
      </c>
      <c r="AG448" s="37" t="s">
        <v>2496</v>
      </c>
      <c r="AH448" s="37" t="s">
        <v>2496</v>
      </c>
      <c r="AI448" s="37" t="s">
        <v>2496</v>
      </c>
      <c r="AJ448" s="37" t="s">
        <v>2496</v>
      </c>
      <c r="AK448" s="37" t="s">
        <v>2496</v>
      </c>
      <c r="AL448" s="37" t="s">
        <v>2496</v>
      </c>
      <c r="AM448" s="37" t="s">
        <v>8</v>
      </c>
      <c r="AN448" s="37" t="s">
        <v>116</v>
      </c>
      <c r="AO448" s="37" t="s">
        <v>140</v>
      </c>
      <c r="AP448" s="62" t="s">
        <v>143</v>
      </c>
      <c r="AQ448" s="37" t="s">
        <v>151</v>
      </c>
      <c r="AR448" s="37" t="s">
        <v>4507</v>
      </c>
      <c r="AS448" s="37"/>
      <c r="AT448" s="37" t="s">
        <v>6085</v>
      </c>
      <c r="AU448" s="37">
        <v>3102789679</v>
      </c>
      <c r="AV448" s="37">
        <v>3117571681</v>
      </c>
      <c r="AW448" s="37">
        <v>1</v>
      </c>
      <c r="AX448" s="37" t="s">
        <v>135</v>
      </c>
      <c r="AY448" s="37" t="s">
        <v>2496</v>
      </c>
      <c r="AZ448" s="58"/>
      <c r="BA448" s="37" t="s">
        <v>2496</v>
      </c>
      <c r="BB448" s="37" t="s">
        <v>2496</v>
      </c>
      <c r="BC448" s="37" t="s">
        <v>3654</v>
      </c>
      <c r="BD448" s="37"/>
      <c r="BE448" s="37" t="s">
        <v>2434</v>
      </c>
      <c r="BF448" s="37" t="s">
        <v>2</v>
      </c>
      <c r="BG448" s="37">
        <v>1023016949</v>
      </c>
      <c r="BH448" s="37" t="s">
        <v>3961</v>
      </c>
      <c r="BI448" s="37" t="s">
        <v>6016</v>
      </c>
      <c r="BJ448" s="37" t="s">
        <v>2627</v>
      </c>
      <c r="BK448" s="37" t="s">
        <v>3950</v>
      </c>
      <c r="BL448" s="79">
        <v>35682</v>
      </c>
      <c r="BM448" s="37" t="s">
        <v>8</v>
      </c>
      <c r="BN448" s="37" t="s">
        <v>116</v>
      </c>
      <c r="BO448" s="37" t="s">
        <v>116</v>
      </c>
      <c r="BP448" s="37" t="s">
        <v>2</v>
      </c>
      <c r="BQ448" s="37">
        <v>80253475</v>
      </c>
      <c r="BR448" s="37" t="s">
        <v>6086</v>
      </c>
      <c r="BS448" s="37" t="s">
        <v>3864</v>
      </c>
      <c r="BT448" s="37" t="s">
        <v>3737</v>
      </c>
      <c r="BU448" s="37" t="s">
        <v>6087</v>
      </c>
      <c r="BV448" s="79">
        <v>30522</v>
      </c>
      <c r="BW448" s="50">
        <f t="shared" ca="1" si="34"/>
        <v>39</v>
      </c>
      <c r="BX448" s="62" t="s">
        <v>8</v>
      </c>
      <c r="BY448" s="62" t="s">
        <v>116</v>
      </c>
      <c r="BZ448" s="62" t="s">
        <v>116</v>
      </c>
      <c r="CA448" s="37" t="s">
        <v>2</v>
      </c>
      <c r="CB448" s="37">
        <v>1023016949</v>
      </c>
      <c r="CC448" s="37" t="s">
        <v>3961</v>
      </c>
      <c r="CD448" s="37" t="s">
        <v>6016</v>
      </c>
      <c r="CE448" s="37" t="s">
        <v>2627</v>
      </c>
      <c r="CF448" s="37" t="s">
        <v>3950</v>
      </c>
      <c r="CG448" s="79">
        <v>35682</v>
      </c>
      <c r="CH448" s="50">
        <f t="shared" ca="1" si="33"/>
        <v>25</v>
      </c>
      <c r="CI448" s="62" t="s">
        <v>8</v>
      </c>
      <c r="CJ448" s="62" t="s">
        <v>116</v>
      </c>
      <c r="CK448" s="62" t="s">
        <v>116</v>
      </c>
      <c r="CL448" s="37" t="s">
        <v>2443</v>
      </c>
      <c r="CM448" s="37" t="s">
        <v>2468</v>
      </c>
      <c r="CN448" s="37"/>
      <c r="CO448" s="81">
        <v>44775</v>
      </c>
      <c r="CP448" s="37"/>
      <c r="CQ448" s="37"/>
      <c r="CR448" s="37"/>
      <c r="CS448" s="37"/>
      <c r="CT448" s="37"/>
      <c r="CU448" s="37"/>
      <c r="CV448" s="37" t="s">
        <v>5762</v>
      </c>
      <c r="CW448" s="37">
        <v>2800</v>
      </c>
      <c r="CX448" s="37">
        <v>40</v>
      </c>
      <c r="CY448" s="37" t="s">
        <v>2495</v>
      </c>
      <c r="CZ448" s="37"/>
      <c r="DA448" s="37"/>
      <c r="DB448" s="37"/>
      <c r="DC4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48" s="37"/>
    </row>
    <row r="449" spans="1:108" ht="45" customHeight="1" x14ac:dyDescent="0.3">
      <c r="A449" s="50">
        <v>1023026949</v>
      </c>
      <c r="B449" s="37" t="s">
        <v>2428</v>
      </c>
      <c r="C449" s="81">
        <v>44740</v>
      </c>
      <c r="D449" s="81">
        <v>44774</v>
      </c>
      <c r="E449" s="50" t="e">
        <f>VLOOKUP(MATRIZ_PRINCIPAL_USUARIOS[[#This Row],[NUMERO DE DOCUMENTO]],#REF!,2,0)</f>
        <v>#REF!</v>
      </c>
      <c r="F449" s="50" t="e">
        <f>VLOOKUP(MATRIZ_PRINCIPAL_USUARIOS[[#This Row],[NOMBRE COMPLETO]],$E$659:$E$682,1,0)</f>
        <v>#N/A</v>
      </c>
      <c r="G449" s="50"/>
      <c r="H449" s="50" t="s">
        <v>4102</v>
      </c>
      <c r="I449" s="50" t="s">
        <v>5619</v>
      </c>
      <c r="J449" s="37" t="str">
        <f>VLOOKUP(MATRIZ_PRINCIPAL_USUARIOS[[#This Row],[DUPLA]],DUPLAS[],2,0)</f>
        <v>PAOLA</v>
      </c>
      <c r="K449" s="37" t="s">
        <v>2</v>
      </c>
      <c r="L449" s="37" t="s">
        <v>3961</v>
      </c>
      <c r="M449" s="37" t="s">
        <v>6016</v>
      </c>
      <c r="N449" s="37" t="s">
        <v>2627</v>
      </c>
      <c r="O449" s="37" t="s">
        <v>3950</v>
      </c>
      <c r="P4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LUZ ANGELICA MEDINA APONTE</v>
      </c>
      <c r="Q449" s="81">
        <v>35682</v>
      </c>
      <c r="R449" s="50">
        <f t="shared" ca="1" si="30"/>
        <v>25</v>
      </c>
      <c r="S449" s="50">
        <f t="shared" ca="1" si="31"/>
        <v>6</v>
      </c>
      <c r="T449" s="50">
        <f t="shared" ca="1" si="32"/>
        <v>6</v>
      </c>
      <c r="U449" s="37" t="str">
        <f ca="1">IF(MATRIZ_PRINCIPAL_USUARIOS[[#This Row],[FECHA DE NACIMIENTO]]&gt;0,CONCATENATE(R449," AÑOS ",S449," MESES ",T449," DIAS "),"")</f>
        <v xml:space="preserve">25 AÑOS 6 MESES 6 DIAS </v>
      </c>
      <c r="V4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49" s="155" t="s">
        <v>130</v>
      </c>
      <c r="X449" s="37" t="s">
        <v>8</v>
      </c>
      <c r="Y449" s="37" t="s">
        <v>116</v>
      </c>
      <c r="Z449" s="37" t="s">
        <v>116</v>
      </c>
      <c r="AA449" s="37" t="s">
        <v>2496</v>
      </c>
      <c r="AB449" s="37" t="s">
        <v>2496</v>
      </c>
      <c r="AC449" s="37"/>
      <c r="AD449" s="37" t="s">
        <v>2518</v>
      </c>
      <c r="AE449" s="37"/>
      <c r="AF449" s="37" t="s">
        <v>2496</v>
      </c>
      <c r="AG449" s="37" t="s">
        <v>2496</v>
      </c>
      <c r="AH449" s="37" t="s">
        <v>2496</v>
      </c>
      <c r="AI449" s="37" t="s">
        <v>2496</v>
      </c>
      <c r="AJ449" s="37" t="s">
        <v>2496</v>
      </c>
      <c r="AK449" s="37" t="s">
        <v>2496</v>
      </c>
      <c r="AL449" s="37" t="s">
        <v>2496</v>
      </c>
      <c r="AM449" s="50" t="s">
        <v>8</v>
      </c>
      <c r="AN449" s="50" t="s">
        <v>116</v>
      </c>
      <c r="AO449" s="50" t="s">
        <v>140</v>
      </c>
      <c r="AP449" s="144" t="s">
        <v>143</v>
      </c>
      <c r="AQ449" s="50" t="s">
        <v>151</v>
      </c>
      <c r="AR449" s="37" t="s">
        <v>4507</v>
      </c>
      <c r="AS449" s="37"/>
      <c r="AT449" s="37" t="s">
        <v>6017</v>
      </c>
      <c r="AU449" s="37">
        <v>3102789679</v>
      </c>
      <c r="AV449" s="37"/>
      <c r="AW449" s="37">
        <v>1</v>
      </c>
      <c r="AX449" s="37" t="s">
        <v>135</v>
      </c>
      <c r="AY449" s="37" t="s">
        <v>2496</v>
      </c>
      <c r="AZ449" s="58"/>
      <c r="BA449" s="37"/>
      <c r="BB449" s="37"/>
      <c r="BC449" s="37" t="s">
        <v>3654</v>
      </c>
      <c r="BD449" s="37"/>
      <c r="BE449" s="37" t="s">
        <v>2606</v>
      </c>
      <c r="BF449" s="37"/>
      <c r="BG449" s="37"/>
      <c r="BH449" s="37"/>
      <c r="BI449" s="37"/>
      <c r="BJ449" s="37"/>
      <c r="BK449" s="37"/>
      <c r="BL449" s="81"/>
      <c r="BM449" s="37"/>
      <c r="BN449" s="37"/>
      <c r="BO449" s="37"/>
      <c r="BP449" s="37"/>
      <c r="BQ449" s="37"/>
      <c r="BR449" s="37"/>
      <c r="BS449" s="81"/>
      <c r="BT449" s="37"/>
      <c r="BU449" s="37"/>
      <c r="BV449" s="81"/>
      <c r="BW449" s="50" t="str">
        <f t="shared" si="34"/>
        <v/>
      </c>
      <c r="BX449" s="62"/>
      <c r="BY449" s="62"/>
      <c r="BZ449" s="62"/>
      <c r="CA449" s="37"/>
      <c r="CB449" s="37"/>
      <c r="CC449" s="37"/>
      <c r="CD449" s="37"/>
      <c r="CE449" s="37"/>
      <c r="CF449" s="37"/>
      <c r="CG449" s="81"/>
      <c r="CH449" s="50" t="str">
        <f t="shared" si="33"/>
        <v/>
      </c>
      <c r="CI449" s="62"/>
      <c r="CJ449" s="62"/>
      <c r="CK449" s="62"/>
      <c r="CL449" s="37" t="s">
        <v>2443</v>
      </c>
      <c r="CM449" s="37" t="s">
        <v>2468</v>
      </c>
      <c r="CN449" s="37" t="s">
        <v>2495</v>
      </c>
      <c r="CO449" s="81">
        <v>44740</v>
      </c>
      <c r="CP449" s="37" t="s">
        <v>2495</v>
      </c>
      <c r="CQ449" s="37"/>
      <c r="CR449" s="37"/>
      <c r="CS449" s="37"/>
      <c r="CT449" s="37"/>
      <c r="CU449" s="37"/>
      <c r="CV449" s="37"/>
      <c r="CW449" s="37"/>
      <c r="CX449" s="37"/>
      <c r="CY449" s="37"/>
      <c r="CZ449" s="37"/>
      <c r="DA449" s="37"/>
      <c r="DB449" s="37"/>
      <c r="DC4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49" s="37"/>
    </row>
    <row r="450" spans="1:108" ht="45" customHeight="1" x14ac:dyDescent="0.3">
      <c r="A450" s="50">
        <v>1095845727</v>
      </c>
      <c r="B450" s="37" t="s">
        <v>2428</v>
      </c>
      <c r="C450" s="81">
        <v>44747</v>
      </c>
      <c r="D450" s="81">
        <v>44837</v>
      </c>
      <c r="E450" s="50" t="e">
        <f>VLOOKUP(MATRIZ_PRINCIPAL_USUARIOS[[#This Row],[NUMERO DE DOCUMENTO]],#REF!,2,0)</f>
        <v>#REF!</v>
      </c>
      <c r="F450" s="154" t="e">
        <f>VLOOKUP(MATRIZ_PRINCIPAL_USUARIOS[[#This Row],[NOMBRE COMPLETO]],$E$659:$E$682,1,0)</f>
        <v>#N/A</v>
      </c>
      <c r="G450" s="50" t="s">
        <v>3686</v>
      </c>
      <c r="H450" s="50" t="s">
        <v>4102</v>
      </c>
      <c r="I450" s="50" t="s">
        <v>6749</v>
      </c>
      <c r="J450" s="37" t="str">
        <f>VLOOKUP(MATRIZ_PRINCIPAL_USUARIOS[[#This Row],[DUPLA]],DUPLAS[],2,0)</f>
        <v>ANGIE YARA - YORMARY MENECES</v>
      </c>
      <c r="K450" s="37" t="s">
        <v>1</v>
      </c>
      <c r="L450" s="37" t="s">
        <v>3799</v>
      </c>
      <c r="M450" s="37" t="s">
        <v>6018</v>
      </c>
      <c r="N450" s="37" t="s">
        <v>4314</v>
      </c>
      <c r="O450" s="37" t="s">
        <v>3730</v>
      </c>
      <c r="P4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GABRIELA EDUARLIS CASTILLO  RODRIGUEZ</v>
      </c>
      <c r="Q450" s="79">
        <v>43745</v>
      </c>
      <c r="R450" s="50">
        <f t="shared" ca="1" si="30"/>
        <v>3</v>
      </c>
      <c r="S450" s="50">
        <f t="shared" ca="1" si="31"/>
        <v>5</v>
      </c>
      <c r="T450" s="50">
        <f t="shared" ca="1" si="32"/>
        <v>8</v>
      </c>
      <c r="U450" s="37" t="str">
        <f ca="1">IF(MATRIZ_PRINCIPAL_USUARIOS[[#This Row],[FECHA DE NACIMIENTO]]&gt;0,CONCATENATE(R450," AÑOS ",S450," MESES ",T450," DIAS "),"")</f>
        <v xml:space="preserve">3 AÑOS 5 MESES 8 DIAS </v>
      </c>
      <c r="V4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0" s="37" t="s">
        <v>130</v>
      </c>
      <c r="X450" s="37" t="s">
        <v>8</v>
      </c>
      <c r="Y450" s="37" t="s">
        <v>116</v>
      </c>
      <c r="Z450" s="37" t="s">
        <v>116</v>
      </c>
      <c r="AA450" s="37" t="s">
        <v>2496</v>
      </c>
      <c r="AB450" s="37" t="s">
        <v>2496</v>
      </c>
      <c r="AC450" s="37"/>
      <c r="AD450" s="37" t="s">
        <v>2518</v>
      </c>
      <c r="AE450" s="37"/>
      <c r="AF450" s="37" t="s">
        <v>2496</v>
      </c>
      <c r="AG450" s="37" t="s">
        <v>2496</v>
      </c>
      <c r="AH450" s="37" t="s">
        <v>2496</v>
      </c>
      <c r="AI450" s="37" t="s">
        <v>2496</v>
      </c>
      <c r="AJ450" s="37" t="s">
        <v>2496</v>
      </c>
      <c r="AK450" s="37" t="s">
        <v>2496</v>
      </c>
      <c r="AL450" s="37" t="s">
        <v>2496</v>
      </c>
      <c r="AM450" s="37" t="s">
        <v>8</v>
      </c>
      <c r="AN450" s="37" t="s">
        <v>116</v>
      </c>
      <c r="AO450" s="37" t="s">
        <v>140</v>
      </c>
      <c r="AP450" s="62" t="s">
        <v>143</v>
      </c>
      <c r="AQ450" s="37" t="s">
        <v>151</v>
      </c>
      <c r="AR450" s="37" t="s">
        <v>4507</v>
      </c>
      <c r="AS450" s="37"/>
      <c r="AT450" s="37" t="s">
        <v>6019</v>
      </c>
      <c r="AU450" s="37">
        <v>3169317802</v>
      </c>
      <c r="AV450" s="37">
        <v>3168571778</v>
      </c>
      <c r="AW450" s="37">
        <v>1</v>
      </c>
      <c r="AX450" s="37" t="s">
        <v>135</v>
      </c>
      <c r="AY450" s="37" t="s">
        <v>2496</v>
      </c>
      <c r="AZ450" s="58"/>
      <c r="BA450" s="37" t="s">
        <v>2496</v>
      </c>
      <c r="BB450" s="37" t="s">
        <v>2496</v>
      </c>
      <c r="BC450" s="37" t="s">
        <v>3617</v>
      </c>
      <c r="BD450" s="37" t="s">
        <v>2496</v>
      </c>
      <c r="BE450" s="37" t="s">
        <v>2434</v>
      </c>
      <c r="BF450" s="37" t="s">
        <v>5</v>
      </c>
      <c r="BG450" s="37"/>
      <c r="BH450" s="37" t="s">
        <v>4140</v>
      </c>
      <c r="BI450" s="37" t="s">
        <v>4141</v>
      </c>
      <c r="BJ450" s="37" t="s">
        <v>3730</v>
      </c>
      <c r="BK450" s="37" t="s">
        <v>3895</v>
      </c>
      <c r="BL450" s="79">
        <v>30103</v>
      </c>
      <c r="BM450" s="37" t="s">
        <v>9</v>
      </c>
      <c r="BN450" s="37" t="s">
        <v>45</v>
      </c>
      <c r="BO450" s="37" t="s">
        <v>45</v>
      </c>
      <c r="BP450" s="37" t="s">
        <v>5</v>
      </c>
      <c r="BQ450" s="37"/>
      <c r="BR450" s="37" t="s">
        <v>4522</v>
      </c>
      <c r="BS450" s="37" t="s">
        <v>6020</v>
      </c>
      <c r="BT450" s="37" t="s">
        <v>4314</v>
      </c>
      <c r="BU450" s="37" t="s">
        <v>3707</v>
      </c>
      <c r="BV450" s="79">
        <v>32025</v>
      </c>
      <c r="BW450" s="50">
        <f t="shared" ca="1" si="34"/>
        <v>35</v>
      </c>
      <c r="BX450" s="62" t="s">
        <v>9</v>
      </c>
      <c r="BY450" s="62" t="s">
        <v>45</v>
      </c>
      <c r="BZ450" s="62" t="s">
        <v>45</v>
      </c>
      <c r="CA450" s="37" t="s">
        <v>5</v>
      </c>
      <c r="CB450" s="37"/>
      <c r="CC450" s="37" t="s">
        <v>4140</v>
      </c>
      <c r="CD450" s="37" t="s">
        <v>4141</v>
      </c>
      <c r="CE450" s="37" t="s">
        <v>3730</v>
      </c>
      <c r="CF450" s="37" t="s">
        <v>3895</v>
      </c>
      <c r="CG450" s="79">
        <v>30103</v>
      </c>
      <c r="CH450" s="50">
        <f t="shared" ca="1" si="33"/>
        <v>40</v>
      </c>
      <c r="CI450" s="62" t="s">
        <v>9</v>
      </c>
      <c r="CJ450" s="62" t="s">
        <v>45</v>
      </c>
      <c r="CK450" s="62" t="s">
        <v>45</v>
      </c>
      <c r="CL450" s="37" t="s">
        <v>2443</v>
      </c>
      <c r="CM450" s="37" t="s">
        <v>2466</v>
      </c>
      <c r="CN450" s="37" t="s">
        <v>2495</v>
      </c>
      <c r="CO450" s="81">
        <v>44747</v>
      </c>
      <c r="CP450" s="37" t="s">
        <v>2495</v>
      </c>
      <c r="CQ450" s="37" t="s">
        <v>2495</v>
      </c>
      <c r="CR450" s="37"/>
      <c r="CS450" s="37" t="s">
        <v>2496</v>
      </c>
      <c r="CT450" s="37"/>
      <c r="CU450" s="37"/>
      <c r="CV450" s="37"/>
      <c r="CW450" s="37">
        <v>2520</v>
      </c>
      <c r="CX450" s="37">
        <v>47</v>
      </c>
      <c r="CY450" s="37" t="s">
        <v>2495</v>
      </c>
      <c r="CZ450" s="37">
        <v>6</v>
      </c>
      <c r="DA450" s="37">
        <v>6</v>
      </c>
      <c r="DB450" s="37"/>
      <c r="DC4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50" s="37"/>
    </row>
    <row r="451" spans="1:108" ht="45" customHeight="1" x14ac:dyDescent="0.3">
      <c r="A451" s="50">
        <v>1023045790</v>
      </c>
      <c r="B451" s="37" t="s">
        <v>2427</v>
      </c>
      <c r="C451" s="81">
        <v>44747</v>
      </c>
      <c r="D451" s="81"/>
      <c r="E451" s="50"/>
      <c r="F451" s="50"/>
      <c r="G451" s="50" t="s">
        <v>3686</v>
      </c>
      <c r="H451" s="50" t="s">
        <v>4102</v>
      </c>
      <c r="I451" s="50" t="s">
        <v>6749</v>
      </c>
      <c r="J451" s="37" t="str">
        <f>VLOOKUP(MATRIZ_PRINCIPAL_USUARIOS[[#This Row],[DUPLA]],DUPLAS[],2,0)</f>
        <v>ANGIE YARA - YORMARY MENECES</v>
      </c>
      <c r="K451" s="37" t="s">
        <v>1</v>
      </c>
      <c r="L451" s="37" t="s">
        <v>6021</v>
      </c>
      <c r="M451" s="37" t="s">
        <v>3819</v>
      </c>
      <c r="N451" s="37" t="s">
        <v>6022</v>
      </c>
      <c r="O451" s="37" t="s">
        <v>2716</v>
      </c>
      <c r="P4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THIARA  SALOME PINILLA  MURILLO</v>
      </c>
      <c r="Q451" s="81">
        <v>44152</v>
      </c>
      <c r="R451" s="50">
        <f t="shared" ca="1" si="30"/>
        <v>2</v>
      </c>
      <c r="S451" s="50">
        <f t="shared" ca="1" si="31"/>
        <v>3</v>
      </c>
      <c r="T451" s="50">
        <f t="shared" ca="1" si="32"/>
        <v>26</v>
      </c>
      <c r="U451" s="37" t="str">
        <f ca="1">IF(MATRIZ_PRINCIPAL_USUARIOS[[#This Row],[FECHA DE NACIMIENTO]]&gt;0,CONCATENATE(R451," AÑOS ",S451," MESES ",T451," DIAS "),"")</f>
        <v xml:space="preserve">2 AÑOS 3 MESES 26 DIAS </v>
      </c>
      <c r="V4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1" s="37" t="s">
        <v>130</v>
      </c>
      <c r="X451" s="37" t="s">
        <v>8</v>
      </c>
      <c r="Y451" s="37" t="s">
        <v>116</v>
      </c>
      <c r="Z451" s="37" t="s">
        <v>116</v>
      </c>
      <c r="AA451" s="37" t="s">
        <v>2496</v>
      </c>
      <c r="AB451" s="37" t="s">
        <v>2496</v>
      </c>
      <c r="AC451" s="37"/>
      <c r="AD451" s="37" t="s">
        <v>2518</v>
      </c>
      <c r="AE451" s="37"/>
      <c r="AF451" s="37" t="s">
        <v>2496</v>
      </c>
      <c r="AG451" s="37" t="s">
        <v>2496</v>
      </c>
      <c r="AH451" s="37" t="s">
        <v>2496</v>
      </c>
      <c r="AI451" s="37" t="s">
        <v>2496</v>
      </c>
      <c r="AJ451" s="37" t="s">
        <v>2496</v>
      </c>
      <c r="AK451" s="37" t="s">
        <v>2496</v>
      </c>
      <c r="AL451" s="37" t="s">
        <v>2496</v>
      </c>
      <c r="AM451" s="37" t="s">
        <v>8</v>
      </c>
      <c r="AN451" s="37" t="s">
        <v>116</v>
      </c>
      <c r="AO451" s="37" t="s">
        <v>140</v>
      </c>
      <c r="AP451" s="62" t="s">
        <v>143</v>
      </c>
      <c r="AQ451" s="37" t="s">
        <v>151</v>
      </c>
      <c r="AR451" s="37" t="s">
        <v>4539</v>
      </c>
      <c r="AS451" s="37"/>
      <c r="AT451" s="37" t="s">
        <v>6023</v>
      </c>
      <c r="AU451" s="37">
        <v>3197174838</v>
      </c>
      <c r="AV451" s="37">
        <v>3214959368</v>
      </c>
      <c r="AW451" s="37">
        <v>1</v>
      </c>
      <c r="AX451" s="37" t="s">
        <v>135</v>
      </c>
      <c r="AY451" s="37" t="s">
        <v>2495</v>
      </c>
      <c r="AZ451" s="58" t="s">
        <v>3603</v>
      </c>
      <c r="BA451" s="37" t="s">
        <v>2496</v>
      </c>
      <c r="BB451" s="37" t="s">
        <v>2496</v>
      </c>
      <c r="BC451" s="37" t="s">
        <v>3607</v>
      </c>
      <c r="BD451" s="37" t="s">
        <v>2495</v>
      </c>
      <c r="BE451" s="37" t="s">
        <v>2438</v>
      </c>
      <c r="BF451" s="37" t="s">
        <v>2</v>
      </c>
      <c r="BG451" s="37">
        <v>52293957</v>
      </c>
      <c r="BH451" s="37" t="s">
        <v>6024</v>
      </c>
      <c r="BI451" s="37" t="s">
        <v>4057</v>
      </c>
      <c r="BJ451" s="37" t="s">
        <v>3827</v>
      </c>
      <c r="BK451" s="37"/>
      <c r="BL451" s="81">
        <v>27715</v>
      </c>
      <c r="BM451" s="37" t="s">
        <v>8</v>
      </c>
      <c r="BN451" s="37" t="s">
        <v>116</v>
      </c>
      <c r="BO451" s="37" t="s">
        <v>116</v>
      </c>
      <c r="BP451" s="37"/>
      <c r="BQ451" s="37"/>
      <c r="BR451" s="37"/>
      <c r="BS451" s="81"/>
      <c r="BT451" s="37"/>
      <c r="BU451" s="37"/>
      <c r="BV451" s="81"/>
      <c r="BW451" s="50" t="str">
        <f t="shared" si="34"/>
        <v/>
      </c>
      <c r="BX451" s="62"/>
      <c r="BY451" s="62"/>
      <c r="BZ451" s="62"/>
      <c r="CA451" s="37" t="s">
        <v>2</v>
      </c>
      <c r="CB451" s="37">
        <v>1023008147</v>
      </c>
      <c r="CC451" s="37" t="s">
        <v>6025</v>
      </c>
      <c r="CD451" s="37" t="s">
        <v>3811</v>
      </c>
      <c r="CE451" s="37" t="s">
        <v>2716</v>
      </c>
      <c r="CF451" s="37" t="s">
        <v>3827</v>
      </c>
      <c r="CG451" s="81">
        <v>34999</v>
      </c>
      <c r="CH451" s="50">
        <f t="shared" ca="1" si="33"/>
        <v>27</v>
      </c>
      <c r="CI451" s="62" t="s">
        <v>8</v>
      </c>
      <c r="CJ451" s="62" t="s">
        <v>116</v>
      </c>
      <c r="CK451" s="62" t="s">
        <v>116</v>
      </c>
      <c r="CL451" s="37" t="s">
        <v>2444</v>
      </c>
      <c r="CM451" s="37" t="s">
        <v>2450</v>
      </c>
      <c r="CN451" s="37" t="s">
        <v>2495</v>
      </c>
      <c r="CO451" s="81" t="s">
        <v>6026</v>
      </c>
      <c r="CP451" s="37" t="s">
        <v>2495</v>
      </c>
      <c r="CQ451" s="37" t="s">
        <v>2495</v>
      </c>
      <c r="CR451" s="37"/>
      <c r="CS451" s="37" t="s">
        <v>2496</v>
      </c>
      <c r="CT451" s="37"/>
      <c r="CU451" s="37"/>
      <c r="CV451" s="37"/>
      <c r="CW451" s="37">
        <v>3535</v>
      </c>
      <c r="CX451" s="37" t="s">
        <v>6027</v>
      </c>
      <c r="CY451" s="37" t="s">
        <v>2495</v>
      </c>
      <c r="CZ451" s="37">
        <v>6</v>
      </c>
      <c r="DA451" s="37">
        <v>6</v>
      </c>
      <c r="DB451" s="37"/>
      <c r="DC4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1" s="37"/>
    </row>
    <row r="452" spans="1:108" ht="45" customHeight="1" x14ac:dyDescent="0.3">
      <c r="A452" s="50">
        <v>1023305546</v>
      </c>
      <c r="B452" s="37" t="s">
        <v>2428</v>
      </c>
      <c r="C452" s="81">
        <v>44747</v>
      </c>
      <c r="D452" s="81">
        <v>44830</v>
      </c>
      <c r="E452" s="50" t="e">
        <f>VLOOKUP(MATRIZ_PRINCIPAL_USUARIOS[[#This Row],[NUMERO DE DOCUMENTO]],#REF!,2,0)</f>
        <v>#REF!</v>
      </c>
      <c r="F452" s="50" t="e">
        <f>VLOOKUP(MATRIZ_PRINCIPAL_USUARIOS[[#This Row],[NOMBRE COMPLETO]],$E$659:$E$682,1,0)</f>
        <v>#N/A</v>
      </c>
      <c r="G452" s="50"/>
      <c r="H452" s="50" t="s">
        <v>4102</v>
      </c>
      <c r="I452" s="50" t="s">
        <v>6745</v>
      </c>
      <c r="J452" s="37" t="str">
        <f>VLOOKUP(MATRIZ_PRINCIPAL_USUARIOS[[#This Row],[DUPLA]],DUPLAS[],2,0)</f>
        <v>NIKOL MALES - ANDREA ROCIO</v>
      </c>
      <c r="K452" s="37" t="s">
        <v>1</v>
      </c>
      <c r="L452" s="37" t="s">
        <v>6030</v>
      </c>
      <c r="M452" s="37" t="s">
        <v>3782</v>
      </c>
      <c r="N452" s="37" t="s">
        <v>6031</v>
      </c>
      <c r="O452" s="37" t="s">
        <v>3806</v>
      </c>
      <c r="P4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MILAN DAVID MONTES MORENO</v>
      </c>
      <c r="Q452" s="81">
        <v>44339</v>
      </c>
      <c r="R452" s="50">
        <f t="shared" ca="1" si="30"/>
        <v>1</v>
      </c>
      <c r="S452" s="50">
        <f t="shared" ca="1" si="31"/>
        <v>9</v>
      </c>
      <c r="T452" s="50">
        <f t="shared" ca="1" si="32"/>
        <v>20</v>
      </c>
      <c r="U452" s="37" t="str">
        <f ca="1">IF(MATRIZ_PRINCIPAL_USUARIOS[[#This Row],[FECHA DE NACIMIENTO]]&gt;0,CONCATENATE(R452," AÑOS ",S452," MESES ",T452," DIAS "),"")</f>
        <v xml:space="preserve">1 AÑOS 9 MESES 20 DIAS </v>
      </c>
      <c r="V4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2" s="79" t="s">
        <v>129</v>
      </c>
      <c r="X452" s="37" t="s">
        <v>8</v>
      </c>
      <c r="Y452" s="37" t="s">
        <v>116</v>
      </c>
      <c r="Z452" s="37" t="s">
        <v>116</v>
      </c>
      <c r="AA452" s="37" t="s">
        <v>2496</v>
      </c>
      <c r="AB452" s="37" t="s">
        <v>2496</v>
      </c>
      <c r="AC452" s="37"/>
      <c r="AD452" s="37" t="s">
        <v>2518</v>
      </c>
      <c r="AE452" s="37"/>
      <c r="AF452" s="37" t="s">
        <v>2496</v>
      </c>
      <c r="AG452" s="37" t="s">
        <v>2496</v>
      </c>
      <c r="AH452" s="37" t="s">
        <v>2496</v>
      </c>
      <c r="AI452" s="37" t="s">
        <v>2496</v>
      </c>
      <c r="AJ452" s="37" t="s">
        <v>2496</v>
      </c>
      <c r="AK452" s="37" t="s">
        <v>2496</v>
      </c>
      <c r="AL452" s="37" t="s">
        <v>2496</v>
      </c>
      <c r="AM452" s="37" t="s">
        <v>8</v>
      </c>
      <c r="AN452" s="37" t="s">
        <v>116</v>
      </c>
      <c r="AO452" s="37" t="s">
        <v>140</v>
      </c>
      <c r="AP452" s="62" t="s">
        <v>143</v>
      </c>
      <c r="AQ452" s="37" t="s">
        <v>151</v>
      </c>
      <c r="AR452" s="37" t="s">
        <v>4596</v>
      </c>
      <c r="AS452" s="37"/>
      <c r="AT452" s="37" t="s">
        <v>6032</v>
      </c>
      <c r="AU452" s="37">
        <v>3212858778</v>
      </c>
      <c r="AV452" s="37"/>
      <c r="AW452" s="37">
        <v>1</v>
      </c>
      <c r="AX452" s="37" t="s">
        <v>135</v>
      </c>
      <c r="AY452" s="37" t="s">
        <v>2495</v>
      </c>
      <c r="AZ452" s="58" t="s">
        <v>3594</v>
      </c>
      <c r="BA452" s="37" t="s">
        <v>2496</v>
      </c>
      <c r="BB452" s="37" t="s">
        <v>2496</v>
      </c>
      <c r="BC452" s="37" t="s">
        <v>3607</v>
      </c>
      <c r="BD452" s="37"/>
      <c r="BE452" s="37" t="s">
        <v>2434</v>
      </c>
      <c r="BF452" s="37" t="s">
        <v>2</v>
      </c>
      <c r="BG452" s="37">
        <v>39024193</v>
      </c>
      <c r="BH452" s="37" t="s">
        <v>3742</v>
      </c>
      <c r="BI452" s="37" t="s">
        <v>2622</v>
      </c>
      <c r="BJ452" s="37" t="s">
        <v>3806</v>
      </c>
      <c r="BK452" s="79" t="s">
        <v>6033</v>
      </c>
      <c r="BL452" s="81">
        <v>29284</v>
      </c>
      <c r="BM452" s="37" t="s">
        <v>8</v>
      </c>
      <c r="BN452" s="37" t="s">
        <v>31</v>
      </c>
      <c r="BO452" s="37" t="s">
        <v>2793</v>
      </c>
      <c r="BP452" s="37"/>
      <c r="BQ452" s="37"/>
      <c r="BR452" s="37"/>
      <c r="BS452" s="37"/>
      <c r="BT452" s="37"/>
      <c r="BU452" s="79"/>
      <c r="BV452" s="81"/>
      <c r="BW452" s="50" t="str">
        <f t="shared" si="34"/>
        <v/>
      </c>
      <c r="BX452" s="62"/>
      <c r="BY452" s="62"/>
      <c r="BZ452" s="62"/>
      <c r="CA452" s="37" t="s">
        <v>2</v>
      </c>
      <c r="CB452" s="37">
        <v>39024193</v>
      </c>
      <c r="CC452" s="37" t="s">
        <v>3742</v>
      </c>
      <c r="CD452" s="37" t="s">
        <v>2622</v>
      </c>
      <c r="CE452" s="37" t="s">
        <v>3806</v>
      </c>
      <c r="CF452" s="79" t="s">
        <v>6033</v>
      </c>
      <c r="CG452" s="81">
        <v>29284</v>
      </c>
      <c r="CH452" s="50">
        <f t="shared" ca="1" si="33"/>
        <v>43</v>
      </c>
      <c r="CI452" s="62" t="s">
        <v>8</v>
      </c>
      <c r="CJ452" s="62" t="s">
        <v>31</v>
      </c>
      <c r="CK452" s="62" t="s">
        <v>2793</v>
      </c>
      <c r="CL452" s="37" t="s">
        <v>2443</v>
      </c>
      <c r="CM452" s="37" t="s">
        <v>2466</v>
      </c>
      <c r="CN452" s="81" t="s">
        <v>2495</v>
      </c>
      <c r="CO452" s="81">
        <v>44748</v>
      </c>
      <c r="CP452" s="81" t="s">
        <v>2496</v>
      </c>
      <c r="CQ452" s="37" t="s">
        <v>2496</v>
      </c>
      <c r="CR452" s="37"/>
      <c r="CS452" s="37" t="s">
        <v>2496</v>
      </c>
      <c r="CT452" s="37"/>
      <c r="CU452" s="37"/>
      <c r="CV452" s="37"/>
      <c r="CW452" s="37"/>
      <c r="CX452" s="37"/>
      <c r="CY452" s="37"/>
      <c r="CZ452" s="37">
        <v>6</v>
      </c>
      <c r="DA452" s="37">
        <v>14</v>
      </c>
      <c r="DB452" s="37"/>
      <c r="DC4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2" s="77"/>
    </row>
    <row r="453" spans="1:108" ht="45" customHeight="1" x14ac:dyDescent="0.3">
      <c r="A453" s="50">
        <v>1023047429</v>
      </c>
      <c r="B453" s="37" t="s">
        <v>2427</v>
      </c>
      <c r="C453" s="81">
        <v>44768</v>
      </c>
      <c r="D453" s="81"/>
      <c r="E453" s="50"/>
      <c r="F453" s="50"/>
      <c r="G453" s="50"/>
      <c r="H453" s="50" t="s">
        <v>4102</v>
      </c>
      <c r="I453" s="50" t="s">
        <v>6747</v>
      </c>
      <c r="J453" s="37" t="str">
        <f>VLOOKUP(MATRIZ_PRINCIPAL_USUARIOS[[#This Row],[DUPLA]],DUPLAS[],2,0)</f>
        <v>EMILCE SANCHEZ - MARTHA PACASUCA</v>
      </c>
      <c r="K453" s="37" t="s">
        <v>1</v>
      </c>
      <c r="L453" s="37" t="s">
        <v>4297</v>
      </c>
      <c r="M453" s="37" t="s">
        <v>6012</v>
      </c>
      <c r="N453" s="37" t="s">
        <v>3746</v>
      </c>
      <c r="O453" s="37" t="s">
        <v>4160</v>
      </c>
      <c r="P4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DARIANA GOMEZ OROZCO</v>
      </c>
      <c r="Q453" s="81">
        <v>44486</v>
      </c>
      <c r="R453" s="50">
        <f t="shared" ca="1" si="30"/>
        <v>1</v>
      </c>
      <c r="S453" s="50">
        <f t="shared" ca="1" si="31"/>
        <v>4</v>
      </c>
      <c r="T453" s="50">
        <f t="shared" ca="1" si="32"/>
        <v>26</v>
      </c>
      <c r="U453" s="37" t="str">
        <f ca="1">IF(MATRIZ_PRINCIPAL_USUARIOS[[#This Row],[FECHA DE NACIMIENTO]]&gt;0,CONCATENATE(R453," AÑOS ",S453," MESES ",T453," DIAS "),"")</f>
        <v xml:space="preserve">1 AÑOS 4 MESES 26 DIAS </v>
      </c>
      <c r="V4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3" s="143" t="s">
        <v>130</v>
      </c>
      <c r="X453" s="37" t="s">
        <v>8</v>
      </c>
      <c r="Y453" s="37" t="s">
        <v>116</v>
      </c>
      <c r="Z453" s="37" t="s">
        <v>116</v>
      </c>
      <c r="AA453" s="37" t="s">
        <v>2496</v>
      </c>
      <c r="AB453" s="37" t="s">
        <v>2496</v>
      </c>
      <c r="AC453" s="37"/>
      <c r="AD453" s="37" t="s">
        <v>2518</v>
      </c>
      <c r="AE453" s="37"/>
      <c r="AF453" s="37" t="s">
        <v>2496</v>
      </c>
      <c r="AG453" s="37" t="s">
        <v>2496</v>
      </c>
      <c r="AH453" s="37" t="s">
        <v>2496</v>
      </c>
      <c r="AI453" s="37" t="s">
        <v>2496</v>
      </c>
      <c r="AJ453" s="37" t="s">
        <v>2496</v>
      </c>
      <c r="AK453" s="37" t="s">
        <v>2496</v>
      </c>
      <c r="AL453" s="37" t="s">
        <v>2496</v>
      </c>
      <c r="AM453" s="37" t="s">
        <v>8</v>
      </c>
      <c r="AN453" s="37" t="s">
        <v>116</v>
      </c>
      <c r="AO453" s="37" t="s">
        <v>140</v>
      </c>
      <c r="AP453" s="62" t="s">
        <v>143</v>
      </c>
      <c r="AQ453" s="37" t="s">
        <v>151</v>
      </c>
      <c r="AR453" s="37" t="s">
        <v>4582</v>
      </c>
      <c r="AS453" s="37"/>
      <c r="AT453" s="37" t="s">
        <v>6013</v>
      </c>
      <c r="AU453" s="37">
        <v>3025240237</v>
      </c>
      <c r="AV453" s="37">
        <v>3053210673</v>
      </c>
      <c r="AW453" s="37">
        <v>1</v>
      </c>
      <c r="AX453" s="37" t="s">
        <v>135</v>
      </c>
      <c r="AY453" s="37" t="s">
        <v>2495</v>
      </c>
      <c r="AZ453" s="58" t="s">
        <v>3653</v>
      </c>
      <c r="BA453" s="37" t="s">
        <v>2496</v>
      </c>
      <c r="BB453" s="37" t="s">
        <v>2496</v>
      </c>
      <c r="BC453" s="37" t="s">
        <v>3654</v>
      </c>
      <c r="BD453" s="37"/>
      <c r="BE453" s="37" t="s">
        <v>2434</v>
      </c>
      <c r="BF453" s="37" t="s">
        <v>2</v>
      </c>
      <c r="BG453" s="37">
        <v>1006026756</v>
      </c>
      <c r="BH453" s="37" t="s">
        <v>6014</v>
      </c>
      <c r="BI453" s="37" t="s">
        <v>4813</v>
      </c>
      <c r="BJ453" s="37" t="s">
        <v>4160</v>
      </c>
      <c r="BK453" s="37" t="s">
        <v>4591</v>
      </c>
      <c r="BL453" s="81"/>
      <c r="BM453" s="37" t="s">
        <v>8</v>
      </c>
      <c r="BN453" s="37" t="s">
        <v>116</v>
      </c>
      <c r="BO453" s="37" t="s">
        <v>116</v>
      </c>
      <c r="BP453" s="37"/>
      <c r="BQ453" s="37">
        <v>1010051018</v>
      </c>
      <c r="BR453" s="37" t="s">
        <v>3758</v>
      </c>
      <c r="BS453" s="81" t="s">
        <v>4503</v>
      </c>
      <c r="BT453" s="37" t="s">
        <v>3746</v>
      </c>
      <c r="BU453" s="37" t="s">
        <v>4299</v>
      </c>
      <c r="BV453" s="81"/>
      <c r="BW453" s="50" t="str">
        <f t="shared" si="34"/>
        <v/>
      </c>
      <c r="BX453" s="50" t="str">
        <f>+IF(BV453&gt;0,DATEDIF(BV453,$B$1,"ym"),"")</f>
        <v/>
      </c>
      <c r="BY453" s="50"/>
      <c r="BZ453" s="37"/>
      <c r="CA453" s="37" t="s">
        <v>2</v>
      </c>
      <c r="CB453" s="37">
        <v>1006026756</v>
      </c>
      <c r="CC453" s="37" t="s">
        <v>6014</v>
      </c>
      <c r="CD453" s="37" t="s">
        <v>4813</v>
      </c>
      <c r="CE453" s="37" t="s">
        <v>4160</v>
      </c>
      <c r="CF453" s="37" t="s">
        <v>4591</v>
      </c>
      <c r="CG453" s="81">
        <v>37043</v>
      </c>
      <c r="CH453" s="50">
        <f t="shared" ca="1" si="33"/>
        <v>21</v>
      </c>
      <c r="CI453" s="62" t="s">
        <v>8</v>
      </c>
      <c r="CJ453" s="62" t="s">
        <v>116</v>
      </c>
      <c r="CK453" s="62" t="s">
        <v>116</v>
      </c>
      <c r="CL453" s="37" t="s">
        <v>2444</v>
      </c>
      <c r="CM453" s="37" t="s">
        <v>2466</v>
      </c>
      <c r="CN453" s="37" t="s">
        <v>2495</v>
      </c>
      <c r="CO453" s="81">
        <v>44705</v>
      </c>
      <c r="CP453" s="37" t="s">
        <v>2495</v>
      </c>
      <c r="CQ453" s="37" t="s">
        <v>2495</v>
      </c>
      <c r="CR453" s="37">
        <v>5</v>
      </c>
      <c r="CS453" s="37" t="s">
        <v>2496</v>
      </c>
      <c r="CT453" s="37" t="s">
        <v>4082</v>
      </c>
      <c r="CU453" s="37"/>
      <c r="CV453" s="37">
        <v>40</v>
      </c>
      <c r="CW453" s="37">
        <v>2830</v>
      </c>
      <c r="CX453" s="37">
        <v>50</v>
      </c>
      <c r="CY453" s="37"/>
      <c r="CZ453" s="37"/>
      <c r="DA453" s="37"/>
      <c r="DB453" s="37"/>
      <c r="DC4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3" s="37"/>
    </row>
    <row r="454" spans="1:108" ht="45" customHeight="1" x14ac:dyDescent="0.3">
      <c r="A454" s="50">
        <v>1031188618</v>
      </c>
      <c r="B454" s="37" t="s">
        <v>2427</v>
      </c>
      <c r="C454" s="81">
        <v>44775</v>
      </c>
      <c r="D454" s="81"/>
      <c r="E454" s="50"/>
      <c r="F454" s="50"/>
      <c r="G454" s="50"/>
      <c r="H454" s="50" t="s">
        <v>4102</v>
      </c>
      <c r="I454" s="50" t="s">
        <v>6750</v>
      </c>
      <c r="J454" s="37" t="str">
        <f>VLOOKUP(MATRIZ_PRINCIPAL_USUARIOS[[#This Row],[DUPLA]],DUPLAS[],2,0)</f>
        <v>JOHANA ALVARADO</v>
      </c>
      <c r="K454" s="37" t="s">
        <v>1</v>
      </c>
      <c r="L454" s="37" t="s">
        <v>3792</v>
      </c>
      <c r="M454" s="37" t="s">
        <v>2620</v>
      </c>
      <c r="N454" s="37" t="s">
        <v>5172</v>
      </c>
      <c r="O454" s="37" t="s">
        <v>3840</v>
      </c>
      <c r="P4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SANTIAGO CASTRO  PEÑA</v>
      </c>
      <c r="Q454" s="81">
        <v>44726</v>
      </c>
      <c r="R454" s="50">
        <f t="shared" ca="1" si="30"/>
        <v>0</v>
      </c>
      <c r="S454" s="50">
        <f t="shared" ca="1" si="31"/>
        <v>9</v>
      </c>
      <c r="T454" s="50">
        <f t="shared" ca="1" si="32"/>
        <v>1</v>
      </c>
      <c r="U454" s="37" t="str">
        <f ca="1">IF(MATRIZ_PRINCIPAL_USUARIOS[[#This Row],[FECHA DE NACIMIENTO]]&gt;0,CONCATENATE(R454," AÑOS ",S454," MESES ",T454," DIAS "),"")</f>
        <v xml:space="preserve">0 AÑOS 9 MESES 1 DIAS </v>
      </c>
      <c r="V4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4" s="37" t="s">
        <v>129</v>
      </c>
      <c r="X454" s="37" t="s">
        <v>8</v>
      </c>
      <c r="Y454" s="37" t="s">
        <v>116</v>
      </c>
      <c r="Z454" s="37" t="s">
        <v>116</v>
      </c>
      <c r="AA454" s="37" t="s">
        <v>2496</v>
      </c>
      <c r="AB454" s="37" t="s">
        <v>2496</v>
      </c>
      <c r="AC454" s="37"/>
      <c r="AD454" s="37" t="s">
        <v>2518</v>
      </c>
      <c r="AE454" s="37"/>
      <c r="AF454" s="37" t="s">
        <v>2496</v>
      </c>
      <c r="AG454" s="37" t="s">
        <v>2496</v>
      </c>
      <c r="AH454" s="37" t="s">
        <v>2496</v>
      </c>
      <c r="AI454" s="37" t="s">
        <v>2496</v>
      </c>
      <c r="AJ454" s="37" t="s">
        <v>2496</v>
      </c>
      <c r="AK454" s="37" t="s">
        <v>2496</v>
      </c>
      <c r="AL454" s="37" t="s">
        <v>2496</v>
      </c>
      <c r="AM454" s="37" t="s">
        <v>8</v>
      </c>
      <c r="AN454" s="37" t="s">
        <v>116</v>
      </c>
      <c r="AO454" s="37" t="s">
        <v>140</v>
      </c>
      <c r="AP454" s="62" t="s">
        <v>143</v>
      </c>
      <c r="AQ454" s="37" t="s">
        <v>151</v>
      </c>
      <c r="AR454" s="37" t="s">
        <v>4655</v>
      </c>
      <c r="AS454" s="37"/>
      <c r="AT454" s="37" t="s">
        <v>6071</v>
      </c>
      <c r="AU454" s="37">
        <v>3214642100</v>
      </c>
      <c r="AV454" s="37">
        <v>3112436332</v>
      </c>
      <c r="AW454" s="37">
        <v>1</v>
      </c>
      <c r="AX454" s="37" t="s">
        <v>135</v>
      </c>
      <c r="AY454" s="37" t="s">
        <v>2496</v>
      </c>
      <c r="AZ454" s="58"/>
      <c r="BA454" s="37" t="s">
        <v>2496</v>
      </c>
      <c r="BB454" s="37" t="s">
        <v>2496</v>
      </c>
      <c r="BC454" s="37" t="s">
        <v>3654</v>
      </c>
      <c r="BD454" s="37" t="s">
        <v>2496</v>
      </c>
      <c r="BE454" s="37" t="s">
        <v>2440</v>
      </c>
      <c r="BF454" s="37" t="s">
        <v>2</v>
      </c>
      <c r="BG454" s="37">
        <v>65587341</v>
      </c>
      <c r="BH454" s="37" t="s">
        <v>3742</v>
      </c>
      <c r="BI454" s="37" t="s">
        <v>4928</v>
      </c>
      <c r="BJ454" s="37" t="s">
        <v>3844</v>
      </c>
      <c r="BK454" s="37" t="s">
        <v>4929</v>
      </c>
      <c r="BL454" s="81">
        <v>25927</v>
      </c>
      <c r="BM454" s="37" t="s">
        <v>8</v>
      </c>
      <c r="BN454" s="37" t="s">
        <v>40</v>
      </c>
      <c r="BO454" s="37" t="s">
        <v>2617</v>
      </c>
      <c r="BP454" s="37" t="s">
        <v>2</v>
      </c>
      <c r="BQ454" s="37">
        <v>1069303309</v>
      </c>
      <c r="BR454" s="37" t="s">
        <v>3955</v>
      </c>
      <c r="BS454" s="37" t="s">
        <v>3856</v>
      </c>
      <c r="BT454" s="37" t="s">
        <v>5172</v>
      </c>
      <c r="BU454" s="37" t="s">
        <v>6072</v>
      </c>
      <c r="BV454" s="81">
        <v>32847</v>
      </c>
      <c r="BW454" s="50">
        <f t="shared" ca="1" si="34"/>
        <v>33</v>
      </c>
      <c r="BX454" s="62" t="s">
        <v>8</v>
      </c>
      <c r="BY454" s="62" t="s">
        <v>116</v>
      </c>
      <c r="BZ454" s="62" t="s">
        <v>116</v>
      </c>
      <c r="CA454" s="37" t="s">
        <v>2</v>
      </c>
      <c r="CB454" s="37">
        <v>1032465903</v>
      </c>
      <c r="CC454" s="37" t="s">
        <v>4347</v>
      </c>
      <c r="CD454" s="37" t="s">
        <v>6073</v>
      </c>
      <c r="CE454" s="37" t="s">
        <v>3840</v>
      </c>
      <c r="CF454" s="37" t="s">
        <v>3844</v>
      </c>
      <c r="CG454" s="81">
        <v>34548</v>
      </c>
      <c r="CH454" s="50">
        <f t="shared" ca="1" si="33"/>
        <v>28</v>
      </c>
      <c r="CI454" s="62" t="s">
        <v>8</v>
      </c>
      <c r="CJ454" s="62" t="s">
        <v>116</v>
      </c>
      <c r="CK454" s="62" t="s">
        <v>116</v>
      </c>
      <c r="CL454" s="37" t="s">
        <v>2444</v>
      </c>
      <c r="CM454" s="37" t="s">
        <v>2462</v>
      </c>
      <c r="CN454" s="37" t="s">
        <v>2495</v>
      </c>
      <c r="CO454" s="81">
        <v>44771</v>
      </c>
      <c r="CP454" s="37" t="s">
        <v>2495</v>
      </c>
      <c r="CQ454" s="37" t="s">
        <v>2495</v>
      </c>
      <c r="CR454" s="81"/>
      <c r="CS454" s="37" t="s">
        <v>2496</v>
      </c>
      <c r="CT454" s="37"/>
      <c r="CU454" s="37"/>
      <c r="CV454" s="37">
        <v>39</v>
      </c>
      <c r="CW454" s="37">
        <v>2870</v>
      </c>
      <c r="CX454" s="37">
        <v>48</v>
      </c>
      <c r="CY454" s="37" t="s">
        <v>2495</v>
      </c>
      <c r="CZ454" s="37"/>
      <c r="DA454" s="37"/>
      <c r="DB454" s="37"/>
      <c r="DC4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54" s="37"/>
    </row>
    <row r="455" spans="1:108" ht="45" customHeight="1" x14ac:dyDescent="0.3">
      <c r="A455" s="50">
        <v>1023046133</v>
      </c>
      <c r="B455" s="37" t="s">
        <v>2428</v>
      </c>
      <c r="C455" s="81">
        <v>44761</v>
      </c>
      <c r="D455" s="81">
        <v>44774</v>
      </c>
      <c r="E455" s="50" t="e">
        <f>VLOOKUP(MATRIZ_PRINCIPAL_USUARIOS[[#This Row],[NUMERO DE DOCUMENTO]],#REF!,2,0)</f>
        <v>#REF!</v>
      </c>
      <c r="F455" s="50" t="e">
        <f>VLOOKUP(MATRIZ_PRINCIPAL_USUARIOS[[#This Row],[NOMBRE COMPLETO]],$E$659:$E$682,1,0)</f>
        <v>#N/A</v>
      </c>
      <c r="G455" s="50"/>
      <c r="H455" s="50" t="s">
        <v>4102</v>
      </c>
      <c r="I455" s="50" t="s">
        <v>6745</v>
      </c>
      <c r="J455" s="37" t="str">
        <f>VLOOKUP(MATRIZ_PRINCIPAL_USUARIOS[[#This Row],[DUPLA]],DUPLAS[],2,0)</f>
        <v>NIKOL MALES - ANDREA ROCIO</v>
      </c>
      <c r="K455" s="37" t="s">
        <v>1</v>
      </c>
      <c r="L455" s="37" t="s">
        <v>3749</v>
      </c>
      <c r="M455" s="37"/>
      <c r="N455" s="37" t="s">
        <v>3737</v>
      </c>
      <c r="O455" s="37" t="s">
        <v>3751</v>
      </c>
      <c r="P4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GONZALEZ MARTINEZ</v>
      </c>
      <c r="Q455" s="81">
        <v>44171</v>
      </c>
      <c r="R455" s="50">
        <f t="shared" ca="1" si="30"/>
        <v>2</v>
      </c>
      <c r="S455" s="50">
        <f t="shared" ca="1" si="31"/>
        <v>3</v>
      </c>
      <c r="T455" s="50">
        <f t="shared" ca="1" si="32"/>
        <v>9</v>
      </c>
      <c r="U455" s="37" t="str">
        <f ca="1">IF(MATRIZ_PRINCIPAL_USUARIOS[[#This Row],[FECHA DE NACIMIENTO]]&gt;0,CONCATENATE(R455," AÑOS ",S455," MESES ",T455," DIAS "),"")</f>
        <v xml:space="preserve">2 AÑOS 3 MESES 9 DIAS </v>
      </c>
      <c r="V4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5" s="37" t="s">
        <v>130</v>
      </c>
      <c r="X455" s="37" t="s">
        <v>8</v>
      </c>
      <c r="Y455" s="37" t="s">
        <v>116</v>
      </c>
      <c r="Z455" s="37" t="s">
        <v>116</v>
      </c>
      <c r="AA455" s="37" t="s">
        <v>2496</v>
      </c>
      <c r="AB455" s="37" t="s">
        <v>2496</v>
      </c>
      <c r="AC455" s="37"/>
      <c r="AD455" s="37" t="s">
        <v>2518</v>
      </c>
      <c r="AE455" s="37"/>
      <c r="AF455" s="37" t="s">
        <v>2496</v>
      </c>
      <c r="AG455" s="37" t="s">
        <v>2496</v>
      </c>
      <c r="AH455" s="37" t="s">
        <v>2496</v>
      </c>
      <c r="AI455" s="37" t="s">
        <v>2496</v>
      </c>
      <c r="AJ455" s="37" t="s">
        <v>2496</v>
      </c>
      <c r="AK455" s="37" t="s">
        <v>2496</v>
      </c>
      <c r="AL455" s="37" t="s">
        <v>2496</v>
      </c>
      <c r="AM455" s="37" t="s">
        <v>8</v>
      </c>
      <c r="AN455" s="37" t="s">
        <v>116</v>
      </c>
      <c r="AO455" s="37" t="s">
        <v>140</v>
      </c>
      <c r="AP455" s="62" t="s">
        <v>143</v>
      </c>
      <c r="AQ455" s="37" t="s">
        <v>151</v>
      </c>
      <c r="AR455" s="37" t="s">
        <v>4501</v>
      </c>
      <c r="AS455" s="37"/>
      <c r="AT455" s="37" t="s">
        <v>6074</v>
      </c>
      <c r="AU455" s="37">
        <v>3208779877</v>
      </c>
      <c r="AV455" s="37">
        <v>3178452525</v>
      </c>
      <c r="AW455" s="37">
        <v>1</v>
      </c>
      <c r="AX455" s="37" t="s">
        <v>135</v>
      </c>
      <c r="AY455" s="37" t="s">
        <v>2495</v>
      </c>
      <c r="AZ455" s="58" t="s">
        <v>3606</v>
      </c>
      <c r="BA455" s="37" t="s">
        <v>2496</v>
      </c>
      <c r="BB455" s="37" t="s">
        <v>2496</v>
      </c>
      <c r="BC455" s="37" t="s">
        <v>3607</v>
      </c>
      <c r="BD455" s="37"/>
      <c r="BE455" s="37" t="s">
        <v>2434</v>
      </c>
      <c r="BF455" s="37" t="s">
        <v>2</v>
      </c>
      <c r="BG455" s="37">
        <v>1073672693</v>
      </c>
      <c r="BH455" s="37" t="s">
        <v>3977</v>
      </c>
      <c r="BI455" s="37" t="s">
        <v>3777</v>
      </c>
      <c r="BJ455" s="37" t="s">
        <v>3751</v>
      </c>
      <c r="BK455" s="37" t="s">
        <v>4139</v>
      </c>
      <c r="BL455" s="81">
        <v>35567</v>
      </c>
      <c r="BM455" s="37" t="s">
        <v>8</v>
      </c>
      <c r="BN455" s="37" t="s">
        <v>26</v>
      </c>
      <c r="BO455" s="37" t="s">
        <v>2740</v>
      </c>
      <c r="BP455" s="37" t="s">
        <v>2</v>
      </c>
      <c r="BQ455" s="37">
        <v>790031416</v>
      </c>
      <c r="BR455" s="37" t="s">
        <v>3866</v>
      </c>
      <c r="BS455" s="37" t="s">
        <v>5088</v>
      </c>
      <c r="BT455" s="37" t="s">
        <v>3737</v>
      </c>
      <c r="BU455" s="37" t="s">
        <v>6075</v>
      </c>
      <c r="BV455" s="81">
        <v>26377</v>
      </c>
      <c r="BW455" s="50">
        <f t="shared" ca="1" si="34"/>
        <v>50</v>
      </c>
      <c r="BX455" s="62" t="s">
        <v>8</v>
      </c>
      <c r="BY455" s="62" t="s">
        <v>26</v>
      </c>
      <c r="BZ455" s="62" t="s">
        <v>3494</v>
      </c>
      <c r="CA455" s="37" t="s">
        <v>2</v>
      </c>
      <c r="CB455" s="37">
        <v>1073672693</v>
      </c>
      <c r="CC455" s="37" t="s">
        <v>3977</v>
      </c>
      <c r="CD455" s="37" t="s">
        <v>3777</v>
      </c>
      <c r="CE455" s="37" t="s">
        <v>3751</v>
      </c>
      <c r="CF455" s="37" t="s">
        <v>4139</v>
      </c>
      <c r="CG455" s="81">
        <v>35567</v>
      </c>
      <c r="CH455" s="50">
        <f t="shared" ca="1" si="33"/>
        <v>25</v>
      </c>
      <c r="CI455" s="62" t="s">
        <v>8</v>
      </c>
      <c r="CJ455" s="62" t="s">
        <v>26</v>
      </c>
      <c r="CK455" s="62" t="s">
        <v>2740</v>
      </c>
      <c r="CL455" s="37" t="s">
        <v>2443</v>
      </c>
      <c r="CM455" s="37" t="s">
        <v>2466</v>
      </c>
      <c r="CN455" s="37" t="s">
        <v>2495</v>
      </c>
      <c r="CO455" s="81">
        <v>44617</v>
      </c>
      <c r="CP455" s="37" t="s">
        <v>2495</v>
      </c>
      <c r="CQ455" s="37" t="s">
        <v>2495</v>
      </c>
      <c r="CR455" s="37">
        <v>1</v>
      </c>
      <c r="CS455" s="37" t="s">
        <v>2496</v>
      </c>
      <c r="CT455" s="37" t="s">
        <v>4082</v>
      </c>
      <c r="CU455" s="37"/>
      <c r="CV455" s="37">
        <v>39</v>
      </c>
      <c r="CW455" s="37">
        <v>3415</v>
      </c>
      <c r="CX455" s="37">
        <v>51</v>
      </c>
      <c r="CY455" s="37" t="s">
        <v>2496</v>
      </c>
      <c r="CZ455" s="37">
        <v>6</v>
      </c>
      <c r="DA455" s="37"/>
      <c r="DB455" s="37"/>
      <c r="DC4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5" s="37"/>
    </row>
    <row r="456" spans="1:108" ht="45" customHeight="1" x14ac:dyDescent="0.3">
      <c r="A456" s="50">
        <v>1023047344</v>
      </c>
      <c r="B456" s="37" t="s">
        <v>2427</v>
      </c>
      <c r="C456" s="81">
        <v>44775</v>
      </c>
      <c r="D456" s="81"/>
      <c r="E456" s="50"/>
      <c r="F456" s="50"/>
      <c r="G456" s="50" t="s">
        <v>3686</v>
      </c>
      <c r="H456" s="50" t="s">
        <v>4102</v>
      </c>
      <c r="I456" s="50" t="s">
        <v>6748</v>
      </c>
      <c r="J456" s="37" t="str">
        <f>VLOOKUP(MATRIZ_PRINCIPAL_USUARIOS[[#This Row],[DUPLA]],DUPLAS[],2,0)</f>
        <v>GLORIA GUERRA - KAROL</v>
      </c>
      <c r="K456" s="37" t="s">
        <v>1</v>
      </c>
      <c r="L456" s="37" t="s">
        <v>3896</v>
      </c>
      <c r="M456" s="37" t="s">
        <v>3745</v>
      </c>
      <c r="N456" s="37" t="s">
        <v>3702</v>
      </c>
      <c r="O456" s="37" t="s">
        <v>4329</v>
      </c>
      <c r="P4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EITHAN ALEJANDRO AVILA TOVAR</v>
      </c>
      <c r="Q456" s="81">
        <v>44430</v>
      </c>
      <c r="R456" s="50">
        <f t="shared" ca="1" si="30"/>
        <v>1</v>
      </c>
      <c r="S456" s="50">
        <f t="shared" ca="1" si="31"/>
        <v>6</v>
      </c>
      <c r="T456" s="50">
        <f t="shared" ca="1" si="32"/>
        <v>21</v>
      </c>
      <c r="U456" s="37" t="str">
        <f ca="1">IF(MATRIZ_PRINCIPAL_USUARIOS[[#This Row],[FECHA DE NACIMIENTO]]&gt;0,CONCATENATE(R456," AÑOS ",S456," MESES ",T456," DIAS "),"")</f>
        <v xml:space="preserve">1 AÑOS 6 MESES 21 DIAS </v>
      </c>
      <c r="V4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6" s="37" t="s">
        <v>129</v>
      </c>
      <c r="X456" s="37" t="s">
        <v>8</v>
      </c>
      <c r="Y456" s="37" t="s">
        <v>116</v>
      </c>
      <c r="Z456" s="37" t="s">
        <v>116</v>
      </c>
      <c r="AA456" s="37" t="s">
        <v>2496</v>
      </c>
      <c r="AB456" s="37" t="s">
        <v>2496</v>
      </c>
      <c r="AC456" s="37"/>
      <c r="AD456" s="37" t="s">
        <v>2518</v>
      </c>
      <c r="AE456" s="37"/>
      <c r="AF456" s="37" t="s">
        <v>2496</v>
      </c>
      <c r="AG456" s="37" t="s">
        <v>2496</v>
      </c>
      <c r="AH456" s="37" t="s">
        <v>2496</v>
      </c>
      <c r="AI456" s="37" t="s">
        <v>2496</v>
      </c>
      <c r="AJ456" s="37" t="s">
        <v>2496</v>
      </c>
      <c r="AK456" s="37" t="s">
        <v>2496</v>
      </c>
      <c r="AL456" s="37" t="s">
        <v>2496</v>
      </c>
      <c r="AM456" s="37" t="s">
        <v>8</v>
      </c>
      <c r="AN456" s="37" t="s">
        <v>116</v>
      </c>
      <c r="AO456" s="37" t="s">
        <v>140</v>
      </c>
      <c r="AP456" s="62" t="s">
        <v>143</v>
      </c>
      <c r="AQ456" s="37" t="s">
        <v>151</v>
      </c>
      <c r="AR456" s="37" t="s">
        <v>6088</v>
      </c>
      <c r="AS456" s="37"/>
      <c r="AT456" s="37" t="s">
        <v>6089</v>
      </c>
      <c r="AU456" s="37">
        <v>3229256255</v>
      </c>
      <c r="AV456" s="37">
        <v>3177516246</v>
      </c>
      <c r="AW456" s="37">
        <v>1</v>
      </c>
      <c r="AX456" s="37" t="s">
        <v>135</v>
      </c>
      <c r="AY456" s="37" t="s">
        <v>2496</v>
      </c>
      <c r="AZ456" s="58"/>
      <c r="BA456" s="37" t="s">
        <v>2496</v>
      </c>
      <c r="BB456" s="37" t="s">
        <v>2496</v>
      </c>
      <c r="BC456" s="37" t="s">
        <v>3654</v>
      </c>
      <c r="BD456" s="37"/>
      <c r="BE456" s="37" t="s">
        <v>2434</v>
      </c>
      <c r="BF456" s="37" t="s">
        <v>2</v>
      </c>
      <c r="BG456" s="37">
        <v>1023024089</v>
      </c>
      <c r="BH456" s="37" t="s">
        <v>3932</v>
      </c>
      <c r="BI456" s="37" t="s">
        <v>4104</v>
      </c>
      <c r="BJ456" s="37" t="s">
        <v>3702</v>
      </c>
      <c r="BK456" s="37" t="s">
        <v>4329</v>
      </c>
      <c r="BL456" s="81">
        <v>35680</v>
      </c>
      <c r="BM456" s="37" t="s">
        <v>8</v>
      </c>
      <c r="BN456" s="37" t="s">
        <v>116</v>
      </c>
      <c r="BO456" s="37" t="s">
        <v>116</v>
      </c>
      <c r="BP456" s="37"/>
      <c r="BQ456" s="37"/>
      <c r="BR456" s="37"/>
      <c r="BS456" s="81"/>
      <c r="BT456" s="37"/>
      <c r="BU456" s="37"/>
      <c r="BV456" s="81"/>
      <c r="BW456" s="50" t="str">
        <f t="shared" si="34"/>
        <v/>
      </c>
      <c r="BX456" s="62"/>
      <c r="BY456" s="62"/>
      <c r="BZ456" s="62"/>
      <c r="CA456" s="37" t="s">
        <v>2</v>
      </c>
      <c r="CB456" s="37">
        <v>1023024089</v>
      </c>
      <c r="CC456" s="37" t="s">
        <v>3932</v>
      </c>
      <c r="CD456" s="37" t="s">
        <v>4104</v>
      </c>
      <c r="CE456" s="37" t="s">
        <v>3702</v>
      </c>
      <c r="CF456" s="81" t="s">
        <v>4329</v>
      </c>
      <c r="CG456" s="81"/>
      <c r="CH456" s="50" t="str">
        <f t="shared" si="33"/>
        <v/>
      </c>
      <c r="CI456" s="62" t="s">
        <v>8</v>
      </c>
      <c r="CJ456" s="62" t="s">
        <v>116</v>
      </c>
      <c r="CK456" s="62" t="s">
        <v>116</v>
      </c>
      <c r="CL456" s="37" t="s">
        <v>2444</v>
      </c>
      <c r="CM456" s="37" t="s">
        <v>2466</v>
      </c>
      <c r="CN456" s="37" t="s">
        <v>2495</v>
      </c>
      <c r="CO456" s="81">
        <v>44776</v>
      </c>
      <c r="CP456" s="37"/>
      <c r="CQ456" s="37" t="s">
        <v>2495</v>
      </c>
      <c r="CR456" s="37"/>
      <c r="CS456" s="37" t="s">
        <v>2496</v>
      </c>
      <c r="CT456" s="37"/>
      <c r="CU456" s="37"/>
      <c r="CV456" s="37"/>
      <c r="CW456" s="37">
        <v>3020</v>
      </c>
      <c r="CX456" s="37">
        <v>51</v>
      </c>
      <c r="CY456" s="37"/>
      <c r="CZ456" s="37" t="s">
        <v>6090</v>
      </c>
      <c r="DA456" s="37" t="s">
        <v>6091</v>
      </c>
      <c r="DB456" s="37">
        <v>39</v>
      </c>
      <c r="DC4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6" s="37"/>
    </row>
    <row r="457" spans="1:108" ht="45" customHeight="1" x14ac:dyDescent="0.3">
      <c r="A457" s="50">
        <v>1023045906</v>
      </c>
      <c r="B457" s="37" t="s">
        <v>2427</v>
      </c>
      <c r="C457" s="81">
        <v>44775</v>
      </c>
      <c r="D457" s="81"/>
      <c r="E457" s="50"/>
      <c r="F457" s="50"/>
      <c r="G457" s="50"/>
      <c r="H457" s="50" t="s">
        <v>4102</v>
      </c>
      <c r="I457" s="50" t="s">
        <v>6748</v>
      </c>
      <c r="J457" s="37" t="str">
        <f>VLOOKUP(MATRIZ_PRINCIPAL_USUARIOS[[#This Row],[DUPLA]],DUPLAS[],2,0)</f>
        <v>GLORIA GUERRA - KAROL</v>
      </c>
      <c r="K457" s="37" t="s">
        <v>1</v>
      </c>
      <c r="L457" s="37" t="s">
        <v>5135</v>
      </c>
      <c r="M457" s="37" t="s">
        <v>3864</v>
      </c>
      <c r="N457" s="37" t="s">
        <v>3979</v>
      </c>
      <c r="O457" s="37" t="s">
        <v>5652</v>
      </c>
      <c r="P4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DEIVI  ALEXANDER GARZON OJEDA</v>
      </c>
      <c r="Q457" s="81">
        <v>44154</v>
      </c>
      <c r="R457" s="50">
        <f t="shared" ref="R457:R521" ca="1" si="35">+IF(Q457&gt;0,DATEDIF(Q457,$B$1,"y"),"")</f>
        <v>2</v>
      </c>
      <c r="S457" s="50">
        <f t="shared" ref="S457:S521" ca="1" si="36">+IF(Q457&gt;0,DATEDIF(Q457,$B$1,"ym"),"")</f>
        <v>3</v>
      </c>
      <c r="T457" s="50">
        <f t="shared" ref="T457:T521" ca="1" si="37">ABS(IF(Q457&gt;0,DATEDIF(Q457,$B$1,"md"),""))</f>
        <v>24</v>
      </c>
      <c r="U457" s="37" t="str">
        <f ca="1">IF(MATRIZ_PRINCIPAL_USUARIOS[[#This Row],[FECHA DE NACIMIENTO]]&gt;0,CONCATENATE(R457," AÑOS ",S457," MESES ",T457," DIAS "),"")</f>
        <v xml:space="preserve">2 AÑOS 3 MESES 24 DIAS </v>
      </c>
      <c r="V4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7" s="37" t="s">
        <v>129</v>
      </c>
      <c r="X457" s="37" t="s">
        <v>8</v>
      </c>
      <c r="Y457" s="37" t="s">
        <v>116</v>
      </c>
      <c r="Z457" s="37" t="s">
        <v>116</v>
      </c>
      <c r="AA457" s="37" t="s">
        <v>2496</v>
      </c>
      <c r="AB457" s="37" t="s">
        <v>2496</v>
      </c>
      <c r="AC457" s="37"/>
      <c r="AD457" s="37" t="s">
        <v>2518</v>
      </c>
      <c r="AE457" s="37"/>
      <c r="AF457" s="37" t="s">
        <v>2496</v>
      </c>
      <c r="AG457" s="37" t="s">
        <v>2496</v>
      </c>
      <c r="AH457" s="37" t="s">
        <v>2496</v>
      </c>
      <c r="AI457" s="37" t="s">
        <v>2496</v>
      </c>
      <c r="AJ457" s="37" t="s">
        <v>2496</v>
      </c>
      <c r="AK457" s="37" t="s">
        <v>2496</v>
      </c>
      <c r="AL457" s="37" t="s">
        <v>2496</v>
      </c>
      <c r="AM457" s="37" t="s">
        <v>8</v>
      </c>
      <c r="AN457" s="37" t="s">
        <v>116</v>
      </c>
      <c r="AO457" s="37" t="s">
        <v>140</v>
      </c>
      <c r="AP457" s="62" t="s">
        <v>143</v>
      </c>
      <c r="AQ457" s="37" t="s">
        <v>151</v>
      </c>
      <c r="AR457" s="37" t="s">
        <v>4501</v>
      </c>
      <c r="AS457" s="37"/>
      <c r="AT457" s="37" t="s">
        <v>6092</v>
      </c>
      <c r="AU457" s="37">
        <v>3107746275</v>
      </c>
      <c r="AV457" s="37"/>
      <c r="AW457" s="37">
        <v>1</v>
      </c>
      <c r="AX457" s="37" t="s">
        <v>135</v>
      </c>
      <c r="AY457" s="37" t="s">
        <v>2495</v>
      </c>
      <c r="AZ457" s="58" t="s">
        <v>3653</v>
      </c>
      <c r="BA457" s="37" t="s">
        <v>2496</v>
      </c>
      <c r="BB457" s="37" t="s">
        <v>2496</v>
      </c>
      <c r="BC457" s="37" t="s">
        <v>3654</v>
      </c>
      <c r="BD457" s="37"/>
      <c r="BE457" s="37" t="s">
        <v>2434</v>
      </c>
      <c r="BF457" s="37" t="s">
        <v>2</v>
      </c>
      <c r="BG457" s="37">
        <v>1007775164</v>
      </c>
      <c r="BH457" s="37" t="s">
        <v>3961</v>
      </c>
      <c r="BI457" s="37" t="s">
        <v>6093</v>
      </c>
      <c r="BJ457" s="37" t="s">
        <v>5652</v>
      </c>
      <c r="BK457" s="37" t="s">
        <v>3046</v>
      </c>
      <c r="BL457" s="81">
        <v>36698</v>
      </c>
      <c r="BM457" s="37" t="s">
        <v>8</v>
      </c>
      <c r="BN457" s="37" t="s">
        <v>116</v>
      </c>
      <c r="BO457" s="37" t="s">
        <v>116</v>
      </c>
      <c r="BP457" s="37" t="s">
        <v>2</v>
      </c>
      <c r="BQ457" s="37">
        <v>1023035223</v>
      </c>
      <c r="BR457" s="37" t="s">
        <v>3940</v>
      </c>
      <c r="BS457" s="37" t="s">
        <v>3716</v>
      </c>
      <c r="BT457" s="37" t="s">
        <v>3979</v>
      </c>
      <c r="BU457" s="37" t="s">
        <v>3868</v>
      </c>
      <c r="BV457" s="81">
        <v>36280</v>
      </c>
      <c r="BW457" s="50">
        <f t="shared" ca="1" si="34"/>
        <v>23</v>
      </c>
      <c r="BX457" s="62" t="s">
        <v>8</v>
      </c>
      <c r="BY457" s="62" t="s">
        <v>116</v>
      </c>
      <c r="BZ457" s="62" t="s">
        <v>116</v>
      </c>
      <c r="CA457" s="37" t="s">
        <v>2</v>
      </c>
      <c r="CB457" s="37">
        <v>1007775164</v>
      </c>
      <c r="CC457" s="37" t="s">
        <v>3961</v>
      </c>
      <c r="CD457" s="37" t="s">
        <v>6093</v>
      </c>
      <c r="CE457" s="37" t="s">
        <v>5652</v>
      </c>
      <c r="CF457" s="37" t="s">
        <v>3046</v>
      </c>
      <c r="CG457" s="81">
        <v>36698</v>
      </c>
      <c r="CH457" s="50">
        <f t="shared" ref="CH457:CH521" ca="1" si="38">+IF(CG457&gt;0,DATEDIF(CG457,$B$1,"y"),"")</f>
        <v>22</v>
      </c>
      <c r="CI457" s="62" t="s">
        <v>8</v>
      </c>
      <c r="CJ457" s="62" t="s">
        <v>116</v>
      </c>
      <c r="CK457" s="62" t="s">
        <v>116</v>
      </c>
      <c r="CL457" s="37" t="s">
        <v>2443</v>
      </c>
      <c r="CM457" s="37" t="s">
        <v>2457</v>
      </c>
      <c r="CN457" s="37"/>
      <c r="CO457" s="81">
        <v>44776</v>
      </c>
      <c r="CP457" s="37"/>
      <c r="CQ457" s="37"/>
      <c r="CR457" s="37"/>
      <c r="CS457" s="37" t="s">
        <v>2496</v>
      </c>
      <c r="CT457" s="37"/>
      <c r="CU457" s="37"/>
      <c r="CV457" s="37"/>
      <c r="CW457" s="37">
        <v>2470</v>
      </c>
      <c r="CX457" s="37">
        <v>49</v>
      </c>
      <c r="CY457" s="37"/>
      <c r="CZ457" s="37" t="s">
        <v>6090</v>
      </c>
      <c r="DA457" s="37" t="s">
        <v>6091</v>
      </c>
      <c r="DB457" s="37">
        <v>37</v>
      </c>
      <c r="DC4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7" s="37"/>
    </row>
    <row r="458" spans="1:108" ht="45" customHeight="1" x14ac:dyDescent="0.3">
      <c r="A458" s="50">
        <v>1023046982</v>
      </c>
      <c r="B458" s="37" t="s">
        <v>2427</v>
      </c>
      <c r="C458" s="81">
        <v>44775</v>
      </c>
      <c r="D458" s="81"/>
      <c r="E458" s="50"/>
      <c r="F458" s="50"/>
      <c r="G458" s="50"/>
      <c r="H458" s="50" t="s">
        <v>4102</v>
      </c>
      <c r="I458" s="50" t="s">
        <v>6748</v>
      </c>
      <c r="J458" s="37" t="str">
        <f>VLOOKUP(MATRIZ_PRINCIPAL_USUARIOS[[#This Row],[DUPLA]],DUPLAS[],2,0)</f>
        <v>GLORIA GUERRA - KAROL</v>
      </c>
      <c r="K458" s="37" t="s">
        <v>1</v>
      </c>
      <c r="L458" s="37" t="s">
        <v>3694</v>
      </c>
      <c r="M458" s="37" t="s">
        <v>6094</v>
      </c>
      <c r="N458" s="37" t="s">
        <v>3697</v>
      </c>
      <c r="O458" s="37" t="s">
        <v>4385</v>
      </c>
      <c r="P4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 MATHIAS  MEJIA CUBIDES</v>
      </c>
      <c r="Q458" s="81">
        <v>44401</v>
      </c>
      <c r="R458" s="50">
        <f t="shared" ca="1" si="35"/>
        <v>1</v>
      </c>
      <c r="S458" s="50">
        <f t="shared" ca="1" si="36"/>
        <v>7</v>
      </c>
      <c r="T458" s="50">
        <f t="shared" ca="1" si="37"/>
        <v>19</v>
      </c>
      <c r="U458" s="37" t="str">
        <f ca="1">IF(MATRIZ_PRINCIPAL_USUARIOS[[#This Row],[FECHA DE NACIMIENTO]]&gt;0,CONCATENATE(R458," AÑOS ",S458," MESES ",T458," DIAS "),"")</f>
        <v xml:space="preserve">1 AÑOS 7 MESES 19 DIAS </v>
      </c>
      <c r="V4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58" s="37" t="s">
        <v>129</v>
      </c>
      <c r="X458" s="37" t="s">
        <v>8</v>
      </c>
      <c r="Y458" s="37" t="s">
        <v>116</v>
      </c>
      <c r="Z458" s="37" t="s">
        <v>116</v>
      </c>
      <c r="AA458" s="37" t="s">
        <v>2496</v>
      </c>
      <c r="AB458" s="37" t="s">
        <v>2496</v>
      </c>
      <c r="AC458" s="37"/>
      <c r="AD458" s="37" t="s">
        <v>2518</v>
      </c>
      <c r="AE458" s="37"/>
      <c r="AF458" s="37" t="s">
        <v>2496</v>
      </c>
      <c r="AG458" s="37" t="s">
        <v>2496</v>
      </c>
      <c r="AH458" s="37" t="s">
        <v>2496</v>
      </c>
      <c r="AI458" s="37" t="s">
        <v>2496</v>
      </c>
      <c r="AJ458" s="37" t="s">
        <v>2496</v>
      </c>
      <c r="AK458" s="37" t="s">
        <v>2496</v>
      </c>
      <c r="AL458" s="37" t="s">
        <v>2496</v>
      </c>
      <c r="AM458" s="37" t="s">
        <v>8</v>
      </c>
      <c r="AN458" s="37" t="s">
        <v>116</v>
      </c>
      <c r="AO458" s="37" t="s">
        <v>140</v>
      </c>
      <c r="AP458" s="62" t="s">
        <v>143</v>
      </c>
      <c r="AQ458" s="37" t="s">
        <v>151</v>
      </c>
      <c r="AR458" s="37" t="s">
        <v>6095</v>
      </c>
      <c r="AS458" s="37"/>
      <c r="AT458" s="37" t="s">
        <v>6096</v>
      </c>
      <c r="AU458" s="37">
        <v>3103040554</v>
      </c>
      <c r="AV458" s="37"/>
      <c r="AW458" s="37">
        <v>1</v>
      </c>
      <c r="AX458" s="37" t="s">
        <v>135</v>
      </c>
      <c r="AY458" s="37" t="s">
        <v>2495</v>
      </c>
      <c r="AZ458" s="58" t="s">
        <v>3592</v>
      </c>
      <c r="BA458" s="37" t="s">
        <v>2496</v>
      </c>
      <c r="BB458" s="37" t="s">
        <v>2496</v>
      </c>
      <c r="BC458" s="37" t="s">
        <v>3654</v>
      </c>
      <c r="BD458" s="37"/>
      <c r="BE458" s="37" t="s">
        <v>2434</v>
      </c>
      <c r="BF458" s="37" t="s">
        <v>2</v>
      </c>
      <c r="BG458" s="37">
        <v>1000990</v>
      </c>
      <c r="BH458" s="37" t="s">
        <v>3884</v>
      </c>
      <c r="BI458" s="37" t="s">
        <v>3696</v>
      </c>
      <c r="BJ458" s="37" t="s">
        <v>3697</v>
      </c>
      <c r="BK458" s="37" t="s">
        <v>4385</v>
      </c>
      <c r="BL458" s="81">
        <v>37683</v>
      </c>
      <c r="BM458" s="37" t="s">
        <v>8</v>
      </c>
      <c r="BN458" s="37" t="s">
        <v>116</v>
      </c>
      <c r="BO458" s="37" t="s">
        <v>116</v>
      </c>
      <c r="BP458" s="37"/>
      <c r="BQ458" s="37"/>
      <c r="BR458" s="37"/>
      <c r="BS458" s="81"/>
      <c r="BT458" s="37"/>
      <c r="BU458" s="37"/>
      <c r="BV458" s="81"/>
      <c r="BW458" s="50" t="str">
        <f t="shared" si="34"/>
        <v/>
      </c>
      <c r="BX458" s="62"/>
      <c r="BY458" s="62"/>
      <c r="BZ458" s="62"/>
      <c r="CA458" s="37" t="s">
        <v>2</v>
      </c>
      <c r="CB458" s="37">
        <v>1000989499</v>
      </c>
      <c r="CC458" s="37" t="s">
        <v>3775</v>
      </c>
      <c r="CD458" s="37"/>
      <c r="CE458" s="37" t="s">
        <v>3697</v>
      </c>
      <c r="CF458" s="37" t="s">
        <v>4385</v>
      </c>
      <c r="CG458" s="81"/>
      <c r="CH458" s="50" t="str">
        <f t="shared" si="38"/>
        <v/>
      </c>
      <c r="CI458" s="62" t="s">
        <v>8</v>
      </c>
      <c r="CJ458" s="62" t="s">
        <v>116</v>
      </c>
      <c r="CK458" s="62" t="s">
        <v>116</v>
      </c>
      <c r="CL458" s="37" t="s">
        <v>2443</v>
      </c>
      <c r="CM458" s="37" t="s">
        <v>2448</v>
      </c>
      <c r="CN458" s="37" t="s">
        <v>2495</v>
      </c>
      <c r="CO458" s="81">
        <v>44776</v>
      </c>
      <c r="CP458" s="37" t="s">
        <v>2495</v>
      </c>
      <c r="CQ458" s="37" t="s">
        <v>2495</v>
      </c>
      <c r="CR458" s="37">
        <v>1</v>
      </c>
      <c r="CS458" s="37" t="s">
        <v>2495</v>
      </c>
      <c r="CT458" s="37"/>
      <c r="CU458" s="37"/>
      <c r="CV458" s="37"/>
      <c r="CW458" s="37"/>
      <c r="CX458" s="37"/>
      <c r="CY458" s="37"/>
      <c r="CZ458" s="37" t="s">
        <v>6090</v>
      </c>
      <c r="DA458" s="37" t="s">
        <v>6091</v>
      </c>
      <c r="DB458" s="37"/>
      <c r="DC4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58" s="37"/>
    </row>
    <row r="459" spans="1:108" ht="45" customHeight="1" x14ac:dyDescent="0.3">
      <c r="A459" s="50">
        <v>1092349873</v>
      </c>
      <c r="B459" s="37" t="s">
        <v>2427</v>
      </c>
      <c r="C459" s="81">
        <v>44778</v>
      </c>
      <c r="D459" s="81"/>
      <c r="E459" s="50"/>
      <c r="F459" s="50"/>
      <c r="G459" s="50"/>
      <c r="H459" s="50" t="s">
        <v>4102</v>
      </c>
      <c r="I459" s="50" t="s">
        <v>5619</v>
      </c>
      <c r="J459" s="37" t="str">
        <f>VLOOKUP(MATRIZ_PRINCIPAL_USUARIOS[[#This Row],[DUPLA]],DUPLAS[],2,0)</f>
        <v>PAOLA</v>
      </c>
      <c r="K459" s="37" t="s">
        <v>3</v>
      </c>
      <c r="L459" s="37" t="s">
        <v>6097</v>
      </c>
      <c r="M459" s="37" t="s">
        <v>3865</v>
      </c>
      <c r="N459" s="37" t="s">
        <v>6098</v>
      </c>
      <c r="O459" s="37" t="s">
        <v>4207</v>
      </c>
      <c r="P4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PAUL  MARIANA HIGUERA  SANABRIA</v>
      </c>
      <c r="Q459" s="81">
        <v>39097</v>
      </c>
      <c r="R459" s="50">
        <f t="shared" ca="1" si="35"/>
        <v>16</v>
      </c>
      <c r="S459" s="50">
        <f t="shared" ca="1" si="36"/>
        <v>2</v>
      </c>
      <c r="T459" s="50">
        <f t="shared" ca="1" si="37"/>
        <v>0</v>
      </c>
      <c r="U459" s="37" t="str">
        <f ca="1">IF(MATRIZ_PRINCIPAL_USUARIOS[[#This Row],[FECHA DE NACIMIENTO]]&gt;0,CONCATENATE(R459," AÑOS ",S459," MESES ",T459," DIAS "),"")</f>
        <v xml:space="preserve">16 AÑOS 2 MESES 0 DIAS </v>
      </c>
      <c r="V4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59" s="37" t="s">
        <v>130</v>
      </c>
      <c r="X459" s="37" t="s">
        <v>8</v>
      </c>
      <c r="Y459" s="37" t="s">
        <v>38</v>
      </c>
      <c r="Z459" s="37" t="s">
        <v>2766</v>
      </c>
      <c r="AA459" s="37" t="s">
        <v>2496</v>
      </c>
      <c r="AB459" s="37" t="s">
        <v>2496</v>
      </c>
      <c r="AC459" s="37"/>
      <c r="AD459" s="37" t="s">
        <v>2518</v>
      </c>
      <c r="AE459" s="37"/>
      <c r="AF459" s="37" t="s">
        <v>2496</v>
      </c>
      <c r="AG459" s="37" t="s">
        <v>2496</v>
      </c>
      <c r="AH459" s="37" t="s">
        <v>2496</v>
      </c>
      <c r="AI459" s="37" t="s">
        <v>2496</v>
      </c>
      <c r="AJ459" s="37" t="s">
        <v>2496</v>
      </c>
      <c r="AK459" s="37" t="s">
        <v>2496</v>
      </c>
      <c r="AL459" s="37" t="s">
        <v>2496</v>
      </c>
      <c r="AM459" s="37" t="s">
        <v>8</v>
      </c>
      <c r="AN459" s="37" t="s">
        <v>116</v>
      </c>
      <c r="AO459" s="37" t="s">
        <v>140</v>
      </c>
      <c r="AP459" s="62" t="s">
        <v>143</v>
      </c>
      <c r="AQ459" s="37" t="s">
        <v>151</v>
      </c>
      <c r="AR459" s="37" t="s">
        <v>4501</v>
      </c>
      <c r="AS459" s="37"/>
      <c r="AT459" s="37" t="s">
        <v>6099</v>
      </c>
      <c r="AU459" s="37">
        <v>3503983889</v>
      </c>
      <c r="AV459" s="37">
        <v>3113695858</v>
      </c>
      <c r="AW459" s="37">
        <v>1</v>
      </c>
      <c r="AX459" s="37" t="s">
        <v>135</v>
      </c>
      <c r="AY459" s="37" t="s">
        <v>2495</v>
      </c>
      <c r="AZ459" s="58" t="s">
        <v>3652</v>
      </c>
      <c r="BA459" s="37" t="s">
        <v>2495</v>
      </c>
      <c r="BB459" s="37" t="s">
        <v>2496</v>
      </c>
      <c r="BC459" s="37" t="s">
        <v>3607</v>
      </c>
      <c r="BD459" s="37"/>
      <c r="BE459" s="37" t="s">
        <v>2437</v>
      </c>
      <c r="BF459" s="37" t="s">
        <v>2</v>
      </c>
      <c r="BG459" s="37">
        <v>1000989967</v>
      </c>
      <c r="BH459" s="37" t="s">
        <v>3948</v>
      </c>
      <c r="BI459" s="37" t="s">
        <v>3863</v>
      </c>
      <c r="BJ459" s="37" t="s">
        <v>3760</v>
      </c>
      <c r="BK459" s="37" t="s">
        <v>6100</v>
      </c>
      <c r="BL459" s="81">
        <v>36854</v>
      </c>
      <c r="BM459" s="37" t="s">
        <v>8</v>
      </c>
      <c r="BN459" s="37" t="s">
        <v>116</v>
      </c>
      <c r="BO459" s="37" t="s">
        <v>116</v>
      </c>
      <c r="BP459" s="37"/>
      <c r="BQ459" s="37"/>
      <c r="BR459" s="37"/>
      <c r="BS459" s="37"/>
      <c r="BT459" s="37"/>
      <c r="BU459" s="37"/>
      <c r="BV459" s="81"/>
      <c r="BW459" s="50" t="str">
        <f t="shared" si="34"/>
        <v/>
      </c>
      <c r="BX459" s="62"/>
      <c r="BY459" s="62"/>
      <c r="BZ459" s="62"/>
      <c r="CA459" s="37"/>
      <c r="CB459" s="37"/>
      <c r="CC459" s="37"/>
      <c r="CD459" s="37"/>
      <c r="CE459" s="37"/>
      <c r="CF459" s="37"/>
      <c r="CG459" s="81"/>
      <c r="CH459" s="50" t="str">
        <f t="shared" si="38"/>
        <v/>
      </c>
      <c r="CI459" s="62"/>
      <c r="CJ459" s="62"/>
      <c r="CK459" s="62"/>
      <c r="CL459" s="37" t="s">
        <v>2443</v>
      </c>
      <c r="CM459" s="37" t="s">
        <v>2466</v>
      </c>
      <c r="CN459" s="37" t="s">
        <v>2495</v>
      </c>
      <c r="CO459" s="81"/>
      <c r="CP459" s="37" t="s">
        <v>2496</v>
      </c>
      <c r="CQ459" s="37" t="s">
        <v>2496</v>
      </c>
      <c r="CR459" s="81"/>
      <c r="CS459" s="37" t="s">
        <v>2496</v>
      </c>
      <c r="CT459" s="37"/>
      <c r="CU459" s="37"/>
      <c r="CV459" s="37"/>
      <c r="CW459" s="37"/>
      <c r="CX459" s="37"/>
      <c r="CY459" s="37"/>
      <c r="CZ459" s="37"/>
      <c r="DA459" s="37"/>
      <c r="DB459" s="37">
        <v>13</v>
      </c>
      <c r="DC4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59" s="37"/>
    </row>
    <row r="460" spans="1:108" ht="45" customHeight="1" x14ac:dyDescent="0.3">
      <c r="A460" s="50">
        <v>1023990929</v>
      </c>
      <c r="B460" s="37" t="s">
        <v>2427</v>
      </c>
      <c r="C460" s="81">
        <v>44869</v>
      </c>
      <c r="D460" s="81"/>
      <c r="E460" s="50" t="s">
        <v>7034</v>
      </c>
      <c r="F460" s="50"/>
      <c r="G460" s="50"/>
      <c r="H460" s="50" t="s">
        <v>4102</v>
      </c>
      <c r="I460" s="50" t="s">
        <v>5619</v>
      </c>
      <c r="J460" s="37" t="str">
        <f>VLOOKUP(MATRIZ_PRINCIPAL_USUARIOS[[#This Row],[DUPLA]],DUPLAS[],2,0)</f>
        <v>PAOLA</v>
      </c>
      <c r="K460" s="37" t="s">
        <v>1</v>
      </c>
      <c r="L460" s="37" t="s">
        <v>5860</v>
      </c>
      <c r="M460" s="37" t="s">
        <v>4952</v>
      </c>
      <c r="N460" s="37" t="s">
        <v>6103</v>
      </c>
      <c r="O460" s="37" t="s">
        <v>3746</v>
      </c>
      <c r="P4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GAEL ALDAIR CAÑUBE GOMEZ</v>
      </c>
      <c r="Q460" s="81">
        <v>44820</v>
      </c>
      <c r="R460" s="50">
        <f t="shared" ca="1" si="35"/>
        <v>0</v>
      </c>
      <c r="S460" s="50">
        <f t="shared" ca="1" si="36"/>
        <v>5</v>
      </c>
      <c r="T460" s="50">
        <f t="shared" ca="1" si="37"/>
        <v>27</v>
      </c>
      <c r="U460" s="37" t="str">
        <f ca="1">IF(MATRIZ_PRINCIPAL_USUARIOS[[#This Row],[FECHA DE NACIMIENTO]]&gt;0,CONCATENATE(R460," AÑOS ",S460," MESES ",T460," DIAS "),"")</f>
        <v xml:space="preserve">0 AÑOS 5 MESES 27 DIAS </v>
      </c>
      <c r="V4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460" s="170" t="s">
        <v>129</v>
      </c>
      <c r="X460" s="37" t="s">
        <v>8</v>
      </c>
      <c r="Y460" s="37" t="s">
        <v>116</v>
      </c>
      <c r="Z460" s="37" t="s">
        <v>116</v>
      </c>
      <c r="AA460" s="37" t="s">
        <v>2496</v>
      </c>
      <c r="AB460" s="37" t="s">
        <v>2496</v>
      </c>
      <c r="AC460" s="37" t="s">
        <v>4082</v>
      </c>
      <c r="AD460" s="37" t="s">
        <v>2518</v>
      </c>
      <c r="AE460" s="37" t="s">
        <v>6512</v>
      </c>
      <c r="AF460" s="37" t="s">
        <v>2496</v>
      </c>
      <c r="AG460" s="37" t="s">
        <v>2496</v>
      </c>
      <c r="AH460" s="37" t="s">
        <v>2496</v>
      </c>
      <c r="AI460" s="37" t="s">
        <v>2496</v>
      </c>
      <c r="AJ460" s="37" t="s">
        <v>2496</v>
      </c>
      <c r="AK460" s="37" t="s">
        <v>2496</v>
      </c>
      <c r="AL460" s="37" t="s">
        <v>2496</v>
      </c>
      <c r="AM460" s="37" t="s">
        <v>8</v>
      </c>
      <c r="AN460" s="37" t="s">
        <v>116</v>
      </c>
      <c r="AO460" s="37" t="s">
        <v>140</v>
      </c>
      <c r="AP460" s="62" t="s">
        <v>143</v>
      </c>
      <c r="AQ460" s="37" t="s">
        <v>151</v>
      </c>
      <c r="AR460" s="37" t="s">
        <v>4596</v>
      </c>
      <c r="AS460" s="37"/>
      <c r="AT460" s="37" t="s">
        <v>7211</v>
      </c>
      <c r="AU460" s="37">
        <v>3202736846</v>
      </c>
      <c r="AV460" s="37"/>
      <c r="AW460" s="37">
        <v>1</v>
      </c>
      <c r="AX460" s="37" t="s">
        <v>134</v>
      </c>
      <c r="AY460" s="37" t="s">
        <v>2496</v>
      </c>
      <c r="AZ460" s="58"/>
      <c r="BA460" s="37" t="s">
        <v>2496</v>
      </c>
      <c r="BB460" s="37" t="s">
        <v>2495</v>
      </c>
      <c r="BC460" s="37" t="s">
        <v>7212</v>
      </c>
      <c r="BD460" s="37"/>
      <c r="BE460" s="37" t="s">
        <v>2434</v>
      </c>
      <c r="BF460" s="37" t="s">
        <v>2</v>
      </c>
      <c r="BG460" s="37">
        <v>1133154221</v>
      </c>
      <c r="BH460" s="37" t="s">
        <v>4036</v>
      </c>
      <c r="BI460" s="37" t="s">
        <v>3804</v>
      </c>
      <c r="BJ460" s="37" t="s">
        <v>3746</v>
      </c>
      <c r="BK460" s="37" t="s">
        <v>6101</v>
      </c>
      <c r="BL460" s="81">
        <v>32042</v>
      </c>
      <c r="BM460" s="37" t="s">
        <v>8</v>
      </c>
      <c r="BN460" s="37" t="s">
        <v>14</v>
      </c>
      <c r="BO460" s="37" t="s">
        <v>49</v>
      </c>
      <c r="BP460" s="37" t="s">
        <v>2</v>
      </c>
      <c r="BQ460" s="37">
        <v>1121215286</v>
      </c>
      <c r="BR460" s="37" t="s">
        <v>4952</v>
      </c>
      <c r="BS460" s="37"/>
      <c r="BT460" s="37" t="s">
        <v>6103</v>
      </c>
      <c r="BU460" s="37" t="s">
        <v>3746</v>
      </c>
      <c r="BV460" s="81">
        <v>34979</v>
      </c>
      <c r="BW460" s="50">
        <f t="shared" ca="1" si="34"/>
        <v>27</v>
      </c>
      <c r="BX460" s="62" t="s">
        <v>8</v>
      </c>
      <c r="BY460" s="62" t="s">
        <v>14</v>
      </c>
      <c r="BZ460" s="62" t="s">
        <v>49</v>
      </c>
      <c r="CA460" s="37" t="s">
        <v>2</v>
      </c>
      <c r="CB460" s="37">
        <v>1133154221</v>
      </c>
      <c r="CC460" s="37" t="s">
        <v>4036</v>
      </c>
      <c r="CD460" s="37" t="s">
        <v>3804</v>
      </c>
      <c r="CE460" s="37" t="s">
        <v>3746</v>
      </c>
      <c r="CF460" s="37" t="s">
        <v>6101</v>
      </c>
      <c r="CG460" s="81">
        <v>32042</v>
      </c>
      <c r="CH460" s="50">
        <f t="shared" ca="1" si="38"/>
        <v>35</v>
      </c>
      <c r="CI460" s="62" t="s">
        <v>8</v>
      </c>
      <c r="CJ460" s="62" t="s">
        <v>14</v>
      </c>
      <c r="CK460" s="62" t="s">
        <v>49</v>
      </c>
      <c r="CL460" s="37"/>
      <c r="CM460" s="37"/>
      <c r="CN460" s="37" t="s">
        <v>2495</v>
      </c>
      <c r="CO460" s="81">
        <v>44838</v>
      </c>
      <c r="CP460" s="37" t="s">
        <v>2495</v>
      </c>
      <c r="CQ460" s="37" t="s">
        <v>2496</v>
      </c>
      <c r="CR460" s="81"/>
      <c r="CS460" s="37" t="s">
        <v>2496</v>
      </c>
      <c r="CT460" s="37" t="s">
        <v>4062</v>
      </c>
      <c r="CU460" s="37"/>
      <c r="CV460" s="37">
        <v>40</v>
      </c>
      <c r="CW460" s="37">
        <v>3145</v>
      </c>
      <c r="CX460" s="37">
        <v>50</v>
      </c>
      <c r="CY460" s="37" t="s">
        <v>2495</v>
      </c>
      <c r="CZ460" s="37">
        <v>2</v>
      </c>
      <c r="DA460" s="37">
        <v>2</v>
      </c>
      <c r="DB460" s="37"/>
      <c r="DC4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60" s="37"/>
    </row>
    <row r="461" spans="1:108" ht="45" customHeight="1" x14ac:dyDescent="0.3">
      <c r="A461" s="50">
        <v>1133154221</v>
      </c>
      <c r="B461" s="37" t="s">
        <v>2428</v>
      </c>
      <c r="C461" s="81">
        <v>44778</v>
      </c>
      <c r="D461" s="81">
        <v>44869</v>
      </c>
      <c r="E461" s="50"/>
      <c r="F461" s="50" t="e">
        <f>VLOOKUP(MATRIZ_PRINCIPAL_USUARIOS[[#This Row],[NOMBRE COMPLETO]],$E$659:$E$682,1,0)</f>
        <v>#N/A</v>
      </c>
      <c r="G461" s="50"/>
      <c r="H461" s="50" t="s">
        <v>4102</v>
      </c>
      <c r="I461" s="50" t="s">
        <v>5619</v>
      </c>
      <c r="J461" s="37" t="str">
        <f>VLOOKUP(MATRIZ_PRINCIPAL_USUARIOS[[#This Row],[DUPLA]],DUPLAS[],2,0)</f>
        <v>PAOLA</v>
      </c>
      <c r="K461" s="37" t="s">
        <v>2</v>
      </c>
      <c r="L461" s="37" t="s">
        <v>4036</v>
      </c>
      <c r="M461" s="37" t="s">
        <v>3804</v>
      </c>
      <c r="N461" s="37" t="s">
        <v>3746</v>
      </c>
      <c r="O461" s="37" t="s">
        <v>6101</v>
      </c>
      <c r="P4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GINA PAOLA GOMEZ TETEYE</v>
      </c>
      <c r="Q461" s="81">
        <v>32042</v>
      </c>
      <c r="R461" s="50">
        <f t="shared" ca="1" si="35"/>
        <v>35</v>
      </c>
      <c r="S461" s="50">
        <f t="shared" ca="1" si="36"/>
        <v>5</v>
      </c>
      <c r="T461" s="50">
        <f t="shared" ca="1" si="37"/>
        <v>21</v>
      </c>
      <c r="U461" s="37" t="str">
        <f ca="1">IF(MATRIZ_PRINCIPAL_USUARIOS[[#This Row],[FECHA DE NACIMIENTO]]&gt;0,CONCATENATE(R461," AÑOS ",S461," MESES ",T461," DIAS "),"")</f>
        <v xml:space="preserve">35 AÑOS 5 MESES 21 DIAS </v>
      </c>
      <c r="V4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61" s="37" t="s">
        <v>130</v>
      </c>
      <c r="X461" s="37" t="s">
        <v>8</v>
      </c>
      <c r="Y461" s="37" t="s">
        <v>14</v>
      </c>
      <c r="Z461" s="37" t="s">
        <v>49</v>
      </c>
      <c r="AA461" s="37" t="s">
        <v>2496</v>
      </c>
      <c r="AB461" s="37" t="s">
        <v>2496</v>
      </c>
      <c r="AC461" s="37"/>
      <c r="AD461" s="37" t="s">
        <v>2518</v>
      </c>
      <c r="AE461" s="37"/>
      <c r="AF461" s="37" t="s">
        <v>2496</v>
      </c>
      <c r="AG461" s="37" t="s">
        <v>2496</v>
      </c>
      <c r="AH461" s="37" t="s">
        <v>2496</v>
      </c>
      <c r="AI461" s="37" t="s">
        <v>2496</v>
      </c>
      <c r="AJ461" s="37" t="s">
        <v>2496</v>
      </c>
      <c r="AK461" s="37" t="s">
        <v>2496</v>
      </c>
      <c r="AL461" s="37" t="s">
        <v>2496</v>
      </c>
      <c r="AM461" s="37" t="s">
        <v>8</v>
      </c>
      <c r="AN461" s="37" t="s">
        <v>116</v>
      </c>
      <c r="AO461" s="37" t="s">
        <v>140</v>
      </c>
      <c r="AP461" s="62" t="s">
        <v>143</v>
      </c>
      <c r="AQ461" s="37" t="s">
        <v>151</v>
      </c>
      <c r="AR461" s="37"/>
      <c r="AS461" s="50" t="s">
        <v>6102</v>
      </c>
      <c r="AT461" s="37"/>
      <c r="AU461" s="37">
        <v>3202736846</v>
      </c>
      <c r="AV461" s="37"/>
      <c r="AW461" s="37"/>
      <c r="AX461" s="37" t="s">
        <v>134</v>
      </c>
      <c r="AY461" s="37" t="s">
        <v>2496</v>
      </c>
      <c r="AZ461" s="58"/>
      <c r="BA461" s="37" t="s">
        <v>2496</v>
      </c>
      <c r="BB461" s="37" t="s">
        <v>2496</v>
      </c>
      <c r="BC461" s="37" t="s">
        <v>3654</v>
      </c>
      <c r="BD461" s="37"/>
      <c r="BE461" s="37" t="s">
        <v>2437</v>
      </c>
      <c r="BF461" s="37" t="s">
        <v>2</v>
      </c>
      <c r="BG461" s="37">
        <v>1121215286</v>
      </c>
      <c r="BH461" s="37" t="s">
        <v>4952</v>
      </c>
      <c r="BI461" s="37"/>
      <c r="BJ461" s="37" t="s">
        <v>6103</v>
      </c>
      <c r="BK461" s="37" t="s">
        <v>3746</v>
      </c>
      <c r="BL461" s="81">
        <v>34979</v>
      </c>
      <c r="BM461" s="37" t="s">
        <v>8</v>
      </c>
      <c r="BN461" s="37" t="s">
        <v>14</v>
      </c>
      <c r="BO461" s="37" t="s">
        <v>49</v>
      </c>
      <c r="BP461" s="37"/>
      <c r="BQ461" s="37"/>
      <c r="BR461" s="37"/>
      <c r="BS461" s="81"/>
      <c r="BT461" s="37"/>
      <c r="BU461" s="37"/>
      <c r="BV461" s="81"/>
      <c r="BW461" s="50" t="str">
        <f t="shared" si="34"/>
        <v/>
      </c>
      <c r="BX461" s="62"/>
      <c r="BY461" s="62"/>
      <c r="BZ461" s="62"/>
      <c r="CA461" s="37"/>
      <c r="CB461" s="37"/>
      <c r="CC461" s="37"/>
      <c r="CD461" s="37"/>
      <c r="CE461" s="37"/>
      <c r="CF461" s="37"/>
      <c r="CG461" s="81"/>
      <c r="CH461" s="50" t="str">
        <f t="shared" si="38"/>
        <v/>
      </c>
      <c r="CI461" s="62"/>
      <c r="CJ461" s="62"/>
      <c r="CK461" s="62"/>
      <c r="CL461" s="37" t="s">
        <v>2445</v>
      </c>
      <c r="CM461" s="50" t="s">
        <v>6104</v>
      </c>
      <c r="CN461" s="37" t="s">
        <v>2495</v>
      </c>
      <c r="CO461" s="81"/>
      <c r="CP461" s="37" t="s">
        <v>2496</v>
      </c>
      <c r="CQ461" s="37" t="s">
        <v>2496</v>
      </c>
      <c r="CR461" s="37"/>
      <c r="CS461" s="37"/>
      <c r="CT461" s="37"/>
      <c r="CU461" s="37"/>
      <c r="CV461" s="37"/>
      <c r="CW461" s="37"/>
      <c r="CX461" s="37"/>
      <c r="CY461" s="37"/>
      <c r="CZ461" s="37"/>
      <c r="DA461" s="37"/>
      <c r="DB461" s="37">
        <v>16</v>
      </c>
      <c r="DC4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61" s="37"/>
    </row>
    <row r="462" spans="1:108" ht="45" customHeight="1" x14ac:dyDescent="0.3">
      <c r="A462" s="50">
        <v>1023991107</v>
      </c>
      <c r="B462" s="37" t="s">
        <v>2427</v>
      </c>
      <c r="C462" s="81">
        <v>44900</v>
      </c>
      <c r="D462" s="81"/>
      <c r="E462" s="50" t="s">
        <v>7267</v>
      </c>
      <c r="F462" s="50"/>
      <c r="G462" s="50"/>
      <c r="H462" s="50" t="s">
        <v>4102</v>
      </c>
      <c r="I462" s="50" t="s">
        <v>5619</v>
      </c>
      <c r="J462" s="37" t="str">
        <f>VLOOKUP(MATRIZ_PRINCIPAL_USUARIOS[[#This Row],[DUPLA]],DUPLAS[],2,0)</f>
        <v>PAOLA</v>
      </c>
      <c r="K462" s="37" t="s">
        <v>1</v>
      </c>
      <c r="L462" s="37" t="s">
        <v>7268</v>
      </c>
      <c r="M462" s="37" t="s">
        <v>3791</v>
      </c>
      <c r="N462" s="37" t="s">
        <v>3754</v>
      </c>
      <c r="O462" s="37" t="s">
        <v>4204</v>
      </c>
      <c r="P4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SHARON SAMARA GUZMAN BOHORQUEZ</v>
      </c>
      <c r="Q462" s="81">
        <v>44849</v>
      </c>
      <c r="R462" s="50">
        <f t="shared" ca="1" si="35"/>
        <v>0</v>
      </c>
      <c r="S462" s="50">
        <f t="shared" ref="S462" ca="1" si="39">+IF(Q462&gt;0,DATEDIF(Q462,$B$1,"ym"),"")</f>
        <v>5</v>
      </c>
      <c r="T462" s="50">
        <f t="shared" ref="T462" ca="1" si="40">ABS(IF(Q462&gt;0,DATEDIF(Q462,$B$1,"md"),""))</f>
        <v>0</v>
      </c>
      <c r="U462" s="37" t="str">
        <f ca="1">IF(MATRIZ_PRINCIPAL_USUARIOS[[#This Row],[FECHA DE NACIMIENTO]]&gt;0,CONCATENATE(R462," AÑOS ",S462," MESES ",T462," DIAS "),"")</f>
        <v xml:space="preserve">0 AÑOS 5 MESES 0 DIAS </v>
      </c>
      <c r="V4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462" s="37" t="s">
        <v>130</v>
      </c>
      <c r="X462" s="37" t="s">
        <v>8</v>
      </c>
      <c r="Y462" s="37" t="s">
        <v>116</v>
      </c>
      <c r="Z462" s="37" t="s">
        <v>116</v>
      </c>
      <c r="AA462" s="37" t="s">
        <v>2496</v>
      </c>
      <c r="AB462" s="37" t="s">
        <v>2496</v>
      </c>
      <c r="AC462" s="37" t="s">
        <v>4082</v>
      </c>
      <c r="AD462" s="37" t="s">
        <v>2518</v>
      </c>
      <c r="AE462" s="37" t="s">
        <v>6512</v>
      </c>
      <c r="AF462" s="37" t="s">
        <v>2496</v>
      </c>
      <c r="AG462" s="37" t="s">
        <v>2496</v>
      </c>
      <c r="AH462" s="37" t="s">
        <v>2496</v>
      </c>
      <c r="AI462" s="37" t="s">
        <v>2496</v>
      </c>
      <c r="AJ462" s="37" t="s">
        <v>2496</v>
      </c>
      <c r="AK462" s="37" t="s">
        <v>2496</v>
      </c>
      <c r="AL462" s="37" t="s">
        <v>2496</v>
      </c>
      <c r="AM462" s="37" t="s">
        <v>8</v>
      </c>
      <c r="AN462" s="37" t="s">
        <v>116</v>
      </c>
      <c r="AO462" s="37" t="s">
        <v>140</v>
      </c>
      <c r="AP462" s="62" t="s">
        <v>143</v>
      </c>
      <c r="AQ462" s="37" t="s">
        <v>151</v>
      </c>
      <c r="AR462" s="37" t="s">
        <v>4539</v>
      </c>
      <c r="AS462" s="50"/>
      <c r="AT462" s="37" t="s">
        <v>7269</v>
      </c>
      <c r="AU462" s="37">
        <v>3222371119</v>
      </c>
      <c r="AV462" s="37"/>
      <c r="AW462" s="37">
        <v>1</v>
      </c>
      <c r="AX462" s="37" t="s">
        <v>135</v>
      </c>
      <c r="AY462" s="37" t="s">
        <v>2496</v>
      </c>
      <c r="AZ462" s="58"/>
      <c r="BA462" s="37" t="s">
        <v>2496</v>
      </c>
      <c r="BB462" s="37" t="s">
        <v>2496</v>
      </c>
      <c r="BC462" s="37" t="s">
        <v>3654</v>
      </c>
      <c r="BD462" s="37" t="s">
        <v>2496</v>
      </c>
      <c r="BE462" s="37" t="s">
        <v>2434</v>
      </c>
      <c r="BF462" s="37" t="s">
        <v>2</v>
      </c>
      <c r="BG462" s="37">
        <v>1023991107</v>
      </c>
      <c r="BH462" s="37" t="s">
        <v>3988</v>
      </c>
      <c r="BI462" s="37" t="s">
        <v>3777</v>
      </c>
      <c r="BJ462" s="37" t="s">
        <v>4204</v>
      </c>
      <c r="BK462" s="37" t="s">
        <v>2714</v>
      </c>
      <c r="BL462" s="81">
        <v>44776</v>
      </c>
      <c r="BM462" s="37" t="s">
        <v>8</v>
      </c>
      <c r="BN462" s="37" t="s">
        <v>116</v>
      </c>
      <c r="BO462" s="37" t="s">
        <v>116</v>
      </c>
      <c r="BP462" s="37" t="s">
        <v>2</v>
      </c>
      <c r="BQ462" s="37">
        <v>1073706074</v>
      </c>
      <c r="BR462" s="37" t="s">
        <v>3914</v>
      </c>
      <c r="BS462" s="81" t="s">
        <v>4032</v>
      </c>
      <c r="BT462" s="37" t="s">
        <v>3754</v>
      </c>
      <c r="BU462" s="37" t="s">
        <v>4757</v>
      </c>
      <c r="BV462" s="81">
        <v>35043</v>
      </c>
      <c r="BW462" s="50">
        <f t="shared" ca="1" si="34"/>
        <v>27</v>
      </c>
      <c r="BX462" s="62" t="s">
        <v>8</v>
      </c>
      <c r="BY462" s="62" t="s">
        <v>116</v>
      </c>
      <c r="BZ462" s="62" t="s">
        <v>116</v>
      </c>
      <c r="CA462" s="37" t="s">
        <v>2</v>
      </c>
      <c r="CB462" s="37">
        <v>1024576052</v>
      </c>
      <c r="CC462" s="37" t="s">
        <v>3988</v>
      </c>
      <c r="CD462" s="37" t="s">
        <v>3777</v>
      </c>
      <c r="CE462" s="37" t="s">
        <v>4204</v>
      </c>
      <c r="CF462" s="37" t="s">
        <v>2714</v>
      </c>
      <c r="CG462" s="81">
        <v>35280</v>
      </c>
      <c r="CH462" s="50">
        <f t="shared" ca="1" si="38"/>
        <v>26</v>
      </c>
      <c r="CI462" s="62" t="s">
        <v>8</v>
      </c>
      <c r="CJ462" s="62" t="s">
        <v>116</v>
      </c>
      <c r="CK462" s="62" t="s">
        <v>116</v>
      </c>
      <c r="CL462" s="37" t="s">
        <v>2444</v>
      </c>
      <c r="CM462" s="50" t="s">
        <v>2466</v>
      </c>
      <c r="CN462" s="37" t="s">
        <v>2495</v>
      </c>
      <c r="CO462" s="81">
        <v>44900</v>
      </c>
      <c r="CP462" s="37" t="s">
        <v>2495</v>
      </c>
      <c r="CQ462" s="37" t="s">
        <v>2495</v>
      </c>
      <c r="CR462" s="37">
        <v>4</v>
      </c>
      <c r="CS462" s="37" t="s">
        <v>2495</v>
      </c>
      <c r="CT462" s="37" t="s">
        <v>4062</v>
      </c>
      <c r="CU462" s="37"/>
      <c r="CV462" s="37">
        <v>37</v>
      </c>
      <c r="CW462" s="37">
        <v>2130</v>
      </c>
      <c r="CX462" s="37">
        <v>44</v>
      </c>
      <c r="CY462" s="37" t="s">
        <v>2495</v>
      </c>
      <c r="CZ462" s="37">
        <v>1</v>
      </c>
      <c r="DA462" s="37">
        <v>1</v>
      </c>
      <c r="DB462" s="37"/>
      <c r="DC4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62" s="37"/>
    </row>
    <row r="463" spans="1:108" ht="45" customHeight="1" x14ac:dyDescent="0.3">
      <c r="A463" s="50">
        <v>1024576052</v>
      </c>
      <c r="B463" s="37" t="s">
        <v>2428</v>
      </c>
      <c r="C463" s="81">
        <v>44778</v>
      </c>
      <c r="D463" s="81">
        <v>44900</v>
      </c>
      <c r="E463" s="50"/>
      <c r="F463" s="50"/>
      <c r="G463" s="50"/>
      <c r="H463" s="50" t="s">
        <v>4102</v>
      </c>
      <c r="I463" s="50" t="s">
        <v>5619</v>
      </c>
      <c r="J463" s="37" t="str">
        <f>VLOOKUP(MATRIZ_PRINCIPAL_USUARIOS[[#This Row],[DUPLA]],DUPLAS[],2,0)</f>
        <v>PAOLA</v>
      </c>
      <c r="K463" s="37" t="s">
        <v>2</v>
      </c>
      <c r="L463" s="37" t="s">
        <v>3988</v>
      </c>
      <c r="M463" s="37" t="s">
        <v>3777</v>
      </c>
      <c r="N463" s="37" t="s">
        <v>4204</v>
      </c>
      <c r="O463" s="37" t="s">
        <v>2714</v>
      </c>
      <c r="P4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YENIFER ANDREA BOHORQUEZ TRUJILLO</v>
      </c>
      <c r="Q463" s="81">
        <v>35280</v>
      </c>
      <c r="R463" s="50">
        <f t="shared" ca="1" si="35"/>
        <v>26</v>
      </c>
      <c r="S463" s="50">
        <f t="shared" ca="1" si="36"/>
        <v>7</v>
      </c>
      <c r="T463" s="50">
        <f t="shared" ca="1" si="37"/>
        <v>12</v>
      </c>
      <c r="U463" s="37" t="str">
        <f ca="1">IF(MATRIZ_PRINCIPAL_USUARIOS[[#This Row],[FECHA DE NACIMIENTO]]&gt;0,CONCATENATE(R463," AÑOS ",S463," MESES ",T463," DIAS "),"")</f>
        <v xml:space="preserve">26 AÑOS 7 MESES 12 DIAS </v>
      </c>
      <c r="V4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63" s="37" t="s">
        <v>130</v>
      </c>
      <c r="X463" s="37" t="s">
        <v>8</v>
      </c>
      <c r="Y463" s="37" t="s">
        <v>116</v>
      </c>
      <c r="Z463" s="37" t="s">
        <v>116</v>
      </c>
      <c r="AA463" s="37" t="s">
        <v>2496</v>
      </c>
      <c r="AB463" s="37" t="s">
        <v>2496</v>
      </c>
      <c r="AC463" s="37"/>
      <c r="AD463" s="37" t="s">
        <v>2518</v>
      </c>
      <c r="AE463" s="37"/>
      <c r="AF463" s="37" t="s">
        <v>2496</v>
      </c>
      <c r="AG463" s="37" t="s">
        <v>2496</v>
      </c>
      <c r="AH463" s="37" t="s">
        <v>2496</v>
      </c>
      <c r="AI463" s="37" t="s">
        <v>2496</v>
      </c>
      <c r="AJ463" s="37" t="s">
        <v>2496</v>
      </c>
      <c r="AK463" s="37" t="s">
        <v>2496</v>
      </c>
      <c r="AL463" s="37" t="s">
        <v>2496</v>
      </c>
      <c r="AM463" s="37" t="s">
        <v>8</v>
      </c>
      <c r="AN463" s="37" t="s">
        <v>116</v>
      </c>
      <c r="AO463" s="37" t="s">
        <v>140</v>
      </c>
      <c r="AP463" s="62" t="s">
        <v>143</v>
      </c>
      <c r="AQ463" s="37" t="s">
        <v>151</v>
      </c>
      <c r="AR463" s="37" t="s">
        <v>4539</v>
      </c>
      <c r="AS463" s="37"/>
      <c r="AT463" s="37" t="s">
        <v>6105</v>
      </c>
      <c r="AU463" s="37">
        <v>3222371119</v>
      </c>
      <c r="AV463" s="37">
        <v>3222604791</v>
      </c>
      <c r="AW463" s="37"/>
      <c r="AX463" s="37" t="s">
        <v>135</v>
      </c>
      <c r="AY463" s="37" t="s">
        <v>2495</v>
      </c>
      <c r="AZ463" s="58" t="s">
        <v>3591</v>
      </c>
      <c r="BA463" s="37" t="s">
        <v>2496</v>
      </c>
      <c r="BB463" s="37" t="s">
        <v>2496</v>
      </c>
      <c r="BC463" s="37" t="s">
        <v>3607</v>
      </c>
      <c r="BD463" s="37"/>
      <c r="BE463" s="37" t="s">
        <v>2606</v>
      </c>
      <c r="BF463" s="37" t="s">
        <v>2</v>
      </c>
      <c r="BG463" s="37">
        <v>39802983</v>
      </c>
      <c r="BH463" s="37" t="s">
        <v>5101</v>
      </c>
      <c r="BI463" s="37" t="s">
        <v>3876</v>
      </c>
      <c r="BJ463" s="37" t="s">
        <v>4757</v>
      </c>
      <c r="BK463" s="37"/>
      <c r="BL463" s="81">
        <v>26048</v>
      </c>
      <c r="BM463" s="37" t="s">
        <v>8</v>
      </c>
      <c r="BN463" s="37" t="s">
        <v>116</v>
      </c>
      <c r="BO463" s="37" t="s">
        <v>116</v>
      </c>
      <c r="BP463" s="37"/>
      <c r="BQ463" s="37"/>
      <c r="BR463" s="37"/>
      <c r="BS463" s="81"/>
      <c r="BT463" s="37"/>
      <c r="BU463" s="37"/>
      <c r="BV463" s="81"/>
      <c r="BW463" s="50" t="str">
        <f t="shared" ref="BW463:BW526" si="41">+IF(BV463&gt;0,DATEDIF(BV463,$B$1,"y"),"")</f>
        <v/>
      </c>
      <c r="BX463" s="62"/>
      <c r="BY463" s="62"/>
      <c r="BZ463" s="62"/>
      <c r="CA463" s="37"/>
      <c r="CB463" s="37"/>
      <c r="CC463" s="37"/>
      <c r="CD463" s="37"/>
      <c r="CE463" s="37"/>
      <c r="CF463" s="37"/>
      <c r="CG463" s="81"/>
      <c r="CH463" s="50" t="str">
        <f t="shared" si="38"/>
        <v/>
      </c>
      <c r="CI463" s="62"/>
      <c r="CJ463" s="62"/>
      <c r="CK463" s="62"/>
      <c r="CL463" s="37" t="s">
        <v>2444</v>
      </c>
      <c r="CM463" s="37" t="s">
        <v>2466</v>
      </c>
      <c r="CN463" s="37" t="s">
        <v>2495</v>
      </c>
      <c r="CO463" s="81"/>
      <c r="CP463" s="37" t="s">
        <v>2496</v>
      </c>
      <c r="CQ463" s="37" t="s">
        <v>2496</v>
      </c>
      <c r="CR463" s="37"/>
      <c r="CS463" s="37"/>
      <c r="CT463" s="37"/>
      <c r="CU463" s="37"/>
      <c r="CV463" s="37"/>
      <c r="CW463" s="37"/>
      <c r="CX463" s="37"/>
      <c r="CY463" s="37"/>
      <c r="CZ463" s="37"/>
      <c r="DA463" s="37"/>
      <c r="DB463" s="37">
        <v>26</v>
      </c>
      <c r="DC4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63" s="37"/>
    </row>
    <row r="464" spans="1:108" ht="45" customHeight="1" x14ac:dyDescent="0.3">
      <c r="A464" s="50">
        <v>1023048150</v>
      </c>
      <c r="B464" s="37" t="s">
        <v>2427</v>
      </c>
      <c r="C464" s="81">
        <v>44778</v>
      </c>
      <c r="D464" s="81"/>
      <c r="E464" s="50"/>
      <c r="F464" s="50"/>
      <c r="G464" s="50"/>
      <c r="H464" s="50" t="s">
        <v>4102</v>
      </c>
      <c r="I464" s="50" t="s">
        <v>6750</v>
      </c>
      <c r="J464" s="37" t="str">
        <f>VLOOKUP(MATRIZ_PRINCIPAL_USUARIOS[[#This Row],[DUPLA]],DUPLAS[],2,0)</f>
        <v>JOHANA ALVARADO</v>
      </c>
      <c r="K464" s="37" t="s">
        <v>1</v>
      </c>
      <c r="L464" s="37" t="s">
        <v>4121</v>
      </c>
      <c r="M464" s="37" t="s">
        <v>3864</v>
      </c>
      <c r="N464" s="37" t="s">
        <v>3730</v>
      </c>
      <c r="O464" s="37" t="s">
        <v>6106</v>
      </c>
      <c r="P46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DYLAN  ALEXANDER RODRIGUEZ YATE</v>
      </c>
      <c r="Q464" s="81">
        <v>44636</v>
      </c>
      <c r="R464" s="50">
        <f t="shared" ca="1" si="35"/>
        <v>0</v>
      </c>
      <c r="S464" s="50">
        <f t="shared" ca="1" si="36"/>
        <v>11</v>
      </c>
      <c r="T464" s="50">
        <f t="shared" ca="1" si="37"/>
        <v>27</v>
      </c>
      <c r="U464" s="37" t="str">
        <f ca="1">IF(MATRIZ_PRINCIPAL_USUARIOS[[#This Row],[FECHA DE NACIMIENTO]]&gt;0,CONCATENATE(R464," AÑOS ",S464," MESES ",T464," DIAS "),"")</f>
        <v xml:space="preserve">0 AÑOS 11 MESES 27 DIAS </v>
      </c>
      <c r="V46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4" s="37" t="s">
        <v>129</v>
      </c>
      <c r="X464" s="37" t="s">
        <v>8</v>
      </c>
      <c r="Y464" s="37" t="s">
        <v>116</v>
      </c>
      <c r="Z464" s="37" t="s">
        <v>116</v>
      </c>
      <c r="AA464" s="37" t="s">
        <v>2496</v>
      </c>
      <c r="AB464" s="37" t="s">
        <v>2496</v>
      </c>
      <c r="AC464" s="37"/>
      <c r="AD464" s="37" t="s">
        <v>2518</v>
      </c>
      <c r="AE464" s="37"/>
      <c r="AF464" s="37" t="s">
        <v>2496</v>
      </c>
      <c r="AG464" s="37" t="s">
        <v>2496</v>
      </c>
      <c r="AH464" s="37" t="s">
        <v>2496</v>
      </c>
      <c r="AI464" s="37" t="s">
        <v>2496</v>
      </c>
      <c r="AJ464" s="37" t="s">
        <v>2496</v>
      </c>
      <c r="AK464" s="37" t="s">
        <v>2496</v>
      </c>
      <c r="AL464" s="37" t="s">
        <v>2496</v>
      </c>
      <c r="AM464" s="37" t="s">
        <v>8</v>
      </c>
      <c r="AN464" s="37" t="s">
        <v>116</v>
      </c>
      <c r="AO464" s="37" t="s">
        <v>140</v>
      </c>
      <c r="AP464" s="62" t="s">
        <v>143</v>
      </c>
      <c r="AQ464" s="37" t="s">
        <v>151</v>
      </c>
      <c r="AR464" s="37" t="s">
        <v>4501</v>
      </c>
      <c r="AS464" s="37"/>
      <c r="AT464" s="37" t="s">
        <v>6107</v>
      </c>
      <c r="AU464" s="37">
        <v>3203781051</v>
      </c>
      <c r="AV464" s="37">
        <v>3212662876</v>
      </c>
      <c r="AW464" s="37">
        <v>1</v>
      </c>
      <c r="AX464" s="37" t="s">
        <v>135</v>
      </c>
      <c r="AY464" s="37" t="s">
        <v>2495</v>
      </c>
      <c r="AZ464" s="58" t="s">
        <v>3592</v>
      </c>
      <c r="BA464" s="37"/>
      <c r="BB464" s="37" t="s">
        <v>2496</v>
      </c>
      <c r="BC464" s="37" t="s">
        <v>3607</v>
      </c>
      <c r="BD464" s="37"/>
      <c r="BE464" s="37" t="s">
        <v>2434</v>
      </c>
      <c r="BF464" s="37" t="s">
        <v>2</v>
      </c>
      <c r="BG464" s="37">
        <v>1023015766</v>
      </c>
      <c r="BH464" s="37" t="s">
        <v>3884</v>
      </c>
      <c r="BI464" s="37" t="s">
        <v>6108</v>
      </c>
      <c r="BJ464" s="37" t="s">
        <v>6109</v>
      </c>
      <c r="BK464" s="37" t="s">
        <v>6110</v>
      </c>
      <c r="BL464" s="81">
        <v>35302</v>
      </c>
      <c r="BM464" s="37" t="s">
        <v>8</v>
      </c>
      <c r="BN464" s="37" t="s">
        <v>40</v>
      </c>
      <c r="BO464" s="37" t="s">
        <v>3115</v>
      </c>
      <c r="BP464" s="37"/>
      <c r="BQ464" s="37"/>
      <c r="BR464" s="37"/>
      <c r="BS464" s="81"/>
      <c r="BT464" s="37"/>
      <c r="BU464" s="37"/>
      <c r="BV464" s="81"/>
      <c r="BW464" s="50" t="str">
        <f t="shared" si="41"/>
        <v/>
      </c>
      <c r="BX464" s="62"/>
      <c r="BY464" s="62"/>
      <c r="BZ464" s="62"/>
      <c r="CA464" s="37" t="s">
        <v>2</v>
      </c>
      <c r="CB464" s="37">
        <v>1023015766</v>
      </c>
      <c r="CC464" s="37" t="s">
        <v>3884</v>
      </c>
      <c r="CD464" s="37" t="s">
        <v>6108</v>
      </c>
      <c r="CE464" s="37" t="s">
        <v>6109</v>
      </c>
      <c r="CF464" s="37" t="s">
        <v>6110</v>
      </c>
      <c r="CG464" s="81">
        <v>35302</v>
      </c>
      <c r="CH464" s="50">
        <f t="shared" ca="1" si="38"/>
        <v>26</v>
      </c>
      <c r="CI464" s="62" t="s">
        <v>8</v>
      </c>
      <c r="CJ464" s="62" t="s">
        <v>40</v>
      </c>
      <c r="CK464" s="62" t="s">
        <v>3115</v>
      </c>
      <c r="CL464" s="37" t="s">
        <v>2444</v>
      </c>
      <c r="CM464" s="37" t="s">
        <v>2468</v>
      </c>
      <c r="CN464" s="37" t="s">
        <v>2495</v>
      </c>
      <c r="CO464" s="81"/>
      <c r="CP464" s="37" t="s">
        <v>2495</v>
      </c>
      <c r="CQ464" s="37" t="s">
        <v>2495</v>
      </c>
      <c r="CR464" s="37">
        <v>1</v>
      </c>
      <c r="CS464" s="37" t="s">
        <v>2496</v>
      </c>
      <c r="CT464" s="37"/>
      <c r="CU464" s="37"/>
      <c r="CV464" s="37">
        <v>40</v>
      </c>
      <c r="CW464" s="145">
        <v>3320</v>
      </c>
      <c r="CX464" s="37">
        <v>51</v>
      </c>
      <c r="CY464" s="37" t="s">
        <v>2495</v>
      </c>
      <c r="CZ464" s="37" t="s">
        <v>5763</v>
      </c>
      <c r="DA464" s="37" t="s">
        <v>5763</v>
      </c>
      <c r="DB464" s="37"/>
      <c r="DC46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64" s="37"/>
    </row>
    <row r="465" spans="1:108" ht="45" customHeight="1" x14ac:dyDescent="0.3">
      <c r="A465" s="50">
        <v>1023048559</v>
      </c>
      <c r="B465" s="37" t="s">
        <v>2427</v>
      </c>
      <c r="C465" s="81">
        <v>44778</v>
      </c>
      <c r="D465" s="81"/>
      <c r="E465" s="50"/>
      <c r="F465" s="50"/>
      <c r="G465" s="50"/>
      <c r="H465" s="50" t="s">
        <v>4102</v>
      </c>
      <c r="I465" s="50" t="s">
        <v>6750</v>
      </c>
      <c r="J465" s="37" t="str">
        <f>VLOOKUP(MATRIZ_PRINCIPAL_USUARIOS[[#This Row],[DUPLA]],DUPLAS[],2,0)</f>
        <v>JOHANA ALVARADO</v>
      </c>
      <c r="K465" s="37" t="s">
        <v>1</v>
      </c>
      <c r="L465" s="37" t="s">
        <v>6111</v>
      </c>
      <c r="M465" s="37" t="s">
        <v>5823</v>
      </c>
      <c r="N465" s="37" t="s">
        <v>6112</v>
      </c>
      <c r="O465" s="37" t="s">
        <v>3714</v>
      </c>
      <c r="P46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KEYLLIN ARIANA ALAPE ROJAS</v>
      </c>
      <c r="Q465" s="81">
        <v>44717</v>
      </c>
      <c r="R465" s="50">
        <f t="shared" ca="1" si="35"/>
        <v>0</v>
      </c>
      <c r="S465" s="50">
        <f t="shared" ca="1" si="36"/>
        <v>9</v>
      </c>
      <c r="T465" s="50">
        <f t="shared" ca="1" si="37"/>
        <v>10</v>
      </c>
      <c r="U465" s="37" t="str">
        <f ca="1">IF(MATRIZ_PRINCIPAL_USUARIOS[[#This Row],[FECHA DE NACIMIENTO]]&gt;0,CONCATENATE(R465," AÑOS ",S465," MESES ",T465," DIAS "),"")</f>
        <v xml:space="preserve">0 AÑOS 9 MESES 10 DIAS </v>
      </c>
      <c r="V46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5" s="37" t="s">
        <v>130</v>
      </c>
      <c r="X465" s="37" t="s">
        <v>8</v>
      </c>
      <c r="Y465" s="37" t="s">
        <v>116</v>
      </c>
      <c r="Z465" s="37" t="s">
        <v>116</v>
      </c>
      <c r="AA465" s="37" t="s">
        <v>2496</v>
      </c>
      <c r="AB465" s="37" t="s">
        <v>2496</v>
      </c>
      <c r="AC465" s="37"/>
      <c r="AD465" s="37" t="s">
        <v>2518</v>
      </c>
      <c r="AE465" s="37"/>
      <c r="AF465" s="37" t="s">
        <v>2496</v>
      </c>
      <c r="AG465" s="37" t="s">
        <v>2496</v>
      </c>
      <c r="AH465" s="37" t="s">
        <v>2496</v>
      </c>
      <c r="AI465" s="37" t="s">
        <v>2496</v>
      </c>
      <c r="AJ465" s="37" t="s">
        <v>2496</v>
      </c>
      <c r="AK465" s="37" t="s">
        <v>2496</v>
      </c>
      <c r="AL465" s="37" t="s">
        <v>2496</v>
      </c>
      <c r="AM465" s="37" t="s">
        <v>8</v>
      </c>
      <c r="AN465" s="37" t="s">
        <v>116</v>
      </c>
      <c r="AO465" s="37" t="s">
        <v>140</v>
      </c>
      <c r="AP465" s="62" t="s">
        <v>143</v>
      </c>
      <c r="AQ465" s="37" t="s">
        <v>151</v>
      </c>
      <c r="AR465" s="37" t="s">
        <v>4539</v>
      </c>
      <c r="AS465" s="37"/>
      <c r="AT465" s="37" t="s">
        <v>6113</v>
      </c>
      <c r="AU465" s="37">
        <v>3228228460</v>
      </c>
      <c r="AV465" s="37">
        <v>3209102782</v>
      </c>
      <c r="AW465" s="37">
        <v>1</v>
      </c>
      <c r="AX465" s="37" t="s">
        <v>135</v>
      </c>
      <c r="AY465" s="37" t="s">
        <v>2495</v>
      </c>
      <c r="AZ465" s="58" t="s">
        <v>3593</v>
      </c>
      <c r="BA465" s="37"/>
      <c r="BB465" s="37" t="s">
        <v>2496</v>
      </c>
      <c r="BC465" s="37" t="s">
        <v>3607</v>
      </c>
      <c r="BD465" s="37"/>
      <c r="BE465" s="37" t="s">
        <v>2434</v>
      </c>
      <c r="BF465" s="37" t="s">
        <v>2</v>
      </c>
      <c r="BG465" s="37">
        <v>1006487042</v>
      </c>
      <c r="BH465" s="37" t="s">
        <v>5564</v>
      </c>
      <c r="BI465" s="37" t="s">
        <v>5565</v>
      </c>
      <c r="BJ465" s="37" t="s">
        <v>3714</v>
      </c>
      <c r="BK465" s="37" t="s">
        <v>3766</v>
      </c>
      <c r="BL465" s="81">
        <v>36915</v>
      </c>
      <c r="BM465" s="37" t="s">
        <v>8</v>
      </c>
      <c r="BN465" s="37" t="s">
        <v>21</v>
      </c>
      <c r="BO465" s="37" t="s">
        <v>3526</v>
      </c>
      <c r="BP465" s="37" t="s">
        <v>2</v>
      </c>
      <c r="BQ465" s="37">
        <v>1007789414</v>
      </c>
      <c r="BR465" s="37" t="s">
        <v>4383</v>
      </c>
      <c r="BS465" s="81"/>
      <c r="BT465" s="37" t="s">
        <v>6112</v>
      </c>
      <c r="BU465" s="37" t="s">
        <v>4781</v>
      </c>
      <c r="BV465" s="81">
        <v>36414</v>
      </c>
      <c r="BW465" s="50">
        <f t="shared" ca="1" si="41"/>
        <v>23</v>
      </c>
      <c r="BX465" s="62" t="s">
        <v>8</v>
      </c>
      <c r="BY465" s="62" t="s">
        <v>40</v>
      </c>
      <c r="BZ465" s="62" t="s">
        <v>2719</v>
      </c>
      <c r="CA465" s="37" t="s">
        <v>2</v>
      </c>
      <c r="CB465" s="37">
        <v>1006487042</v>
      </c>
      <c r="CC465" s="37" t="s">
        <v>5564</v>
      </c>
      <c r="CD465" s="37" t="s">
        <v>5565</v>
      </c>
      <c r="CE465" s="37" t="s">
        <v>3714</v>
      </c>
      <c r="CF465" s="37" t="s">
        <v>3766</v>
      </c>
      <c r="CG465" s="81">
        <v>36915</v>
      </c>
      <c r="CH465" s="50">
        <f t="shared" ca="1" si="38"/>
        <v>22</v>
      </c>
      <c r="CI465" s="62" t="s">
        <v>8</v>
      </c>
      <c r="CJ465" s="62" t="s">
        <v>21</v>
      </c>
      <c r="CK465" s="62" t="s">
        <v>3526</v>
      </c>
      <c r="CL465" s="37" t="s">
        <v>2443</v>
      </c>
      <c r="CM465" s="37" t="s">
        <v>2468</v>
      </c>
      <c r="CN465" s="37" t="s">
        <v>2495</v>
      </c>
      <c r="CO465" s="81"/>
      <c r="CP465" s="37" t="s">
        <v>2496</v>
      </c>
      <c r="CQ465" s="37" t="s">
        <v>2496</v>
      </c>
      <c r="CR465" s="37"/>
      <c r="CS465" s="37" t="s">
        <v>2496</v>
      </c>
      <c r="CT465" s="37"/>
      <c r="CU465" s="37"/>
      <c r="CV465" s="37">
        <v>40</v>
      </c>
      <c r="CW465" s="37">
        <v>3490</v>
      </c>
      <c r="CX465" s="37">
        <v>51</v>
      </c>
      <c r="CY465" s="37" t="s">
        <v>2495</v>
      </c>
      <c r="CZ465" s="37" t="s">
        <v>5763</v>
      </c>
      <c r="DA465" s="37" t="s">
        <v>5763</v>
      </c>
      <c r="DB465" s="37"/>
      <c r="DC4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65" s="37"/>
    </row>
    <row r="466" spans="1:108" ht="45" customHeight="1" x14ac:dyDescent="0.3">
      <c r="A466" s="50">
        <v>1023045008</v>
      </c>
      <c r="B466" s="37" t="s">
        <v>2427</v>
      </c>
      <c r="C466" s="81">
        <v>44778</v>
      </c>
      <c r="D466" s="81"/>
      <c r="E466" s="50"/>
      <c r="F466" s="50"/>
      <c r="G466" s="50"/>
      <c r="H466" s="50" t="s">
        <v>4102</v>
      </c>
      <c r="I466" s="50" t="s">
        <v>6114</v>
      </c>
      <c r="J466" s="37" t="str">
        <f>VLOOKUP(MATRIZ_PRINCIPAL_USUARIOS[[#This Row],[DUPLA]],DUPLAS[],2,0)</f>
        <v>ANDREA ROJAS - TATIANA</v>
      </c>
      <c r="K466" s="37" t="s">
        <v>1</v>
      </c>
      <c r="L466" s="37" t="s">
        <v>3725</v>
      </c>
      <c r="M466" s="37" t="s">
        <v>3773</v>
      </c>
      <c r="N466" s="37" t="s">
        <v>3894</v>
      </c>
      <c r="O466" s="37" t="s">
        <v>4340</v>
      </c>
      <c r="P46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CARLOS SAMUEL LEON ROBAYO</v>
      </c>
      <c r="Q466" s="81">
        <v>43771</v>
      </c>
      <c r="R466" s="50">
        <f t="shared" ca="1" si="35"/>
        <v>3</v>
      </c>
      <c r="S466" s="50">
        <f t="shared" ca="1" si="36"/>
        <v>4</v>
      </c>
      <c r="T466" s="50">
        <f t="shared" ca="1" si="37"/>
        <v>13</v>
      </c>
      <c r="U466" s="37" t="str">
        <f ca="1">IF(MATRIZ_PRINCIPAL_USUARIOS[[#This Row],[FECHA DE NACIMIENTO]]&gt;0,CONCATENATE(R466," AÑOS ",S466," MESES ",T466," DIAS "),"")</f>
        <v xml:space="preserve">3 AÑOS 4 MESES 13 DIAS </v>
      </c>
      <c r="V46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6" s="37" t="s">
        <v>129</v>
      </c>
      <c r="X466" s="37" t="s">
        <v>8</v>
      </c>
      <c r="Y466" s="37" t="s">
        <v>116</v>
      </c>
      <c r="Z466" s="37" t="s">
        <v>116</v>
      </c>
      <c r="AA466" s="37" t="s">
        <v>2496</v>
      </c>
      <c r="AB466" s="37" t="s">
        <v>2496</v>
      </c>
      <c r="AC466" s="37"/>
      <c r="AD466" s="37" t="s">
        <v>2518</v>
      </c>
      <c r="AE466" s="37"/>
      <c r="AF466" s="37" t="s">
        <v>2496</v>
      </c>
      <c r="AG466" s="37" t="s">
        <v>2496</v>
      </c>
      <c r="AH466" s="37" t="s">
        <v>2496</v>
      </c>
      <c r="AI466" s="37" t="s">
        <v>2496</v>
      </c>
      <c r="AJ466" s="37" t="s">
        <v>2496</v>
      </c>
      <c r="AK466" s="37" t="s">
        <v>2496</v>
      </c>
      <c r="AL466" s="37" t="s">
        <v>2496</v>
      </c>
      <c r="AM466" s="37" t="s">
        <v>8</v>
      </c>
      <c r="AN466" s="37" t="s">
        <v>116</v>
      </c>
      <c r="AO466" s="37" t="s">
        <v>140</v>
      </c>
      <c r="AP466" s="62" t="s">
        <v>143</v>
      </c>
      <c r="AQ466" s="37" t="s">
        <v>151</v>
      </c>
      <c r="AR466" s="37" t="s">
        <v>6114</v>
      </c>
      <c r="AS466" s="37"/>
      <c r="AT466" s="37" t="s">
        <v>6115</v>
      </c>
      <c r="AU466" s="37">
        <v>3212786780</v>
      </c>
      <c r="AV466" s="37">
        <v>3209900102</v>
      </c>
      <c r="AW466" s="37">
        <v>1</v>
      </c>
      <c r="AX466" s="37" t="s">
        <v>135</v>
      </c>
      <c r="AY466" s="37" t="s">
        <v>2495</v>
      </c>
      <c r="AZ466" s="58" t="s">
        <v>3591</v>
      </c>
      <c r="BA466" s="37"/>
      <c r="BB466" s="37" t="s">
        <v>2496</v>
      </c>
      <c r="BC466" s="37" t="s">
        <v>3607</v>
      </c>
      <c r="BD466" s="37"/>
      <c r="BE466" s="37" t="s">
        <v>2434</v>
      </c>
      <c r="BF466" s="37" t="s">
        <v>2</v>
      </c>
      <c r="BG466" s="37">
        <v>1010206072</v>
      </c>
      <c r="BH466" s="37" t="s">
        <v>3921</v>
      </c>
      <c r="BI466" s="37" t="s">
        <v>3902</v>
      </c>
      <c r="BJ466" s="37" t="s">
        <v>4340</v>
      </c>
      <c r="BK466" s="37" t="s">
        <v>5575</v>
      </c>
      <c r="BL466" s="81">
        <v>33739</v>
      </c>
      <c r="BM466" s="37" t="s">
        <v>8</v>
      </c>
      <c r="BN466" s="37" t="s">
        <v>116</v>
      </c>
      <c r="BO466" s="37" t="s">
        <v>116</v>
      </c>
      <c r="BP466" s="37"/>
      <c r="BQ466" s="37"/>
      <c r="BR466" s="37"/>
      <c r="BS466" s="81"/>
      <c r="BT466" s="37"/>
      <c r="BU466" s="37"/>
      <c r="BV466" s="81"/>
      <c r="BW466" s="50" t="str">
        <f t="shared" si="41"/>
        <v/>
      </c>
      <c r="BX466" s="62"/>
      <c r="BY466" s="62"/>
      <c r="BZ466" s="62"/>
      <c r="CA466" s="37" t="s">
        <v>2</v>
      </c>
      <c r="CB466" s="37">
        <v>1010206072</v>
      </c>
      <c r="CC466" s="37" t="s">
        <v>3921</v>
      </c>
      <c r="CD466" s="37" t="s">
        <v>3902</v>
      </c>
      <c r="CE466" s="37" t="s">
        <v>4340</v>
      </c>
      <c r="CF466" s="37" t="s">
        <v>5575</v>
      </c>
      <c r="CG466" s="81">
        <v>33739</v>
      </c>
      <c r="CH466" s="50">
        <f t="shared" ca="1" si="38"/>
        <v>30</v>
      </c>
      <c r="CI466" s="62" t="s">
        <v>8</v>
      </c>
      <c r="CJ466" s="62" t="s">
        <v>116</v>
      </c>
      <c r="CK466" s="62" t="s">
        <v>116</v>
      </c>
      <c r="CL466" s="37" t="s">
        <v>2443</v>
      </c>
      <c r="CM466" s="81" t="s">
        <v>2470</v>
      </c>
      <c r="CN466" s="37" t="s">
        <v>2495</v>
      </c>
      <c r="CO466" s="81"/>
      <c r="CP466" s="37"/>
      <c r="CQ466" s="37"/>
      <c r="CR466" s="37"/>
      <c r="CS466" s="37"/>
      <c r="CT466" s="37"/>
      <c r="CU466" s="37"/>
      <c r="CV466" s="37"/>
      <c r="CW466" s="37"/>
      <c r="CX466" s="37"/>
      <c r="CY466" s="37"/>
      <c r="CZ466" s="37"/>
      <c r="DA466" s="37"/>
      <c r="DB466" s="37"/>
      <c r="DC4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66" s="37"/>
    </row>
    <row r="467" spans="1:108" ht="45" customHeight="1" x14ac:dyDescent="0.3">
      <c r="A467" s="50">
        <v>1028673609</v>
      </c>
      <c r="B467" s="37" t="s">
        <v>2427</v>
      </c>
      <c r="C467" s="81">
        <v>44778</v>
      </c>
      <c r="D467" s="81"/>
      <c r="E467" s="50"/>
      <c r="F467" s="50"/>
      <c r="G467" s="50"/>
      <c r="H467" s="50" t="s">
        <v>4102</v>
      </c>
      <c r="I467" s="50" t="s">
        <v>6114</v>
      </c>
      <c r="J467" s="37" t="str">
        <f>VLOOKUP(MATRIZ_PRINCIPAL_USUARIOS[[#This Row],[DUPLA]],DUPLAS[],2,0)</f>
        <v>ANDREA ROJAS - TATIANA</v>
      </c>
      <c r="K467" s="37" t="s">
        <v>1</v>
      </c>
      <c r="L467" s="37" t="s">
        <v>3742</v>
      </c>
      <c r="M467" s="37" t="s">
        <v>3866</v>
      </c>
      <c r="N467" s="37" t="s">
        <v>6116</v>
      </c>
      <c r="O467" s="37" t="s">
        <v>3835</v>
      </c>
      <c r="P4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JOSE NOZA SANCHEZ</v>
      </c>
      <c r="Q467" s="81">
        <v>43399</v>
      </c>
      <c r="R467" s="50">
        <f t="shared" ca="1" si="35"/>
        <v>4</v>
      </c>
      <c r="S467" s="50">
        <f t="shared" ca="1" si="36"/>
        <v>4</v>
      </c>
      <c r="T467" s="50">
        <f t="shared" ca="1" si="37"/>
        <v>17</v>
      </c>
      <c r="U467" s="37" t="str">
        <f ca="1">IF(MATRIZ_PRINCIPAL_USUARIOS[[#This Row],[FECHA DE NACIMIENTO]]&gt;0,CONCATENATE(R467," AÑOS ",S467," MESES ",T467," DIAS "),"")</f>
        <v xml:space="preserve">4 AÑOS 4 MESES 17 DIAS </v>
      </c>
      <c r="V4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7" s="37" t="s">
        <v>130</v>
      </c>
      <c r="X467" s="37" t="s">
        <v>8</v>
      </c>
      <c r="Y467" s="37" t="s">
        <v>26</v>
      </c>
      <c r="Z467" s="50" t="s">
        <v>6117</v>
      </c>
      <c r="AA467" s="37" t="s">
        <v>2496</v>
      </c>
      <c r="AB467" s="37" t="s">
        <v>2496</v>
      </c>
      <c r="AC467" s="37"/>
      <c r="AD467" s="37" t="s">
        <v>2518</v>
      </c>
      <c r="AE467" s="37"/>
      <c r="AF467" s="37" t="s">
        <v>2496</v>
      </c>
      <c r="AG467" s="37" t="s">
        <v>2496</v>
      </c>
      <c r="AH467" s="37" t="s">
        <v>2496</v>
      </c>
      <c r="AI467" s="37" t="s">
        <v>2496</v>
      </c>
      <c r="AJ467" s="37" t="s">
        <v>2496</v>
      </c>
      <c r="AK467" s="37" t="s">
        <v>2496</v>
      </c>
      <c r="AL467" s="37" t="s">
        <v>2496</v>
      </c>
      <c r="AM467" s="37" t="s">
        <v>8</v>
      </c>
      <c r="AN467" s="37" t="s">
        <v>116</v>
      </c>
      <c r="AO467" s="37" t="s">
        <v>140</v>
      </c>
      <c r="AP467" s="62" t="s">
        <v>143</v>
      </c>
      <c r="AQ467" s="37" t="s">
        <v>151</v>
      </c>
      <c r="AR467" s="37" t="s">
        <v>6114</v>
      </c>
      <c r="AS467" s="37"/>
      <c r="AT467" s="37" t="s">
        <v>6118</v>
      </c>
      <c r="AU467" s="37">
        <v>3138417150</v>
      </c>
      <c r="AV467" s="37">
        <v>3209640510</v>
      </c>
      <c r="AW467" s="37">
        <v>1</v>
      </c>
      <c r="AX467" s="37" t="s">
        <v>135</v>
      </c>
      <c r="AY467" s="37" t="s">
        <v>2495</v>
      </c>
      <c r="AZ467" s="58" t="s">
        <v>3591</v>
      </c>
      <c r="BA467" s="37"/>
      <c r="BB467" s="37" t="s">
        <v>2496</v>
      </c>
      <c r="BC467" s="37" t="s">
        <v>3607</v>
      </c>
      <c r="BD467" s="37"/>
      <c r="BE467" s="37" t="s">
        <v>2434</v>
      </c>
      <c r="BF467" s="37" t="s">
        <v>2</v>
      </c>
      <c r="BG467" s="37">
        <v>1022945738</v>
      </c>
      <c r="BH467" s="37" t="s">
        <v>3961</v>
      </c>
      <c r="BI467" s="37" t="s">
        <v>3963</v>
      </c>
      <c r="BJ467" s="37" t="s">
        <v>3835</v>
      </c>
      <c r="BK467" s="37" t="s">
        <v>3746</v>
      </c>
      <c r="BL467" s="81">
        <v>32166</v>
      </c>
      <c r="BM467" s="37" t="s">
        <v>8</v>
      </c>
      <c r="BN467" s="37" t="s">
        <v>116</v>
      </c>
      <c r="BO467" s="37" t="s">
        <v>116</v>
      </c>
      <c r="BP467" s="37" t="s">
        <v>2</v>
      </c>
      <c r="BQ467" s="37">
        <v>1033690597</v>
      </c>
      <c r="BR467" s="37" t="s">
        <v>3866</v>
      </c>
      <c r="BS467" s="81" t="s">
        <v>4692</v>
      </c>
      <c r="BT467" s="37" t="s">
        <v>6116</v>
      </c>
      <c r="BU467" s="37" t="s">
        <v>3820</v>
      </c>
      <c r="BV467" s="81">
        <v>31787</v>
      </c>
      <c r="BW467" s="50">
        <f t="shared" ca="1" si="41"/>
        <v>36</v>
      </c>
      <c r="BX467" s="62" t="s">
        <v>8</v>
      </c>
      <c r="BY467" s="62" t="s">
        <v>116</v>
      </c>
      <c r="BZ467" s="62" t="s">
        <v>116</v>
      </c>
      <c r="CA467" s="37" t="s">
        <v>2</v>
      </c>
      <c r="CB467" s="37">
        <v>1022945738</v>
      </c>
      <c r="CC467" s="37" t="s">
        <v>3961</v>
      </c>
      <c r="CD467" s="37" t="s">
        <v>3963</v>
      </c>
      <c r="CE467" s="37" t="s">
        <v>3835</v>
      </c>
      <c r="CF467" s="37" t="s">
        <v>3746</v>
      </c>
      <c r="CG467" s="81">
        <v>32166</v>
      </c>
      <c r="CH467" s="50">
        <f t="shared" ca="1" si="38"/>
        <v>35</v>
      </c>
      <c r="CI467" s="62" t="s">
        <v>8</v>
      </c>
      <c r="CJ467" s="62" t="s">
        <v>116</v>
      </c>
      <c r="CK467" s="62" t="s">
        <v>116</v>
      </c>
      <c r="CL467" s="37" t="s">
        <v>2443</v>
      </c>
      <c r="CM467" s="37" t="s">
        <v>2450</v>
      </c>
      <c r="CN467" s="37" t="s">
        <v>2495</v>
      </c>
      <c r="CO467" s="81"/>
      <c r="CP467" s="37" t="s">
        <v>2496</v>
      </c>
      <c r="CQ467" s="37" t="s">
        <v>2496</v>
      </c>
      <c r="CR467" s="37"/>
      <c r="CS467" s="37" t="s">
        <v>2496</v>
      </c>
      <c r="CT467" s="37"/>
      <c r="CU467" s="37"/>
      <c r="CV467" s="37">
        <v>40</v>
      </c>
      <c r="CW467" s="37">
        <v>3095</v>
      </c>
      <c r="CX467" s="37">
        <v>47</v>
      </c>
      <c r="CY467" s="37" t="s">
        <v>2496</v>
      </c>
      <c r="CZ467" s="37" t="s">
        <v>6119</v>
      </c>
      <c r="DA467" s="37" t="s">
        <v>6120</v>
      </c>
      <c r="DB467" s="37"/>
      <c r="DC4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67" s="77"/>
    </row>
    <row r="468" spans="1:108" ht="45" customHeight="1" x14ac:dyDescent="0.3">
      <c r="A468" s="50">
        <v>1206226100</v>
      </c>
      <c r="B468" s="37" t="s">
        <v>2427</v>
      </c>
      <c r="C468" s="81">
        <v>44778</v>
      </c>
      <c r="D468" s="81"/>
      <c r="E468" s="50"/>
      <c r="F468" s="50"/>
      <c r="G468" s="50"/>
      <c r="H468" s="50" t="s">
        <v>4102</v>
      </c>
      <c r="I468" s="50" t="s">
        <v>6114</v>
      </c>
      <c r="J468" s="37" t="str">
        <f>VLOOKUP(MATRIZ_PRINCIPAL_USUARIOS[[#This Row],[DUPLA]],DUPLAS[],2,0)</f>
        <v>ANDREA ROJAS - TATIANA</v>
      </c>
      <c r="K468" s="37" t="s">
        <v>1</v>
      </c>
      <c r="L468" s="37" t="s">
        <v>3800</v>
      </c>
      <c r="M468" s="37" t="s">
        <v>6121</v>
      </c>
      <c r="N468" s="37" t="s">
        <v>4979</v>
      </c>
      <c r="O468" s="37" t="s">
        <v>6122</v>
      </c>
      <c r="P46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GIOVANNI MURCIA VANEGAS</v>
      </c>
      <c r="Q468" s="81">
        <v>44011</v>
      </c>
      <c r="R468" s="50">
        <f t="shared" ca="1" si="35"/>
        <v>2</v>
      </c>
      <c r="S468" s="50">
        <f t="shared" ca="1" si="36"/>
        <v>8</v>
      </c>
      <c r="T468" s="50">
        <f t="shared" ca="1" si="37"/>
        <v>14</v>
      </c>
      <c r="U468" s="37" t="str">
        <f ca="1">IF(MATRIZ_PRINCIPAL_USUARIOS[[#This Row],[FECHA DE NACIMIENTO]]&gt;0,CONCATENATE(R468," AÑOS ",S468," MESES ",T468," DIAS "),"")</f>
        <v xml:space="preserve">2 AÑOS 8 MESES 14 DIAS </v>
      </c>
      <c r="V46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8" s="37" t="s">
        <v>129</v>
      </c>
      <c r="X468" s="37" t="s">
        <v>8</v>
      </c>
      <c r="Y468" s="37" t="s">
        <v>26</v>
      </c>
      <c r="Z468" s="50" t="s">
        <v>6117</v>
      </c>
      <c r="AA468" s="37" t="s">
        <v>2496</v>
      </c>
      <c r="AB468" s="37" t="s">
        <v>2496</v>
      </c>
      <c r="AC468" s="37"/>
      <c r="AD468" s="37" t="s">
        <v>2518</v>
      </c>
      <c r="AE468" s="37"/>
      <c r="AF468" s="37" t="s">
        <v>2496</v>
      </c>
      <c r="AG468" s="37" t="s">
        <v>2496</v>
      </c>
      <c r="AH468" s="37" t="s">
        <v>2496</v>
      </c>
      <c r="AI468" s="37" t="s">
        <v>2496</v>
      </c>
      <c r="AJ468" s="37" t="s">
        <v>2496</v>
      </c>
      <c r="AK468" s="37" t="s">
        <v>2496</v>
      </c>
      <c r="AL468" s="37" t="s">
        <v>2496</v>
      </c>
      <c r="AM468" s="37" t="s">
        <v>8</v>
      </c>
      <c r="AN468" s="37" t="s">
        <v>116</v>
      </c>
      <c r="AO468" s="37" t="s">
        <v>140</v>
      </c>
      <c r="AP468" s="62" t="s">
        <v>143</v>
      </c>
      <c r="AQ468" s="37" t="s">
        <v>151</v>
      </c>
      <c r="AR468" s="37" t="s">
        <v>6114</v>
      </c>
      <c r="AS468" s="37"/>
      <c r="AT468" s="37" t="s">
        <v>6123</v>
      </c>
      <c r="AU468" s="37">
        <v>3132720785</v>
      </c>
      <c r="AV468" s="37"/>
      <c r="AW468" s="37">
        <v>1</v>
      </c>
      <c r="AX468" s="37" t="s">
        <v>135</v>
      </c>
      <c r="AY468" s="37" t="s">
        <v>2495</v>
      </c>
      <c r="AZ468" s="58" t="s">
        <v>3653</v>
      </c>
      <c r="BA468" s="37"/>
      <c r="BB468" s="37" t="s">
        <v>2496</v>
      </c>
      <c r="BC468" s="37" t="s">
        <v>3607</v>
      </c>
      <c r="BD468" s="37"/>
      <c r="BE468" s="37" t="s">
        <v>2434</v>
      </c>
      <c r="BF468" s="37" t="s">
        <v>2</v>
      </c>
      <c r="BG468" s="37">
        <v>28613845</v>
      </c>
      <c r="BH468" s="37" t="s">
        <v>6124</v>
      </c>
      <c r="BI468" s="37"/>
      <c r="BJ468" s="37" t="s">
        <v>6122</v>
      </c>
      <c r="BK468" s="37" t="s">
        <v>6125</v>
      </c>
      <c r="BL468" s="81">
        <v>29087</v>
      </c>
      <c r="BM468" s="37" t="s">
        <v>8</v>
      </c>
      <c r="BN468" s="37" t="s">
        <v>40</v>
      </c>
      <c r="BO468" s="37" t="s">
        <v>3110</v>
      </c>
      <c r="BP468" s="37" t="s">
        <v>2</v>
      </c>
      <c r="BQ468" s="37">
        <v>79916471</v>
      </c>
      <c r="BR468" s="37" t="s">
        <v>6121</v>
      </c>
      <c r="BS468" s="81"/>
      <c r="BT468" s="37" t="s">
        <v>4979</v>
      </c>
      <c r="BU468" s="37" t="s">
        <v>6126</v>
      </c>
      <c r="BV468" s="81">
        <v>29282</v>
      </c>
      <c r="BW468" s="50">
        <f t="shared" ca="1" si="41"/>
        <v>43</v>
      </c>
      <c r="BX468" s="62" t="s">
        <v>8</v>
      </c>
      <c r="BY468" s="62" t="s">
        <v>40</v>
      </c>
      <c r="BZ468" s="62" t="s">
        <v>3110</v>
      </c>
      <c r="CA468" s="37" t="s">
        <v>2</v>
      </c>
      <c r="CB468" s="37">
        <v>28613845</v>
      </c>
      <c r="CC468" s="37" t="s">
        <v>6124</v>
      </c>
      <c r="CD468" s="37"/>
      <c r="CE468" s="37" t="s">
        <v>6122</v>
      </c>
      <c r="CF468" s="37" t="s">
        <v>6125</v>
      </c>
      <c r="CG468" s="81">
        <v>29087</v>
      </c>
      <c r="CH468" s="50">
        <f t="shared" ca="1" si="38"/>
        <v>43</v>
      </c>
      <c r="CI468" s="62" t="s">
        <v>8</v>
      </c>
      <c r="CJ468" s="62" t="s">
        <v>40</v>
      </c>
      <c r="CK468" s="62" t="s">
        <v>3110</v>
      </c>
      <c r="CL468" s="37" t="s">
        <v>2443</v>
      </c>
      <c r="CM468" s="37" t="s">
        <v>2457</v>
      </c>
      <c r="CN468" s="37" t="s">
        <v>2495</v>
      </c>
      <c r="CO468" s="81"/>
      <c r="CP468" s="37" t="s">
        <v>2496</v>
      </c>
      <c r="CQ468" s="37" t="s">
        <v>2496</v>
      </c>
      <c r="CR468" s="37"/>
      <c r="CS468" s="37" t="s">
        <v>2495</v>
      </c>
      <c r="CT468" s="37" t="s">
        <v>4062</v>
      </c>
      <c r="CU468" s="37"/>
      <c r="CV468" s="37">
        <v>36</v>
      </c>
      <c r="CW468" s="37">
        <v>1860</v>
      </c>
      <c r="CX468" s="37"/>
      <c r="CY468" s="37" t="s">
        <v>2496</v>
      </c>
      <c r="CZ468" s="37" t="s">
        <v>6119</v>
      </c>
      <c r="DA468" s="37" t="s">
        <v>5763</v>
      </c>
      <c r="DB468" s="37"/>
      <c r="DC4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68" s="37"/>
    </row>
    <row r="469" spans="1:108" ht="45" customHeight="1" x14ac:dyDescent="0.3">
      <c r="A469" s="50">
        <v>1243859725</v>
      </c>
      <c r="B469" s="37" t="s">
        <v>2428</v>
      </c>
      <c r="C469" s="81">
        <v>44778</v>
      </c>
      <c r="D469" s="81">
        <v>44805</v>
      </c>
      <c r="E469" s="50" t="e">
        <f>VLOOKUP(MATRIZ_PRINCIPAL_USUARIOS[[#This Row],[NUMERO DE DOCUMENTO]],#REF!,2,0)</f>
        <v>#REF!</v>
      </c>
      <c r="F469" s="50" t="e">
        <f>VLOOKUP(MATRIZ_PRINCIPAL_USUARIOS[[#This Row],[NOMBRE COMPLETO]],$E$659:$E$682,1,0)</f>
        <v>#N/A</v>
      </c>
      <c r="G469" s="50" t="s">
        <v>6215</v>
      </c>
      <c r="H469" s="50" t="s">
        <v>4102</v>
      </c>
      <c r="I469" s="50" t="s">
        <v>6747</v>
      </c>
      <c r="J469" s="37" t="str">
        <f>VLOOKUP(MATRIZ_PRINCIPAL_USUARIOS[[#This Row],[DUPLA]],DUPLAS[],2,0)</f>
        <v>EMILCE SANCHEZ - MARTHA PACASUCA</v>
      </c>
      <c r="K469" s="37" t="s">
        <v>1</v>
      </c>
      <c r="L469" s="150" t="s">
        <v>6127</v>
      </c>
      <c r="M469" s="37" t="s">
        <v>3711</v>
      </c>
      <c r="N469" s="37" t="s">
        <v>2710</v>
      </c>
      <c r="O469" s="37" t="s">
        <v>3751</v>
      </c>
      <c r="P46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ISMAEL JOSUE BRICEÑO MARTINEZ</v>
      </c>
      <c r="Q469" s="81">
        <v>44134</v>
      </c>
      <c r="R469" s="50">
        <f t="shared" ca="1" si="35"/>
        <v>2</v>
      </c>
      <c r="S469" s="50">
        <f t="shared" ca="1" si="36"/>
        <v>4</v>
      </c>
      <c r="T469" s="50">
        <f t="shared" ca="1" si="37"/>
        <v>13</v>
      </c>
      <c r="U469" s="37" t="str">
        <f ca="1">IF(MATRIZ_PRINCIPAL_USUARIOS[[#This Row],[FECHA DE NACIMIENTO]]&gt;0,CONCATENATE(R469," AÑOS ",S469," MESES ",T469," DIAS "),"")</f>
        <v xml:space="preserve">2 AÑOS 4 MESES 13 DIAS </v>
      </c>
      <c r="V46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69" s="146" t="s">
        <v>129</v>
      </c>
      <c r="X469" s="37" t="s">
        <v>8</v>
      </c>
      <c r="Y469" s="37" t="s">
        <v>116</v>
      </c>
      <c r="Z469" s="37" t="s">
        <v>116</v>
      </c>
      <c r="AA469" s="37" t="s">
        <v>2496</v>
      </c>
      <c r="AB469" s="37" t="s">
        <v>2496</v>
      </c>
      <c r="AC469" s="37"/>
      <c r="AD469" s="37" t="s">
        <v>2518</v>
      </c>
      <c r="AE469" s="37"/>
      <c r="AF469" s="37" t="s">
        <v>2496</v>
      </c>
      <c r="AG469" s="37" t="s">
        <v>2496</v>
      </c>
      <c r="AH469" s="37" t="s">
        <v>2496</v>
      </c>
      <c r="AI469" s="37" t="s">
        <v>2496</v>
      </c>
      <c r="AJ469" s="37" t="s">
        <v>2496</v>
      </c>
      <c r="AK469" s="37" t="s">
        <v>2496</v>
      </c>
      <c r="AL469" s="37" t="s">
        <v>2496</v>
      </c>
      <c r="AM469" s="37" t="s">
        <v>8</v>
      </c>
      <c r="AN469" s="37" t="s">
        <v>116</v>
      </c>
      <c r="AO469" s="37" t="s">
        <v>140</v>
      </c>
      <c r="AP469" s="62" t="s">
        <v>143</v>
      </c>
      <c r="AQ469" s="37" t="s">
        <v>151</v>
      </c>
      <c r="AR469" s="37" t="s">
        <v>5571</v>
      </c>
      <c r="AS469" s="37"/>
      <c r="AT469" s="37" t="s">
        <v>6128</v>
      </c>
      <c r="AU469" s="37">
        <v>3214275180</v>
      </c>
      <c r="AV469" s="37"/>
      <c r="AW469" s="37">
        <v>1</v>
      </c>
      <c r="AX469" s="37" t="s">
        <v>135</v>
      </c>
      <c r="AY469" s="37" t="s">
        <v>2496</v>
      </c>
      <c r="AZ469" s="58"/>
      <c r="BA469" s="37" t="s">
        <v>2496</v>
      </c>
      <c r="BB469" s="37" t="s">
        <v>2496</v>
      </c>
      <c r="BC469" s="37" t="s">
        <v>3654</v>
      </c>
      <c r="BD469" s="37" t="s">
        <v>2495</v>
      </c>
      <c r="BE469" s="37" t="s">
        <v>2440</v>
      </c>
      <c r="BF469" s="37" t="s">
        <v>2</v>
      </c>
      <c r="BG469" s="37">
        <v>1234097787</v>
      </c>
      <c r="BH469" s="37" t="s">
        <v>6129</v>
      </c>
      <c r="BI469" s="37" t="s">
        <v>6130</v>
      </c>
      <c r="BJ469" s="37" t="s">
        <v>3751</v>
      </c>
      <c r="BK469" s="37" t="s">
        <v>6131</v>
      </c>
      <c r="BL469" s="81">
        <v>29469</v>
      </c>
      <c r="BM469" s="37" t="s">
        <v>9</v>
      </c>
      <c r="BN469" s="37" t="s">
        <v>45</v>
      </c>
      <c r="BO469" s="37" t="s">
        <v>45</v>
      </c>
      <c r="BP469" s="37"/>
      <c r="BQ469" s="37"/>
      <c r="BR469" s="37"/>
      <c r="BS469" s="81"/>
      <c r="BT469" s="37"/>
      <c r="BU469" s="37"/>
      <c r="BV469" s="81"/>
      <c r="BW469" s="50" t="str">
        <f t="shared" si="41"/>
        <v/>
      </c>
      <c r="BX469" s="62"/>
      <c r="BY469" s="62"/>
      <c r="BZ469" s="62"/>
      <c r="CA469" s="37" t="s">
        <v>2</v>
      </c>
      <c r="CB469" s="37">
        <v>1140906412</v>
      </c>
      <c r="CC469" s="37" t="s">
        <v>6132</v>
      </c>
      <c r="CD469" s="37" t="s">
        <v>6133</v>
      </c>
      <c r="CE469" s="37" t="s">
        <v>2710</v>
      </c>
      <c r="CF469" s="37" t="s">
        <v>3751</v>
      </c>
      <c r="CG469" s="81">
        <v>35533</v>
      </c>
      <c r="CH469" s="50">
        <f t="shared" ca="1" si="38"/>
        <v>25</v>
      </c>
      <c r="CI469" s="62" t="s">
        <v>8</v>
      </c>
      <c r="CJ469" s="62" t="s">
        <v>45</v>
      </c>
      <c r="CK469" s="62" t="s">
        <v>45</v>
      </c>
      <c r="CL469" s="37" t="s">
        <v>2443</v>
      </c>
      <c r="CM469" s="37" t="s">
        <v>2460</v>
      </c>
      <c r="CN469" s="37" t="s">
        <v>2495</v>
      </c>
      <c r="CO469" s="81"/>
      <c r="CP469" s="37" t="s">
        <v>2495</v>
      </c>
      <c r="CQ469" s="37" t="s">
        <v>2495</v>
      </c>
      <c r="CR469" s="37"/>
      <c r="CS469" s="37" t="s">
        <v>2496</v>
      </c>
      <c r="CT469" s="37"/>
      <c r="CU469" s="37"/>
      <c r="CV469" s="37" t="s">
        <v>5762</v>
      </c>
      <c r="CW469" s="37">
        <v>2780</v>
      </c>
      <c r="CX469" s="37">
        <v>49</v>
      </c>
      <c r="CY469" s="37" t="s">
        <v>2495</v>
      </c>
      <c r="CZ469" s="37"/>
      <c r="DA469" s="37"/>
      <c r="DB469" s="37" t="s">
        <v>6134</v>
      </c>
      <c r="DC4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69" s="37"/>
    </row>
    <row r="470" spans="1:108" ht="45" customHeight="1" x14ac:dyDescent="0.3">
      <c r="A470" s="147">
        <v>1023045551</v>
      </c>
      <c r="B470" s="37" t="s">
        <v>2428</v>
      </c>
      <c r="C470" s="81">
        <v>44778</v>
      </c>
      <c r="D470" s="81">
        <v>44785</v>
      </c>
      <c r="E470" s="50" t="e">
        <f>VLOOKUP(MATRIZ_PRINCIPAL_USUARIOS[[#This Row],[NUMERO DE DOCUMENTO]],#REF!,2,0)</f>
        <v>#REF!</v>
      </c>
      <c r="F470" s="132" t="e">
        <f>VLOOKUP(MATRIZ_PRINCIPAL_USUARIOS[[#This Row],[NOMBRE COMPLETO]],$E$659:$E$682,1,0)</f>
        <v>#N/A</v>
      </c>
      <c r="G470" s="50"/>
      <c r="H470" s="50" t="s">
        <v>4102</v>
      </c>
      <c r="I470" s="50" t="s">
        <v>6747</v>
      </c>
      <c r="J470" s="37" t="str">
        <f>VLOOKUP(MATRIZ_PRINCIPAL_USUARIOS[[#This Row],[DUPLA]],DUPLAS[],2,0)</f>
        <v>EMILCE SANCHEZ - MARTHA PACASUCA</v>
      </c>
      <c r="K470" s="37" t="s">
        <v>1</v>
      </c>
      <c r="L470" s="37" t="s">
        <v>6135</v>
      </c>
      <c r="M470" s="37" t="s">
        <v>3694</v>
      </c>
      <c r="N470" s="37" t="s">
        <v>3895</v>
      </c>
      <c r="O470" s="37" t="s">
        <v>3730</v>
      </c>
      <c r="P47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LOGAN DANIEL FRANCO RODRIGUEZ</v>
      </c>
      <c r="Q470" s="81">
        <v>44110</v>
      </c>
      <c r="R470" s="50">
        <f t="shared" ca="1" si="35"/>
        <v>2</v>
      </c>
      <c r="S470" s="50">
        <f t="shared" ca="1" si="36"/>
        <v>5</v>
      </c>
      <c r="T470" s="50">
        <f t="shared" ca="1" si="37"/>
        <v>9</v>
      </c>
      <c r="U470" s="37" t="str">
        <f ca="1">IF(MATRIZ_PRINCIPAL_USUARIOS[[#This Row],[FECHA DE NACIMIENTO]]&gt;0,CONCATENATE(R470," AÑOS ",S470," MESES ",T470," DIAS "),"")</f>
        <v xml:space="preserve">2 AÑOS 5 MESES 9 DIAS </v>
      </c>
      <c r="V47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0" s="146" t="s">
        <v>129</v>
      </c>
      <c r="X470" s="37" t="s">
        <v>8</v>
      </c>
      <c r="Y470" s="37" t="s">
        <v>116</v>
      </c>
      <c r="Z470" s="37" t="s">
        <v>116</v>
      </c>
      <c r="AA470" s="37" t="s">
        <v>2496</v>
      </c>
      <c r="AB470" s="37" t="s">
        <v>2496</v>
      </c>
      <c r="AC470" s="37"/>
      <c r="AD470" s="37" t="s">
        <v>2518</v>
      </c>
      <c r="AE470" s="37"/>
      <c r="AF470" s="37" t="s">
        <v>2496</v>
      </c>
      <c r="AG470" s="37" t="s">
        <v>2496</v>
      </c>
      <c r="AH470" s="37" t="s">
        <v>2496</v>
      </c>
      <c r="AI470" s="37" t="s">
        <v>2496</v>
      </c>
      <c r="AJ470" s="37" t="s">
        <v>2496</v>
      </c>
      <c r="AK470" s="37" t="s">
        <v>2496</v>
      </c>
      <c r="AL470" s="37" t="s">
        <v>2496</v>
      </c>
      <c r="AM470" s="37" t="s">
        <v>8</v>
      </c>
      <c r="AN470" s="37" t="s">
        <v>116</v>
      </c>
      <c r="AO470" s="37" t="s">
        <v>140</v>
      </c>
      <c r="AP470" s="62" t="s">
        <v>143</v>
      </c>
      <c r="AQ470" s="37" t="s">
        <v>151</v>
      </c>
      <c r="AR470" s="37" t="s">
        <v>5571</v>
      </c>
      <c r="AS470" s="37"/>
      <c r="AT470" s="37" t="s">
        <v>6136</v>
      </c>
      <c r="AU470" s="37">
        <v>3123128494</v>
      </c>
      <c r="AV470" s="37"/>
      <c r="AW470" s="37">
        <v>1</v>
      </c>
      <c r="AX470" s="37" t="s">
        <v>135</v>
      </c>
      <c r="AY470" s="37" t="s">
        <v>2496</v>
      </c>
      <c r="AZ470" s="58"/>
      <c r="BA470" s="37" t="s">
        <v>2496</v>
      </c>
      <c r="BB470" s="37" t="s">
        <v>2496</v>
      </c>
      <c r="BC470" s="37" t="s">
        <v>3654</v>
      </c>
      <c r="BD470" s="37" t="s">
        <v>2495</v>
      </c>
      <c r="BE470" s="37" t="s">
        <v>2434</v>
      </c>
      <c r="BF470" s="37" t="s">
        <v>2</v>
      </c>
      <c r="BG470" s="37">
        <v>1023011034</v>
      </c>
      <c r="BH470" s="37" t="s">
        <v>6137</v>
      </c>
      <c r="BI470" s="37" t="s">
        <v>6138</v>
      </c>
      <c r="BJ470" s="37" t="s">
        <v>3730</v>
      </c>
      <c r="BK470" s="37" t="s">
        <v>3703</v>
      </c>
      <c r="BL470" s="81">
        <v>35121</v>
      </c>
      <c r="BM470" s="37" t="s">
        <v>8</v>
      </c>
      <c r="BN470" s="37" t="s">
        <v>116</v>
      </c>
      <c r="BO470" s="37" t="s">
        <v>116</v>
      </c>
      <c r="BP470" s="37" t="s">
        <v>2</v>
      </c>
      <c r="BQ470" s="37">
        <v>1031165767</v>
      </c>
      <c r="BR470" s="37" t="s">
        <v>6049</v>
      </c>
      <c r="BS470" s="81" t="s">
        <v>3860</v>
      </c>
      <c r="BT470" s="37" t="s">
        <v>3895</v>
      </c>
      <c r="BU470" s="37" t="s">
        <v>3900</v>
      </c>
      <c r="BV470" s="81">
        <v>35240</v>
      </c>
      <c r="BW470" s="50">
        <f t="shared" ca="1" si="41"/>
        <v>26</v>
      </c>
      <c r="BX470" s="62" t="s">
        <v>8</v>
      </c>
      <c r="BY470" s="62" t="s">
        <v>20</v>
      </c>
      <c r="BZ470" s="62" t="s">
        <v>3503</v>
      </c>
      <c r="CA470" s="37" t="s">
        <v>2</v>
      </c>
      <c r="CB470" s="37">
        <v>1023011034</v>
      </c>
      <c r="CC470" s="37" t="s">
        <v>6137</v>
      </c>
      <c r="CD470" s="37" t="s">
        <v>6138</v>
      </c>
      <c r="CE470" s="37" t="s">
        <v>3730</v>
      </c>
      <c r="CF470" s="37" t="s">
        <v>3703</v>
      </c>
      <c r="CG470" s="81">
        <v>35121</v>
      </c>
      <c r="CH470" s="50">
        <f t="shared" ca="1" si="38"/>
        <v>27</v>
      </c>
      <c r="CI470" s="62" t="s">
        <v>8</v>
      </c>
      <c r="CJ470" s="62" t="s">
        <v>116</v>
      </c>
      <c r="CK470" s="62" t="s">
        <v>116</v>
      </c>
      <c r="CL470" s="37" t="s">
        <v>2443</v>
      </c>
      <c r="CM470" s="37" t="s">
        <v>2457</v>
      </c>
      <c r="CN470" s="37" t="s">
        <v>2495</v>
      </c>
      <c r="CO470" s="81"/>
      <c r="CP470" s="37" t="s">
        <v>2495</v>
      </c>
      <c r="CQ470" s="37" t="s">
        <v>2495</v>
      </c>
      <c r="CR470" s="37"/>
      <c r="CS470" s="37" t="s">
        <v>2496</v>
      </c>
      <c r="CT470" s="37"/>
      <c r="CU470" s="37"/>
      <c r="CV470" s="37" t="s">
        <v>5834</v>
      </c>
      <c r="CW470" s="37">
        <v>2755</v>
      </c>
      <c r="CX470" s="37">
        <v>46</v>
      </c>
      <c r="CY470" s="37" t="s">
        <v>2496</v>
      </c>
      <c r="CZ470" s="37"/>
      <c r="DA470" s="37"/>
      <c r="DB470" s="37"/>
      <c r="DC4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70" s="37"/>
    </row>
    <row r="471" spans="1:108" ht="45" customHeight="1" x14ac:dyDescent="0.3">
      <c r="A471" s="50" t="s">
        <v>6154</v>
      </c>
      <c r="B471" s="37" t="s">
        <v>2428</v>
      </c>
      <c r="C471" s="81">
        <v>44778</v>
      </c>
      <c r="D471" s="81">
        <v>44805</v>
      </c>
      <c r="E471" s="50" t="e">
        <f>VLOOKUP(MATRIZ_PRINCIPAL_USUARIOS[[#This Row],[NUMERO DE DOCUMENTO]],#REF!,2,0)</f>
        <v>#REF!</v>
      </c>
      <c r="F471" s="50" t="e">
        <f>VLOOKUP(MATRIZ_PRINCIPAL_USUARIOS[[#This Row],[NOMBRE COMPLETO]],$E$659:$E$682,1,0)</f>
        <v>#N/A</v>
      </c>
      <c r="G471" s="50"/>
      <c r="H471" s="50" t="s">
        <v>4102</v>
      </c>
      <c r="I471" s="50" t="s">
        <v>6747</v>
      </c>
      <c r="J471" s="37" t="str">
        <f>VLOOKUP(MATRIZ_PRINCIPAL_USUARIOS[[#This Row],[DUPLA]],DUPLAS[],2,0)</f>
        <v>EMILCE SANCHEZ - MARTHA PACASUCA</v>
      </c>
      <c r="K471" s="37" t="s">
        <v>5</v>
      </c>
      <c r="L471" s="150" t="s">
        <v>6139</v>
      </c>
      <c r="M471" s="37" t="s">
        <v>3694</v>
      </c>
      <c r="N471" s="37" t="s">
        <v>4354</v>
      </c>
      <c r="O471" s="37" t="s">
        <v>3751</v>
      </c>
      <c r="P47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JEYDEN DANIEL BRITO MARTINEZ</v>
      </c>
      <c r="Q471" s="81">
        <v>44553</v>
      </c>
      <c r="R471" s="50">
        <f t="shared" ca="1" si="35"/>
        <v>1</v>
      </c>
      <c r="S471" s="50">
        <f t="shared" ca="1" si="36"/>
        <v>2</v>
      </c>
      <c r="T471" s="50">
        <f t="shared" ca="1" si="37"/>
        <v>20</v>
      </c>
      <c r="U471" s="37" t="str">
        <f ca="1">IF(MATRIZ_PRINCIPAL_USUARIOS[[#This Row],[FECHA DE NACIMIENTO]]&gt;0,CONCATENATE(R471," AÑOS ",S471," MESES ",T471," DIAS "),"")</f>
        <v xml:space="preserve">1 AÑOS 2 MESES 20 DIAS </v>
      </c>
      <c r="V47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1" s="146" t="s">
        <v>129</v>
      </c>
      <c r="X471" s="37" t="s">
        <v>10</v>
      </c>
      <c r="Y471" s="37" t="s">
        <v>45</v>
      </c>
      <c r="Z471" s="37" t="s">
        <v>45</v>
      </c>
      <c r="AA471" s="37" t="s">
        <v>2496</v>
      </c>
      <c r="AB471" s="37" t="s">
        <v>2496</v>
      </c>
      <c r="AC471" s="37"/>
      <c r="AD471" s="37" t="s">
        <v>2518</v>
      </c>
      <c r="AE471" s="37"/>
      <c r="AF471" s="37" t="s">
        <v>2496</v>
      </c>
      <c r="AG471" s="37" t="s">
        <v>2496</v>
      </c>
      <c r="AH471" s="37" t="s">
        <v>2496</v>
      </c>
      <c r="AI471" s="37" t="s">
        <v>2496</v>
      </c>
      <c r="AJ471" s="37" t="s">
        <v>2496</v>
      </c>
      <c r="AK471" s="37" t="s">
        <v>2496</v>
      </c>
      <c r="AL471" s="37" t="s">
        <v>2496</v>
      </c>
      <c r="AM471" s="37" t="s">
        <v>8</v>
      </c>
      <c r="AN471" s="37" t="s">
        <v>116</v>
      </c>
      <c r="AO471" s="37" t="s">
        <v>140</v>
      </c>
      <c r="AP471" s="62" t="s">
        <v>143</v>
      </c>
      <c r="AQ471" s="37" t="s">
        <v>151</v>
      </c>
      <c r="AR471" s="37" t="s">
        <v>5571</v>
      </c>
      <c r="AS471" s="37"/>
      <c r="AT471" s="37" t="s">
        <v>6140</v>
      </c>
      <c r="AU471" s="37">
        <v>3222328466</v>
      </c>
      <c r="AV471" s="37"/>
      <c r="AW471" s="37">
        <v>1</v>
      </c>
      <c r="AX471" s="37" t="s">
        <v>135</v>
      </c>
      <c r="AY471" s="37" t="s">
        <v>2496</v>
      </c>
      <c r="AZ471" s="58"/>
      <c r="BA471" s="37" t="s">
        <v>2496</v>
      </c>
      <c r="BB471" s="37" t="s">
        <v>2496</v>
      </c>
      <c r="BC471" s="37" t="s">
        <v>3617</v>
      </c>
      <c r="BD471" s="37"/>
      <c r="BE471" s="37" t="s">
        <v>2434</v>
      </c>
      <c r="BF471" s="37" t="s">
        <v>5</v>
      </c>
      <c r="BG471" s="37"/>
      <c r="BH471" s="37" t="s">
        <v>4331</v>
      </c>
      <c r="BI471" s="37" t="s">
        <v>3814</v>
      </c>
      <c r="BJ471" s="37" t="s">
        <v>3751</v>
      </c>
      <c r="BK471" s="37" t="s">
        <v>3885</v>
      </c>
      <c r="BL471" s="81">
        <v>38085</v>
      </c>
      <c r="BM471" s="37" t="s">
        <v>9</v>
      </c>
      <c r="BN471" s="37" t="s">
        <v>45</v>
      </c>
      <c r="BO471" s="37" t="s">
        <v>45</v>
      </c>
      <c r="BP471" s="37"/>
      <c r="BQ471" s="37"/>
      <c r="BR471" s="37"/>
      <c r="BS471" s="81"/>
      <c r="BT471" s="37"/>
      <c r="BU471" s="37"/>
      <c r="BV471" s="81"/>
      <c r="BW471" s="50" t="str">
        <f t="shared" si="41"/>
        <v/>
      </c>
      <c r="BX471" s="62"/>
      <c r="BY471" s="62"/>
      <c r="BZ471" s="62"/>
      <c r="CA471" s="37" t="s">
        <v>5</v>
      </c>
      <c r="CB471" s="37" t="s">
        <v>5</v>
      </c>
      <c r="CC471" s="37" t="s">
        <v>4331</v>
      </c>
      <c r="CD471" s="37" t="s">
        <v>3814</v>
      </c>
      <c r="CE471" s="37" t="s">
        <v>3751</v>
      </c>
      <c r="CF471" s="37" t="s">
        <v>3885</v>
      </c>
      <c r="CG471" s="81">
        <v>38085</v>
      </c>
      <c r="CH471" s="50">
        <f t="shared" ca="1" si="38"/>
        <v>18</v>
      </c>
      <c r="CI471" s="62" t="s">
        <v>9</v>
      </c>
      <c r="CJ471" s="62" t="s">
        <v>45</v>
      </c>
      <c r="CK471" s="62" t="s">
        <v>45</v>
      </c>
      <c r="CL471" s="37" t="s">
        <v>2490</v>
      </c>
      <c r="CM471" s="37" t="s">
        <v>2490</v>
      </c>
      <c r="CN471" s="37" t="s">
        <v>2495</v>
      </c>
      <c r="CO471" s="81"/>
      <c r="CP471" s="37" t="s">
        <v>2495</v>
      </c>
      <c r="CQ471" s="37" t="s">
        <v>2496</v>
      </c>
      <c r="CR471" s="37"/>
      <c r="CS471" s="37" t="s">
        <v>2496</v>
      </c>
      <c r="CT471" s="37"/>
      <c r="CU471" s="37"/>
      <c r="CV471" s="37" t="s">
        <v>6141</v>
      </c>
      <c r="CW471" s="37">
        <v>2250</v>
      </c>
      <c r="CX471" s="37">
        <v>45</v>
      </c>
      <c r="CY471" s="37" t="s">
        <v>2496</v>
      </c>
      <c r="CZ471" s="37"/>
      <c r="DA471" s="37"/>
      <c r="DB471" s="37"/>
      <c r="DC4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71" s="37"/>
    </row>
    <row r="472" spans="1:108" ht="45" customHeight="1" x14ac:dyDescent="0.3">
      <c r="A472" s="50">
        <v>1029154897</v>
      </c>
      <c r="B472" s="37" t="s">
        <v>2428</v>
      </c>
      <c r="C472" s="81">
        <v>44778</v>
      </c>
      <c r="D472" s="81">
        <v>44805</v>
      </c>
      <c r="E472" s="50" t="e">
        <f>VLOOKUP(MATRIZ_PRINCIPAL_USUARIOS[[#This Row],[NUMERO DE DOCUMENTO]],#REF!,2,0)</f>
        <v>#REF!</v>
      </c>
      <c r="F472" s="50" t="e">
        <f>VLOOKUP(MATRIZ_PRINCIPAL_USUARIOS[[#This Row],[NOMBRE COMPLETO]],$E$659:$E$682,1,0)</f>
        <v>#N/A</v>
      </c>
      <c r="G472" s="50" t="s">
        <v>6215</v>
      </c>
      <c r="H472" s="50" t="s">
        <v>4102</v>
      </c>
      <c r="I472" s="50" t="s">
        <v>6748</v>
      </c>
      <c r="J472" s="37" t="str">
        <f>VLOOKUP(MATRIZ_PRINCIPAL_USUARIOS[[#This Row],[DUPLA]],DUPLAS[],2,0)</f>
        <v>GLORIA GUERRA - KAROL</v>
      </c>
      <c r="K472" s="37" t="s">
        <v>1</v>
      </c>
      <c r="L472" s="150" t="s">
        <v>3790</v>
      </c>
      <c r="M472" s="37"/>
      <c r="N472" s="37" t="s">
        <v>3730</v>
      </c>
      <c r="O472" s="37" t="s">
        <v>3699</v>
      </c>
      <c r="P4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ZOE  RODRIGUEZ LUGO</v>
      </c>
      <c r="Q472" s="81">
        <v>43830</v>
      </c>
      <c r="R472" s="50">
        <f t="shared" ca="1" si="35"/>
        <v>3</v>
      </c>
      <c r="S472" s="50">
        <f t="shared" ca="1" si="36"/>
        <v>2</v>
      </c>
      <c r="T472" s="50">
        <f t="shared" ca="1" si="37"/>
        <v>12</v>
      </c>
      <c r="U472" s="37" t="str">
        <f ca="1">IF(MATRIZ_PRINCIPAL_USUARIOS[[#This Row],[FECHA DE NACIMIENTO]]&gt;0,CONCATENATE(R472," AÑOS ",S472," MESES ",T472," DIAS "),"")</f>
        <v xml:space="preserve">3 AÑOS 2 MESES 12 DIAS </v>
      </c>
      <c r="V4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2" s="146" t="s">
        <v>130</v>
      </c>
      <c r="X472" s="37" t="s">
        <v>8</v>
      </c>
      <c r="Y472" s="37" t="s">
        <v>116</v>
      </c>
      <c r="Z472" s="37" t="s">
        <v>116</v>
      </c>
      <c r="AA472" s="37" t="s">
        <v>2496</v>
      </c>
      <c r="AB472" s="37" t="s">
        <v>2496</v>
      </c>
      <c r="AC472" s="37"/>
      <c r="AD472" s="37" t="s">
        <v>2518</v>
      </c>
      <c r="AE472" s="37"/>
      <c r="AF472" s="37" t="s">
        <v>2496</v>
      </c>
      <c r="AG472" s="37" t="s">
        <v>2496</v>
      </c>
      <c r="AH472" s="37" t="s">
        <v>2496</v>
      </c>
      <c r="AI472" s="37" t="s">
        <v>2496</v>
      </c>
      <c r="AJ472" s="37" t="s">
        <v>2496</v>
      </c>
      <c r="AK472" s="37" t="s">
        <v>2496</v>
      </c>
      <c r="AL472" s="37" t="s">
        <v>2496</v>
      </c>
      <c r="AM472" s="37" t="s">
        <v>8</v>
      </c>
      <c r="AN472" s="37" t="s">
        <v>116</v>
      </c>
      <c r="AO472" s="37" t="s">
        <v>140</v>
      </c>
      <c r="AP472" s="62" t="s">
        <v>143</v>
      </c>
      <c r="AQ472" s="37" t="s">
        <v>151</v>
      </c>
      <c r="AR472" s="37" t="s">
        <v>6142</v>
      </c>
      <c r="AS472" s="37"/>
      <c r="AT472" s="37" t="s">
        <v>6143</v>
      </c>
      <c r="AU472" s="37">
        <v>3163577706</v>
      </c>
      <c r="AV472" s="37"/>
      <c r="AW472" s="37">
        <v>1</v>
      </c>
      <c r="AX472" s="37" t="s">
        <v>135</v>
      </c>
      <c r="AY472" s="37" t="s">
        <v>2496</v>
      </c>
      <c r="AZ472" s="58"/>
      <c r="BA472" s="37" t="s">
        <v>2496</v>
      </c>
      <c r="BB472" s="37" t="s">
        <v>2496</v>
      </c>
      <c r="BC472" s="37" t="s">
        <v>3654</v>
      </c>
      <c r="BD472" s="37"/>
      <c r="BE472" s="37" t="s">
        <v>2440</v>
      </c>
      <c r="BF472" s="37" t="s">
        <v>2</v>
      </c>
      <c r="BG472" s="37">
        <v>65827560</v>
      </c>
      <c r="BH472" s="37" t="s">
        <v>3912</v>
      </c>
      <c r="BI472" s="37" t="s">
        <v>6144</v>
      </c>
      <c r="BJ472" s="37" t="s">
        <v>3699</v>
      </c>
      <c r="BK472" s="37"/>
      <c r="BL472" s="81">
        <v>28039</v>
      </c>
      <c r="BM472" s="37" t="s">
        <v>8</v>
      </c>
      <c r="BN472" s="37" t="s">
        <v>40</v>
      </c>
      <c r="BO472" s="37" t="s">
        <v>3114</v>
      </c>
      <c r="BP472" s="37"/>
      <c r="BQ472" s="37"/>
      <c r="BR472" s="37"/>
      <c r="BS472" s="81"/>
      <c r="BT472" s="37"/>
      <c r="BU472" s="37"/>
      <c r="BV472" s="81"/>
      <c r="BW472" s="50" t="str">
        <f t="shared" si="41"/>
        <v/>
      </c>
      <c r="BX472" s="62"/>
      <c r="BY472" s="62"/>
      <c r="BZ472" s="62"/>
      <c r="CA472" s="37" t="s">
        <v>2</v>
      </c>
      <c r="CB472" s="37">
        <v>1106785922</v>
      </c>
      <c r="CC472" s="37" t="s">
        <v>3946</v>
      </c>
      <c r="CD472" s="37" t="s">
        <v>3799</v>
      </c>
      <c r="CE472" s="37" t="s">
        <v>3730</v>
      </c>
      <c r="CF472" s="37" t="s">
        <v>3699</v>
      </c>
      <c r="CG472" s="81">
        <v>34989</v>
      </c>
      <c r="CH472" s="50">
        <f t="shared" ca="1" si="38"/>
        <v>27</v>
      </c>
      <c r="CI472" s="62" t="s">
        <v>8</v>
      </c>
      <c r="CJ472" s="62" t="s">
        <v>40</v>
      </c>
      <c r="CK472" s="62" t="s">
        <v>3114</v>
      </c>
      <c r="CL472" s="37" t="s">
        <v>2443</v>
      </c>
      <c r="CM472" s="37" t="s">
        <v>2450</v>
      </c>
      <c r="CN472" s="37" t="s">
        <v>2495</v>
      </c>
      <c r="CO472" s="81"/>
      <c r="CP472" s="37" t="s">
        <v>2495</v>
      </c>
      <c r="CQ472" s="37" t="s">
        <v>2495</v>
      </c>
      <c r="CR472" s="37"/>
      <c r="CS472" s="37" t="s">
        <v>2496</v>
      </c>
      <c r="CT472" s="37"/>
      <c r="CU472" s="37"/>
      <c r="CV472" s="37" t="s">
        <v>5980</v>
      </c>
      <c r="CW472" s="37">
        <v>2555</v>
      </c>
      <c r="CX472" s="37">
        <v>49</v>
      </c>
      <c r="CY472" s="37" t="s">
        <v>2496</v>
      </c>
      <c r="CZ472" s="37"/>
      <c r="DA472" s="37"/>
      <c r="DB472" s="37"/>
      <c r="DC4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72" s="37"/>
    </row>
    <row r="473" spans="1:108" ht="45" customHeight="1" x14ac:dyDescent="0.3">
      <c r="A473" s="50">
        <v>1140937330</v>
      </c>
      <c r="B473" s="37" t="s">
        <v>2428</v>
      </c>
      <c r="C473" s="81">
        <v>44778</v>
      </c>
      <c r="D473" s="81">
        <v>44805</v>
      </c>
      <c r="E473" s="50" t="e">
        <f>VLOOKUP(MATRIZ_PRINCIPAL_USUARIOS[[#This Row],[NUMERO DE DOCUMENTO]],#REF!,2,0)</f>
        <v>#REF!</v>
      </c>
      <c r="F473" s="50" t="e">
        <f>VLOOKUP(MATRIZ_PRINCIPAL_USUARIOS[[#This Row],[NOMBRE COMPLETO]],$E$659:$E$682,1,0)</f>
        <v>#N/A</v>
      </c>
      <c r="G473" s="50" t="s">
        <v>6215</v>
      </c>
      <c r="H473" s="50" t="s">
        <v>4102</v>
      </c>
      <c r="I473" s="50" t="s">
        <v>6748</v>
      </c>
      <c r="J473" s="37" t="str">
        <f>VLOOKUP(MATRIZ_PRINCIPAL_USUARIOS[[#This Row],[DUPLA]],DUPLAS[],2,0)</f>
        <v>GLORIA GUERRA - KAROL</v>
      </c>
      <c r="K473" s="37" t="s">
        <v>1</v>
      </c>
      <c r="L473" s="150" t="s">
        <v>6145</v>
      </c>
      <c r="M473" s="37" t="s">
        <v>6146</v>
      </c>
      <c r="N473" s="37" t="s">
        <v>3760</v>
      </c>
      <c r="O473" s="37" t="s">
        <v>5558</v>
      </c>
      <c r="P47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KLOYS ROMINA SUAREZ ALVAREZ</v>
      </c>
      <c r="Q473" s="81">
        <v>43898</v>
      </c>
      <c r="R473" s="50">
        <f t="shared" ca="1" si="35"/>
        <v>3</v>
      </c>
      <c r="S473" s="50">
        <f t="shared" ca="1" si="36"/>
        <v>0</v>
      </c>
      <c r="T473" s="50">
        <f t="shared" ca="1" si="37"/>
        <v>7</v>
      </c>
      <c r="U473" s="37" t="str">
        <f ca="1">IF(MATRIZ_PRINCIPAL_USUARIOS[[#This Row],[FECHA DE NACIMIENTO]]&gt;0,CONCATENATE(R473," AÑOS ",S473," MESES ",T473," DIAS "),"")</f>
        <v xml:space="preserve">3 AÑOS 0 MESES 7 DIAS </v>
      </c>
      <c r="V47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3" s="146" t="s">
        <v>130</v>
      </c>
      <c r="X473" s="37" t="s">
        <v>8</v>
      </c>
      <c r="Y473" s="37" t="s">
        <v>116</v>
      </c>
      <c r="Z473" s="37" t="s">
        <v>116</v>
      </c>
      <c r="AA473" s="37" t="s">
        <v>2496</v>
      </c>
      <c r="AB473" s="37" t="s">
        <v>2496</v>
      </c>
      <c r="AC473" s="37"/>
      <c r="AD473" s="37" t="s">
        <v>2518</v>
      </c>
      <c r="AE473" s="37"/>
      <c r="AF473" s="37" t="s">
        <v>2496</v>
      </c>
      <c r="AG473" s="37" t="s">
        <v>2496</v>
      </c>
      <c r="AH473" s="37" t="s">
        <v>2496</v>
      </c>
      <c r="AI473" s="37" t="s">
        <v>2496</v>
      </c>
      <c r="AJ473" s="37" t="s">
        <v>2496</v>
      </c>
      <c r="AK473" s="37" t="s">
        <v>2496</v>
      </c>
      <c r="AL473" s="37" t="s">
        <v>2496</v>
      </c>
      <c r="AM473" s="37" t="s">
        <v>8</v>
      </c>
      <c r="AN473" s="37" t="s">
        <v>116</v>
      </c>
      <c r="AO473" s="37" t="s">
        <v>140</v>
      </c>
      <c r="AP473" s="62" t="s">
        <v>143</v>
      </c>
      <c r="AQ473" s="37" t="s">
        <v>151</v>
      </c>
      <c r="AR473" s="37" t="s">
        <v>5571</v>
      </c>
      <c r="AS473" s="37"/>
      <c r="AT473" s="37" t="s">
        <v>6147</v>
      </c>
      <c r="AU473" s="37">
        <v>3212616963</v>
      </c>
      <c r="AV473" s="37"/>
      <c r="AW473" s="37">
        <v>1</v>
      </c>
      <c r="AX473" s="37" t="s">
        <v>135</v>
      </c>
      <c r="AY473" s="37" t="s">
        <v>2495</v>
      </c>
      <c r="AZ473" s="58"/>
      <c r="BA473" s="37" t="s">
        <v>2496</v>
      </c>
      <c r="BB473" s="37" t="s">
        <v>2496</v>
      </c>
      <c r="BC473" s="37" t="s">
        <v>3607</v>
      </c>
      <c r="BD473" s="37"/>
      <c r="BE473" s="37" t="s">
        <v>2433</v>
      </c>
      <c r="BF473" s="37" t="s">
        <v>2</v>
      </c>
      <c r="BG473" s="37">
        <v>1140907789</v>
      </c>
      <c r="BH473" s="37" t="s">
        <v>6148</v>
      </c>
      <c r="BI473" s="37" t="s">
        <v>3866</v>
      </c>
      <c r="BJ473" s="37" t="s">
        <v>3760</v>
      </c>
      <c r="BK473" s="37" t="s">
        <v>6149</v>
      </c>
      <c r="BL473" s="81">
        <v>33897</v>
      </c>
      <c r="BM473" s="37" t="s">
        <v>9</v>
      </c>
      <c r="BN473" s="37" t="s">
        <v>45</v>
      </c>
      <c r="BO473" s="37" t="s">
        <v>45</v>
      </c>
      <c r="BP473" s="37" t="s">
        <v>2</v>
      </c>
      <c r="BQ473" s="37">
        <v>1140907789</v>
      </c>
      <c r="BR473" s="81" t="s">
        <v>6148</v>
      </c>
      <c r="BS473" s="37" t="s">
        <v>3866</v>
      </c>
      <c r="BT473" s="37" t="s">
        <v>3760</v>
      </c>
      <c r="BU473" s="81" t="s">
        <v>6149</v>
      </c>
      <c r="BV473" s="81">
        <v>33897</v>
      </c>
      <c r="BW473" s="50">
        <f t="shared" ca="1" si="41"/>
        <v>30</v>
      </c>
      <c r="BX473" s="62" t="s">
        <v>9</v>
      </c>
      <c r="BY473" s="62" t="s">
        <v>45</v>
      </c>
      <c r="BZ473" s="62" t="s">
        <v>45</v>
      </c>
      <c r="CA473" s="37" t="s">
        <v>5</v>
      </c>
      <c r="CB473" s="37"/>
      <c r="CC473" s="37" t="s">
        <v>6150</v>
      </c>
      <c r="CD473" s="37" t="s">
        <v>6151</v>
      </c>
      <c r="CE473" s="37" t="s">
        <v>5558</v>
      </c>
      <c r="CF473" s="37" t="s">
        <v>5558</v>
      </c>
      <c r="CG473" s="81">
        <v>34949</v>
      </c>
      <c r="CH473" s="50">
        <f t="shared" ca="1" si="38"/>
        <v>27</v>
      </c>
      <c r="CI473" s="62" t="s">
        <v>9</v>
      </c>
      <c r="CJ473" s="62" t="s">
        <v>45</v>
      </c>
      <c r="CK473" s="62" t="s">
        <v>45</v>
      </c>
      <c r="CL473" s="37" t="s">
        <v>2443</v>
      </c>
      <c r="CM473" s="37" t="s">
        <v>2457</v>
      </c>
      <c r="CN473" s="37" t="s">
        <v>2495</v>
      </c>
      <c r="CO473" s="81"/>
      <c r="CP473" s="37" t="s">
        <v>2495</v>
      </c>
      <c r="CQ473" s="37" t="s">
        <v>2496</v>
      </c>
      <c r="CR473" s="37"/>
      <c r="CS473" s="37" t="s">
        <v>2496</v>
      </c>
      <c r="CT473" s="37"/>
      <c r="CU473" s="37"/>
      <c r="CV473" s="37" t="s">
        <v>5980</v>
      </c>
      <c r="CW473" s="37">
        <v>2900</v>
      </c>
      <c r="CX473" s="37">
        <v>50</v>
      </c>
      <c r="CY473" s="37" t="s">
        <v>2495</v>
      </c>
      <c r="CZ473" s="37"/>
      <c r="DA473" s="37"/>
      <c r="DB473" s="37"/>
      <c r="DC4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73" s="37"/>
    </row>
    <row r="474" spans="1:108" ht="45" customHeight="1" x14ac:dyDescent="0.3">
      <c r="A474" s="50">
        <v>1023044612</v>
      </c>
      <c r="B474" s="37" t="s">
        <v>2428</v>
      </c>
      <c r="C474" s="81">
        <v>44778</v>
      </c>
      <c r="D474" s="81">
        <v>44805</v>
      </c>
      <c r="E474" s="50" t="e">
        <f>VLOOKUP(MATRIZ_PRINCIPAL_USUARIOS[[#This Row],[NUMERO DE DOCUMENTO]],#REF!,2,0)</f>
        <v>#REF!</v>
      </c>
      <c r="F474" s="50" t="e">
        <f>VLOOKUP(MATRIZ_PRINCIPAL_USUARIOS[[#This Row],[NOMBRE COMPLETO]],$E$659:$E$682,1,0)</f>
        <v>#N/A</v>
      </c>
      <c r="G474" s="50" t="s">
        <v>6215</v>
      </c>
      <c r="H474" s="50" t="s">
        <v>4102</v>
      </c>
      <c r="I474" s="50" t="s">
        <v>6748</v>
      </c>
      <c r="J474" s="37" t="str">
        <f>VLOOKUP(MATRIZ_PRINCIPAL_USUARIOS[[#This Row],[DUPLA]],DUPLAS[],2,0)</f>
        <v>GLORIA GUERRA - KAROL</v>
      </c>
      <c r="K474" s="37" t="s">
        <v>1</v>
      </c>
      <c r="L474" s="150" t="s">
        <v>6155</v>
      </c>
      <c r="M474" s="37" t="s">
        <v>3866</v>
      </c>
      <c r="N474" s="37" t="s">
        <v>3808</v>
      </c>
      <c r="O474" s="37" t="s">
        <v>6156</v>
      </c>
      <c r="P4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IRVING JOSE PEREZ POLANCO</v>
      </c>
      <c r="Q474" s="81">
        <v>43798</v>
      </c>
      <c r="R474" s="50">
        <f t="shared" ca="1" si="35"/>
        <v>3</v>
      </c>
      <c r="S474" s="50">
        <f t="shared" ca="1" si="36"/>
        <v>3</v>
      </c>
      <c r="T474" s="50">
        <f t="shared" ca="1" si="37"/>
        <v>14</v>
      </c>
      <c r="U474" s="37" t="str">
        <f ca="1">IF(MATRIZ_PRINCIPAL_USUARIOS[[#This Row],[FECHA DE NACIMIENTO]]&gt;0,CONCATENATE(R474," AÑOS ",S474," MESES ",T474," DIAS "),"")</f>
        <v xml:space="preserve">3 AÑOS 3 MESES 14 DIAS </v>
      </c>
      <c r="V4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4" s="156" t="s">
        <v>129</v>
      </c>
      <c r="X474" s="37" t="s">
        <v>8</v>
      </c>
      <c r="Y474" s="37" t="s">
        <v>116</v>
      </c>
      <c r="Z474" s="37" t="s">
        <v>116</v>
      </c>
      <c r="AA474" s="37" t="s">
        <v>2496</v>
      </c>
      <c r="AB474" s="37" t="s">
        <v>2496</v>
      </c>
      <c r="AC474" s="37"/>
      <c r="AD474" s="37" t="s">
        <v>2518</v>
      </c>
      <c r="AE474" s="37"/>
      <c r="AF474" s="37" t="s">
        <v>2496</v>
      </c>
      <c r="AG474" s="37" t="s">
        <v>2496</v>
      </c>
      <c r="AH474" s="37" t="s">
        <v>2496</v>
      </c>
      <c r="AI474" s="37" t="s">
        <v>2496</v>
      </c>
      <c r="AJ474" s="37" t="s">
        <v>2496</v>
      </c>
      <c r="AK474" s="37" t="s">
        <v>2496</v>
      </c>
      <c r="AL474" s="37" t="s">
        <v>2496</v>
      </c>
      <c r="AM474" s="37" t="s">
        <v>8</v>
      </c>
      <c r="AN474" s="37" t="s">
        <v>116</v>
      </c>
      <c r="AO474" s="37" t="s">
        <v>140</v>
      </c>
      <c r="AP474" s="62" t="s">
        <v>143</v>
      </c>
      <c r="AQ474" s="37" t="s">
        <v>151</v>
      </c>
      <c r="AR474" s="37" t="s">
        <v>5571</v>
      </c>
      <c r="AS474" s="37"/>
      <c r="AT474" s="37" t="s">
        <v>6157</v>
      </c>
      <c r="AU474" s="37">
        <v>3219178406</v>
      </c>
      <c r="AV474" s="37"/>
      <c r="AW474" s="37">
        <v>1</v>
      </c>
      <c r="AX474" s="37" t="s">
        <v>135</v>
      </c>
      <c r="AY474" s="37" t="s">
        <v>2495</v>
      </c>
      <c r="AZ474" s="58" t="s">
        <v>3653</v>
      </c>
      <c r="BA474" s="37" t="s">
        <v>2496</v>
      </c>
      <c r="BB474" s="37" t="s">
        <v>2496</v>
      </c>
      <c r="BC474" s="37" t="s">
        <v>3607</v>
      </c>
      <c r="BD474" s="37"/>
      <c r="BE474" s="37" t="s">
        <v>2434</v>
      </c>
      <c r="BF474" s="37" t="s">
        <v>4</v>
      </c>
      <c r="BG474" s="37">
        <v>5631137</v>
      </c>
      <c r="BH474" s="37" t="s">
        <v>6158</v>
      </c>
      <c r="BI474" s="37" t="s">
        <v>6159</v>
      </c>
      <c r="BJ474" s="37" t="s">
        <v>6156</v>
      </c>
      <c r="BK474" s="37" t="s">
        <v>3784</v>
      </c>
      <c r="BL474" s="81">
        <v>35286</v>
      </c>
      <c r="BM474" s="37" t="s">
        <v>9</v>
      </c>
      <c r="BN474" s="37" t="s">
        <v>45</v>
      </c>
      <c r="BO474" s="37" t="s">
        <v>45</v>
      </c>
      <c r="BP474" s="37" t="s">
        <v>5</v>
      </c>
      <c r="BQ474" s="37"/>
      <c r="BR474" s="37" t="s">
        <v>3866</v>
      </c>
      <c r="BS474" s="81" t="s">
        <v>6160</v>
      </c>
      <c r="BT474" s="37" t="s">
        <v>3808</v>
      </c>
      <c r="BU474" s="37" t="s">
        <v>3808</v>
      </c>
      <c r="BV474" s="81">
        <v>30707</v>
      </c>
      <c r="BW474" s="50">
        <f t="shared" ca="1" si="41"/>
        <v>39</v>
      </c>
      <c r="BX474" s="62" t="s">
        <v>9</v>
      </c>
      <c r="BY474" s="62" t="s">
        <v>45</v>
      </c>
      <c r="BZ474" s="62" t="s">
        <v>45</v>
      </c>
      <c r="CA474" s="37" t="s">
        <v>4</v>
      </c>
      <c r="CB474" s="37">
        <v>5631137</v>
      </c>
      <c r="CC474" s="37" t="s">
        <v>6158</v>
      </c>
      <c r="CD474" s="37" t="s">
        <v>6159</v>
      </c>
      <c r="CE474" s="37" t="s">
        <v>6156</v>
      </c>
      <c r="CF474" s="37" t="s">
        <v>3784</v>
      </c>
      <c r="CG474" s="81">
        <v>35286</v>
      </c>
      <c r="CH474" s="50">
        <f t="shared" ca="1" si="38"/>
        <v>26</v>
      </c>
      <c r="CI474" s="62" t="s">
        <v>9</v>
      </c>
      <c r="CJ474" s="62" t="s">
        <v>45</v>
      </c>
      <c r="CK474" s="62" t="s">
        <v>45</v>
      </c>
      <c r="CL474" s="37" t="s">
        <v>2443</v>
      </c>
      <c r="CM474" s="37" t="s">
        <v>2457</v>
      </c>
      <c r="CN474" s="37" t="s">
        <v>2495</v>
      </c>
      <c r="CO474" s="81"/>
      <c r="CP474" s="37" t="s">
        <v>2495</v>
      </c>
      <c r="CQ474" s="37"/>
      <c r="CR474" s="37"/>
      <c r="CS474" s="37" t="s">
        <v>2496</v>
      </c>
      <c r="CT474" s="37"/>
      <c r="CU474" s="37"/>
      <c r="CV474" s="37" t="s">
        <v>6161</v>
      </c>
      <c r="CW474" s="37">
        <v>2730</v>
      </c>
      <c r="CX474" s="37">
        <v>49</v>
      </c>
      <c r="CY474" s="37" t="s">
        <v>2495</v>
      </c>
      <c r="CZ474" s="37"/>
      <c r="DA474" s="37"/>
      <c r="DB474" s="37"/>
      <c r="DC4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74" s="37"/>
    </row>
    <row r="475" spans="1:108" ht="45" customHeight="1" x14ac:dyDescent="0.3">
      <c r="A475" s="50">
        <v>10006534683</v>
      </c>
      <c r="B475" s="37" t="s">
        <v>2428</v>
      </c>
      <c r="C475" s="81">
        <v>44778</v>
      </c>
      <c r="D475" s="81">
        <v>44805</v>
      </c>
      <c r="E475" s="50" t="e">
        <f>VLOOKUP(MATRIZ_PRINCIPAL_USUARIOS[[#This Row],[NUMERO DE DOCUMENTO]],#REF!,2,0)</f>
        <v>#REF!</v>
      </c>
      <c r="F475" s="50" t="e">
        <f>VLOOKUP(MATRIZ_PRINCIPAL_USUARIOS[[#This Row],[NOMBRE COMPLETO]],$E$659:$E$682,1,0)</f>
        <v>#N/A</v>
      </c>
      <c r="G475" s="50" t="s">
        <v>6215</v>
      </c>
      <c r="H475" s="50" t="s">
        <v>4102</v>
      </c>
      <c r="I475" s="50" t="s">
        <v>5619</v>
      </c>
      <c r="J475" s="37" t="str">
        <f>VLOOKUP(MATRIZ_PRINCIPAL_USUARIOS[[#This Row],[DUPLA]],DUPLAS[],2,0)</f>
        <v>PAOLA</v>
      </c>
      <c r="K475" s="37" t="s">
        <v>2</v>
      </c>
      <c r="L475" s="150" t="s">
        <v>4213</v>
      </c>
      <c r="M475" s="37" t="s">
        <v>4068</v>
      </c>
      <c r="N475" s="37" t="s">
        <v>3849</v>
      </c>
      <c r="O475" s="37" t="s">
        <v>6162</v>
      </c>
      <c r="P47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NIDIA YULIETH CARDENAS PERILLA</v>
      </c>
      <c r="Q475" s="81">
        <v>36897</v>
      </c>
      <c r="R475" s="50">
        <f t="shared" ca="1" si="35"/>
        <v>22</v>
      </c>
      <c r="S475" s="50">
        <f t="shared" ca="1" si="36"/>
        <v>2</v>
      </c>
      <c r="T475" s="50">
        <f t="shared" ca="1" si="37"/>
        <v>9</v>
      </c>
      <c r="U475" s="37" t="str">
        <f ca="1">IF(MATRIZ_PRINCIPAL_USUARIOS[[#This Row],[FECHA DE NACIMIENTO]]&gt;0,CONCATENATE(R475," AÑOS ",S475," MESES ",T475," DIAS "),"")</f>
        <v xml:space="preserve">22 AÑOS 2 MESES 9 DIAS </v>
      </c>
      <c r="V47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75" s="37" t="s">
        <v>130</v>
      </c>
      <c r="X475" s="37" t="s">
        <v>8</v>
      </c>
      <c r="Y475" s="37" t="s">
        <v>22</v>
      </c>
      <c r="Z475" s="37" t="s">
        <v>2734</v>
      </c>
      <c r="AA475" s="37" t="s">
        <v>2496</v>
      </c>
      <c r="AB475" s="37" t="s">
        <v>2496</v>
      </c>
      <c r="AC475" s="37"/>
      <c r="AD475" s="37" t="s">
        <v>2518</v>
      </c>
      <c r="AE475" s="37"/>
      <c r="AF475" s="37" t="s">
        <v>2496</v>
      </c>
      <c r="AG475" s="37" t="s">
        <v>2496</v>
      </c>
      <c r="AH475" s="37" t="s">
        <v>2496</v>
      </c>
      <c r="AI475" s="37" t="s">
        <v>2496</v>
      </c>
      <c r="AJ475" s="37" t="s">
        <v>2496</v>
      </c>
      <c r="AK475" s="37" t="s">
        <v>2496</v>
      </c>
      <c r="AL475" s="37" t="s">
        <v>2496</v>
      </c>
      <c r="AM475" s="37" t="s">
        <v>8</v>
      </c>
      <c r="AN475" s="37" t="s">
        <v>116</v>
      </c>
      <c r="AO475" s="37" t="s">
        <v>140</v>
      </c>
      <c r="AP475" s="62" t="s">
        <v>143</v>
      </c>
      <c r="AQ475" s="37" t="s">
        <v>151</v>
      </c>
      <c r="AR475" s="37" t="s">
        <v>6163</v>
      </c>
      <c r="AS475" s="37"/>
      <c r="AT475" s="37" t="s">
        <v>6164</v>
      </c>
      <c r="AU475" s="37" t="s">
        <v>6165</v>
      </c>
      <c r="AV475" s="37"/>
      <c r="AW475" s="37">
        <v>1</v>
      </c>
      <c r="AX475" s="37" t="s">
        <v>135</v>
      </c>
      <c r="AY475" s="37" t="s">
        <v>2495</v>
      </c>
      <c r="AZ475" s="58" t="s">
        <v>3593</v>
      </c>
      <c r="BA475" s="37" t="s">
        <v>2496</v>
      </c>
      <c r="BB475" s="37" t="s">
        <v>2496</v>
      </c>
      <c r="BC475" s="37" t="s">
        <v>3607</v>
      </c>
      <c r="BD475" s="37"/>
      <c r="BE475" s="37" t="s">
        <v>2437</v>
      </c>
      <c r="BF475" s="37" t="s">
        <v>2</v>
      </c>
      <c r="BG475" s="37">
        <v>1122237798</v>
      </c>
      <c r="BH475" s="37" t="s">
        <v>6166</v>
      </c>
      <c r="BI475" s="37"/>
      <c r="BJ475" s="37" t="s">
        <v>5586</v>
      </c>
      <c r="BK475" s="37" t="s">
        <v>4048</v>
      </c>
      <c r="BL475" s="81">
        <v>32910</v>
      </c>
      <c r="BM475" s="37" t="s">
        <v>8</v>
      </c>
      <c r="BN475" s="37" t="s">
        <v>28</v>
      </c>
      <c r="BO475" s="37" t="s">
        <v>3398</v>
      </c>
      <c r="BP475" s="37"/>
      <c r="BQ475" s="37"/>
      <c r="BR475" s="37"/>
      <c r="BS475" s="81"/>
      <c r="BT475" s="37"/>
      <c r="BU475" s="37"/>
      <c r="BV475" s="81"/>
      <c r="BW475" s="50" t="str">
        <f t="shared" si="41"/>
        <v/>
      </c>
      <c r="BX475" s="62"/>
      <c r="BY475" s="62"/>
      <c r="BZ475" s="62"/>
      <c r="CA475" s="37"/>
      <c r="CB475" s="37"/>
      <c r="CC475" s="37"/>
      <c r="CD475" s="37"/>
      <c r="CE475" s="37"/>
      <c r="CF475" s="37"/>
      <c r="CG475" s="81"/>
      <c r="CH475" s="50" t="str">
        <f t="shared" si="38"/>
        <v/>
      </c>
      <c r="CI475" s="62"/>
      <c r="CJ475" s="62"/>
      <c r="CK475" s="62"/>
      <c r="CL475" s="37" t="s">
        <v>2443</v>
      </c>
      <c r="CM475" s="37" t="s">
        <v>2462</v>
      </c>
      <c r="CN475" s="37" t="s">
        <v>2496</v>
      </c>
      <c r="CO475" s="81">
        <v>44778</v>
      </c>
      <c r="CP475" s="37" t="s">
        <v>2496</v>
      </c>
      <c r="CQ475" s="37" t="s">
        <v>2496</v>
      </c>
      <c r="CR475" s="37"/>
      <c r="CS475" s="37" t="s">
        <v>2496</v>
      </c>
      <c r="CT475" s="37"/>
      <c r="CU475" s="37"/>
      <c r="CV475" s="37"/>
      <c r="CW475" s="37"/>
      <c r="CX475" s="37"/>
      <c r="CY475" s="37"/>
      <c r="CZ475" s="37"/>
      <c r="DA475" s="37"/>
      <c r="DB475" s="37">
        <v>8</v>
      </c>
      <c r="DC4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75" s="37"/>
    </row>
    <row r="476" spans="1:108" ht="45" customHeight="1" x14ac:dyDescent="0.3">
      <c r="A476" s="50">
        <v>1023048523</v>
      </c>
      <c r="B476" s="37" t="s">
        <v>2428</v>
      </c>
      <c r="C476" s="81">
        <v>44778</v>
      </c>
      <c r="D476" s="81">
        <v>44805</v>
      </c>
      <c r="E476" s="50" t="e">
        <f>VLOOKUP(MATRIZ_PRINCIPAL_USUARIOS[[#This Row],[NUMERO DE DOCUMENTO]],#REF!,2,0)</f>
        <v>#REF!</v>
      </c>
      <c r="F476" s="50" t="e">
        <f>VLOOKUP(MATRIZ_PRINCIPAL_USUARIOS[[#This Row],[NOMBRE COMPLETO]],$E$659:$E$682,1,0)</f>
        <v>#N/A</v>
      </c>
      <c r="G476" s="50" t="s">
        <v>6215</v>
      </c>
      <c r="H476" s="50" t="s">
        <v>4102</v>
      </c>
      <c r="I476" s="50" t="s">
        <v>6750</v>
      </c>
      <c r="J476" s="37" t="str">
        <f>VLOOKUP(MATRIZ_PRINCIPAL_USUARIOS[[#This Row],[DUPLA]],DUPLAS[],2,0)</f>
        <v>JOHANA ALVARADO</v>
      </c>
      <c r="K476" s="37" t="s">
        <v>1</v>
      </c>
      <c r="L476" s="150" t="s">
        <v>4165</v>
      </c>
      <c r="M476" s="37" t="s">
        <v>3758</v>
      </c>
      <c r="N476" s="37" t="s">
        <v>4842</v>
      </c>
      <c r="O476" s="37" t="s">
        <v>5194</v>
      </c>
      <c r="P4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 ESTEBAN DEVIA BUELVAS</v>
      </c>
      <c r="Q476" s="81">
        <v>44712</v>
      </c>
      <c r="R476" s="50">
        <f t="shared" ca="1" si="35"/>
        <v>0</v>
      </c>
      <c r="S476" s="50">
        <f t="shared" ca="1" si="36"/>
        <v>9</v>
      </c>
      <c r="T476" s="50">
        <f t="shared" ca="1" si="37"/>
        <v>12</v>
      </c>
      <c r="U476" s="37" t="str">
        <f ca="1">IF(MATRIZ_PRINCIPAL_USUARIOS[[#This Row],[FECHA DE NACIMIENTO]]&gt;0,CONCATENATE(R476," AÑOS ",S476," MESES ",T476," DIAS "),"")</f>
        <v xml:space="preserve">0 AÑOS 9 MESES 12 DIAS </v>
      </c>
      <c r="V4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6" s="37" t="s">
        <v>129</v>
      </c>
      <c r="X476" s="37" t="s">
        <v>8</v>
      </c>
      <c r="Y476" s="37" t="s">
        <v>116</v>
      </c>
      <c r="Z476" s="37" t="s">
        <v>116</v>
      </c>
      <c r="AA476" s="37" t="s">
        <v>2496</v>
      </c>
      <c r="AB476" s="37" t="s">
        <v>2496</v>
      </c>
      <c r="AC476" s="37"/>
      <c r="AD476" s="37" t="s">
        <v>2518</v>
      </c>
      <c r="AE476" s="37"/>
      <c r="AF476" s="37" t="s">
        <v>2496</v>
      </c>
      <c r="AG476" s="37" t="s">
        <v>2496</v>
      </c>
      <c r="AH476" s="37" t="s">
        <v>2496</v>
      </c>
      <c r="AI476" s="37" t="s">
        <v>2496</v>
      </c>
      <c r="AJ476" s="37" t="s">
        <v>2496</v>
      </c>
      <c r="AK476" s="37" t="s">
        <v>2496</v>
      </c>
      <c r="AL476" s="37" t="s">
        <v>2496</v>
      </c>
      <c r="AM476" s="37" t="s">
        <v>8</v>
      </c>
      <c r="AN476" s="37" t="s">
        <v>116</v>
      </c>
      <c r="AO476" s="37" t="s">
        <v>140</v>
      </c>
      <c r="AP476" s="62" t="s">
        <v>143</v>
      </c>
      <c r="AQ476" s="37" t="s">
        <v>151</v>
      </c>
      <c r="AR476" s="37" t="s">
        <v>6163</v>
      </c>
      <c r="AS476" s="37"/>
      <c r="AT476" s="37" t="s">
        <v>6167</v>
      </c>
      <c r="AU476" s="37">
        <v>3183882723</v>
      </c>
      <c r="AV476" s="37"/>
      <c r="AW476" s="37">
        <v>1</v>
      </c>
      <c r="AX476" s="37" t="s">
        <v>135</v>
      </c>
      <c r="AY476" s="37" t="s">
        <v>2496</v>
      </c>
      <c r="AZ476" s="58"/>
      <c r="BA476" s="37" t="s">
        <v>2496</v>
      </c>
      <c r="BB476" s="37" t="s">
        <v>2496</v>
      </c>
      <c r="BC476" s="37" t="s">
        <v>3654</v>
      </c>
      <c r="BD476" s="37"/>
      <c r="BE476" s="37" t="s">
        <v>2434</v>
      </c>
      <c r="BF476" s="37" t="s">
        <v>2</v>
      </c>
      <c r="BG476" s="37">
        <v>1070591655</v>
      </c>
      <c r="BH476" s="37" t="s">
        <v>3779</v>
      </c>
      <c r="BI476" s="37" t="s">
        <v>6168</v>
      </c>
      <c r="BJ476" s="37" t="s">
        <v>5194</v>
      </c>
      <c r="BK476" s="37" t="s">
        <v>3730</v>
      </c>
      <c r="BL476" s="81">
        <v>32192</v>
      </c>
      <c r="BM476" s="37" t="s">
        <v>8</v>
      </c>
      <c r="BN476" s="37" t="s">
        <v>26</v>
      </c>
      <c r="BO476" s="37" t="s">
        <v>3433</v>
      </c>
      <c r="BP476" s="37" t="s">
        <v>2</v>
      </c>
      <c r="BQ476" s="37">
        <v>1013605285</v>
      </c>
      <c r="BR476" s="37" t="s">
        <v>3943</v>
      </c>
      <c r="BS476" s="81" t="s">
        <v>3944</v>
      </c>
      <c r="BT476" s="37" t="s">
        <v>4842</v>
      </c>
      <c r="BU476" s="37" t="s">
        <v>3737</v>
      </c>
      <c r="BV476" s="81">
        <v>32686</v>
      </c>
      <c r="BW476" s="50">
        <f t="shared" ca="1" si="41"/>
        <v>33</v>
      </c>
      <c r="BX476" s="62" t="s">
        <v>8</v>
      </c>
      <c r="BY476" s="62" t="s">
        <v>116</v>
      </c>
      <c r="BZ476" s="62" t="s">
        <v>116</v>
      </c>
      <c r="CA476" s="37" t="s">
        <v>2</v>
      </c>
      <c r="CB476" s="37">
        <v>1070591655</v>
      </c>
      <c r="CC476" s="37" t="s">
        <v>3779</v>
      </c>
      <c r="CD476" s="37" t="s">
        <v>6168</v>
      </c>
      <c r="CE476" s="37" t="s">
        <v>5194</v>
      </c>
      <c r="CF476" s="37" t="s">
        <v>3730</v>
      </c>
      <c r="CG476" s="81">
        <v>32192</v>
      </c>
      <c r="CH476" s="50">
        <f t="shared" ca="1" si="38"/>
        <v>35</v>
      </c>
      <c r="CI476" s="62" t="s">
        <v>8</v>
      </c>
      <c r="CJ476" s="62" t="s">
        <v>26</v>
      </c>
      <c r="CK476" s="62" t="s">
        <v>3433</v>
      </c>
      <c r="CL476" s="37" t="s">
        <v>2444</v>
      </c>
      <c r="CM476" s="37" t="s">
        <v>2460</v>
      </c>
      <c r="CN476" s="37" t="s">
        <v>2495</v>
      </c>
      <c r="CO476" s="81">
        <v>44778</v>
      </c>
      <c r="CP476" s="37" t="s">
        <v>2496</v>
      </c>
      <c r="CQ476" s="37" t="s">
        <v>2495</v>
      </c>
      <c r="CR476" s="37">
        <v>2</v>
      </c>
      <c r="CS476" s="37" t="s">
        <v>2496</v>
      </c>
      <c r="CT476" s="37"/>
      <c r="CU476" s="37"/>
      <c r="CV476" s="37">
        <v>40</v>
      </c>
      <c r="CW476" s="37">
        <v>3090</v>
      </c>
      <c r="CX476" s="37">
        <v>49.5</v>
      </c>
      <c r="CY476" s="37"/>
      <c r="CZ476" s="37">
        <v>2</v>
      </c>
      <c r="DA476" s="37">
        <v>2</v>
      </c>
      <c r="DB476" s="37"/>
      <c r="DC4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76" s="37"/>
    </row>
    <row r="477" spans="1:108" ht="45" customHeight="1" x14ac:dyDescent="0.3">
      <c r="A477" s="50">
        <v>1022935813</v>
      </c>
      <c r="B477" s="37" t="s">
        <v>2427</v>
      </c>
      <c r="C477" s="81">
        <v>44789</v>
      </c>
      <c r="D477" s="81"/>
      <c r="E477" s="50"/>
      <c r="F477" s="50"/>
      <c r="G477" s="50"/>
      <c r="H477" s="50" t="s">
        <v>4102</v>
      </c>
      <c r="I477" s="50" t="s">
        <v>5619</v>
      </c>
      <c r="J477" s="37" t="str">
        <f>VLOOKUP(MATRIZ_PRINCIPAL_USUARIOS[[#This Row],[DUPLA]],DUPLAS[],2,0)</f>
        <v>PAOLA</v>
      </c>
      <c r="K477" s="37" t="s">
        <v>3</v>
      </c>
      <c r="L477" s="37" t="s">
        <v>4036</v>
      </c>
      <c r="M477" s="37" t="s">
        <v>3804</v>
      </c>
      <c r="N477" s="37" t="s">
        <v>3835</v>
      </c>
      <c r="O477" s="37" t="s">
        <v>3730</v>
      </c>
      <c r="P47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GINA PAOLA SANCHEZ RODRIGUEZ</v>
      </c>
      <c r="Q477" s="81">
        <v>38562</v>
      </c>
      <c r="R477" s="50">
        <f t="shared" ca="1" si="35"/>
        <v>17</v>
      </c>
      <c r="S477" s="50">
        <f t="shared" ca="1" si="36"/>
        <v>7</v>
      </c>
      <c r="T477" s="50">
        <f t="shared" ca="1" si="37"/>
        <v>14</v>
      </c>
      <c r="U477" s="37" t="str">
        <f ca="1">IF(MATRIZ_PRINCIPAL_USUARIOS[[#This Row],[FECHA DE NACIMIENTO]]&gt;0,CONCATENATE(R477," AÑOS ",S477," MESES ",T477," DIAS "),"")</f>
        <v xml:space="preserve">17 AÑOS 7 MESES 14 DIAS </v>
      </c>
      <c r="V47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477" s="37" t="s">
        <v>129</v>
      </c>
      <c r="X477" s="37" t="s">
        <v>8</v>
      </c>
      <c r="Y477" s="37" t="s">
        <v>116</v>
      </c>
      <c r="Z477" s="37" t="s">
        <v>116</v>
      </c>
      <c r="AA477" s="37" t="s">
        <v>2496</v>
      </c>
      <c r="AB477" s="37" t="s">
        <v>2496</v>
      </c>
      <c r="AC477" s="37"/>
      <c r="AD477" s="37" t="s">
        <v>2518</v>
      </c>
      <c r="AE477" s="37"/>
      <c r="AF477" s="37" t="s">
        <v>2496</v>
      </c>
      <c r="AG477" s="37" t="s">
        <v>2496</v>
      </c>
      <c r="AH477" s="37" t="s">
        <v>2496</v>
      </c>
      <c r="AI477" s="37" t="s">
        <v>2496</v>
      </c>
      <c r="AJ477" s="37" t="s">
        <v>2496</v>
      </c>
      <c r="AK477" s="37" t="s">
        <v>2496</v>
      </c>
      <c r="AL477" s="37" t="s">
        <v>2496</v>
      </c>
      <c r="AM477" s="37" t="s">
        <v>8</v>
      </c>
      <c r="AN477" s="37" t="s">
        <v>116</v>
      </c>
      <c r="AO477" s="37" t="s">
        <v>140</v>
      </c>
      <c r="AP477" s="62" t="s">
        <v>143</v>
      </c>
      <c r="AQ477" s="37" t="s">
        <v>151</v>
      </c>
      <c r="AR477" s="37" t="s">
        <v>71</v>
      </c>
      <c r="AS477" s="37"/>
      <c r="AT477" s="37" t="s">
        <v>6181</v>
      </c>
      <c r="AU477" s="37">
        <v>3103145420</v>
      </c>
      <c r="AV477" s="37">
        <v>3138526208</v>
      </c>
      <c r="AW477" s="37">
        <v>1</v>
      </c>
      <c r="AX477" s="37" t="s">
        <v>135</v>
      </c>
      <c r="AY477" s="37"/>
      <c r="AZ477" s="58"/>
      <c r="BA477" s="37" t="s">
        <v>2496</v>
      </c>
      <c r="BB477" s="37" t="s">
        <v>2496</v>
      </c>
      <c r="BC477" s="37" t="s">
        <v>3654</v>
      </c>
      <c r="BD477" s="37"/>
      <c r="BE477" s="37" t="s">
        <v>2437</v>
      </c>
      <c r="BF477" s="37" t="s">
        <v>2</v>
      </c>
      <c r="BG477" s="37">
        <v>1005852748</v>
      </c>
      <c r="BH477" s="37" t="s">
        <v>3725</v>
      </c>
      <c r="BI477" s="37" t="s">
        <v>4852</v>
      </c>
      <c r="BJ477" s="37" t="s">
        <v>2627</v>
      </c>
      <c r="BK477" s="37" t="s">
        <v>4853</v>
      </c>
      <c r="BL477" s="81">
        <v>37495</v>
      </c>
      <c r="BM477" s="37" t="s">
        <v>8</v>
      </c>
      <c r="BN477" s="37" t="s">
        <v>40</v>
      </c>
      <c r="BO477" s="37" t="s">
        <v>3114</v>
      </c>
      <c r="BP477" s="37"/>
      <c r="BQ477" s="37"/>
      <c r="BR477" s="37"/>
      <c r="BS477" s="81"/>
      <c r="BT477" s="37"/>
      <c r="BU477" s="37"/>
      <c r="BV477" s="81"/>
      <c r="BW477" s="50" t="str">
        <f t="shared" si="41"/>
        <v/>
      </c>
      <c r="BX477" s="62"/>
      <c r="BY477" s="62"/>
      <c r="BZ477" s="62"/>
      <c r="CA477" s="37"/>
      <c r="CB477" s="37"/>
      <c r="CC477" s="37"/>
      <c r="CD477" s="37"/>
      <c r="CE477" s="37"/>
      <c r="CF477" s="37"/>
      <c r="CG477" s="81"/>
      <c r="CH477" s="50" t="str">
        <f t="shared" si="38"/>
        <v/>
      </c>
      <c r="CI477" s="62"/>
      <c r="CJ477" s="62"/>
      <c r="CK477" s="62"/>
      <c r="CL477" s="37" t="s">
        <v>2444</v>
      </c>
      <c r="CM477" s="37" t="s">
        <v>2468</v>
      </c>
      <c r="CN477" s="37" t="s">
        <v>2495</v>
      </c>
      <c r="CO477" s="81">
        <v>44792</v>
      </c>
      <c r="CP477" s="37" t="s">
        <v>2495</v>
      </c>
      <c r="CQ477" s="37" t="s">
        <v>2496</v>
      </c>
      <c r="CR477" s="37"/>
      <c r="CS477" s="37" t="s">
        <v>2496</v>
      </c>
      <c r="CT477" s="37"/>
      <c r="CU477" s="37"/>
      <c r="CV477" s="37"/>
      <c r="CW477" s="37"/>
      <c r="CX477" s="37"/>
      <c r="CY477" s="37"/>
      <c r="CZ477" s="37"/>
      <c r="DA477" s="37"/>
      <c r="DB477" s="37">
        <v>20</v>
      </c>
      <c r="DC4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477" s="37"/>
    </row>
    <row r="478" spans="1:108" ht="45" customHeight="1" x14ac:dyDescent="0.3">
      <c r="A478" s="50">
        <v>1243859893</v>
      </c>
      <c r="B478" s="37" t="s">
        <v>2427</v>
      </c>
      <c r="C478" s="81">
        <v>44796</v>
      </c>
      <c r="D478" s="81"/>
      <c r="E478" s="50"/>
      <c r="F478" s="50"/>
      <c r="G478" s="50"/>
      <c r="H478" s="50" t="s">
        <v>4102</v>
      </c>
      <c r="I478" s="50" t="s">
        <v>6749</v>
      </c>
      <c r="J478" s="37" t="str">
        <f>VLOOKUP(MATRIZ_PRINCIPAL_USUARIOS[[#This Row],[DUPLA]],DUPLAS[],2,0)</f>
        <v>ANGIE YARA - YORMARY MENECES</v>
      </c>
      <c r="K478" s="37" t="s">
        <v>1</v>
      </c>
      <c r="L478" s="37" t="s">
        <v>6188</v>
      </c>
      <c r="M478" s="37" t="s">
        <v>6189</v>
      </c>
      <c r="N478" s="37" t="s">
        <v>3778</v>
      </c>
      <c r="O478" s="37" t="s">
        <v>6190</v>
      </c>
      <c r="P4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EVELYN  NIKOL CORTES TIMON</v>
      </c>
      <c r="Q478" s="81">
        <v>44184</v>
      </c>
      <c r="R478" s="50">
        <f t="shared" ca="1" si="35"/>
        <v>2</v>
      </c>
      <c r="S478" s="50">
        <f t="shared" ca="1" si="36"/>
        <v>2</v>
      </c>
      <c r="T478" s="50">
        <f t="shared" ca="1" si="37"/>
        <v>24</v>
      </c>
      <c r="U478" s="37" t="str">
        <f ca="1">IF(MATRIZ_PRINCIPAL_USUARIOS[[#This Row],[FECHA DE NACIMIENTO]]&gt;0,CONCATENATE(R478," AÑOS ",S478," MESES ",T478," DIAS "),"")</f>
        <v xml:space="preserve">2 AÑOS 2 MESES 24 DIAS </v>
      </c>
      <c r="V4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8" s="37" t="s">
        <v>130</v>
      </c>
      <c r="X478" s="37" t="s">
        <v>8</v>
      </c>
      <c r="Y478" s="37" t="s">
        <v>116</v>
      </c>
      <c r="Z478" s="37" t="s">
        <v>116</v>
      </c>
      <c r="AA478" s="37" t="s">
        <v>2496</v>
      </c>
      <c r="AB478" s="37" t="s">
        <v>2496</v>
      </c>
      <c r="AC478" s="37"/>
      <c r="AD478" s="37" t="s">
        <v>2518</v>
      </c>
      <c r="AE478" s="37"/>
      <c r="AF478" s="37" t="s">
        <v>2496</v>
      </c>
      <c r="AG478" s="37" t="s">
        <v>2496</v>
      </c>
      <c r="AH478" s="37" t="s">
        <v>2496</v>
      </c>
      <c r="AI478" s="37" t="s">
        <v>2496</v>
      </c>
      <c r="AJ478" s="37" t="s">
        <v>2496</v>
      </c>
      <c r="AK478" s="37" t="s">
        <v>2496</v>
      </c>
      <c r="AL478" s="37" t="s">
        <v>2496</v>
      </c>
      <c r="AM478" s="37" t="s">
        <v>8</v>
      </c>
      <c r="AN478" s="37" t="s">
        <v>116</v>
      </c>
      <c r="AO478" s="37" t="s">
        <v>140</v>
      </c>
      <c r="AP478" s="62" t="s">
        <v>143</v>
      </c>
      <c r="AQ478" s="37" t="s">
        <v>151</v>
      </c>
      <c r="AR478" s="37" t="s">
        <v>4696</v>
      </c>
      <c r="AS478" s="37"/>
      <c r="AT478" s="37" t="s">
        <v>6191</v>
      </c>
      <c r="AU478" s="37">
        <v>3103040351</v>
      </c>
      <c r="AV478" s="37"/>
      <c r="AW478" s="37">
        <v>1</v>
      </c>
      <c r="AX478" s="37" t="s">
        <v>135</v>
      </c>
      <c r="AY478" s="37" t="s">
        <v>2495</v>
      </c>
      <c r="AZ478" s="58" t="s">
        <v>3595</v>
      </c>
      <c r="BA478" s="37" t="s">
        <v>2496</v>
      </c>
      <c r="BB478" s="37" t="s">
        <v>2496</v>
      </c>
      <c r="BC478" s="37" t="s">
        <v>3654</v>
      </c>
      <c r="BD478" s="37"/>
      <c r="BE478" s="37" t="s">
        <v>2434</v>
      </c>
      <c r="BF478" s="37" t="s">
        <v>2</v>
      </c>
      <c r="BG478" s="37">
        <v>1007519385</v>
      </c>
      <c r="BH478" s="37" t="s">
        <v>5716</v>
      </c>
      <c r="BI478" s="37" t="s">
        <v>3810</v>
      </c>
      <c r="BJ478" s="37" t="s">
        <v>6190</v>
      </c>
      <c r="BK478" s="37" t="s">
        <v>6192</v>
      </c>
      <c r="BL478" s="81">
        <v>36723</v>
      </c>
      <c r="BM478" s="37" t="s">
        <v>8</v>
      </c>
      <c r="BN478" s="37" t="s">
        <v>116</v>
      </c>
      <c r="BO478" s="37" t="s">
        <v>116</v>
      </c>
      <c r="BP478" s="37" t="s">
        <v>2</v>
      </c>
      <c r="BQ478" s="37">
        <v>100139464</v>
      </c>
      <c r="BR478" s="37" t="s">
        <v>5693</v>
      </c>
      <c r="BS478" s="81" t="s">
        <v>3726</v>
      </c>
      <c r="BT478" s="37" t="s">
        <v>3778</v>
      </c>
      <c r="BU478" s="37" t="s">
        <v>3881</v>
      </c>
      <c r="BV478" s="81">
        <v>36644</v>
      </c>
      <c r="BW478" s="50">
        <f t="shared" ca="1" si="41"/>
        <v>22</v>
      </c>
      <c r="BX478" s="62" t="s">
        <v>8</v>
      </c>
      <c r="BY478" s="62" t="s">
        <v>116</v>
      </c>
      <c r="BZ478" s="62" t="s">
        <v>116</v>
      </c>
      <c r="CA478" s="37" t="s">
        <v>2</v>
      </c>
      <c r="CB478" s="37">
        <v>1007519385</v>
      </c>
      <c r="CC478" s="37" t="s">
        <v>5716</v>
      </c>
      <c r="CD478" s="37" t="s">
        <v>3810</v>
      </c>
      <c r="CE478" s="37" t="s">
        <v>6190</v>
      </c>
      <c r="CF478" s="37" t="s">
        <v>6192</v>
      </c>
      <c r="CG478" s="81">
        <v>36723</v>
      </c>
      <c r="CH478" s="50">
        <f t="shared" ca="1" si="38"/>
        <v>22</v>
      </c>
      <c r="CI478" s="62" t="s">
        <v>8</v>
      </c>
      <c r="CJ478" s="62" t="s">
        <v>116</v>
      </c>
      <c r="CK478" s="62" t="s">
        <v>116</v>
      </c>
      <c r="CL478" s="37" t="s">
        <v>2444</v>
      </c>
      <c r="CM478" s="37" t="s">
        <v>2468</v>
      </c>
      <c r="CN478" s="37" t="s">
        <v>2495</v>
      </c>
      <c r="CO478" s="81">
        <v>44792</v>
      </c>
      <c r="CP478" s="37" t="s">
        <v>2495</v>
      </c>
      <c r="CQ478" s="37" t="s">
        <v>2495</v>
      </c>
      <c r="CR478" s="37">
        <v>1</v>
      </c>
      <c r="CS478" s="37" t="s">
        <v>2496</v>
      </c>
      <c r="CT478" s="37"/>
      <c r="CU478" s="37"/>
      <c r="CV478" s="37">
        <v>40</v>
      </c>
      <c r="CW478" s="37">
        <v>2975</v>
      </c>
      <c r="CX478" s="37">
        <v>49</v>
      </c>
      <c r="CY478" s="37" t="s">
        <v>2496</v>
      </c>
      <c r="CZ478" s="37">
        <v>6</v>
      </c>
      <c r="DA478" s="37"/>
      <c r="DB478" s="37"/>
      <c r="DC4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78" s="37"/>
    </row>
    <row r="479" spans="1:108" ht="45" customHeight="1" x14ac:dyDescent="0.3">
      <c r="A479" s="50">
        <v>1016754016</v>
      </c>
      <c r="B479" s="37" t="s">
        <v>2428</v>
      </c>
      <c r="C479" s="81">
        <v>44806</v>
      </c>
      <c r="D479" s="81">
        <v>44837</v>
      </c>
      <c r="E479" s="50" t="e">
        <f>VLOOKUP(MATRIZ_PRINCIPAL_USUARIOS[[#This Row],[NUMERO DE DOCUMENTO]],#REF!,2,0)</f>
        <v>#REF!</v>
      </c>
      <c r="F479" s="154" t="e">
        <f>VLOOKUP(MATRIZ_PRINCIPAL_USUARIOS[[#This Row],[NOMBRE COMPLETO]],$E$659:$E$682,1,0)</f>
        <v>#N/A</v>
      </c>
      <c r="G479" s="50" t="s">
        <v>3686</v>
      </c>
      <c r="H479" s="50" t="s">
        <v>4102</v>
      </c>
      <c r="I479" s="50" t="s">
        <v>5619</v>
      </c>
      <c r="J479" s="37" t="str">
        <f>VLOOKUP(MATRIZ_PRINCIPAL_USUARIOS[[#This Row],[DUPLA]],DUPLAS[],2,0)</f>
        <v>PAOLA</v>
      </c>
      <c r="K479" s="37" t="s">
        <v>1</v>
      </c>
      <c r="L479" s="37" t="s">
        <v>3880</v>
      </c>
      <c r="M479" s="37" t="s">
        <v>6234</v>
      </c>
      <c r="N479" s="37" t="s">
        <v>4429</v>
      </c>
      <c r="O479" s="37" t="s">
        <v>3712</v>
      </c>
      <c r="P47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ANTHONY DAMYAN SALAMANCA TORRES</v>
      </c>
      <c r="Q479" s="81">
        <v>44726</v>
      </c>
      <c r="R479" s="50">
        <f t="shared" ca="1" si="35"/>
        <v>0</v>
      </c>
      <c r="S479" s="50">
        <f t="shared" ca="1" si="36"/>
        <v>9</v>
      </c>
      <c r="T479" s="50">
        <f t="shared" ca="1" si="37"/>
        <v>1</v>
      </c>
      <c r="U479" s="37" t="str">
        <f ca="1">IF(MATRIZ_PRINCIPAL_USUARIOS[[#This Row],[FECHA DE NACIMIENTO]]&gt;0,CONCATENATE(R479," AÑOS ",S479," MESES ",T479," DIAS "),"")</f>
        <v xml:space="preserve">0 AÑOS 9 MESES 1 DIAS </v>
      </c>
      <c r="V47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79" s="37" t="s">
        <v>129</v>
      </c>
      <c r="X479" s="37" t="s">
        <v>8</v>
      </c>
      <c r="Y479" s="37" t="s">
        <v>116</v>
      </c>
      <c r="Z479" s="37" t="s">
        <v>116</v>
      </c>
      <c r="AA479" s="37" t="s">
        <v>2496</v>
      </c>
      <c r="AB479" s="37" t="s">
        <v>2496</v>
      </c>
      <c r="AC479" s="37"/>
      <c r="AD479" s="37" t="s">
        <v>2518</v>
      </c>
      <c r="AE479" s="37"/>
      <c r="AF479" s="37" t="s">
        <v>2496</v>
      </c>
      <c r="AG479" s="37" t="s">
        <v>2496</v>
      </c>
      <c r="AH479" s="37" t="s">
        <v>2496</v>
      </c>
      <c r="AI479" s="37" t="s">
        <v>2496</v>
      </c>
      <c r="AJ479" s="37" t="s">
        <v>2496</v>
      </c>
      <c r="AK479" s="37" t="s">
        <v>2496</v>
      </c>
      <c r="AL479" s="37" t="s">
        <v>2496</v>
      </c>
      <c r="AM479" s="37" t="s">
        <v>8</v>
      </c>
      <c r="AN479" s="37" t="s">
        <v>116</v>
      </c>
      <c r="AO479" s="37" t="s">
        <v>140</v>
      </c>
      <c r="AP479" s="62" t="s">
        <v>143</v>
      </c>
      <c r="AQ479" s="37" t="s">
        <v>151</v>
      </c>
      <c r="AR479" s="37" t="s">
        <v>4547</v>
      </c>
      <c r="AS479" s="37"/>
      <c r="AT479" s="37" t="s">
        <v>6235</v>
      </c>
      <c r="AU479" s="37">
        <v>3152603745</v>
      </c>
      <c r="AV479" s="37">
        <v>3195586188</v>
      </c>
      <c r="AW479" s="37">
        <v>1</v>
      </c>
      <c r="AX479" s="37" t="s">
        <v>135</v>
      </c>
      <c r="AY479" s="37" t="s">
        <v>2496</v>
      </c>
      <c r="AZ479" s="58"/>
      <c r="BA479" s="37" t="s">
        <v>2496</v>
      </c>
      <c r="BB479" s="37" t="s">
        <v>2496</v>
      </c>
      <c r="BC479" s="37" t="s">
        <v>3654</v>
      </c>
      <c r="BD479" s="37" t="s">
        <v>2496</v>
      </c>
      <c r="BE479" s="37" t="s">
        <v>2433</v>
      </c>
      <c r="BF479" s="37" t="s">
        <v>2</v>
      </c>
      <c r="BG479" s="37">
        <v>1023877924</v>
      </c>
      <c r="BH479" s="37" t="s">
        <v>4088</v>
      </c>
      <c r="BI479" s="37" t="s">
        <v>4852</v>
      </c>
      <c r="BJ479" s="37" t="s">
        <v>4429</v>
      </c>
      <c r="BK479" s="37" t="s">
        <v>4429</v>
      </c>
      <c r="BL479" s="81"/>
      <c r="BM479" s="37"/>
      <c r="BN479" s="37"/>
      <c r="BO479" s="37"/>
      <c r="BP479" s="37" t="s">
        <v>2</v>
      </c>
      <c r="BQ479" s="37">
        <v>1023877924</v>
      </c>
      <c r="BR479" s="37" t="s">
        <v>4088</v>
      </c>
      <c r="BS479" s="81" t="s">
        <v>4852</v>
      </c>
      <c r="BT479" s="37" t="s">
        <v>4429</v>
      </c>
      <c r="BU479" s="37" t="s">
        <v>4429</v>
      </c>
      <c r="BV479" s="81"/>
      <c r="BW479" s="50" t="str">
        <f t="shared" si="41"/>
        <v/>
      </c>
      <c r="BX479" s="62"/>
      <c r="BY479" s="62"/>
      <c r="BZ479" s="62"/>
      <c r="CA479" s="37" t="s">
        <v>2</v>
      </c>
      <c r="CB479" s="37">
        <v>1022974556</v>
      </c>
      <c r="CC479" s="37" t="s">
        <v>6236</v>
      </c>
      <c r="CD479" s="37" t="s">
        <v>3804</v>
      </c>
      <c r="CE479" s="37" t="s">
        <v>3712</v>
      </c>
      <c r="CF479" s="37" t="s">
        <v>2716</v>
      </c>
      <c r="CG479" s="81">
        <v>33594</v>
      </c>
      <c r="CH479" s="50">
        <f t="shared" ca="1" si="38"/>
        <v>31</v>
      </c>
      <c r="CI479" s="62" t="s">
        <v>8</v>
      </c>
      <c r="CJ479" s="62" t="s">
        <v>19</v>
      </c>
      <c r="CK479" s="62" t="s">
        <v>2976</v>
      </c>
      <c r="CL479" s="37" t="s">
        <v>2444</v>
      </c>
      <c r="CM479" s="37" t="s">
        <v>2460</v>
      </c>
      <c r="CN479" s="37" t="s">
        <v>2495</v>
      </c>
      <c r="CO479" s="81">
        <v>44802</v>
      </c>
      <c r="CP479" s="37" t="s">
        <v>2495</v>
      </c>
      <c r="CQ479" s="37" t="s">
        <v>2495</v>
      </c>
      <c r="CR479" s="37">
        <v>1</v>
      </c>
      <c r="CS479" s="37" t="s">
        <v>2495</v>
      </c>
      <c r="CT479" s="37"/>
      <c r="CU479" s="37"/>
      <c r="CV479" s="37" t="s">
        <v>6141</v>
      </c>
      <c r="CW479" s="37" t="s">
        <v>5255</v>
      </c>
      <c r="CX479" s="37" t="s">
        <v>6237</v>
      </c>
      <c r="CY479" s="37" t="s">
        <v>2496</v>
      </c>
      <c r="CZ479" s="37">
        <v>1</v>
      </c>
      <c r="DA479" s="37"/>
      <c r="DB479" s="37"/>
      <c r="DC47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79" s="37"/>
    </row>
    <row r="480" spans="1:108" ht="45" customHeight="1" x14ac:dyDescent="0.3">
      <c r="A480" s="50">
        <v>1011110767</v>
      </c>
      <c r="B480" s="37" t="s">
        <v>2427</v>
      </c>
      <c r="C480" s="81">
        <v>44809</v>
      </c>
      <c r="D480" s="81"/>
      <c r="E480" s="50"/>
      <c r="F480" s="50"/>
      <c r="G480" s="50"/>
      <c r="H480" s="50" t="s">
        <v>4102</v>
      </c>
      <c r="I480" s="50" t="s">
        <v>6114</v>
      </c>
      <c r="J480" s="37" t="str">
        <f>VLOOKUP(MATRIZ_PRINCIPAL_USUARIOS[[#This Row],[DUPLA]],DUPLAS[],2,0)</f>
        <v>ANDREA ROJAS - TATIANA</v>
      </c>
      <c r="K480" s="37" t="s">
        <v>1</v>
      </c>
      <c r="L480" s="37" t="s">
        <v>4391</v>
      </c>
      <c r="M480" s="37" t="s">
        <v>4088</v>
      </c>
      <c r="N480" s="37" t="s">
        <v>4220</v>
      </c>
      <c r="O480" s="37" t="s">
        <v>3854</v>
      </c>
      <c r="P4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JEREMY MANUEL ANGULO MENDOZA</v>
      </c>
      <c r="Q480" s="81">
        <v>43843</v>
      </c>
      <c r="R480" s="50">
        <f t="shared" ca="1" si="35"/>
        <v>3</v>
      </c>
      <c r="S480" s="50">
        <f t="shared" ca="1" si="36"/>
        <v>2</v>
      </c>
      <c r="T480" s="50">
        <f t="shared" ca="1" si="37"/>
        <v>2</v>
      </c>
      <c r="U480" s="37" t="str">
        <f ca="1">IF(MATRIZ_PRINCIPAL_USUARIOS[[#This Row],[FECHA DE NACIMIENTO]]&gt;0,CONCATENATE(R480," AÑOS ",S480," MESES ",T480," DIAS "),"")</f>
        <v xml:space="preserve">3 AÑOS 2 MESES 2 DIAS </v>
      </c>
      <c r="V4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0" s="37" t="s">
        <v>129</v>
      </c>
      <c r="X480" s="37" t="s">
        <v>8</v>
      </c>
      <c r="Y480" s="37" t="s">
        <v>116</v>
      </c>
      <c r="Z480" s="37" t="s">
        <v>116</v>
      </c>
      <c r="AA480" s="37" t="s">
        <v>2496</v>
      </c>
      <c r="AB480" s="37" t="s">
        <v>2496</v>
      </c>
      <c r="AC480" s="37"/>
      <c r="AD480" s="37" t="s">
        <v>2518</v>
      </c>
      <c r="AE480" s="37"/>
      <c r="AF480" s="37" t="s">
        <v>2496</v>
      </c>
      <c r="AG480" s="37" t="s">
        <v>2496</v>
      </c>
      <c r="AH480" s="37" t="s">
        <v>2496</v>
      </c>
      <c r="AI480" s="37" t="s">
        <v>2496</v>
      </c>
      <c r="AJ480" s="37" t="s">
        <v>2496</v>
      </c>
      <c r="AK480" s="37" t="s">
        <v>2496</v>
      </c>
      <c r="AL480" s="37" t="s">
        <v>2496</v>
      </c>
      <c r="AM480" s="37" t="s">
        <v>8</v>
      </c>
      <c r="AN480" s="37" t="s">
        <v>116</v>
      </c>
      <c r="AO480" s="37" t="s">
        <v>140</v>
      </c>
      <c r="AP480" s="62" t="s">
        <v>143</v>
      </c>
      <c r="AQ480" s="37" t="s">
        <v>151</v>
      </c>
      <c r="AR480" s="37" t="s">
        <v>6114</v>
      </c>
      <c r="AS480" s="37"/>
      <c r="AT480" s="37" t="s">
        <v>6243</v>
      </c>
      <c r="AU480" s="37">
        <v>3203628612</v>
      </c>
      <c r="AV480" s="37"/>
      <c r="AW480" s="37">
        <v>1</v>
      </c>
      <c r="AX480" s="37" t="s">
        <v>135</v>
      </c>
      <c r="AY480" s="37" t="s">
        <v>2496</v>
      </c>
      <c r="AZ480" s="58"/>
      <c r="BA480" s="37" t="s">
        <v>2496</v>
      </c>
      <c r="BB480" s="37" t="s">
        <v>2496</v>
      </c>
      <c r="BC480" s="37" t="s">
        <v>3654</v>
      </c>
      <c r="BD480" s="37" t="s">
        <v>2495</v>
      </c>
      <c r="BE480" s="37" t="s">
        <v>2434</v>
      </c>
      <c r="BF480" s="37" t="s">
        <v>4</v>
      </c>
      <c r="BG480" s="37">
        <v>4557812</v>
      </c>
      <c r="BH480" s="37" t="s">
        <v>6244</v>
      </c>
      <c r="BI480" s="37"/>
      <c r="BJ480" s="37" t="s">
        <v>3854</v>
      </c>
      <c r="BK480" s="37" t="s">
        <v>3983</v>
      </c>
      <c r="BL480" s="81">
        <v>32552</v>
      </c>
      <c r="BM480" s="37" t="s">
        <v>9</v>
      </c>
      <c r="BN480" s="37" t="s">
        <v>45</v>
      </c>
      <c r="BO480" s="37" t="s">
        <v>45</v>
      </c>
      <c r="BP480" s="37"/>
      <c r="BQ480" s="37"/>
      <c r="BR480" s="37"/>
      <c r="BS480" s="81"/>
      <c r="BT480" s="37"/>
      <c r="BU480" s="37"/>
      <c r="BV480" s="81"/>
      <c r="BW480" s="50" t="str">
        <f t="shared" si="41"/>
        <v/>
      </c>
      <c r="BX480" s="62"/>
      <c r="BY480" s="62"/>
      <c r="BZ480" s="62"/>
      <c r="CA480" s="37" t="s">
        <v>4</v>
      </c>
      <c r="CB480" s="37">
        <v>4557812</v>
      </c>
      <c r="CC480" s="37" t="s">
        <v>6244</v>
      </c>
      <c r="CD480" s="37"/>
      <c r="CE480" s="37" t="s">
        <v>3854</v>
      </c>
      <c r="CF480" s="37" t="s">
        <v>3983</v>
      </c>
      <c r="CG480" s="81">
        <v>32552</v>
      </c>
      <c r="CH480" s="50">
        <f t="shared" ca="1" si="38"/>
        <v>34</v>
      </c>
      <c r="CI480" s="62" t="s">
        <v>9</v>
      </c>
      <c r="CJ480" s="62" t="s">
        <v>45</v>
      </c>
      <c r="CK480" s="62" t="s">
        <v>45</v>
      </c>
      <c r="CL480" s="37" t="s">
        <v>2490</v>
      </c>
      <c r="CM480" s="37" t="s">
        <v>2490</v>
      </c>
      <c r="CN480" s="37" t="s">
        <v>2495</v>
      </c>
      <c r="CO480" s="81">
        <v>44808</v>
      </c>
      <c r="CP480" s="37" t="s">
        <v>2495</v>
      </c>
      <c r="CQ480" s="37" t="s">
        <v>2496</v>
      </c>
      <c r="CR480" s="37"/>
      <c r="CS480" s="37" t="s">
        <v>2496</v>
      </c>
      <c r="CT480" s="37" t="s">
        <v>4082</v>
      </c>
      <c r="CU480" s="37"/>
      <c r="CV480" s="37"/>
      <c r="CW480" s="37"/>
      <c r="CX480" s="37"/>
      <c r="CY480" s="37" t="s">
        <v>2496</v>
      </c>
      <c r="CZ480" s="37"/>
      <c r="DA480" s="37"/>
      <c r="DB480" s="37"/>
      <c r="DC4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0" s="37"/>
    </row>
    <row r="481" spans="1:108" ht="45" customHeight="1" x14ac:dyDescent="0.3">
      <c r="A481" s="50">
        <v>1235051447</v>
      </c>
      <c r="B481" s="37" t="s">
        <v>2427</v>
      </c>
      <c r="C481" s="81">
        <v>44809</v>
      </c>
      <c r="D481" s="81"/>
      <c r="E481" s="50"/>
      <c r="F481" s="50"/>
      <c r="G481" s="50"/>
      <c r="H481" s="50" t="s">
        <v>4102</v>
      </c>
      <c r="I481" s="50" t="s">
        <v>6114</v>
      </c>
      <c r="J481" s="37" t="str">
        <f>VLOOKUP(MATRIZ_PRINCIPAL_USUARIOS[[#This Row],[DUPLA]],DUPLAS[],2,0)</f>
        <v>ANDREA ROJAS - TATIANA</v>
      </c>
      <c r="K481" s="37" t="s">
        <v>1</v>
      </c>
      <c r="L481" s="37" t="s">
        <v>6245</v>
      </c>
      <c r="M481" s="37" t="s">
        <v>4510</v>
      </c>
      <c r="N481" s="37" t="s">
        <v>3751</v>
      </c>
      <c r="O481" s="37" t="s">
        <v>3854</v>
      </c>
      <c r="P4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MARILENA PAOLA  MARTINEZ MENDOZA</v>
      </c>
      <c r="Q481" s="81">
        <v>44272</v>
      </c>
      <c r="R481" s="50">
        <f t="shared" ca="1" si="35"/>
        <v>1</v>
      </c>
      <c r="S481" s="50">
        <f t="shared" ca="1" si="36"/>
        <v>11</v>
      </c>
      <c r="T481" s="50">
        <f t="shared" ca="1" si="37"/>
        <v>26</v>
      </c>
      <c r="U481" s="37" t="str">
        <f ca="1">IF(MATRIZ_PRINCIPAL_USUARIOS[[#This Row],[FECHA DE NACIMIENTO]]&gt;0,CONCATENATE(R481," AÑOS ",S481," MESES ",T481," DIAS "),"")</f>
        <v xml:space="preserve">1 AÑOS 11 MESES 26 DIAS </v>
      </c>
      <c r="V4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1" s="37" t="s">
        <v>130</v>
      </c>
      <c r="X481" s="37" t="s">
        <v>8</v>
      </c>
      <c r="Y481" s="37" t="s">
        <v>18</v>
      </c>
      <c r="Z481" s="37" t="s">
        <v>59</v>
      </c>
      <c r="AA481" s="37" t="s">
        <v>2496</v>
      </c>
      <c r="AB481" s="37" t="s">
        <v>2496</v>
      </c>
      <c r="AC481" s="37"/>
      <c r="AD481" s="37" t="s">
        <v>2518</v>
      </c>
      <c r="AE481" s="37"/>
      <c r="AF481" s="37" t="s">
        <v>2496</v>
      </c>
      <c r="AG481" s="37" t="s">
        <v>2496</v>
      </c>
      <c r="AH481" s="37" t="s">
        <v>2496</v>
      </c>
      <c r="AI481" s="37" t="s">
        <v>2496</v>
      </c>
      <c r="AJ481" s="37" t="s">
        <v>2496</v>
      </c>
      <c r="AK481" s="37" t="s">
        <v>2496</v>
      </c>
      <c r="AL481" s="37" t="s">
        <v>2496</v>
      </c>
      <c r="AM481" s="37" t="s">
        <v>8</v>
      </c>
      <c r="AN481" s="37" t="s">
        <v>116</v>
      </c>
      <c r="AO481" s="37" t="s">
        <v>140</v>
      </c>
      <c r="AP481" s="62" t="s">
        <v>143</v>
      </c>
      <c r="AQ481" s="37" t="s">
        <v>151</v>
      </c>
      <c r="AR481" s="37" t="s">
        <v>6114</v>
      </c>
      <c r="AS481" s="37"/>
      <c r="AT481" s="37" t="s">
        <v>6243</v>
      </c>
      <c r="AU481" s="37">
        <v>3209247244</v>
      </c>
      <c r="AV481" s="37">
        <v>3203628612</v>
      </c>
      <c r="AW481" s="37">
        <v>1</v>
      </c>
      <c r="AX481" s="37" t="s">
        <v>135</v>
      </c>
      <c r="AY481" s="37" t="s">
        <v>2496</v>
      </c>
      <c r="AZ481" s="58"/>
      <c r="BA481" s="37" t="s">
        <v>2496</v>
      </c>
      <c r="BB481" s="37" t="s">
        <v>2496</v>
      </c>
      <c r="BC481" s="37" t="s">
        <v>3654</v>
      </c>
      <c r="BD481" s="37" t="s">
        <v>2495</v>
      </c>
      <c r="BE481" s="37" t="s">
        <v>2434</v>
      </c>
      <c r="BF481" s="37" t="s">
        <v>5</v>
      </c>
      <c r="BG481" s="37"/>
      <c r="BH481" s="37" t="s">
        <v>6246</v>
      </c>
      <c r="BI481" s="37" t="s">
        <v>3804</v>
      </c>
      <c r="BJ481" s="37" t="s">
        <v>3854</v>
      </c>
      <c r="BK481" s="37" t="s">
        <v>3983</v>
      </c>
      <c r="BL481" s="81">
        <v>36861</v>
      </c>
      <c r="BM481" s="37" t="s">
        <v>9</v>
      </c>
      <c r="BN481" s="37" t="s">
        <v>45</v>
      </c>
      <c r="BO481" s="37" t="s">
        <v>45</v>
      </c>
      <c r="BP481" s="37"/>
      <c r="BQ481" s="37"/>
      <c r="BR481" s="37"/>
      <c r="BS481" s="81"/>
      <c r="BT481" s="37"/>
      <c r="BU481" s="37"/>
      <c r="BV481" s="81"/>
      <c r="BW481" s="50" t="str">
        <f t="shared" si="41"/>
        <v/>
      </c>
      <c r="BX481" s="62"/>
      <c r="BY481" s="62"/>
      <c r="BZ481" s="62"/>
      <c r="CA481" s="37" t="s">
        <v>5</v>
      </c>
      <c r="CB481" s="37"/>
      <c r="CC481" s="37" t="s">
        <v>6246</v>
      </c>
      <c r="CD481" s="37" t="s">
        <v>3804</v>
      </c>
      <c r="CE481" s="37" t="s">
        <v>3854</v>
      </c>
      <c r="CF481" s="37" t="s">
        <v>3983</v>
      </c>
      <c r="CG481" s="81">
        <v>36861</v>
      </c>
      <c r="CH481" s="50">
        <f t="shared" ca="1" si="38"/>
        <v>22</v>
      </c>
      <c r="CI481" s="62" t="s">
        <v>9</v>
      </c>
      <c r="CJ481" s="62" t="s">
        <v>45</v>
      </c>
      <c r="CK481" s="62" t="s">
        <v>45</v>
      </c>
      <c r="CL481" s="37" t="s">
        <v>2443</v>
      </c>
      <c r="CM481" s="37" t="s">
        <v>2455</v>
      </c>
      <c r="CN481" s="37" t="s">
        <v>2495</v>
      </c>
      <c r="CO481" s="81">
        <v>44808</v>
      </c>
      <c r="CP481" s="37" t="s">
        <v>2495</v>
      </c>
      <c r="CQ481" s="37" t="s">
        <v>2496</v>
      </c>
      <c r="CR481" s="37"/>
      <c r="CS481" s="37" t="s">
        <v>2496</v>
      </c>
      <c r="CT481" s="37" t="s">
        <v>4082</v>
      </c>
      <c r="CU481" s="37"/>
      <c r="CV481" s="37" t="s">
        <v>6247</v>
      </c>
      <c r="CW481" s="37">
        <v>3900</v>
      </c>
      <c r="CX481" s="37">
        <v>47</v>
      </c>
      <c r="CY481" s="37" t="s">
        <v>2496</v>
      </c>
      <c r="CZ481" s="37" t="s">
        <v>6119</v>
      </c>
      <c r="DA481" s="37" t="s">
        <v>6248</v>
      </c>
      <c r="DB481" s="37"/>
      <c r="DC4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81" s="37"/>
    </row>
    <row r="482" spans="1:108" ht="45" customHeight="1" x14ac:dyDescent="0.3">
      <c r="A482" s="50">
        <v>1023989676</v>
      </c>
      <c r="B482" s="37" t="s">
        <v>2428</v>
      </c>
      <c r="C482" s="81">
        <v>44809</v>
      </c>
      <c r="D482" s="81">
        <v>44858</v>
      </c>
      <c r="E482" s="50"/>
      <c r="F482" s="50" t="e">
        <f>VLOOKUP(MATRIZ_PRINCIPAL_USUARIOS[[#This Row],[NOMBRE COMPLETO]],$E$659:$E$682,1,0)</f>
        <v>#N/A</v>
      </c>
      <c r="G482" s="50"/>
      <c r="H482" s="50" t="s">
        <v>4102</v>
      </c>
      <c r="I482" s="50" t="s">
        <v>6114</v>
      </c>
      <c r="J482" s="37" t="str">
        <f>VLOOKUP(MATRIZ_PRINCIPAL_USUARIOS[[#This Row],[DUPLA]],DUPLAS[],2,0)</f>
        <v>ANDREA ROJAS - TATIANA</v>
      </c>
      <c r="K482" s="37" t="s">
        <v>1</v>
      </c>
      <c r="L482" s="37" t="s">
        <v>6249</v>
      </c>
      <c r="M482" s="37" t="s">
        <v>4510</v>
      </c>
      <c r="N482" s="37" t="s">
        <v>6250</v>
      </c>
      <c r="O482" s="37" t="s">
        <v>2631</v>
      </c>
      <c r="P4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ELIANNYS PAOLA  BARRIENTOS ALVARADO</v>
      </c>
      <c r="Q482" s="81">
        <v>44152</v>
      </c>
      <c r="R482" s="50">
        <f t="shared" ca="1" si="35"/>
        <v>2</v>
      </c>
      <c r="S482" s="50">
        <f t="shared" ca="1" si="36"/>
        <v>3</v>
      </c>
      <c r="T482" s="50">
        <f t="shared" ca="1" si="37"/>
        <v>26</v>
      </c>
      <c r="U482" s="37" t="str">
        <f ca="1">IF(MATRIZ_PRINCIPAL_USUARIOS[[#This Row],[FECHA DE NACIMIENTO]]&gt;0,CONCATENATE(R482," AÑOS ",S482," MESES ",T482," DIAS "),"")</f>
        <v xml:space="preserve">2 AÑOS 3 MESES 26 DIAS </v>
      </c>
      <c r="V4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2" s="37" t="s">
        <v>130</v>
      </c>
      <c r="X482" s="37" t="s">
        <v>8</v>
      </c>
      <c r="Y482" s="37" t="s">
        <v>116</v>
      </c>
      <c r="Z482" s="37" t="s">
        <v>116</v>
      </c>
      <c r="AA482" s="37" t="s">
        <v>2496</v>
      </c>
      <c r="AB482" s="37" t="s">
        <v>2496</v>
      </c>
      <c r="AC482" s="37"/>
      <c r="AD482" s="37" t="s">
        <v>2518</v>
      </c>
      <c r="AE482" s="37"/>
      <c r="AF482" s="37" t="s">
        <v>2496</v>
      </c>
      <c r="AG482" s="37" t="s">
        <v>2496</v>
      </c>
      <c r="AH482" s="37" t="s">
        <v>2496</v>
      </c>
      <c r="AI482" s="37" t="s">
        <v>2496</v>
      </c>
      <c r="AJ482" s="37" t="s">
        <v>2496</v>
      </c>
      <c r="AK482" s="37" t="s">
        <v>2496</v>
      </c>
      <c r="AL482" s="37" t="s">
        <v>2496</v>
      </c>
      <c r="AM482" s="37" t="s">
        <v>8</v>
      </c>
      <c r="AN482" s="37" t="s">
        <v>116</v>
      </c>
      <c r="AO482" s="37" t="s">
        <v>140</v>
      </c>
      <c r="AP482" s="62" t="s">
        <v>143</v>
      </c>
      <c r="AQ482" s="37" t="s">
        <v>151</v>
      </c>
      <c r="AR482" s="37" t="s">
        <v>6114</v>
      </c>
      <c r="AS482" s="37"/>
      <c r="AT482" s="37" t="s">
        <v>6252</v>
      </c>
      <c r="AU482" s="37">
        <v>3103047026</v>
      </c>
      <c r="AV482" s="37"/>
      <c r="AW482" s="37">
        <v>1</v>
      </c>
      <c r="AX482" s="37" t="s">
        <v>135</v>
      </c>
      <c r="AY482" s="37" t="s">
        <v>2495</v>
      </c>
      <c r="AZ482" s="58" t="s">
        <v>3606</v>
      </c>
      <c r="BA482" s="37" t="s">
        <v>2496</v>
      </c>
      <c r="BB482" s="37" t="s">
        <v>2496</v>
      </c>
      <c r="BC482" s="37" t="s">
        <v>3607</v>
      </c>
      <c r="BD482" s="37" t="s">
        <v>2496</v>
      </c>
      <c r="BE482" s="37" t="s">
        <v>2433</v>
      </c>
      <c r="BF482" s="37" t="s">
        <v>4</v>
      </c>
      <c r="BG482" s="37">
        <v>5086902</v>
      </c>
      <c r="BH482" s="37" t="s">
        <v>6253</v>
      </c>
      <c r="BI482" s="37"/>
      <c r="BJ482" s="37" t="s">
        <v>6250</v>
      </c>
      <c r="BK482" s="37" t="s">
        <v>6254</v>
      </c>
      <c r="BL482" s="81">
        <v>37956</v>
      </c>
      <c r="BM482" s="37" t="s">
        <v>9</v>
      </c>
      <c r="BN482" s="37" t="s">
        <v>45</v>
      </c>
      <c r="BO482" s="37" t="s">
        <v>45</v>
      </c>
      <c r="BP482" s="37" t="s">
        <v>4</v>
      </c>
      <c r="BQ482" s="37">
        <v>5086902</v>
      </c>
      <c r="BR482" s="37" t="s">
        <v>6253</v>
      </c>
      <c r="BS482" s="81"/>
      <c r="BT482" s="37" t="s">
        <v>6250</v>
      </c>
      <c r="BU482" s="37" t="s">
        <v>6254</v>
      </c>
      <c r="BV482" s="81">
        <v>37956</v>
      </c>
      <c r="BW482" s="50">
        <f t="shared" ca="1" si="41"/>
        <v>19</v>
      </c>
      <c r="BX482" s="62" t="s">
        <v>9</v>
      </c>
      <c r="BY482" s="62" t="s">
        <v>45</v>
      </c>
      <c r="BZ482" s="62" t="s">
        <v>45</v>
      </c>
      <c r="CA482" s="37" t="s">
        <v>4</v>
      </c>
      <c r="CB482" s="37">
        <v>5090345</v>
      </c>
      <c r="CC482" s="37" t="s">
        <v>6255</v>
      </c>
      <c r="CD482" s="37"/>
      <c r="CE482" s="37" t="s">
        <v>2631</v>
      </c>
      <c r="CF482" s="37" t="s">
        <v>3835</v>
      </c>
      <c r="CG482" s="81">
        <v>38355</v>
      </c>
      <c r="CH482" s="50">
        <f t="shared" ca="1" si="38"/>
        <v>18</v>
      </c>
      <c r="CI482" s="62" t="s">
        <v>9</v>
      </c>
      <c r="CJ482" s="62" t="s">
        <v>45</v>
      </c>
      <c r="CK482" s="62" t="s">
        <v>45</v>
      </c>
      <c r="CL482" s="37" t="s">
        <v>2443</v>
      </c>
      <c r="CM482" s="37" t="s">
        <v>2457</v>
      </c>
      <c r="CN482" s="37" t="s">
        <v>2495</v>
      </c>
      <c r="CO482" s="81">
        <v>44808</v>
      </c>
      <c r="CP482" s="37" t="s">
        <v>2495</v>
      </c>
      <c r="CQ482" s="37" t="s">
        <v>2495</v>
      </c>
      <c r="CR482" s="37">
        <v>2</v>
      </c>
      <c r="CS482" s="37" t="s">
        <v>2496</v>
      </c>
      <c r="CT482" s="37" t="s">
        <v>4082</v>
      </c>
      <c r="CU482" s="37"/>
      <c r="CV482" s="37" t="s">
        <v>6247</v>
      </c>
      <c r="CW482" s="37">
        <v>2595</v>
      </c>
      <c r="CX482" s="37">
        <v>47</v>
      </c>
      <c r="CY482" s="37" t="s">
        <v>2496</v>
      </c>
      <c r="CZ482" s="37" t="s">
        <v>6119</v>
      </c>
      <c r="DA482" s="37" t="s">
        <v>5763</v>
      </c>
      <c r="DB482" s="37"/>
      <c r="DC4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82" s="37"/>
    </row>
    <row r="483" spans="1:108" ht="45" customHeight="1" x14ac:dyDescent="0.3">
      <c r="A483" s="50">
        <v>1023985389</v>
      </c>
      <c r="B483" s="37" t="s">
        <v>2427</v>
      </c>
      <c r="C483" s="81">
        <v>44809</v>
      </c>
      <c r="D483" s="81"/>
      <c r="E483" s="50"/>
      <c r="F483" s="50"/>
      <c r="G483" s="50"/>
      <c r="H483" s="50" t="s">
        <v>4102</v>
      </c>
      <c r="I483" s="50" t="s">
        <v>6114</v>
      </c>
      <c r="J483" s="37" t="str">
        <f>VLOOKUP(MATRIZ_PRINCIPAL_USUARIOS[[#This Row],[DUPLA]],DUPLAS[],2,0)</f>
        <v>ANDREA ROJAS - TATIANA</v>
      </c>
      <c r="K483" s="37" t="s">
        <v>1</v>
      </c>
      <c r="L483" s="37" t="s">
        <v>3826</v>
      </c>
      <c r="M483" s="37" t="s">
        <v>3782</v>
      </c>
      <c r="N483" s="37" t="s">
        <v>4371</v>
      </c>
      <c r="O483" s="37"/>
      <c r="P4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ALAN DAVID CRUZ </v>
      </c>
      <c r="Q483" s="81">
        <v>43657</v>
      </c>
      <c r="R483" s="50">
        <f t="shared" ca="1" si="35"/>
        <v>3</v>
      </c>
      <c r="S483" s="50">
        <f t="shared" ca="1" si="36"/>
        <v>8</v>
      </c>
      <c r="T483" s="50">
        <f t="shared" ca="1" si="37"/>
        <v>4</v>
      </c>
      <c r="U483" s="37" t="str">
        <f ca="1">IF(MATRIZ_PRINCIPAL_USUARIOS[[#This Row],[FECHA DE NACIMIENTO]]&gt;0,CONCATENATE(R483," AÑOS ",S483," MESES ",T483," DIAS "),"")</f>
        <v xml:space="preserve">3 AÑOS 8 MESES 4 DIAS </v>
      </c>
      <c r="V4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3" s="37" t="s">
        <v>129</v>
      </c>
      <c r="X483" s="37" t="s">
        <v>8</v>
      </c>
      <c r="Y483" s="37" t="s">
        <v>116</v>
      </c>
      <c r="Z483" s="37" t="s">
        <v>116</v>
      </c>
      <c r="AA483" s="37" t="s">
        <v>2496</v>
      </c>
      <c r="AB483" s="37" t="s">
        <v>2496</v>
      </c>
      <c r="AC483" s="37"/>
      <c r="AD483" s="37" t="s">
        <v>2518</v>
      </c>
      <c r="AE483" s="37"/>
      <c r="AF483" s="37" t="s">
        <v>2496</v>
      </c>
      <c r="AG483" s="37" t="s">
        <v>2496</v>
      </c>
      <c r="AH483" s="37" t="s">
        <v>2496</v>
      </c>
      <c r="AI483" s="37" t="s">
        <v>2496</v>
      </c>
      <c r="AJ483" s="37" t="s">
        <v>2496</v>
      </c>
      <c r="AK483" s="37" t="s">
        <v>2496</v>
      </c>
      <c r="AL483" s="37" t="s">
        <v>2496</v>
      </c>
      <c r="AM483" s="37" t="s">
        <v>8</v>
      </c>
      <c r="AN483" s="37" t="s">
        <v>116</v>
      </c>
      <c r="AO483" s="37" t="s">
        <v>140</v>
      </c>
      <c r="AP483" s="62" t="s">
        <v>143</v>
      </c>
      <c r="AQ483" s="37" t="s">
        <v>151</v>
      </c>
      <c r="AR483" s="37" t="s">
        <v>6114</v>
      </c>
      <c r="AS483" s="37"/>
      <c r="AT483" s="37" t="s">
        <v>6256</v>
      </c>
      <c r="AU483" s="37">
        <v>3017375166</v>
      </c>
      <c r="AV483" s="37">
        <v>3102951107</v>
      </c>
      <c r="AW483" s="37">
        <v>1</v>
      </c>
      <c r="AX483" s="37" t="s">
        <v>135</v>
      </c>
      <c r="AY483" s="37" t="s">
        <v>2495</v>
      </c>
      <c r="AZ483" s="58" t="s">
        <v>3602</v>
      </c>
      <c r="BA483" s="37" t="s">
        <v>2496</v>
      </c>
      <c r="BB483" s="37" t="s">
        <v>2496</v>
      </c>
      <c r="BC483" s="37" t="s">
        <v>3607</v>
      </c>
      <c r="BD483" s="37" t="s">
        <v>2496</v>
      </c>
      <c r="BE483" s="37" t="s">
        <v>2434</v>
      </c>
      <c r="BF483" s="37" t="s">
        <v>2</v>
      </c>
      <c r="BG483" s="37">
        <v>52909009</v>
      </c>
      <c r="BH483" s="37" t="s">
        <v>3988</v>
      </c>
      <c r="BI483" s="37" t="s">
        <v>2745</v>
      </c>
      <c r="BJ483" s="37" t="s">
        <v>4371</v>
      </c>
      <c r="BK483" s="37"/>
      <c r="BL483" s="81">
        <v>30301</v>
      </c>
      <c r="BM483" s="37" t="s">
        <v>8</v>
      </c>
      <c r="BN483" s="37" t="s">
        <v>116</v>
      </c>
      <c r="BO483" s="37" t="s">
        <v>116</v>
      </c>
      <c r="BP483" s="37"/>
      <c r="BQ483" s="37"/>
      <c r="BR483" s="37"/>
      <c r="BS483" s="81"/>
      <c r="BT483" s="37"/>
      <c r="BU483" s="37"/>
      <c r="BV483" s="81"/>
      <c r="BW483" s="50" t="str">
        <f t="shared" si="41"/>
        <v/>
      </c>
      <c r="BX483" s="62"/>
      <c r="BY483" s="62"/>
      <c r="BZ483" s="62"/>
      <c r="CA483" s="37" t="s">
        <v>2</v>
      </c>
      <c r="CB483" s="37">
        <v>52909009</v>
      </c>
      <c r="CC483" s="37" t="s">
        <v>3988</v>
      </c>
      <c r="CD483" s="37" t="s">
        <v>2745</v>
      </c>
      <c r="CE483" s="37" t="s">
        <v>4371</v>
      </c>
      <c r="CF483" s="37"/>
      <c r="CG483" s="81">
        <v>30301</v>
      </c>
      <c r="CH483" s="50">
        <f t="shared" ca="1" si="38"/>
        <v>40</v>
      </c>
      <c r="CI483" s="62" t="s">
        <v>8</v>
      </c>
      <c r="CJ483" s="62" t="s">
        <v>116</v>
      </c>
      <c r="CK483" s="62" t="s">
        <v>116</v>
      </c>
      <c r="CL483" s="37" t="s">
        <v>2443</v>
      </c>
      <c r="CM483" s="37" t="s">
        <v>2457</v>
      </c>
      <c r="CN483" s="37" t="s">
        <v>2495</v>
      </c>
      <c r="CO483" s="81">
        <v>44808</v>
      </c>
      <c r="CP483" s="37" t="s">
        <v>2495</v>
      </c>
      <c r="CQ483" s="37" t="s">
        <v>2495</v>
      </c>
      <c r="CR483" s="37">
        <v>2</v>
      </c>
      <c r="CS483" s="37" t="s">
        <v>2496</v>
      </c>
      <c r="CT483" s="37" t="s">
        <v>4082</v>
      </c>
      <c r="CU483" s="37"/>
      <c r="CV483" s="37" t="s">
        <v>5237</v>
      </c>
      <c r="CW483" s="37">
        <v>45</v>
      </c>
      <c r="CX483" s="37">
        <v>2900</v>
      </c>
      <c r="CY483" s="37" t="s">
        <v>2496</v>
      </c>
      <c r="CZ483" s="37" t="s">
        <v>6119</v>
      </c>
      <c r="DA483" s="37" t="s">
        <v>6248</v>
      </c>
      <c r="DB483" s="37"/>
      <c r="DC4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3" s="37"/>
    </row>
    <row r="484" spans="1:108" ht="45" customHeight="1" x14ac:dyDescent="0.3">
      <c r="A484" s="50">
        <v>1023990615</v>
      </c>
      <c r="B484" s="37" t="s">
        <v>2427</v>
      </c>
      <c r="C484" s="81">
        <v>44809</v>
      </c>
      <c r="D484" s="81"/>
      <c r="E484" s="50"/>
      <c r="F484" s="50"/>
      <c r="G484" s="50"/>
      <c r="H484" s="50" t="s">
        <v>4102</v>
      </c>
      <c r="I484" s="50" t="s">
        <v>6114</v>
      </c>
      <c r="J484" s="37" t="str">
        <f>VLOOKUP(MATRIZ_PRINCIPAL_USUARIOS[[#This Row],[DUPLA]],DUPLAS[],2,0)</f>
        <v>ANDREA ROJAS - TATIANA</v>
      </c>
      <c r="K484" s="37" t="s">
        <v>1</v>
      </c>
      <c r="L484" s="37" t="s">
        <v>4460</v>
      </c>
      <c r="M484" s="37" t="s">
        <v>6257</v>
      </c>
      <c r="N484" s="37" t="s">
        <v>3861</v>
      </c>
      <c r="O484" s="37" t="s">
        <v>4340</v>
      </c>
      <c r="P4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EIMY SAMANTA GALINDO ROBAYO</v>
      </c>
      <c r="Q484" s="81">
        <v>44735</v>
      </c>
      <c r="R484" s="50">
        <f t="shared" ca="1" si="35"/>
        <v>0</v>
      </c>
      <c r="S484" s="50">
        <f t="shared" ca="1" si="36"/>
        <v>8</v>
      </c>
      <c r="T484" s="50">
        <f t="shared" ca="1" si="37"/>
        <v>20</v>
      </c>
      <c r="U484" s="37" t="str">
        <f ca="1">IF(MATRIZ_PRINCIPAL_USUARIOS[[#This Row],[FECHA DE NACIMIENTO]]&gt;0,CONCATENATE(R484," AÑOS ",S484," MESES ",T484," DIAS "),"")</f>
        <v xml:space="preserve">0 AÑOS 8 MESES 20 DIAS </v>
      </c>
      <c r="V4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4" s="37" t="s">
        <v>130</v>
      </c>
      <c r="X484" s="37" t="s">
        <v>8</v>
      </c>
      <c r="Y484" s="37" t="s">
        <v>116</v>
      </c>
      <c r="Z484" s="37" t="s">
        <v>116</v>
      </c>
      <c r="AA484" s="37" t="s">
        <v>2496</v>
      </c>
      <c r="AB484" s="37" t="s">
        <v>2496</v>
      </c>
      <c r="AC484" s="37"/>
      <c r="AD484" s="37" t="s">
        <v>2518</v>
      </c>
      <c r="AE484" s="37"/>
      <c r="AF484" s="37" t="s">
        <v>2496</v>
      </c>
      <c r="AG484" s="37" t="s">
        <v>2496</v>
      </c>
      <c r="AH484" s="37" t="s">
        <v>2496</v>
      </c>
      <c r="AI484" s="37" t="s">
        <v>2496</v>
      </c>
      <c r="AJ484" s="37" t="s">
        <v>2496</v>
      </c>
      <c r="AK484" s="37" t="s">
        <v>2496</v>
      </c>
      <c r="AL484" s="37" t="s">
        <v>2496</v>
      </c>
      <c r="AM484" s="37" t="s">
        <v>8</v>
      </c>
      <c r="AN484" s="37" t="s">
        <v>116</v>
      </c>
      <c r="AO484" s="37" t="s">
        <v>140</v>
      </c>
      <c r="AP484" s="62" t="s">
        <v>143</v>
      </c>
      <c r="AQ484" s="37" t="s">
        <v>151</v>
      </c>
      <c r="AR484" s="37" t="s">
        <v>6114</v>
      </c>
      <c r="AS484" s="37"/>
      <c r="AT484" s="37" t="s">
        <v>6258</v>
      </c>
      <c r="AU484" s="37">
        <v>3138516727</v>
      </c>
      <c r="AV484" s="37"/>
      <c r="AW484" s="37">
        <v>1</v>
      </c>
      <c r="AX484" s="37" t="s">
        <v>135</v>
      </c>
      <c r="AY484" s="37" t="s">
        <v>2496</v>
      </c>
      <c r="AZ484" s="58"/>
      <c r="BA484" s="37" t="s">
        <v>2496</v>
      </c>
      <c r="BB484" s="37" t="s">
        <v>2496</v>
      </c>
      <c r="BC484" s="37" t="s">
        <v>3654</v>
      </c>
      <c r="BD484" s="37" t="s">
        <v>2495</v>
      </c>
      <c r="BE484" s="37" t="s">
        <v>2440</v>
      </c>
      <c r="BF484" s="37" t="s">
        <v>2</v>
      </c>
      <c r="BG484" s="37">
        <v>52290744</v>
      </c>
      <c r="BH484" s="37" t="s">
        <v>3929</v>
      </c>
      <c r="BI484" s="37" t="s">
        <v>4055</v>
      </c>
      <c r="BJ484" s="37" t="s">
        <v>4281</v>
      </c>
      <c r="BK484" s="37" t="s">
        <v>6259</v>
      </c>
      <c r="BL484" s="81">
        <v>29944</v>
      </c>
      <c r="BM484" s="37" t="s">
        <v>8</v>
      </c>
      <c r="BN484" s="37" t="s">
        <v>116</v>
      </c>
      <c r="BO484" s="37" t="s">
        <v>116</v>
      </c>
      <c r="BP484" s="37"/>
      <c r="BQ484" s="37"/>
      <c r="BR484" s="37"/>
      <c r="BS484" s="81"/>
      <c r="BT484" s="37"/>
      <c r="BU484" s="37"/>
      <c r="BV484" s="81"/>
      <c r="BW484" s="50" t="str">
        <f t="shared" si="41"/>
        <v/>
      </c>
      <c r="BX484" s="62"/>
      <c r="BY484" s="62"/>
      <c r="BZ484" s="62"/>
      <c r="CA484" s="37" t="s">
        <v>3</v>
      </c>
      <c r="CB484" s="37">
        <v>1016714262</v>
      </c>
      <c r="CC484" s="37" t="s">
        <v>6260</v>
      </c>
      <c r="CD484" s="37" t="s">
        <v>4055</v>
      </c>
      <c r="CE484" s="37" t="s">
        <v>4340</v>
      </c>
      <c r="CF484" s="37" t="s">
        <v>4281</v>
      </c>
      <c r="CG484" s="81">
        <v>38748</v>
      </c>
      <c r="CH484" s="50">
        <f t="shared" ca="1" si="38"/>
        <v>17</v>
      </c>
      <c r="CI484" s="62" t="s">
        <v>8</v>
      </c>
      <c r="CJ484" s="62" t="s">
        <v>116</v>
      </c>
      <c r="CK484" s="62" t="s">
        <v>116</v>
      </c>
      <c r="CL484" s="37" t="s">
        <v>2490</v>
      </c>
      <c r="CM484" s="37" t="s">
        <v>2490</v>
      </c>
      <c r="CN484" s="37" t="s">
        <v>2495</v>
      </c>
      <c r="CO484" s="81">
        <v>44808</v>
      </c>
      <c r="CP484" s="37" t="s">
        <v>2495</v>
      </c>
      <c r="CQ484" s="37" t="s">
        <v>2496</v>
      </c>
      <c r="CR484" s="37"/>
      <c r="CS484" s="37" t="s">
        <v>2496</v>
      </c>
      <c r="CT484" s="37" t="s">
        <v>4062</v>
      </c>
      <c r="CU484" s="37"/>
      <c r="CV484" s="37" t="s">
        <v>5237</v>
      </c>
      <c r="CW484" s="37">
        <v>48</v>
      </c>
      <c r="CX484" s="37">
        <v>2840</v>
      </c>
      <c r="CY484" s="37" t="s">
        <v>2495</v>
      </c>
      <c r="CZ484" s="37" t="s">
        <v>5763</v>
      </c>
      <c r="DA484" s="37" t="s">
        <v>5763</v>
      </c>
      <c r="DB484" s="37"/>
      <c r="DC4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84" s="37"/>
    </row>
    <row r="485" spans="1:108" ht="45" customHeight="1" x14ac:dyDescent="0.3">
      <c r="A485" s="50">
        <v>1122538867</v>
      </c>
      <c r="B485" s="37" t="s">
        <v>2428</v>
      </c>
      <c r="C485" s="81">
        <v>44809</v>
      </c>
      <c r="D485" s="81">
        <v>44830</v>
      </c>
      <c r="E485" s="50" t="e">
        <f>VLOOKUP(MATRIZ_PRINCIPAL_USUARIOS[[#This Row],[NUMERO DE DOCUMENTO]],#REF!,2,0)</f>
        <v>#REF!</v>
      </c>
      <c r="F485" s="50" t="e">
        <f>VLOOKUP(MATRIZ_PRINCIPAL_USUARIOS[[#This Row],[NOMBRE COMPLETO]],$E$659:$E$682,1,0)</f>
        <v>#N/A</v>
      </c>
      <c r="G485" s="50"/>
      <c r="H485" s="50" t="s">
        <v>4102</v>
      </c>
      <c r="I485" s="50" t="s">
        <v>6750</v>
      </c>
      <c r="J485" s="37" t="str">
        <f>VLOOKUP(MATRIZ_PRINCIPAL_USUARIOS[[#This Row],[DUPLA]],DUPLAS[],2,0)</f>
        <v>JOHANA ALVARADO</v>
      </c>
      <c r="K485" s="37" t="s">
        <v>1</v>
      </c>
      <c r="L485" s="37" t="s">
        <v>6261</v>
      </c>
      <c r="M485" s="37" t="s">
        <v>5770</v>
      </c>
      <c r="N485" s="37" t="s">
        <v>6262</v>
      </c>
      <c r="O485" s="37" t="s">
        <v>3835</v>
      </c>
      <c r="P4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JEREMY  ARTURO ORJUELA SANCHEZ</v>
      </c>
      <c r="Q485" s="81">
        <v>43864</v>
      </c>
      <c r="R485" s="50">
        <f t="shared" ca="1" si="35"/>
        <v>3</v>
      </c>
      <c r="S485" s="50">
        <f t="shared" ca="1" si="36"/>
        <v>1</v>
      </c>
      <c r="T485" s="50">
        <f t="shared" ca="1" si="37"/>
        <v>12</v>
      </c>
      <c r="U485" s="37" t="str">
        <f ca="1">IF(MATRIZ_PRINCIPAL_USUARIOS[[#This Row],[FECHA DE NACIMIENTO]]&gt;0,CONCATENATE(R485," AÑOS ",S485," MESES ",T485," DIAS "),"")</f>
        <v xml:space="preserve">3 AÑOS 1 MESES 12 DIAS </v>
      </c>
      <c r="V4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5" s="37" t="s">
        <v>129</v>
      </c>
      <c r="X485" s="37" t="s">
        <v>8</v>
      </c>
      <c r="Y485" s="37" t="s">
        <v>32</v>
      </c>
      <c r="Z485" s="37" t="s">
        <v>108</v>
      </c>
      <c r="AA485" s="37" t="s">
        <v>2496</v>
      </c>
      <c r="AB485" s="37" t="s">
        <v>2496</v>
      </c>
      <c r="AC485" s="37"/>
      <c r="AD485" s="37" t="s">
        <v>2518</v>
      </c>
      <c r="AE485" s="37"/>
      <c r="AF485" s="37" t="s">
        <v>2496</v>
      </c>
      <c r="AG485" s="37" t="s">
        <v>2496</v>
      </c>
      <c r="AH485" s="37" t="s">
        <v>2496</v>
      </c>
      <c r="AI485" s="37" t="s">
        <v>2496</v>
      </c>
      <c r="AJ485" s="37" t="s">
        <v>2496</v>
      </c>
      <c r="AK485" s="37" t="s">
        <v>2496</v>
      </c>
      <c r="AL485" s="37" t="s">
        <v>2496</v>
      </c>
      <c r="AM485" s="37" t="s">
        <v>8</v>
      </c>
      <c r="AN485" s="37" t="s">
        <v>116</v>
      </c>
      <c r="AO485" s="37" t="s">
        <v>140</v>
      </c>
      <c r="AP485" s="62" t="s">
        <v>143</v>
      </c>
      <c r="AQ485" s="37" t="s">
        <v>151</v>
      </c>
      <c r="AR485" s="37" t="s">
        <v>6114</v>
      </c>
      <c r="AS485" s="37"/>
      <c r="AT485" s="37" t="s">
        <v>6263</v>
      </c>
      <c r="AU485" s="37">
        <v>3223655094</v>
      </c>
      <c r="AV485" s="37"/>
      <c r="AW485" s="37">
        <v>1</v>
      </c>
      <c r="AX485" s="37" t="s">
        <v>135</v>
      </c>
      <c r="AY485" s="37" t="s">
        <v>2496</v>
      </c>
      <c r="AZ485" s="58"/>
      <c r="BA485" s="37" t="s">
        <v>2496</v>
      </c>
      <c r="BB485" s="37" t="s">
        <v>2496</v>
      </c>
      <c r="BC485" s="37" t="s">
        <v>3654</v>
      </c>
      <c r="BD485" s="37" t="s">
        <v>2495</v>
      </c>
      <c r="BE485" s="37" t="s">
        <v>2434</v>
      </c>
      <c r="BF485" s="37" t="s">
        <v>2</v>
      </c>
      <c r="BG485" s="37">
        <v>1121958853</v>
      </c>
      <c r="BH485" s="37" t="s">
        <v>6264</v>
      </c>
      <c r="BI485" s="37" t="s">
        <v>4800</v>
      </c>
      <c r="BJ485" s="37" t="s">
        <v>3835</v>
      </c>
      <c r="BK485" s="37" t="s">
        <v>6265</v>
      </c>
      <c r="BL485" s="81">
        <v>36067</v>
      </c>
      <c r="BM485" s="37" t="s">
        <v>8</v>
      </c>
      <c r="BN485" s="37" t="s">
        <v>116</v>
      </c>
      <c r="BO485" s="37" t="s">
        <v>116</v>
      </c>
      <c r="BP485" s="37"/>
      <c r="BQ485" s="37"/>
      <c r="BR485" s="37"/>
      <c r="BS485" s="81"/>
      <c r="BT485" s="37"/>
      <c r="BU485" s="37"/>
      <c r="BV485" s="81"/>
      <c r="BW485" s="50" t="str">
        <f t="shared" si="41"/>
        <v/>
      </c>
      <c r="BX485" s="62"/>
      <c r="BY485" s="62"/>
      <c r="BZ485" s="62"/>
      <c r="CA485" s="37" t="s">
        <v>2</v>
      </c>
      <c r="CB485" s="37">
        <v>1121958853</v>
      </c>
      <c r="CC485" s="37" t="s">
        <v>6264</v>
      </c>
      <c r="CD485" s="37" t="s">
        <v>4800</v>
      </c>
      <c r="CE485" s="37" t="s">
        <v>3835</v>
      </c>
      <c r="CF485" s="37" t="s">
        <v>6265</v>
      </c>
      <c r="CG485" s="81">
        <v>36067</v>
      </c>
      <c r="CH485" s="50">
        <f t="shared" ca="1" si="38"/>
        <v>24</v>
      </c>
      <c r="CI485" s="62" t="s">
        <v>8</v>
      </c>
      <c r="CJ485" s="62" t="s">
        <v>116</v>
      </c>
      <c r="CK485" s="62" t="s">
        <v>116</v>
      </c>
      <c r="CL485" s="37" t="s">
        <v>2443</v>
      </c>
      <c r="CM485" s="37" t="s">
        <v>2457</v>
      </c>
      <c r="CN485" s="37" t="s">
        <v>2495</v>
      </c>
      <c r="CO485" s="81">
        <v>44808</v>
      </c>
      <c r="CP485" s="37" t="s">
        <v>2495</v>
      </c>
      <c r="CQ485" s="37" t="s">
        <v>2495</v>
      </c>
      <c r="CR485" s="37">
        <v>4</v>
      </c>
      <c r="CS485" s="37" t="s">
        <v>2496</v>
      </c>
      <c r="CT485" s="37" t="s">
        <v>4082</v>
      </c>
      <c r="CU485" s="37"/>
      <c r="CV485" s="37" t="s">
        <v>5237</v>
      </c>
      <c r="CW485" s="37">
        <v>3095</v>
      </c>
      <c r="CX485" s="37">
        <v>93</v>
      </c>
      <c r="CY485" s="37" t="s">
        <v>2496</v>
      </c>
      <c r="CZ485" s="37" t="s">
        <v>6119</v>
      </c>
      <c r="DA485" s="37" t="s">
        <v>6266</v>
      </c>
      <c r="DB485" s="37"/>
      <c r="DC4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5" s="37"/>
    </row>
    <row r="486" spans="1:108" ht="45" customHeight="1" x14ac:dyDescent="0.3">
      <c r="A486" s="50">
        <v>1023989348</v>
      </c>
      <c r="B486" s="37" t="s">
        <v>2427</v>
      </c>
      <c r="C486" s="81">
        <v>44809</v>
      </c>
      <c r="D486" s="81"/>
      <c r="E486" s="50"/>
      <c r="F486" s="50"/>
      <c r="G486" s="50"/>
      <c r="H486" s="50" t="s">
        <v>4102</v>
      </c>
      <c r="I486" s="50" t="s">
        <v>6114</v>
      </c>
      <c r="J486" s="37" t="str">
        <f>VLOOKUP(MATRIZ_PRINCIPAL_USUARIOS[[#This Row],[DUPLA]],DUPLAS[],2,0)</f>
        <v>ANDREA ROJAS - TATIANA</v>
      </c>
      <c r="K486" s="37" t="s">
        <v>1</v>
      </c>
      <c r="L486" s="37" t="s">
        <v>6267</v>
      </c>
      <c r="M486" s="37" t="s">
        <v>3694</v>
      </c>
      <c r="N486" s="37" t="s">
        <v>3720</v>
      </c>
      <c r="O486" s="37" t="s">
        <v>3835</v>
      </c>
      <c r="P4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RICHARD DANIEL PINEDA SANCHEZ</v>
      </c>
      <c r="Q486" s="81">
        <v>44543</v>
      </c>
      <c r="R486" s="50">
        <f t="shared" ca="1" si="35"/>
        <v>1</v>
      </c>
      <c r="S486" s="50">
        <f t="shared" ca="1" si="36"/>
        <v>3</v>
      </c>
      <c r="T486" s="50">
        <f t="shared" ca="1" si="37"/>
        <v>2</v>
      </c>
      <c r="U486" s="37" t="str">
        <f ca="1">IF(MATRIZ_PRINCIPAL_USUARIOS[[#This Row],[FECHA DE NACIMIENTO]]&gt;0,CONCATENATE(R486," AÑOS ",S486," MESES ",T486," DIAS "),"")</f>
        <v xml:space="preserve">1 AÑOS 3 MESES 2 DIAS </v>
      </c>
      <c r="V4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6" s="37" t="s">
        <v>129</v>
      </c>
      <c r="X486" s="37" t="s">
        <v>8</v>
      </c>
      <c r="Y486" s="37" t="s">
        <v>116</v>
      </c>
      <c r="Z486" s="37" t="s">
        <v>116</v>
      </c>
      <c r="AA486" s="37" t="s">
        <v>2496</v>
      </c>
      <c r="AB486" s="37" t="s">
        <v>2496</v>
      </c>
      <c r="AC486" s="37"/>
      <c r="AD486" s="37" t="s">
        <v>2518</v>
      </c>
      <c r="AE486" s="37"/>
      <c r="AF486" s="37" t="s">
        <v>2496</v>
      </c>
      <c r="AG486" s="37" t="s">
        <v>2496</v>
      </c>
      <c r="AH486" s="37" t="s">
        <v>2496</v>
      </c>
      <c r="AI486" s="37" t="s">
        <v>2496</v>
      </c>
      <c r="AJ486" s="37" t="s">
        <v>2496</v>
      </c>
      <c r="AK486" s="37" t="s">
        <v>2496</v>
      </c>
      <c r="AL486" s="37" t="s">
        <v>2496</v>
      </c>
      <c r="AM486" s="37" t="s">
        <v>8</v>
      </c>
      <c r="AN486" s="37" t="s">
        <v>116</v>
      </c>
      <c r="AO486" s="37" t="s">
        <v>140</v>
      </c>
      <c r="AP486" s="62" t="s">
        <v>143</v>
      </c>
      <c r="AQ486" s="37" t="s">
        <v>151</v>
      </c>
      <c r="AR486" s="37" t="s">
        <v>6114</v>
      </c>
      <c r="AS486" s="37"/>
      <c r="AT486" s="37" t="s">
        <v>6268</v>
      </c>
      <c r="AU486" s="37">
        <v>3145144770</v>
      </c>
      <c r="AV486" s="37"/>
      <c r="AW486" s="37">
        <v>1</v>
      </c>
      <c r="AX486" s="37" t="s">
        <v>135</v>
      </c>
      <c r="AY486" s="37" t="s">
        <v>2495</v>
      </c>
      <c r="AZ486" s="58" t="s">
        <v>3602</v>
      </c>
      <c r="BA486" s="37" t="s">
        <v>2496</v>
      </c>
      <c r="BB486" s="37" t="s">
        <v>2496</v>
      </c>
      <c r="BC486" s="37" t="s">
        <v>3607</v>
      </c>
      <c r="BD486" s="37" t="s">
        <v>2496</v>
      </c>
      <c r="BE486" s="37" t="s">
        <v>2434</v>
      </c>
      <c r="BF486" s="37" t="s">
        <v>2</v>
      </c>
      <c r="BG486" s="37">
        <v>1023889094</v>
      </c>
      <c r="BH486" s="37" t="s">
        <v>4076</v>
      </c>
      <c r="BI486" s="37" t="s">
        <v>6269</v>
      </c>
      <c r="BJ486" s="37" t="s">
        <v>3835</v>
      </c>
      <c r="BK486" s="37" t="s">
        <v>3751</v>
      </c>
      <c r="BL486" s="81">
        <v>36839</v>
      </c>
      <c r="BM486" s="37" t="s">
        <v>8</v>
      </c>
      <c r="BN486" s="37" t="s">
        <v>116</v>
      </c>
      <c r="BO486" s="37" t="s">
        <v>116</v>
      </c>
      <c r="BP486" s="37" t="s">
        <v>2</v>
      </c>
      <c r="BQ486" s="37">
        <v>1010006578</v>
      </c>
      <c r="BR486" s="37" t="s">
        <v>3744</v>
      </c>
      <c r="BS486" s="81" t="s">
        <v>5904</v>
      </c>
      <c r="BT486" s="37" t="s">
        <v>3720</v>
      </c>
      <c r="BU486" s="37" t="s">
        <v>6270</v>
      </c>
      <c r="BV486" s="81">
        <v>34702</v>
      </c>
      <c r="BW486" s="50">
        <f t="shared" ca="1" si="41"/>
        <v>28</v>
      </c>
      <c r="BX486" s="62" t="s">
        <v>8</v>
      </c>
      <c r="BY486" s="62" t="s">
        <v>116</v>
      </c>
      <c r="BZ486" s="62" t="s">
        <v>116</v>
      </c>
      <c r="CA486" s="37" t="s">
        <v>2</v>
      </c>
      <c r="CB486" s="37">
        <v>1023889094</v>
      </c>
      <c r="CC486" s="37" t="s">
        <v>4076</v>
      </c>
      <c r="CD486" s="37" t="s">
        <v>6269</v>
      </c>
      <c r="CE486" s="37" t="s">
        <v>3835</v>
      </c>
      <c r="CF486" s="37" t="s">
        <v>3751</v>
      </c>
      <c r="CG486" s="81">
        <v>36839</v>
      </c>
      <c r="CH486" s="50">
        <f t="shared" ca="1" si="38"/>
        <v>22</v>
      </c>
      <c r="CI486" s="62" t="s">
        <v>8</v>
      </c>
      <c r="CJ486" s="62" t="s">
        <v>116</v>
      </c>
      <c r="CK486" s="62" t="s">
        <v>116</v>
      </c>
      <c r="CL486" s="37" t="s">
        <v>2443</v>
      </c>
      <c r="CM486" s="37" t="s">
        <v>2457</v>
      </c>
      <c r="CN486" s="37" t="s">
        <v>2495</v>
      </c>
      <c r="CO486" s="81">
        <v>44808</v>
      </c>
      <c r="CP486" s="37" t="s">
        <v>2495</v>
      </c>
      <c r="CQ486" s="37" t="s">
        <v>2495</v>
      </c>
      <c r="CR486" s="37">
        <v>2</v>
      </c>
      <c r="CS486" s="37" t="s">
        <v>2496</v>
      </c>
      <c r="CT486" s="37" t="s">
        <v>4082</v>
      </c>
      <c r="CU486" s="37"/>
      <c r="CV486" s="37" t="s">
        <v>5762</v>
      </c>
      <c r="CW486" s="37">
        <v>2650</v>
      </c>
      <c r="CX486" s="37">
        <v>50</v>
      </c>
      <c r="CY486" s="37" t="s">
        <v>2496</v>
      </c>
      <c r="CZ486" s="37" t="s">
        <v>6090</v>
      </c>
      <c r="DA486" s="37" t="s">
        <v>5763</v>
      </c>
      <c r="DB486" s="37"/>
      <c r="DC4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86" s="77" t="s">
        <v>6311</v>
      </c>
    </row>
    <row r="487" spans="1:108" ht="45" customHeight="1" x14ac:dyDescent="0.3">
      <c r="A487" s="50">
        <v>1016748415</v>
      </c>
      <c r="B487" s="37" t="s">
        <v>2427</v>
      </c>
      <c r="C487" s="81">
        <v>44809</v>
      </c>
      <c r="D487" s="81"/>
      <c r="E487" s="50"/>
      <c r="F487" s="50"/>
      <c r="G487" s="50"/>
      <c r="H487" s="50" t="s">
        <v>4102</v>
      </c>
      <c r="I487" s="50" t="s">
        <v>6114</v>
      </c>
      <c r="J487" s="37" t="str">
        <f>VLOOKUP(MATRIZ_PRINCIPAL_USUARIOS[[#This Row],[DUPLA]],DUPLAS[],2,0)</f>
        <v>ANDREA ROJAS - TATIANA</v>
      </c>
      <c r="K487" s="37" t="s">
        <v>1</v>
      </c>
      <c r="L487" s="37" t="s">
        <v>6271</v>
      </c>
      <c r="M487" s="37" t="s">
        <v>3897</v>
      </c>
      <c r="N487" s="37" t="s">
        <v>6272</v>
      </c>
      <c r="O487" s="37" t="s">
        <v>3712</v>
      </c>
      <c r="P48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KYLLIAM MATIAS CHAVEZ TORRES</v>
      </c>
      <c r="Q487" s="81">
        <v>43794</v>
      </c>
      <c r="R487" s="50">
        <f t="shared" ca="1" si="35"/>
        <v>3</v>
      </c>
      <c r="S487" s="50">
        <f t="shared" ca="1" si="36"/>
        <v>3</v>
      </c>
      <c r="T487" s="50">
        <f t="shared" ca="1" si="37"/>
        <v>18</v>
      </c>
      <c r="U487" s="37" t="str">
        <f ca="1">IF(MATRIZ_PRINCIPAL_USUARIOS[[#This Row],[FECHA DE NACIMIENTO]]&gt;0,CONCATENATE(R487," AÑOS ",S487," MESES ",T487," DIAS "),"")</f>
        <v xml:space="preserve">3 AÑOS 3 MESES 18 DIAS </v>
      </c>
      <c r="V48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7" s="37" t="s">
        <v>129</v>
      </c>
      <c r="X487" s="37" t="s">
        <v>8</v>
      </c>
      <c r="Y487" s="37" t="s">
        <v>116</v>
      </c>
      <c r="Z487" s="37" t="s">
        <v>116</v>
      </c>
      <c r="AA487" s="37" t="s">
        <v>2496</v>
      </c>
      <c r="AB487" s="37" t="s">
        <v>2496</v>
      </c>
      <c r="AC487" s="37"/>
      <c r="AD487" s="37" t="s">
        <v>2518</v>
      </c>
      <c r="AE487" s="37"/>
      <c r="AF487" s="37" t="s">
        <v>2496</v>
      </c>
      <c r="AG487" s="37" t="s">
        <v>2496</v>
      </c>
      <c r="AH487" s="37" t="s">
        <v>2496</v>
      </c>
      <c r="AI487" s="37" t="s">
        <v>2496</v>
      </c>
      <c r="AJ487" s="37" t="s">
        <v>2496</v>
      </c>
      <c r="AK487" s="37" t="s">
        <v>2496</v>
      </c>
      <c r="AL487" s="37" t="s">
        <v>2496</v>
      </c>
      <c r="AM487" s="37" t="s">
        <v>8</v>
      </c>
      <c r="AN487" s="37" t="s">
        <v>116</v>
      </c>
      <c r="AO487" s="37" t="s">
        <v>140</v>
      </c>
      <c r="AP487" s="62" t="s">
        <v>143</v>
      </c>
      <c r="AQ487" s="37" t="s">
        <v>151</v>
      </c>
      <c r="AR487" s="37" t="s">
        <v>6114</v>
      </c>
      <c r="AS487" s="37"/>
      <c r="AT487" s="37" t="s">
        <v>6273</v>
      </c>
      <c r="AU487" s="37">
        <v>3118565182</v>
      </c>
      <c r="AV487" s="37">
        <v>3045248791</v>
      </c>
      <c r="AW487" s="37">
        <v>1</v>
      </c>
      <c r="AX487" s="37" t="s">
        <v>135</v>
      </c>
      <c r="AY487" s="37" t="s">
        <v>2496</v>
      </c>
      <c r="AZ487" s="58"/>
      <c r="BA487" s="37" t="s">
        <v>2496</v>
      </c>
      <c r="BB487" s="37" t="s">
        <v>2496</v>
      </c>
      <c r="BC487" s="37" t="s">
        <v>3654</v>
      </c>
      <c r="BD487" s="37" t="s">
        <v>2495</v>
      </c>
      <c r="BE487" s="37" t="s">
        <v>2434</v>
      </c>
      <c r="BF487" s="37" t="s">
        <v>2</v>
      </c>
      <c r="BG487" s="37">
        <v>1023922144</v>
      </c>
      <c r="BH487" s="37" t="s">
        <v>3929</v>
      </c>
      <c r="BI487" s="37" t="s">
        <v>4026</v>
      </c>
      <c r="BJ487" s="37" t="s">
        <v>3712</v>
      </c>
      <c r="BK487" s="37" t="s">
        <v>3840</v>
      </c>
      <c r="BL487" s="81">
        <v>33951</v>
      </c>
      <c r="BM487" s="37" t="s">
        <v>8</v>
      </c>
      <c r="BN487" s="37" t="s">
        <v>116</v>
      </c>
      <c r="BO487" s="37" t="s">
        <v>116</v>
      </c>
      <c r="BP487" s="37"/>
      <c r="BQ487" s="37"/>
      <c r="BR487" s="37"/>
      <c r="BS487" s="81"/>
      <c r="BT487" s="37"/>
      <c r="BU487" s="37"/>
      <c r="BV487" s="81"/>
      <c r="BW487" s="50" t="str">
        <f t="shared" si="41"/>
        <v/>
      </c>
      <c r="BX487" s="62"/>
      <c r="BY487" s="62"/>
      <c r="BZ487" s="62"/>
      <c r="CA487" s="37" t="s">
        <v>2</v>
      </c>
      <c r="CB487" s="37">
        <v>1023922144</v>
      </c>
      <c r="CC487" s="37" t="s">
        <v>3929</v>
      </c>
      <c r="CD487" s="37" t="s">
        <v>4026</v>
      </c>
      <c r="CE487" s="37" t="s">
        <v>3712</v>
      </c>
      <c r="CF487" s="37" t="s">
        <v>3840</v>
      </c>
      <c r="CG487" s="81">
        <v>33951</v>
      </c>
      <c r="CH487" s="50">
        <f t="shared" ca="1" si="38"/>
        <v>30</v>
      </c>
      <c r="CI487" s="62" t="s">
        <v>8</v>
      </c>
      <c r="CJ487" s="62" t="s">
        <v>116</v>
      </c>
      <c r="CK487" s="62" t="s">
        <v>116</v>
      </c>
      <c r="CL487" s="37" t="s">
        <v>2444</v>
      </c>
      <c r="CM487" s="37" t="s">
        <v>2468</v>
      </c>
      <c r="CN487" s="37" t="s">
        <v>2495</v>
      </c>
      <c r="CO487" s="81">
        <v>44808</v>
      </c>
      <c r="CP487" s="37" t="s">
        <v>2495</v>
      </c>
      <c r="CQ487" s="37" t="s">
        <v>2495</v>
      </c>
      <c r="CR487" s="37">
        <v>3</v>
      </c>
      <c r="CS487" s="37" t="s">
        <v>2495</v>
      </c>
      <c r="CT487" s="37" t="s">
        <v>4082</v>
      </c>
      <c r="CU487" s="37"/>
      <c r="CV487" s="37" t="s">
        <v>6053</v>
      </c>
      <c r="CW487" s="37">
        <v>2400</v>
      </c>
      <c r="CX487" s="37">
        <v>47</v>
      </c>
      <c r="CY487" s="37" t="s">
        <v>2495</v>
      </c>
      <c r="CZ487" s="37" t="s">
        <v>6090</v>
      </c>
      <c r="DA487" s="37" t="s">
        <v>6248</v>
      </c>
      <c r="DB487" s="37"/>
      <c r="DC48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7" s="37"/>
    </row>
    <row r="488" spans="1:108" ht="45" customHeight="1" x14ac:dyDescent="0.3">
      <c r="A488" s="50">
        <v>1023981728</v>
      </c>
      <c r="B488" s="37" t="s">
        <v>2427</v>
      </c>
      <c r="C488" s="81">
        <v>44809</v>
      </c>
      <c r="D488" s="81"/>
      <c r="E488" s="50"/>
      <c r="F488" s="50"/>
      <c r="G488" s="50"/>
      <c r="H488" s="50" t="s">
        <v>4102</v>
      </c>
      <c r="I488" s="50" t="s">
        <v>6114</v>
      </c>
      <c r="J488" s="37" t="str">
        <f>VLOOKUP(MATRIZ_PRINCIPAL_USUARIOS[[#This Row],[DUPLA]],DUPLAS[],2,0)</f>
        <v>ANDREA ROJAS - TATIANA</v>
      </c>
      <c r="K488" s="37" t="s">
        <v>1</v>
      </c>
      <c r="L488" s="37" t="s">
        <v>3872</v>
      </c>
      <c r="M488" s="37" t="s">
        <v>6274</v>
      </c>
      <c r="N488" s="37" t="s">
        <v>6272</v>
      </c>
      <c r="O488" s="37" t="s">
        <v>4139</v>
      </c>
      <c r="P4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SARAY SHARLOTH CHAVEZ SALINAS</v>
      </c>
      <c r="Q488" s="81">
        <v>43165</v>
      </c>
      <c r="R488" s="50">
        <f t="shared" ca="1" si="35"/>
        <v>5</v>
      </c>
      <c r="S488" s="50">
        <f t="shared" ca="1" si="36"/>
        <v>0</v>
      </c>
      <c r="T488" s="50">
        <f t="shared" ca="1" si="37"/>
        <v>9</v>
      </c>
      <c r="U488" s="37" t="str">
        <f ca="1">IF(MATRIZ_PRINCIPAL_USUARIOS[[#This Row],[FECHA DE NACIMIENTO]]&gt;0,CONCATENATE(R488," AÑOS ",S488," MESES ",T488," DIAS "),"")</f>
        <v xml:space="preserve">5 AÑOS 0 MESES 9 DIAS </v>
      </c>
      <c r="V4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8" s="37" t="s">
        <v>130</v>
      </c>
      <c r="X488" s="37" t="s">
        <v>8</v>
      </c>
      <c r="Y488" s="37" t="s">
        <v>116</v>
      </c>
      <c r="Z488" s="37" t="s">
        <v>116</v>
      </c>
      <c r="AA488" s="37" t="s">
        <v>2496</v>
      </c>
      <c r="AB488" s="37" t="s">
        <v>2496</v>
      </c>
      <c r="AC488" s="37"/>
      <c r="AD488" s="37" t="s">
        <v>2518</v>
      </c>
      <c r="AE488" s="37"/>
      <c r="AF488" s="37" t="s">
        <v>2496</v>
      </c>
      <c r="AG488" s="37" t="s">
        <v>2496</v>
      </c>
      <c r="AH488" s="37" t="s">
        <v>2496</v>
      </c>
      <c r="AI488" s="37" t="s">
        <v>2496</v>
      </c>
      <c r="AJ488" s="37" t="s">
        <v>2496</v>
      </c>
      <c r="AK488" s="37" t="s">
        <v>2496</v>
      </c>
      <c r="AL488" s="37" t="s">
        <v>2496</v>
      </c>
      <c r="AM488" s="37" t="s">
        <v>8</v>
      </c>
      <c r="AN488" s="37" t="s">
        <v>116</v>
      </c>
      <c r="AO488" s="37" t="s">
        <v>140</v>
      </c>
      <c r="AP488" s="62" t="s">
        <v>143</v>
      </c>
      <c r="AQ488" s="37" t="s">
        <v>151</v>
      </c>
      <c r="AR488" s="37" t="s">
        <v>6114</v>
      </c>
      <c r="AS488" s="37"/>
      <c r="AT488" s="37" t="s">
        <v>6275</v>
      </c>
      <c r="AU488" s="37">
        <v>3208615218</v>
      </c>
      <c r="AV488" s="37"/>
      <c r="AW488" s="37">
        <v>1</v>
      </c>
      <c r="AX488" s="37" t="s">
        <v>135</v>
      </c>
      <c r="AY488" s="37" t="s">
        <v>2496</v>
      </c>
      <c r="AZ488" s="58"/>
      <c r="BA488" s="37" t="s">
        <v>2496</v>
      </c>
      <c r="BB488" s="37" t="s">
        <v>2496</v>
      </c>
      <c r="BC488" s="37" t="s">
        <v>3654</v>
      </c>
      <c r="BD488" s="37" t="s">
        <v>2495</v>
      </c>
      <c r="BE488" s="37" t="s">
        <v>2434</v>
      </c>
      <c r="BF488" s="37" t="s">
        <v>2</v>
      </c>
      <c r="BG488" s="37">
        <v>1023025368</v>
      </c>
      <c r="BH488" s="37" t="s">
        <v>6276</v>
      </c>
      <c r="BI488" s="37" t="s">
        <v>4137</v>
      </c>
      <c r="BJ488" s="37" t="s">
        <v>6272</v>
      </c>
      <c r="BK488" s="37" t="s">
        <v>5728</v>
      </c>
      <c r="BL488" s="81">
        <v>35735</v>
      </c>
      <c r="BM488" s="37" t="s">
        <v>8</v>
      </c>
      <c r="BN488" s="37" t="s">
        <v>116</v>
      </c>
      <c r="BO488" s="37" t="s">
        <v>116</v>
      </c>
      <c r="BP488" s="37"/>
      <c r="BQ488" s="37"/>
      <c r="BR488" s="37"/>
      <c r="BS488" s="81"/>
      <c r="BT488" s="37"/>
      <c r="BU488" s="37"/>
      <c r="BV488" s="81"/>
      <c r="BW488" s="50" t="str">
        <f t="shared" si="41"/>
        <v/>
      </c>
      <c r="BX488" s="62"/>
      <c r="BY488" s="62"/>
      <c r="BZ488" s="62"/>
      <c r="CA488" s="37" t="s">
        <v>2</v>
      </c>
      <c r="CB488" s="37">
        <v>1023025368</v>
      </c>
      <c r="CC488" s="37" t="s">
        <v>6276</v>
      </c>
      <c r="CD488" s="37" t="s">
        <v>4137</v>
      </c>
      <c r="CE488" s="37" t="s">
        <v>6272</v>
      </c>
      <c r="CF488" s="37" t="s">
        <v>5728</v>
      </c>
      <c r="CG488" s="81">
        <v>35735</v>
      </c>
      <c r="CH488" s="50">
        <f t="shared" ca="1" si="38"/>
        <v>25</v>
      </c>
      <c r="CI488" s="62" t="s">
        <v>8</v>
      </c>
      <c r="CJ488" s="62" t="s">
        <v>116</v>
      </c>
      <c r="CK488" s="62" t="s">
        <v>116</v>
      </c>
      <c r="CL488" s="37" t="s">
        <v>2443</v>
      </c>
      <c r="CM488" s="37" t="s">
        <v>2457</v>
      </c>
      <c r="CN488" s="37" t="s">
        <v>2495</v>
      </c>
      <c r="CO488" s="81">
        <v>44808</v>
      </c>
      <c r="CP488" s="37" t="s">
        <v>2495</v>
      </c>
      <c r="CQ488" s="37" t="s">
        <v>2495</v>
      </c>
      <c r="CR488" s="37">
        <v>3</v>
      </c>
      <c r="CS488" s="37" t="s">
        <v>2495</v>
      </c>
      <c r="CT488" s="37" t="s">
        <v>4062</v>
      </c>
      <c r="CU488" s="37"/>
      <c r="CV488" s="37" t="s">
        <v>5834</v>
      </c>
      <c r="CW488" s="37">
        <v>1720</v>
      </c>
      <c r="CX488" s="37">
        <v>44</v>
      </c>
      <c r="CY488" s="37" t="s">
        <v>2495</v>
      </c>
      <c r="CZ488" s="37" t="s">
        <v>6090</v>
      </c>
      <c r="DA488" s="37" t="s">
        <v>6248</v>
      </c>
      <c r="DB488" s="37"/>
      <c r="DC4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88" s="37"/>
    </row>
    <row r="489" spans="1:108" ht="45" customHeight="1" x14ac:dyDescent="0.3">
      <c r="A489" s="50">
        <v>1028675913</v>
      </c>
      <c r="B489" s="37" t="s">
        <v>2427</v>
      </c>
      <c r="C489" s="81">
        <v>44809</v>
      </c>
      <c r="D489" s="81"/>
      <c r="E489" s="50"/>
      <c r="F489" s="50"/>
      <c r="G489" s="50"/>
      <c r="H489" s="50" t="s">
        <v>4102</v>
      </c>
      <c r="I489" s="50" t="s">
        <v>6114</v>
      </c>
      <c r="J489" s="37" t="str">
        <f>VLOOKUP(MATRIZ_PRINCIPAL_USUARIOS[[#This Row],[DUPLA]],DUPLAS[],2,0)</f>
        <v>ANDREA ROJAS - TATIANA</v>
      </c>
      <c r="K489" s="37" t="s">
        <v>1</v>
      </c>
      <c r="L489" s="37" t="s">
        <v>6277</v>
      </c>
      <c r="M489" s="37" t="s">
        <v>3695</v>
      </c>
      <c r="N489" s="37" t="s">
        <v>6278</v>
      </c>
      <c r="O489" s="37" t="s">
        <v>4360</v>
      </c>
      <c r="P48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DAMIAN  JESUS GUILLEN  MOLINA</v>
      </c>
      <c r="Q489" s="81">
        <v>44771</v>
      </c>
      <c r="R489" s="50">
        <f t="shared" ca="1" si="35"/>
        <v>0</v>
      </c>
      <c r="S489" s="50">
        <f t="shared" ca="1" si="36"/>
        <v>7</v>
      </c>
      <c r="T489" s="50">
        <f t="shared" ca="1" si="37"/>
        <v>14</v>
      </c>
      <c r="U489" s="37" t="str">
        <f ca="1">IF(MATRIZ_PRINCIPAL_USUARIOS[[#This Row],[FECHA DE NACIMIENTO]]&gt;0,CONCATENATE(R489," AÑOS ",S489," MESES ",T489," DIAS "),"")</f>
        <v xml:space="preserve">0 AÑOS 7 MESES 14 DIAS </v>
      </c>
      <c r="V48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89" s="37" t="s">
        <v>129</v>
      </c>
      <c r="X489" s="37" t="s">
        <v>8</v>
      </c>
      <c r="Y489" s="37" t="s">
        <v>116</v>
      </c>
      <c r="Z489" s="37" t="s">
        <v>116</v>
      </c>
      <c r="AA489" s="37" t="s">
        <v>2496</v>
      </c>
      <c r="AB489" s="37" t="s">
        <v>2496</v>
      </c>
      <c r="AC489" s="37"/>
      <c r="AD489" s="37" t="s">
        <v>2518</v>
      </c>
      <c r="AE489" s="37"/>
      <c r="AF489" s="37" t="s">
        <v>2496</v>
      </c>
      <c r="AG489" s="37" t="s">
        <v>2496</v>
      </c>
      <c r="AH489" s="37" t="s">
        <v>2496</v>
      </c>
      <c r="AI489" s="37" t="s">
        <v>2496</v>
      </c>
      <c r="AJ489" s="37" t="s">
        <v>2496</v>
      </c>
      <c r="AK489" s="37" t="s">
        <v>2496</v>
      </c>
      <c r="AL489" s="37" t="s">
        <v>2496</v>
      </c>
      <c r="AM489" s="37" t="s">
        <v>8</v>
      </c>
      <c r="AN489" s="37" t="s">
        <v>116</v>
      </c>
      <c r="AO489" s="37" t="s">
        <v>140</v>
      </c>
      <c r="AP489" s="62" t="s">
        <v>143</v>
      </c>
      <c r="AQ489" s="37" t="s">
        <v>151</v>
      </c>
      <c r="AR489" s="37" t="s">
        <v>6114</v>
      </c>
      <c r="AS489" s="37"/>
      <c r="AT489" s="37" t="s">
        <v>6279</v>
      </c>
      <c r="AU489" s="37">
        <v>3123496453</v>
      </c>
      <c r="AV489" s="37">
        <v>3213289682</v>
      </c>
      <c r="AW489" s="37">
        <v>1</v>
      </c>
      <c r="AX489" s="37" t="s">
        <v>135</v>
      </c>
      <c r="AY489" s="37" t="s">
        <v>2495</v>
      </c>
      <c r="AZ489" s="58"/>
      <c r="BA489" s="37" t="s">
        <v>2496</v>
      </c>
      <c r="BB489" s="37" t="s">
        <v>2496</v>
      </c>
      <c r="BC489" s="37" t="s">
        <v>3654</v>
      </c>
      <c r="BD489" s="37" t="s">
        <v>2495</v>
      </c>
      <c r="BE489" s="37" t="s">
        <v>2434</v>
      </c>
      <c r="BF489" s="37" t="s">
        <v>2</v>
      </c>
      <c r="BG489" s="37">
        <v>1023875985</v>
      </c>
      <c r="BH489" s="37" t="s">
        <v>3961</v>
      </c>
      <c r="BI489" s="37" t="s">
        <v>6280</v>
      </c>
      <c r="BJ489" s="37" t="s">
        <v>4360</v>
      </c>
      <c r="BK489" s="37"/>
      <c r="BL489" s="81">
        <v>35900</v>
      </c>
      <c r="BM489" s="37" t="s">
        <v>8</v>
      </c>
      <c r="BN489" s="37" t="s">
        <v>116</v>
      </c>
      <c r="BO489" s="37" t="s">
        <v>116</v>
      </c>
      <c r="BP489" s="37" t="s">
        <v>2</v>
      </c>
      <c r="BQ489" s="37">
        <v>1000776529</v>
      </c>
      <c r="BR489" s="37" t="s">
        <v>6281</v>
      </c>
      <c r="BS489" s="81" t="s">
        <v>6282</v>
      </c>
      <c r="BT489" s="37" t="s">
        <v>6283</v>
      </c>
      <c r="BU489" s="37" t="s">
        <v>5575</v>
      </c>
      <c r="BV489" s="81">
        <v>37313</v>
      </c>
      <c r="BW489" s="50">
        <f t="shared" ca="1" si="41"/>
        <v>21</v>
      </c>
      <c r="BX489" s="62" t="s">
        <v>8</v>
      </c>
      <c r="BY489" s="62" t="s">
        <v>116</v>
      </c>
      <c r="BZ489" s="62" t="s">
        <v>116</v>
      </c>
      <c r="CA489" s="37" t="s">
        <v>2</v>
      </c>
      <c r="CB489" s="37">
        <v>1023875985</v>
      </c>
      <c r="CC489" s="37" t="s">
        <v>3961</v>
      </c>
      <c r="CD489" s="37" t="s">
        <v>6280</v>
      </c>
      <c r="CE489" s="37" t="s">
        <v>4360</v>
      </c>
      <c r="CF489" s="37"/>
      <c r="CG489" s="81">
        <v>35900</v>
      </c>
      <c r="CH489" s="50">
        <f t="shared" ca="1" si="38"/>
        <v>24</v>
      </c>
      <c r="CI489" s="62" t="s">
        <v>8</v>
      </c>
      <c r="CJ489" s="62" t="s">
        <v>116</v>
      </c>
      <c r="CK489" s="62" t="s">
        <v>116</v>
      </c>
      <c r="CL489" s="37" t="s">
        <v>2443</v>
      </c>
      <c r="CM489" s="37" t="s">
        <v>2457</v>
      </c>
      <c r="CN489" s="37" t="s">
        <v>2495</v>
      </c>
      <c r="CO489" s="81">
        <v>44808</v>
      </c>
      <c r="CP489" s="37" t="s">
        <v>2496</v>
      </c>
      <c r="CQ489" s="37" t="s">
        <v>2496</v>
      </c>
      <c r="CR489" s="37"/>
      <c r="CS489" s="37" t="s">
        <v>2495</v>
      </c>
      <c r="CT489" s="37" t="s">
        <v>4062</v>
      </c>
      <c r="CU489" s="37"/>
      <c r="CV489" s="37" t="s">
        <v>6284</v>
      </c>
      <c r="CW489" s="37">
        <v>2145</v>
      </c>
      <c r="CX489" s="37">
        <v>43</v>
      </c>
      <c r="CY489" s="37" t="s">
        <v>2495</v>
      </c>
      <c r="CZ489" s="37" t="s">
        <v>5763</v>
      </c>
      <c r="DA489" s="37" t="s">
        <v>5763</v>
      </c>
      <c r="DB489" s="37"/>
      <c r="DC48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489" s="37"/>
    </row>
    <row r="490" spans="1:108" ht="45" customHeight="1" x14ac:dyDescent="0.3">
      <c r="A490" s="50">
        <v>1023980011</v>
      </c>
      <c r="B490" s="37" t="s">
        <v>2427</v>
      </c>
      <c r="C490" s="81">
        <v>44809</v>
      </c>
      <c r="D490" s="81"/>
      <c r="E490" s="50"/>
      <c r="F490" s="50"/>
      <c r="G490" s="50"/>
      <c r="H490" s="50" t="s">
        <v>4102</v>
      </c>
      <c r="I490" s="50" t="s">
        <v>6114</v>
      </c>
      <c r="J490" s="37" t="str">
        <f>VLOOKUP(MATRIZ_PRINCIPAL_USUARIOS[[#This Row],[DUPLA]],DUPLAS[],2,0)</f>
        <v>ANDREA ROJAS - TATIANA</v>
      </c>
      <c r="K490" s="37" t="s">
        <v>1</v>
      </c>
      <c r="L490" s="37" t="s">
        <v>4316</v>
      </c>
      <c r="M490" s="37" t="s">
        <v>3749</v>
      </c>
      <c r="N490" s="37" t="s">
        <v>6285</v>
      </c>
      <c r="O490" s="37" t="s">
        <v>3746</v>
      </c>
      <c r="P49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 ISABELLA VALLES GOMEZ</v>
      </c>
      <c r="Q490" s="81">
        <v>43057</v>
      </c>
      <c r="R490" s="50">
        <f t="shared" ca="1" si="35"/>
        <v>5</v>
      </c>
      <c r="S490" s="50">
        <f t="shared" ca="1" si="36"/>
        <v>3</v>
      </c>
      <c r="T490" s="50">
        <f t="shared" ca="1" si="37"/>
        <v>25</v>
      </c>
      <c r="U490" s="37" t="str">
        <f ca="1">IF(MATRIZ_PRINCIPAL_USUARIOS[[#This Row],[FECHA DE NACIMIENTO]]&gt;0,CONCATENATE(R490," AÑOS ",S490," MESES ",T490," DIAS "),"")</f>
        <v xml:space="preserve">5 AÑOS 3 MESES 25 DIAS </v>
      </c>
      <c r="V49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0" s="37" t="s">
        <v>129</v>
      </c>
      <c r="X490" s="37" t="s">
        <v>8</v>
      </c>
      <c r="Y490" s="37" t="s">
        <v>116</v>
      </c>
      <c r="Z490" s="37" t="s">
        <v>116</v>
      </c>
      <c r="AA490" s="37" t="s">
        <v>2496</v>
      </c>
      <c r="AB490" s="37" t="s">
        <v>2496</v>
      </c>
      <c r="AC490" s="37"/>
      <c r="AD490" s="37" t="s">
        <v>2518</v>
      </c>
      <c r="AE490" s="37"/>
      <c r="AF490" s="37" t="s">
        <v>2496</v>
      </c>
      <c r="AG490" s="37" t="s">
        <v>2496</v>
      </c>
      <c r="AH490" s="37" t="s">
        <v>2496</v>
      </c>
      <c r="AI490" s="37" t="s">
        <v>2496</v>
      </c>
      <c r="AJ490" s="37" t="s">
        <v>2496</v>
      </c>
      <c r="AK490" s="37" t="s">
        <v>2496</v>
      </c>
      <c r="AL490" s="37" t="s">
        <v>2496</v>
      </c>
      <c r="AM490" s="37" t="s">
        <v>8</v>
      </c>
      <c r="AN490" s="37" t="s">
        <v>116</v>
      </c>
      <c r="AO490" s="37" t="s">
        <v>140</v>
      </c>
      <c r="AP490" s="62" t="s">
        <v>143</v>
      </c>
      <c r="AQ490" s="37" t="s">
        <v>151</v>
      </c>
      <c r="AR490" s="37" t="s">
        <v>6114</v>
      </c>
      <c r="AS490" s="37"/>
      <c r="AT490" s="37" t="s">
        <v>6286</v>
      </c>
      <c r="AU490" s="37">
        <v>3142275645</v>
      </c>
      <c r="AV490" s="37"/>
      <c r="AW490" s="37">
        <v>1</v>
      </c>
      <c r="AX490" s="37" t="s">
        <v>135</v>
      </c>
      <c r="AY490" s="37" t="s">
        <v>2495</v>
      </c>
      <c r="AZ490" s="58" t="s">
        <v>3652</v>
      </c>
      <c r="BA490" s="37" t="s">
        <v>2495</v>
      </c>
      <c r="BB490" s="37" t="s">
        <v>2496</v>
      </c>
      <c r="BC490" s="37" t="s">
        <v>3607</v>
      </c>
      <c r="BD490" s="37" t="s">
        <v>2496</v>
      </c>
      <c r="BE490" s="37" t="s">
        <v>2434</v>
      </c>
      <c r="BF490" s="37" t="s">
        <v>2</v>
      </c>
      <c r="BG490" s="37">
        <v>1023873968</v>
      </c>
      <c r="BH490" s="37" t="s">
        <v>3977</v>
      </c>
      <c r="BI490" s="37" t="s">
        <v>3804</v>
      </c>
      <c r="BJ490" s="37" t="s">
        <v>3746</v>
      </c>
      <c r="BK490" s="37" t="s">
        <v>4453</v>
      </c>
      <c r="BL490" s="81">
        <v>31969</v>
      </c>
      <c r="BM490" s="37" t="s">
        <v>8</v>
      </c>
      <c r="BN490" s="37" t="s">
        <v>116</v>
      </c>
      <c r="BO490" s="37" t="s">
        <v>116</v>
      </c>
      <c r="BP490" s="37"/>
      <c r="BQ490" s="37"/>
      <c r="BR490" s="37"/>
      <c r="BS490" s="81"/>
      <c r="BT490" s="37"/>
      <c r="BU490" s="37"/>
      <c r="BV490" s="81"/>
      <c r="BW490" s="50" t="str">
        <f t="shared" si="41"/>
        <v/>
      </c>
      <c r="BX490" s="62"/>
      <c r="BY490" s="62"/>
      <c r="BZ490" s="62"/>
      <c r="CA490" s="37" t="s">
        <v>2</v>
      </c>
      <c r="CB490" s="37">
        <v>1023873968</v>
      </c>
      <c r="CC490" s="37" t="s">
        <v>3977</v>
      </c>
      <c r="CD490" s="37" t="s">
        <v>3804</v>
      </c>
      <c r="CE490" s="37" t="s">
        <v>3746</v>
      </c>
      <c r="CF490" s="37" t="s">
        <v>4453</v>
      </c>
      <c r="CG490" s="81">
        <v>31969</v>
      </c>
      <c r="CH490" s="50">
        <f t="shared" ca="1" si="38"/>
        <v>35</v>
      </c>
      <c r="CI490" s="62" t="s">
        <v>8</v>
      </c>
      <c r="CJ490" s="62" t="s">
        <v>116</v>
      </c>
      <c r="CK490" s="62" t="s">
        <v>116</v>
      </c>
      <c r="CL490" s="37" t="s">
        <v>2444</v>
      </c>
      <c r="CM490" s="37" t="s">
        <v>2468</v>
      </c>
      <c r="CN490" s="37" t="s">
        <v>2495</v>
      </c>
      <c r="CO490" s="81">
        <v>44808</v>
      </c>
      <c r="CP490" s="37" t="s">
        <v>2495</v>
      </c>
      <c r="CQ490" s="37" t="s">
        <v>2495</v>
      </c>
      <c r="CR490" s="37">
        <v>2</v>
      </c>
      <c r="CS490" s="37" t="s">
        <v>2496</v>
      </c>
      <c r="CT490" s="37" t="s">
        <v>4082</v>
      </c>
      <c r="CU490" s="37"/>
      <c r="CV490" s="37" t="s">
        <v>6287</v>
      </c>
      <c r="CW490" s="37">
        <v>3230</v>
      </c>
      <c r="CX490" s="37">
        <v>49</v>
      </c>
      <c r="CY490" s="37" t="s">
        <v>2496</v>
      </c>
      <c r="CZ490" s="37" t="s">
        <v>6090</v>
      </c>
      <c r="DA490" s="37" t="s">
        <v>6248</v>
      </c>
      <c r="DB490" s="37"/>
      <c r="DC49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90" s="37"/>
    </row>
    <row r="491" spans="1:108" ht="45" customHeight="1" x14ac:dyDescent="0.3">
      <c r="A491" s="50">
        <v>1074536315</v>
      </c>
      <c r="B491" s="37" t="s">
        <v>2427</v>
      </c>
      <c r="C491" s="81">
        <v>44809</v>
      </c>
      <c r="D491" s="81"/>
      <c r="E491" s="50"/>
      <c r="F491" s="50"/>
      <c r="G491" s="50"/>
      <c r="H491" s="50" t="s">
        <v>4102</v>
      </c>
      <c r="I491" s="50" t="s">
        <v>6114</v>
      </c>
      <c r="J491" s="37" t="str">
        <f>VLOOKUP(MATRIZ_PRINCIPAL_USUARIOS[[#This Row],[DUPLA]],DUPLAS[],2,0)</f>
        <v>ANDREA ROJAS - TATIANA</v>
      </c>
      <c r="K491" s="37" t="s">
        <v>1</v>
      </c>
      <c r="L491" s="37" t="s">
        <v>4275</v>
      </c>
      <c r="M491" s="37" t="s">
        <v>3749</v>
      </c>
      <c r="N491" s="37" t="s">
        <v>3805</v>
      </c>
      <c r="O491" s="37" t="s">
        <v>3945</v>
      </c>
      <c r="P49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ISABELLA ORTIZ DAZA</v>
      </c>
      <c r="Q491" s="81">
        <v>44068</v>
      </c>
      <c r="R491" s="50">
        <f t="shared" ca="1" si="35"/>
        <v>2</v>
      </c>
      <c r="S491" s="50">
        <f t="shared" ca="1" si="36"/>
        <v>6</v>
      </c>
      <c r="T491" s="50">
        <f t="shared" ca="1" si="37"/>
        <v>18</v>
      </c>
      <c r="U491" s="37" t="str">
        <f ca="1">IF(MATRIZ_PRINCIPAL_USUARIOS[[#This Row],[FECHA DE NACIMIENTO]]&gt;0,CONCATENATE(R491," AÑOS ",S491," MESES ",T491," DIAS "),"")</f>
        <v xml:space="preserve">2 AÑOS 6 MESES 18 DIAS </v>
      </c>
      <c r="V49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1" s="37" t="s">
        <v>130</v>
      </c>
      <c r="X491" s="37" t="s">
        <v>8</v>
      </c>
      <c r="Y491" s="37" t="s">
        <v>116</v>
      </c>
      <c r="Z491" s="37" t="s">
        <v>116</v>
      </c>
      <c r="AA491" s="37" t="s">
        <v>2496</v>
      </c>
      <c r="AB491" s="37" t="s">
        <v>2496</v>
      </c>
      <c r="AC491" s="37"/>
      <c r="AD491" s="37" t="s">
        <v>2518</v>
      </c>
      <c r="AE491" s="37"/>
      <c r="AF491" s="37" t="s">
        <v>2496</v>
      </c>
      <c r="AG491" s="37" t="s">
        <v>2496</v>
      </c>
      <c r="AH491" s="37" t="s">
        <v>2496</v>
      </c>
      <c r="AI491" s="37" t="s">
        <v>2496</v>
      </c>
      <c r="AJ491" s="37" t="s">
        <v>2496</v>
      </c>
      <c r="AK491" s="37" t="s">
        <v>2496</v>
      </c>
      <c r="AL491" s="37" t="s">
        <v>2496</v>
      </c>
      <c r="AM491" s="37" t="s">
        <v>8</v>
      </c>
      <c r="AN491" s="37" t="s">
        <v>116</v>
      </c>
      <c r="AO491" s="37" t="s">
        <v>140</v>
      </c>
      <c r="AP491" s="62" t="s">
        <v>143</v>
      </c>
      <c r="AQ491" s="37" t="s">
        <v>151</v>
      </c>
      <c r="AR491" s="37" t="s">
        <v>6251</v>
      </c>
      <c r="AS491" s="37"/>
      <c r="AT491" s="37" t="s">
        <v>6288</v>
      </c>
      <c r="AU491" s="37">
        <v>3148254697</v>
      </c>
      <c r="AV491" s="37">
        <v>3107697928</v>
      </c>
      <c r="AW491" s="37">
        <v>1</v>
      </c>
      <c r="AX491" s="37" t="s">
        <v>135</v>
      </c>
      <c r="AY491" s="37" t="s">
        <v>2496</v>
      </c>
      <c r="AZ491" s="58"/>
      <c r="BA491" s="37" t="s">
        <v>2496</v>
      </c>
      <c r="BB491" s="37" t="s">
        <v>2496</v>
      </c>
      <c r="BC491" s="37" t="s">
        <v>3654</v>
      </c>
      <c r="BD491" s="37" t="s">
        <v>2495</v>
      </c>
      <c r="BE491" s="37" t="s">
        <v>2434</v>
      </c>
      <c r="BF491" s="37" t="s">
        <v>2</v>
      </c>
      <c r="BG491" s="37">
        <v>1012433694</v>
      </c>
      <c r="BH491" s="37" t="s">
        <v>6289</v>
      </c>
      <c r="BI491" s="37" t="s">
        <v>6290</v>
      </c>
      <c r="BJ491" s="37" t="s">
        <v>3945</v>
      </c>
      <c r="BK491" s="37" t="s">
        <v>6291</v>
      </c>
      <c r="BL491" s="81">
        <v>35261</v>
      </c>
      <c r="BM491" s="37" t="s">
        <v>8</v>
      </c>
      <c r="BN491" s="37" t="s">
        <v>116</v>
      </c>
      <c r="BO491" s="37" t="s">
        <v>116</v>
      </c>
      <c r="BP491" s="37"/>
      <c r="BQ491" s="37"/>
      <c r="BR491" s="37"/>
      <c r="BS491" s="81"/>
      <c r="BT491" s="37"/>
      <c r="BU491" s="37"/>
      <c r="BV491" s="81"/>
      <c r="BW491" s="50" t="str">
        <f t="shared" si="41"/>
        <v/>
      </c>
      <c r="BX491" s="62"/>
      <c r="BY491" s="62"/>
      <c r="BZ491" s="62"/>
      <c r="CA491" s="37" t="s">
        <v>2</v>
      </c>
      <c r="CB491" s="37">
        <v>1012433694</v>
      </c>
      <c r="CC491" s="37" t="s">
        <v>6289</v>
      </c>
      <c r="CD491" s="37" t="s">
        <v>6290</v>
      </c>
      <c r="CE491" s="37" t="s">
        <v>3945</v>
      </c>
      <c r="CF491" s="37" t="s">
        <v>6291</v>
      </c>
      <c r="CG491" s="81">
        <v>35261</v>
      </c>
      <c r="CH491" s="50">
        <f t="shared" ca="1" si="38"/>
        <v>26</v>
      </c>
      <c r="CI491" s="62" t="s">
        <v>8</v>
      </c>
      <c r="CJ491" s="62" t="s">
        <v>116</v>
      </c>
      <c r="CK491" s="62" t="s">
        <v>116</v>
      </c>
      <c r="CL491" s="37" t="s">
        <v>2443</v>
      </c>
      <c r="CM491" s="37" t="s">
        <v>2470</v>
      </c>
      <c r="CN491" s="37" t="s">
        <v>2495</v>
      </c>
      <c r="CO491" s="81">
        <v>44778</v>
      </c>
      <c r="CP491" s="37" t="s">
        <v>2495</v>
      </c>
      <c r="CQ491" s="37" t="s">
        <v>2495</v>
      </c>
      <c r="CR491" s="37">
        <v>1</v>
      </c>
      <c r="CS491" s="37" t="s">
        <v>2496</v>
      </c>
      <c r="CT491" s="37"/>
      <c r="CU491" s="37"/>
      <c r="CV491" s="37" t="s">
        <v>5762</v>
      </c>
      <c r="CW491" s="37">
        <v>3060</v>
      </c>
      <c r="CX491" s="37">
        <v>49</v>
      </c>
      <c r="CY491" s="37" t="s">
        <v>2496</v>
      </c>
      <c r="CZ491" s="37" t="s">
        <v>6119</v>
      </c>
      <c r="DA491" s="37" t="s">
        <v>5763</v>
      </c>
      <c r="DB491" s="37"/>
      <c r="DC49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1" s="37"/>
    </row>
    <row r="492" spans="1:108" ht="45" customHeight="1" x14ac:dyDescent="0.3">
      <c r="A492" s="50">
        <v>1243860929</v>
      </c>
      <c r="B492" s="37" t="s">
        <v>2427</v>
      </c>
      <c r="C492" s="81">
        <v>44809</v>
      </c>
      <c r="D492" s="81"/>
      <c r="E492" s="50"/>
      <c r="F492" s="50"/>
      <c r="G492" s="50"/>
      <c r="H492" s="50" t="s">
        <v>4102</v>
      </c>
      <c r="I492" s="50" t="s">
        <v>6747</v>
      </c>
      <c r="J492" s="37" t="str">
        <f>VLOOKUP(MATRIZ_PRINCIPAL_USUARIOS[[#This Row],[DUPLA]],DUPLAS[],2,0)</f>
        <v>EMILCE SANCHEZ - MARTHA PACASUCA</v>
      </c>
      <c r="K492" s="37" t="s">
        <v>1</v>
      </c>
      <c r="L492" s="37" t="s">
        <v>3792</v>
      </c>
      <c r="M492" s="37" t="s">
        <v>3773</v>
      </c>
      <c r="N492" s="37" t="s">
        <v>6292</v>
      </c>
      <c r="O492" s="37" t="s">
        <v>6293</v>
      </c>
      <c r="P49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LIAM SAMUEL LATORRE BURBANO </v>
      </c>
      <c r="Q492" s="81">
        <v>44595</v>
      </c>
      <c r="R492" s="50">
        <f t="shared" ca="1" si="35"/>
        <v>1</v>
      </c>
      <c r="S492" s="50">
        <f t="shared" ca="1" si="36"/>
        <v>1</v>
      </c>
      <c r="T492" s="50">
        <f t="shared" ca="1" si="37"/>
        <v>12</v>
      </c>
      <c r="U492" s="37" t="str">
        <f ca="1">IF(MATRIZ_PRINCIPAL_USUARIOS[[#This Row],[FECHA DE NACIMIENTO]]&gt;0,CONCATENATE(R492," AÑOS ",S492," MESES ",T492," DIAS "),"")</f>
        <v xml:space="preserve">1 AÑOS 1 MESES 12 DIAS </v>
      </c>
      <c r="V49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2" s="37" t="s">
        <v>129</v>
      </c>
      <c r="X492" s="37" t="s">
        <v>8</v>
      </c>
      <c r="Y492" s="37" t="s">
        <v>116</v>
      </c>
      <c r="Z492" s="37" t="s">
        <v>116</v>
      </c>
      <c r="AA492" s="37" t="s">
        <v>2496</v>
      </c>
      <c r="AB492" s="37" t="s">
        <v>2496</v>
      </c>
      <c r="AC492" s="37"/>
      <c r="AD492" s="37" t="s">
        <v>2518</v>
      </c>
      <c r="AE492" s="37"/>
      <c r="AF492" s="37" t="s">
        <v>2496</v>
      </c>
      <c r="AG492" s="37" t="s">
        <v>2496</v>
      </c>
      <c r="AH492" s="37" t="s">
        <v>2496</v>
      </c>
      <c r="AI492" s="37" t="s">
        <v>2496</v>
      </c>
      <c r="AJ492" s="37" t="s">
        <v>2496</v>
      </c>
      <c r="AK492" s="37" t="s">
        <v>2496</v>
      </c>
      <c r="AL492" s="37" t="s">
        <v>2496</v>
      </c>
      <c r="AM492" s="37" t="s">
        <v>8</v>
      </c>
      <c r="AN492" s="37" t="s">
        <v>116</v>
      </c>
      <c r="AO492" s="37" t="s">
        <v>140</v>
      </c>
      <c r="AP492" s="62" t="s">
        <v>143</v>
      </c>
      <c r="AQ492" s="37" t="s">
        <v>151</v>
      </c>
      <c r="AR492" s="37" t="s">
        <v>6294</v>
      </c>
      <c r="AS492" s="37"/>
      <c r="AT492" s="37" t="s">
        <v>6295</v>
      </c>
      <c r="AU492" s="37">
        <v>3208151294</v>
      </c>
      <c r="AV492" s="37"/>
      <c r="AW492" s="37">
        <v>1</v>
      </c>
      <c r="AX492" s="37" t="s">
        <v>135</v>
      </c>
      <c r="AY492" s="37" t="s">
        <v>2496</v>
      </c>
      <c r="AZ492" s="58"/>
      <c r="BA492" s="37" t="s">
        <v>2496</v>
      </c>
      <c r="BB492" s="37" t="s">
        <v>2496</v>
      </c>
      <c r="BC492" s="37" t="s">
        <v>3654</v>
      </c>
      <c r="BD492" s="37" t="s">
        <v>2495</v>
      </c>
      <c r="BE492" s="37" t="s">
        <v>2434</v>
      </c>
      <c r="BF492" s="37" t="s">
        <v>2</v>
      </c>
      <c r="BG492" s="37">
        <v>1193221221</v>
      </c>
      <c r="BH492" s="37" t="s">
        <v>3821</v>
      </c>
      <c r="BI492" s="37" t="s">
        <v>4298</v>
      </c>
      <c r="BJ492" s="37" t="s">
        <v>6292</v>
      </c>
      <c r="BK492" s="37" t="s">
        <v>6293</v>
      </c>
      <c r="BL492" s="81">
        <v>36754</v>
      </c>
      <c r="BM492" s="37" t="s">
        <v>8</v>
      </c>
      <c r="BN492" s="37" t="s">
        <v>116</v>
      </c>
      <c r="BO492" s="37" t="s">
        <v>116</v>
      </c>
      <c r="BP492" s="37"/>
      <c r="BQ492" s="37"/>
      <c r="BR492" s="37"/>
      <c r="BS492" s="81"/>
      <c r="BT492" s="37"/>
      <c r="BU492" s="37"/>
      <c r="BV492" s="81"/>
      <c r="BW492" s="50" t="str">
        <f t="shared" si="41"/>
        <v/>
      </c>
      <c r="BX492" s="62"/>
      <c r="BY492" s="62"/>
      <c r="BZ492" s="62"/>
      <c r="CA492" s="37" t="s">
        <v>2</v>
      </c>
      <c r="CB492" s="37">
        <v>1193221221</v>
      </c>
      <c r="CC492" s="37" t="s">
        <v>3821</v>
      </c>
      <c r="CD492" s="37" t="s">
        <v>4298</v>
      </c>
      <c r="CE492" s="37" t="s">
        <v>6292</v>
      </c>
      <c r="CF492" s="37" t="s">
        <v>6293</v>
      </c>
      <c r="CG492" s="81">
        <v>36754</v>
      </c>
      <c r="CH492" s="50">
        <f t="shared" ca="1" si="38"/>
        <v>22</v>
      </c>
      <c r="CI492" s="62" t="s">
        <v>8</v>
      </c>
      <c r="CJ492" s="62" t="s">
        <v>116</v>
      </c>
      <c r="CK492" s="62" t="s">
        <v>116</v>
      </c>
      <c r="CL492" s="37" t="s">
        <v>2444</v>
      </c>
      <c r="CM492" s="37" t="s">
        <v>2460</v>
      </c>
      <c r="CN492" s="37" t="s">
        <v>2495</v>
      </c>
      <c r="CO492" s="81">
        <v>44778</v>
      </c>
      <c r="CP492" s="37" t="s">
        <v>2495</v>
      </c>
      <c r="CQ492" s="37" t="s">
        <v>2495</v>
      </c>
      <c r="CR492" s="37">
        <v>3</v>
      </c>
      <c r="CS492" s="37" t="s">
        <v>2496</v>
      </c>
      <c r="CT492" s="37" t="s">
        <v>4082</v>
      </c>
      <c r="CU492" s="37"/>
      <c r="CV492" s="37" t="s">
        <v>5237</v>
      </c>
      <c r="CW492" s="37">
        <v>3000</v>
      </c>
      <c r="CX492" s="37">
        <v>51</v>
      </c>
      <c r="CY492" s="37"/>
      <c r="CZ492" s="37" t="s">
        <v>6119</v>
      </c>
      <c r="DA492" s="37" t="s">
        <v>5763</v>
      </c>
      <c r="DB492" s="37"/>
      <c r="DC49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2" s="37"/>
    </row>
    <row r="493" spans="1:108" ht="45" customHeight="1" x14ac:dyDescent="0.3">
      <c r="A493" s="50">
        <v>1074824501</v>
      </c>
      <c r="B493" s="37" t="s">
        <v>2427</v>
      </c>
      <c r="C493" s="81">
        <v>44809</v>
      </c>
      <c r="D493" s="81"/>
      <c r="E493" s="50"/>
      <c r="F493" s="50"/>
      <c r="G493" s="50"/>
      <c r="H493" s="50" t="s">
        <v>4102</v>
      </c>
      <c r="I493" s="50" t="s">
        <v>6114</v>
      </c>
      <c r="J493" s="37" t="str">
        <f>VLOOKUP(MATRIZ_PRINCIPAL_USUARIOS[[#This Row],[DUPLA]],DUPLAS[],2,0)</f>
        <v>ANDREA ROJAS - TATIANA</v>
      </c>
      <c r="K493" s="37" t="s">
        <v>1</v>
      </c>
      <c r="L493" s="37" t="s">
        <v>4158</v>
      </c>
      <c r="M493" s="37" t="s">
        <v>4262</v>
      </c>
      <c r="N493" s="37" t="s">
        <v>3805</v>
      </c>
      <c r="O493" s="37" t="s">
        <v>3945</v>
      </c>
      <c r="P49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EMMANUEL  ALEJANDRO  ORTIZ DAZA</v>
      </c>
      <c r="Q493" s="81">
        <v>43083</v>
      </c>
      <c r="R493" s="50">
        <f t="shared" ca="1" si="35"/>
        <v>5</v>
      </c>
      <c r="S493" s="50">
        <f t="shared" ca="1" si="36"/>
        <v>3</v>
      </c>
      <c r="T493" s="50">
        <f t="shared" ca="1" si="37"/>
        <v>1</v>
      </c>
      <c r="U493" s="37" t="str">
        <f ca="1">IF(MATRIZ_PRINCIPAL_USUARIOS[[#This Row],[FECHA DE NACIMIENTO]]&gt;0,CONCATENATE(R493," AÑOS ",S493," MESES ",T493," DIAS "),"")</f>
        <v xml:space="preserve">5 AÑOS 3 MESES 1 DIAS </v>
      </c>
      <c r="V49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3" s="37" t="s">
        <v>129</v>
      </c>
      <c r="X493" s="37" t="s">
        <v>8</v>
      </c>
      <c r="Y493" s="37" t="s">
        <v>116</v>
      </c>
      <c r="Z493" s="37" t="s">
        <v>116</v>
      </c>
      <c r="AA493" s="37" t="s">
        <v>2496</v>
      </c>
      <c r="AB493" s="37" t="s">
        <v>2496</v>
      </c>
      <c r="AC493" s="37"/>
      <c r="AD493" s="37" t="s">
        <v>2518</v>
      </c>
      <c r="AE493" s="37"/>
      <c r="AF493" s="37" t="s">
        <v>2496</v>
      </c>
      <c r="AG493" s="37" t="s">
        <v>2496</v>
      </c>
      <c r="AH493" s="37" t="s">
        <v>2496</v>
      </c>
      <c r="AI493" s="37" t="s">
        <v>2496</v>
      </c>
      <c r="AJ493" s="37" t="s">
        <v>2496</v>
      </c>
      <c r="AK493" s="37" t="s">
        <v>2496</v>
      </c>
      <c r="AL493" s="37" t="s">
        <v>2496</v>
      </c>
      <c r="AM493" s="37" t="s">
        <v>8</v>
      </c>
      <c r="AN493" s="37" t="s">
        <v>116</v>
      </c>
      <c r="AO493" s="37" t="s">
        <v>140</v>
      </c>
      <c r="AP493" s="62" t="s">
        <v>143</v>
      </c>
      <c r="AQ493" s="37" t="s">
        <v>151</v>
      </c>
      <c r="AR493" s="37" t="s">
        <v>6251</v>
      </c>
      <c r="AS493" s="37"/>
      <c r="AT493" s="37" t="s">
        <v>6288</v>
      </c>
      <c r="AU493" s="37">
        <v>3148254697</v>
      </c>
      <c r="AV493" s="37">
        <v>3107697928</v>
      </c>
      <c r="AW493" s="37">
        <v>1</v>
      </c>
      <c r="AX493" s="37" t="s">
        <v>135</v>
      </c>
      <c r="AY493" s="37" t="s">
        <v>2496</v>
      </c>
      <c r="AZ493" s="58"/>
      <c r="BA493" s="37" t="s">
        <v>2496</v>
      </c>
      <c r="BB493" s="37" t="s">
        <v>2496</v>
      </c>
      <c r="BC493" s="37" t="s">
        <v>3654</v>
      </c>
      <c r="BD493" s="37" t="s">
        <v>2495</v>
      </c>
      <c r="BE493" s="37" t="s">
        <v>2434</v>
      </c>
      <c r="BF493" s="37" t="s">
        <v>2</v>
      </c>
      <c r="BG493" s="37">
        <v>1012433694</v>
      </c>
      <c r="BH493" s="37" t="s">
        <v>6289</v>
      </c>
      <c r="BI493" s="37" t="s">
        <v>6290</v>
      </c>
      <c r="BJ493" s="37" t="s">
        <v>3945</v>
      </c>
      <c r="BK493" s="37" t="s">
        <v>6291</v>
      </c>
      <c r="BL493" s="81">
        <v>35261</v>
      </c>
      <c r="BM493" s="37" t="s">
        <v>8</v>
      </c>
      <c r="BN493" s="37" t="s">
        <v>116</v>
      </c>
      <c r="BO493" s="37" t="s">
        <v>116</v>
      </c>
      <c r="BP493" s="37"/>
      <c r="BQ493" s="37"/>
      <c r="BR493" s="37"/>
      <c r="BS493" s="81"/>
      <c r="BT493" s="37"/>
      <c r="BU493" s="37"/>
      <c r="BV493" s="81"/>
      <c r="BW493" s="50" t="str">
        <f t="shared" si="41"/>
        <v/>
      </c>
      <c r="BX493" s="62"/>
      <c r="BY493" s="62"/>
      <c r="BZ493" s="62"/>
      <c r="CA493" s="37" t="s">
        <v>2</v>
      </c>
      <c r="CB493" s="37">
        <v>1012433694</v>
      </c>
      <c r="CC493" s="37" t="s">
        <v>6289</v>
      </c>
      <c r="CD493" s="37" t="s">
        <v>6290</v>
      </c>
      <c r="CE493" s="37" t="s">
        <v>3945</v>
      </c>
      <c r="CF493" s="37" t="s">
        <v>6291</v>
      </c>
      <c r="CG493" s="81">
        <v>35261</v>
      </c>
      <c r="CH493" s="50">
        <f t="shared" ca="1" si="38"/>
        <v>26</v>
      </c>
      <c r="CI493" s="62" t="s">
        <v>8</v>
      </c>
      <c r="CJ493" s="62" t="s">
        <v>116</v>
      </c>
      <c r="CK493" s="62" t="s">
        <v>116</v>
      </c>
      <c r="CL493" s="37" t="s">
        <v>2443</v>
      </c>
      <c r="CM493" s="37" t="s">
        <v>2470</v>
      </c>
      <c r="CN493" s="37" t="s">
        <v>2495</v>
      </c>
      <c r="CO493" s="81">
        <v>44778</v>
      </c>
      <c r="CP493" s="37" t="s">
        <v>2495</v>
      </c>
      <c r="CQ493" s="37" t="s">
        <v>2495</v>
      </c>
      <c r="CR493" s="37">
        <v>1</v>
      </c>
      <c r="CS493" s="37" t="s">
        <v>2496</v>
      </c>
      <c r="CT493" s="37"/>
      <c r="CU493" s="37"/>
      <c r="CV493" s="37" t="s">
        <v>6296</v>
      </c>
      <c r="CW493" s="37">
        <v>3100</v>
      </c>
      <c r="CX493" s="37">
        <v>49</v>
      </c>
      <c r="CY493" s="37" t="s">
        <v>2496</v>
      </c>
      <c r="CZ493" s="37" t="s">
        <v>6119</v>
      </c>
      <c r="DA493" s="37" t="s">
        <v>6248</v>
      </c>
      <c r="DB493" s="37"/>
      <c r="DC49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93" s="37"/>
    </row>
    <row r="494" spans="1:108" ht="45" customHeight="1" x14ac:dyDescent="0.3">
      <c r="A494" s="50">
        <v>1023046119</v>
      </c>
      <c r="B494" s="37" t="s">
        <v>2427</v>
      </c>
      <c r="C494" s="81">
        <v>44809</v>
      </c>
      <c r="D494" s="81"/>
      <c r="E494" s="50"/>
      <c r="F494" s="50"/>
      <c r="G494" s="50"/>
      <c r="H494" s="50" t="s">
        <v>4102</v>
      </c>
      <c r="I494" s="50" t="s">
        <v>6749</v>
      </c>
      <c r="J494" s="37" t="str">
        <f>VLOOKUP(MATRIZ_PRINCIPAL_USUARIOS[[#This Row],[DUPLA]],DUPLAS[],2,0)</f>
        <v>ANGIE YARA - YORMARY MENECES</v>
      </c>
      <c r="K494" s="37" t="s">
        <v>1</v>
      </c>
      <c r="L494" s="37" t="s">
        <v>6297</v>
      </c>
      <c r="M494" s="37" t="s">
        <v>3864</v>
      </c>
      <c r="N494" s="37" t="s">
        <v>6298</v>
      </c>
      <c r="O494" s="37" t="s">
        <v>5771</v>
      </c>
      <c r="P49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AARON  ALEXANDER GIRALDO  HENAO</v>
      </c>
      <c r="Q494" s="81">
        <v>44173</v>
      </c>
      <c r="R494" s="50">
        <f t="shared" ca="1" si="35"/>
        <v>2</v>
      </c>
      <c r="S494" s="50">
        <f t="shared" ca="1" si="36"/>
        <v>3</v>
      </c>
      <c r="T494" s="50">
        <f t="shared" ca="1" si="37"/>
        <v>7</v>
      </c>
      <c r="U494" s="37" t="str">
        <f ca="1">IF(MATRIZ_PRINCIPAL_USUARIOS[[#This Row],[FECHA DE NACIMIENTO]]&gt;0,CONCATENATE(R494," AÑOS ",S494," MESES ",T494," DIAS "),"")</f>
        <v xml:space="preserve">2 AÑOS 3 MESES 7 DIAS </v>
      </c>
      <c r="V49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4" s="37" t="s">
        <v>129</v>
      </c>
      <c r="X494" s="37" t="s">
        <v>8</v>
      </c>
      <c r="Y494" s="37" t="s">
        <v>116</v>
      </c>
      <c r="Z494" s="37" t="s">
        <v>116</v>
      </c>
      <c r="AA494" s="37" t="s">
        <v>2496</v>
      </c>
      <c r="AB494" s="37" t="s">
        <v>2496</v>
      </c>
      <c r="AC494" s="37"/>
      <c r="AD494" s="37" t="s">
        <v>2518</v>
      </c>
      <c r="AE494" s="37"/>
      <c r="AF494" s="37" t="s">
        <v>2496</v>
      </c>
      <c r="AG494" s="37" t="s">
        <v>2496</v>
      </c>
      <c r="AH494" s="37" t="s">
        <v>2496</v>
      </c>
      <c r="AI494" s="37" t="s">
        <v>2496</v>
      </c>
      <c r="AJ494" s="37" t="s">
        <v>2496</v>
      </c>
      <c r="AK494" s="37" t="s">
        <v>2496</v>
      </c>
      <c r="AL494" s="37" t="s">
        <v>2496</v>
      </c>
      <c r="AM494" s="37" t="s">
        <v>8</v>
      </c>
      <c r="AN494" s="37" t="s">
        <v>116</v>
      </c>
      <c r="AO494" s="37" t="s">
        <v>140</v>
      </c>
      <c r="AP494" s="62" t="s">
        <v>143</v>
      </c>
      <c r="AQ494" s="37" t="s">
        <v>151</v>
      </c>
      <c r="AR494" s="37" t="s">
        <v>4539</v>
      </c>
      <c r="AS494" s="37"/>
      <c r="AT494" s="37" t="s">
        <v>6299</v>
      </c>
      <c r="AU494" s="37">
        <v>3185862882</v>
      </c>
      <c r="AV494" s="37"/>
      <c r="AW494" s="37">
        <v>1</v>
      </c>
      <c r="AX494" s="37" t="s">
        <v>135</v>
      </c>
      <c r="AY494" s="37" t="s">
        <v>2495</v>
      </c>
      <c r="AZ494" s="58" t="s">
        <v>3594</v>
      </c>
      <c r="BA494" s="37" t="s">
        <v>2496</v>
      </c>
      <c r="BB494" s="37" t="s">
        <v>2496</v>
      </c>
      <c r="BC494" s="37" t="s">
        <v>3654</v>
      </c>
      <c r="BD494" s="37" t="s">
        <v>2495</v>
      </c>
      <c r="BE494" s="37" t="s">
        <v>2434</v>
      </c>
      <c r="BF494" s="37" t="s">
        <v>2</v>
      </c>
      <c r="BG494" s="37">
        <v>1151956259</v>
      </c>
      <c r="BH494" s="37" t="s">
        <v>6300</v>
      </c>
      <c r="BI494" s="37"/>
      <c r="BJ494" s="37" t="s">
        <v>5771</v>
      </c>
      <c r="BK494" s="37" t="s">
        <v>5558</v>
      </c>
      <c r="BL494" s="81">
        <v>34665</v>
      </c>
      <c r="BM494" s="37" t="s">
        <v>8</v>
      </c>
      <c r="BN494" s="37" t="s">
        <v>15</v>
      </c>
      <c r="BO494" s="37" t="s">
        <v>57</v>
      </c>
      <c r="BP494" s="37" t="s">
        <v>2</v>
      </c>
      <c r="BQ494" s="37">
        <v>80292896</v>
      </c>
      <c r="BR494" s="37" t="s">
        <v>6301</v>
      </c>
      <c r="BS494" s="81" t="s">
        <v>3864</v>
      </c>
      <c r="BT494" s="37" t="s">
        <v>6298</v>
      </c>
      <c r="BU494" s="37" t="s">
        <v>5906</v>
      </c>
      <c r="BV494" s="81">
        <v>29504</v>
      </c>
      <c r="BW494" s="50">
        <f t="shared" ca="1" si="41"/>
        <v>42</v>
      </c>
      <c r="BX494" s="62" t="s">
        <v>8</v>
      </c>
      <c r="BY494" s="62" t="s">
        <v>116</v>
      </c>
      <c r="BZ494" s="62" t="s">
        <v>116</v>
      </c>
      <c r="CA494" s="37" t="s">
        <v>2</v>
      </c>
      <c r="CB494" s="37">
        <v>1151956259</v>
      </c>
      <c r="CC494" s="37" t="s">
        <v>6300</v>
      </c>
      <c r="CD494" s="37"/>
      <c r="CE494" s="37" t="s">
        <v>5771</v>
      </c>
      <c r="CF494" s="37" t="s">
        <v>5558</v>
      </c>
      <c r="CG494" s="81">
        <v>34665</v>
      </c>
      <c r="CH494" s="50">
        <f t="shared" ca="1" si="38"/>
        <v>28</v>
      </c>
      <c r="CI494" s="62" t="s">
        <v>8</v>
      </c>
      <c r="CJ494" s="62" t="s">
        <v>15</v>
      </c>
      <c r="CK494" s="62" t="s">
        <v>57</v>
      </c>
      <c r="CL494" s="37" t="s">
        <v>2443</v>
      </c>
      <c r="CM494" s="37" t="s">
        <v>2457</v>
      </c>
      <c r="CN494" s="37" t="s">
        <v>2495</v>
      </c>
      <c r="CO494" s="81">
        <v>44810</v>
      </c>
      <c r="CP494" s="37" t="s">
        <v>2495</v>
      </c>
      <c r="CQ494" s="37" t="s">
        <v>2495</v>
      </c>
      <c r="CR494" s="37"/>
      <c r="CS494" s="37" t="s">
        <v>2495</v>
      </c>
      <c r="CT494" s="37"/>
      <c r="CU494" s="37"/>
      <c r="CV494" s="37">
        <v>34</v>
      </c>
      <c r="CW494" s="37">
        <v>2770</v>
      </c>
      <c r="CX494" s="37">
        <v>48</v>
      </c>
      <c r="CY494" s="37" t="s">
        <v>2496</v>
      </c>
      <c r="CZ494" s="37">
        <v>6</v>
      </c>
      <c r="DA494" s="37">
        <v>12</v>
      </c>
      <c r="DB494" s="37"/>
      <c r="DC49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4" s="37"/>
    </row>
    <row r="495" spans="1:108" ht="45" customHeight="1" x14ac:dyDescent="0.3">
      <c r="A495" s="50">
        <v>1019160101</v>
      </c>
      <c r="B495" s="37" t="s">
        <v>2427</v>
      </c>
      <c r="C495" s="81">
        <v>44809</v>
      </c>
      <c r="D495" s="81"/>
      <c r="E495" s="50"/>
      <c r="F495" s="50"/>
      <c r="G495" s="50"/>
      <c r="H495" s="50" t="s">
        <v>4102</v>
      </c>
      <c r="I495" s="50" t="s">
        <v>6749</v>
      </c>
      <c r="J495" s="37" t="str">
        <f>VLOOKUP(MATRIZ_PRINCIPAL_USUARIOS[[#This Row],[DUPLA]],DUPLAS[],2,0)</f>
        <v>ANGIE YARA - YORMARY MENECES</v>
      </c>
      <c r="K495" s="37" t="s">
        <v>1</v>
      </c>
      <c r="L495" s="37" t="s">
        <v>3749</v>
      </c>
      <c r="M495" s="37"/>
      <c r="N495" s="37" t="s">
        <v>3735</v>
      </c>
      <c r="O495" s="37" t="s">
        <v>6302</v>
      </c>
      <c r="P49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RICO URIBE</v>
      </c>
      <c r="Q495" s="81">
        <v>44339</v>
      </c>
      <c r="R495" s="50">
        <f t="shared" ca="1" si="35"/>
        <v>1</v>
      </c>
      <c r="S495" s="50">
        <f t="shared" ca="1" si="36"/>
        <v>9</v>
      </c>
      <c r="T495" s="50">
        <f t="shared" ca="1" si="37"/>
        <v>20</v>
      </c>
      <c r="U495" s="37" t="str">
        <f ca="1">IF(MATRIZ_PRINCIPAL_USUARIOS[[#This Row],[FECHA DE NACIMIENTO]]&gt;0,CONCATENATE(R495," AÑOS ",S495," MESES ",T495," DIAS "),"")</f>
        <v xml:space="preserve">1 AÑOS 9 MESES 20 DIAS </v>
      </c>
      <c r="V49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5" s="37" t="s">
        <v>130</v>
      </c>
      <c r="X495" s="37" t="s">
        <v>8</v>
      </c>
      <c r="Y495" s="37" t="s">
        <v>116</v>
      </c>
      <c r="Z495" s="37" t="s">
        <v>116</v>
      </c>
      <c r="AA495" s="37" t="s">
        <v>2496</v>
      </c>
      <c r="AB495" s="37" t="s">
        <v>2496</v>
      </c>
      <c r="AC495" s="37"/>
      <c r="AD495" s="37" t="s">
        <v>2518</v>
      </c>
      <c r="AE495" s="37"/>
      <c r="AF495" s="37" t="s">
        <v>2496</v>
      </c>
      <c r="AG495" s="37" t="s">
        <v>2496</v>
      </c>
      <c r="AH495" s="37" t="s">
        <v>2496</v>
      </c>
      <c r="AI495" s="37" t="s">
        <v>2496</v>
      </c>
      <c r="AJ495" s="37" t="s">
        <v>2496</v>
      </c>
      <c r="AK495" s="37" t="s">
        <v>2496</v>
      </c>
      <c r="AL495" s="37" t="s">
        <v>2496</v>
      </c>
      <c r="AM495" s="37" t="s">
        <v>8</v>
      </c>
      <c r="AN495" s="37" t="s">
        <v>116</v>
      </c>
      <c r="AO495" s="37" t="s">
        <v>140</v>
      </c>
      <c r="AP495" s="62" t="s">
        <v>143</v>
      </c>
      <c r="AQ495" s="37" t="s">
        <v>151</v>
      </c>
      <c r="AR495" s="37" t="s">
        <v>4539</v>
      </c>
      <c r="AS495" s="37"/>
      <c r="AT495" s="37" t="s">
        <v>6299</v>
      </c>
      <c r="AU495" s="37">
        <v>3185862882</v>
      </c>
      <c r="AV495" s="37"/>
      <c r="AW495" s="37">
        <v>1</v>
      </c>
      <c r="AX495" s="37" t="s">
        <v>135</v>
      </c>
      <c r="AY495" s="37" t="s">
        <v>2495</v>
      </c>
      <c r="AZ495" s="58" t="s">
        <v>3600</v>
      </c>
      <c r="BA495" s="37" t="s">
        <v>2496</v>
      </c>
      <c r="BB495" s="37" t="s">
        <v>2496</v>
      </c>
      <c r="BC495" s="37" t="s">
        <v>3654</v>
      </c>
      <c r="BD495" s="37" t="s">
        <v>2495</v>
      </c>
      <c r="BE495" s="37" t="s">
        <v>2434</v>
      </c>
      <c r="BF495" s="37" t="s">
        <v>2</v>
      </c>
      <c r="BG495" s="37">
        <v>1007519766</v>
      </c>
      <c r="BH495" s="37" t="s">
        <v>3912</v>
      </c>
      <c r="BI495" s="37" t="s">
        <v>3814</v>
      </c>
      <c r="BJ495" s="37" t="s">
        <v>6303</v>
      </c>
      <c r="BK495" s="37" t="s">
        <v>5558</v>
      </c>
      <c r="BL495" s="81">
        <v>36538</v>
      </c>
      <c r="BM495" s="37" t="s">
        <v>8</v>
      </c>
      <c r="BN495" s="37" t="s">
        <v>116</v>
      </c>
      <c r="BO495" s="37" t="s">
        <v>116</v>
      </c>
      <c r="BP495" s="37" t="s">
        <v>2</v>
      </c>
      <c r="BQ495" s="37">
        <v>1019087496</v>
      </c>
      <c r="BR495" s="37" t="s">
        <v>3948</v>
      </c>
      <c r="BS495" s="81" t="s">
        <v>4790</v>
      </c>
      <c r="BT495" s="37" t="s">
        <v>4250</v>
      </c>
      <c r="BU495" s="37" t="s">
        <v>6304</v>
      </c>
      <c r="BV495" s="81">
        <v>34260</v>
      </c>
      <c r="BW495" s="50">
        <f t="shared" ca="1" si="41"/>
        <v>29</v>
      </c>
      <c r="BX495" s="62" t="s">
        <v>8</v>
      </c>
      <c r="BY495" s="62" t="s">
        <v>116</v>
      </c>
      <c r="BZ495" s="62" t="s">
        <v>116</v>
      </c>
      <c r="CA495" s="37" t="s">
        <v>2</v>
      </c>
      <c r="CB495" s="37">
        <v>1007519766</v>
      </c>
      <c r="CC495" s="37" t="s">
        <v>3912</v>
      </c>
      <c r="CD495" s="37" t="s">
        <v>3814</v>
      </c>
      <c r="CE495" s="37" t="s">
        <v>6303</v>
      </c>
      <c r="CF495" s="37" t="s">
        <v>5558</v>
      </c>
      <c r="CG495" s="81">
        <v>36538</v>
      </c>
      <c r="CH495" s="50">
        <f t="shared" ca="1" si="38"/>
        <v>23</v>
      </c>
      <c r="CI495" s="62" t="s">
        <v>8</v>
      </c>
      <c r="CJ495" s="62" t="s">
        <v>116</v>
      </c>
      <c r="CK495" s="62" t="s">
        <v>116</v>
      </c>
      <c r="CL495" s="37" t="s">
        <v>2444</v>
      </c>
      <c r="CM495" s="37" t="s">
        <v>6305</v>
      </c>
      <c r="CN495" s="37" t="s">
        <v>2495</v>
      </c>
      <c r="CO495" s="81">
        <v>44810</v>
      </c>
      <c r="CP495" s="37" t="s">
        <v>2495</v>
      </c>
      <c r="CQ495" s="37" t="s">
        <v>2495</v>
      </c>
      <c r="CR495" s="37"/>
      <c r="CS495" s="37" t="s">
        <v>2495</v>
      </c>
      <c r="CT495" s="37"/>
      <c r="CU495" s="37"/>
      <c r="CV495" s="37">
        <v>49</v>
      </c>
      <c r="CW495" s="37">
        <v>2240</v>
      </c>
      <c r="CX495" s="37">
        <v>49</v>
      </c>
      <c r="CY495" s="37" t="s">
        <v>2496</v>
      </c>
      <c r="CZ495" s="37">
        <v>6</v>
      </c>
      <c r="DA495" s="37">
        <v>6</v>
      </c>
      <c r="DB495" s="37"/>
      <c r="DC49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5" s="37"/>
    </row>
    <row r="496" spans="1:108" ht="45" customHeight="1" x14ac:dyDescent="0.3">
      <c r="A496" s="50">
        <v>1243860881</v>
      </c>
      <c r="B496" s="37" t="s">
        <v>2427</v>
      </c>
      <c r="C496" s="81">
        <v>44809</v>
      </c>
      <c r="D496" s="81"/>
      <c r="E496" s="50"/>
      <c r="F496" s="50"/>
      <c r="G496" s="50"/>
      <c r="H496" s="50" t="s">
        <v>4102</v>
      </c>
      <c r="I496" s="50" t="s">
        <v>6747</v>
      </c>
      <c r="J496" s="37" t="str">
        <f>VLOOKUP(MATRIZ_PRINCIPAL_USUARIOS[[#This Row],[DUPLA]],DUPLAS[],2,0)</f>
        <v>EMILCE SANCHEZ - MARTHA PACASUCA</v>
      </c>
      <c r="K496" s="37" t="s">
        <v>1</v>
      </c>
      <c r="L496" s="37" t="s">
        <v>3694</v>
      </c>
      <c r="M496" s="37" t="s">
        <v>3897</v>
      </c>
      <c r="N496" s="37" t="s">
        <v>6306</v>
      </c>
      <c r="O496" s="37" t="s">
        <v>3759</v>
      </c>
      <c r="P49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 MATIAS RONDON  GIL</v>
      </c>
      <c r="Q496" s="81">
        <v>44568</v>
      </c>
      <c r="R496" s="50">
        <f t="shared" ca="1" si="35"/>
        <v>1</v>
      </c>
      <c r="S496" s="50">
        <f t="shared" ca="1" si="36"/>
        <v>2</v>
      </c>
      <c r="T496" s="50">
        <f t="shared" ca="1" si="37"/>
        <v>8</v>
      </c>
      <c r="U496" s="37" t="str">
        <f ca="1">IF(MATRIZ_PRINCIPAL_USUARIOS[[#This Row],[FECHA DE NACIMIENTO]]&gt;0,CONCATENATE(R496," AÑOS ",S496," MESES ",T496," DIAS "),"")</f>
        <v xml:space="preserve">1 AÑOS 2 MESES 8 DIAS </v>
      </c>
      <c r="V49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6" s="37" t="s">
        <v>129</v>
      </c>
      <c r="X496" s="37" t="s">
        <v>8</v>
      </c>
      <c r="Y496" s="37" t="s">
        <v>116</v>
      </c>
      <c r="Z496" s="37" t="s">
        <v>116</v>
      </c>
      <c r="AA496" s="37" t="s">
        <v>2496</v>
      </c>
      <c r="AB496" s="37" t="s">
        <v>2496</v>
      </c>
      <c r="AC496" s="37"/>
      <c r="AD496" s="37" t="s">
        <v>2518</v>
      </c>
      <c r="AE496" s="37"/>
      <c r="AF496" s="37" t="s">
        <v>2496</v>
      </c>
      <c r="AG496" s="37" t="s">
        <v>2496</v>
      </c>
      <c r="AH496" s="37" t="s">
        <v>2496</v>
      </c>
      <c r="AI496" s="37" t="s">
        <v>2496</v>
      </c>
      <c r="AJ496" s="37" t="s">
        <v>2496</v>
      </c>
      <c r="AK496" s="37" t="s">
        <v>2496</v>
      </c>
      <c r="AL496" s="37" t="s">
        <v>2496</v>
      </c>
      <c r="AM496" s="37" t="s">
        <v>8</v>
      </c>
      <c r="AN496" s="37" t="s">
        <v>116</v>
      </c>
      <c r="AO496" s="37" t="s">
        <v>140</v>
      </c>
      <c r="AP496" s="62" t="s">
        <v>143</v>
      </c>
      <c r="AQ496" s="37" t="s">
        <v>151</v>
      </c>
      <c r="AR496" s="37" t="s">
        <v>4539</v>
      </c>
      <c r="AS496" s="37"/>
      <c r="AT496" s="37" t="s">
        <v>6307</v>
      </c>
      <c r="AU496" s="37">
        <v>3102443994</v>
      </c>
      <c r="AV496" s="37">
        <v>3142991427</v>
      </c>
      <c r="AW496" s="37">
        <v>1</v>
      </c>
      <c r="AX496" s="37" t="s">
        <v>135</v>
      </c>
      <c r="AY496" s="37" t="s">
        <v>2495</v>
      </c>
      <c r="AZ496" s="58"/>
      <c r="BA496" s="37" t="s">
        <v>2496</v>
      </c>
      <c r="BB496" s="37" t="s">
        <v>2496</v>
      </c>
      <c r="BC496" s="37" t="s">
        <v>3607</v>
      </c>
      <c r="BD496" s="37"/>
      <c r="BE496" s="37" t="s">
        <v>2434</v>
      </c>
      <c r="BF496" s="37" t="s">
        <v>2</v>
      </c>
      <c r="BG496" s="37">
        <v>1023006961</v>
      </c>
      <c r="BH496" s="37" t="s">
        <v>3874</v>
      </c>
      <c r="BI496" s="37" t="s">
        <v>3810</v>
      </c>
      <c r="BJ496" s="37" t="s">
        <v>6308</v>
      </c>
      <c r="BK496" s="37" t="s">
        <v>6309</v>
      </c>
      <c r="BL496" s="81">
        <v>34947</v>
      </c>
      <c r="BM496" s="37" t="s">
        <v>8</v>
      </c>
      <c r="BN496" s="37" t="s">
        <v>116</v>
      </c>
      <c r="BO496" s="37" t="s">
        <v>116</v>
      </c>
      <c r="BP496" s="37" t="s">
        <v>2</v>
      </c>
      <c r="BQ496" s="37">
        <v>1014248860</v>
      </c>
      <c r="BR496" s="37" t="s">
        <v>3705</v>
      </c>
      <c r="BS496" s="81" t="s">
        <v>3694</v>
      </c>
      <c r="BT496" s="37" t="s">
        <v>3767</v>
      </c>
      <c r="BU496" s="37" t="s">
        <v>3894</v>
      </c>
      <c r="BV496" s="81"/>
      <c r="BW496" s="50" t="str">
        <f t="shared" si="41"/>
        <v/>
      </c>
      <c r="BX496" s="62" t="s">
        <v>8</v>
      </c>
      <c r="BY496" s="62" t="s">
        <v>116</v>
      </c>
      <c r="BZ496" s="62" t="s">
        <v>116</v>
      </c>
      <c r="CA496" s="37" t="s">
        <v>2</v>
      </c>
      <c r="CB496" s="37">
        <v>1023006961</v>
      </c>
      <c r="CC496" s="37" t="s">
        <v>5716</v>
      </c>
      <c r="CD496" s="37" t="s">
        <v>3810</v>
      </c>
      <c r="CE496" s="37" t="s">
        <v>3759</v>
      </c>
      <c r="CF496" s="37" t="s">
        <v>6309</v>
      </c>
      <c r="CG496" s="81">
        <v>34947</v>
      </c>
      <c r="CH496" s="50">
        <f t="shared" ca="1" si="38"/>
        <v>27</v>
      </c>
      <c r="CI496" s="62" t="s">
        <v>8</v>
      </c>
      <c r="CJ496" s="62" t="s">
        <v>116</v>
      </c>
      <c r="CK496" s="62" t="s">
        <v>116</v>
      </c>
      <c r="CL496" s="37" t="s">
        <v>2443</v>
      </c>
      <c r="CM496" s="37" t="s">
        <v>2457</v>
      </c>
      <c r="CN496" s="37" t="s">
        <v>2495</v>
      </c>
      <c r="CO496" s="81">
        <v>44810</v>
      </c>
      <c r="CP496" s="37" t="s">
        <v>2495</v>
      </c>
      <c r="CQ496" s="37" t="s">
        <v>2495</v>
      </c>
      <c r="CR496" s="37">
        <v>7</v>
      </c>
      <c r="CS496" s="37" t="s">
        <v>2496</v>
      </c>
      <c r="CT496" s="37"/>
      <c r="CU496" s="37"/>
      <c r="CV496" s="37">
        <v>40</v>
      </c>
      <c r="CW496" s="37">
        <v>3450</v>
      </c>
      <c r="CX496" s="37">
        <v>51</v>
      </c>
      <c r="CY496" s="37" t="s">
        <v>2495</v>
      </c>
      <c r="CZ496" s="37">
        <v>6</v>
      </c>
      <c r="DA496" s="37">
        <v>8</v>
      </c>
      <c r="DB496" s="37"/>
      <c r="DC49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6" s="37"/>
    </row>
    <row r="497" spans="1:108" ht="45" customHeight="1" x14ac:dyDescent="0.3">
      <c r="A497" s="50">
        <v>1027541893</v>
      </c>
      <c r="B497" s="37" t="s">
        <v>2428</v>
      </c>
      <c r="C497" s="81">
        <v>44866</v>
      </c>
      <c r="D497" s="81">
        <v>44867</v>
      </c>
      <c r="E497" s="50" t="s">
        <v>6856</v>
      </c>
      <c r="F497" s="50" t="e">
        <f>VLOOKUP(MATRIZ_PRINCIPAL_USUARIOS[[#This Row],[NOMBRE COMPLETO]],$E$659:$E$682,1,0)</f>
        <v>#N/A</v>
      </c>
      <c r="G497" s="50"/>
      <c r="H497" s="50" t="s">
        <v>4102</v>
      </c>
      <c r="I497" s="50" t="s">
        <v>6747</v>
      </c>
      <c r="J497" s="37" t="str">
        <f>VLOOKUP(MATRIZ_PRINCIPAL_USUARIOS[[#This Row],[DUPLA]],DUPLAS[],2,0)</f>
        <v>EMILCE SANCHEZ - MARTHA PACASUCA</v>
      </c>
      <c r="K497" s="37" t="s">
        <v>1</v>
      </c>
      <c r="L497" s="37" t="s">
        <v>6857</v>
      </c>
      <c r="M497" s="37" t="s">
        <v>3694</v>
      </c>
      <c r="N497" s="37" t="s">
        <v>4315</v>
      </c>
      <c r="O497" s="37" t="s">
        <v>3760</v>
      </c>
      <c r="P49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 DANIEL FONSECA  SUAREZ</v>
      </c>
      <c r="Q497" s="81">
        <v>43964</v>
      </c>
      <c r="R497" s="50">
        <f t="shared" ca="1" si="35"/>
        <v>2</v>
      </c>
      <c r="S497" s="50">
        <f t="shared" ca="1" si="36"/>
        <v>10</v>
      </c>
      <c r="T497" s="50">
        <f t="shared" ca="1" si="37"/>
        <v>2</v>
      </c>
      <c r="U497" s="37" t="str">
        <f ca="1">IF(MATRIZ_PRINCIPAL_USUARIOS[[#This Row],[FECHA DE NACIMIENTO]]&gt;0,CONCATENATE(R497," AÑOS ",S497," MESES ",T497," DIAS "),"")</f>
        <v xml:space="preserve">2 AÑOS 10 MESES 2 DIAS </v>
      </c>
      <c r="V49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7" s="166" t="s">
        <v>129</v>
      </c>
      <c r="X497" s="37" t="s">
        <v>8</v>
      </c>
      <c r="Y497" s="37" t="s">
        <v>116</v>
      </c>
      <c r="Z497" s="37" t="s">
        <v>116</v>
      </c>
      <c r="AA497" s="37" t="s">
        <v>2496</v>
      </c>
      <c r="AB497" s="37" t="s">
        <v>2496</v>
      </c>
      <c r="AC497" s="37"/>
      <c r="AD497" s="37" t="s">
        <v>2518</v>
      </c>
      <c r="AE497" s="37"/>
      <c r="AF497" s="37" t="s">
        <v>2496</v>
      </c>
      <c r="AG497" s="37" t="s">
        <v>2496</v>
      </c>
      <c r="AH497" s="37" t="s">
        <v>2496</v>
      </c>
      <c r="AI497" s="37" t="s">
        <v>2496</v>
      </c>
      <c r="AJ497" s="37" t="s">
        <v>2496</v>
      </c>
      <c r="AK497" s="37" t="s">
        <v>2496</v>
      </c>
      <c r="AL497" s="37" t="s">
        <v>2496</v>
      </c>
      <c r="AM497" s="37" t="s">
        <v>8</v>
      </c>
      <c r="AN497" s="37" t="s">
        <v>116</v>
      </c>
      <c r="AO497" s="37" t="s">
        <v>140</v>
      </c>
      <c r="AP497" s="62" t="s">
        <v>143</v>
      </c>
      <c r="AQ497" s="37" t="s">
        <v>151</v>
      </c>
      <c r="AR497" s="37" t="s">
        <v>4102</v>
      </c>
      <c r="AS497" s="37"/>
      <c r="AT497" s="37" t="s">
        <v>6734</v>
      </c>
      <c r="AU497" s="37">
        <v>3015896835</v>
      </c>
      <c r="AV497" s="37"/>
      <c r="AW497" s="37">
        <v>1</v>
      </c>
      <c r="AX497" s="37" t="s">
        <v>135</v>
      </c>
      <c r="AY497" s="37"/>
      <c r="AZ497" s="58"/>
      <c r="BA497" s="37" t="s">
        <v>2496</v>
      </c>
      <c r="BB497" s="37" t="s">
        <v>2496</v>
      </c>
      <c r="BC497" s="37"/>
      <c r="BD497" s="37"/>
      <c r="BE497" s="37" t="s">
        <v>2440</v>
      </c>
      <c r="BF497" s="37" t="s">
        <v>2</v>
      </c>
      <c r="BG497" s="37">
        <v>24712968</v>
      </c>
      <c r="BH497" s="37" t="s">
        <v>6726</v>
      </c>
      <c r="BI497" s="37"/>
      <c r="BJ497" s="37" t="s">
        <v>5598</v>
      </c>
      <c r="BK497" s="37" t="s">
        <v>5558</v>
      </c>
      <c r="BL497" s="81">
        <v>29069</v>
      </c>
      <c r="BM497" s="37" t="s">
        <v>8</v>
      </c>
      <c r="BN497" s="37" t="s">
        <v>26</v>
      </c>
      <c r="BO497" s="37" t="s">
        <v>3496</v>
      </c>
      <c r="BP497" s="37"/>
      <c r="BQ497" s="37"/>
      <c r="BR497" s="37"/>
      <c r="BS497" s="81"/>
      <c r="BT497" s="37"/>
      <c r="BU497" s="37"/>
      <c r="BV497" s="81"/>
      <c r="BW497" s="50" t="str">
        <f t="shared" si="41"/>
        <v/>
      </c>
      <c r="BX497" s="62"/>
      <c r="BY497" s="62"/>
      <c r="BZ497" s="62"/>
      <c r="CA497" s="37" t="s">
        <v>2</v>
      </c>
      <c r="CB497" s="37">
        <v>1003629836</v>
      </c>
      <c r="CC497" s="37" t="s">
        <v>6858</v>
      </c>
      <c r="CD497" s="37"/>
      <c r="CE497" s="37" t="s">
        <v>3760</v>
      </c>
      <c r="CF497" s="37" t="s">
        <v>5598</v>
      </c>
      <c r="CG497" s="81">
        <v>37116</v>
      </c>
      <c r="CH497" s="50">
        <f t="shared" ca="1" si="38"/>
        <v>21</v>
      </c>
      <c r="CI497" s="62" t="s">
        <v>8</v>
      </c>
      <c r="CJ497" s="62" t="s">
        <v>116</v>
      </c>
      <c r="CK497" s="62" t="s">
        <v>116</v>
      </c>
      <c r="CL497" s="37" t="s">
        <v>2443</v>
      </c>
      <c r="CM497" s="37" t="s">
        <v>2457</v>
      </c>
      <c r="CN497" s="37" t="s">
        <v>2495</v>
      </c>
      <c r="CO497" s="81"/>
      <c r="CP497" s="37" t="s">
        <v>2495</v>
      </c>
      <c r="CQ497" s="37" t="s">
        <v>2495</v>
      </c>
      <c r="CR497" s="37"/>
      <c r="CS497" s="37" t="s">
        <v>2496</v>
      </c>
      <c r="CT497" s="37"/>
      <c r="CU497" s="37"/>
      <c r="CV497" s="37"/>
      <c r="CW497" s="37"/>
      <c r="CX497" s="37"/>
      <c r="CY497" s="37"/>
      <c r="CZ497" s="37">
        <v>6</v>
      </c>
      <c r="DA497" s="37">
        <v>9</v>
      </c>
      <c r="DB497" s="37"/>
      <c r="DC49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7" s="37"/>
    </row>
    <row r="498" spans="1:108" ht="45" customHeight="1" x14ac:dyDescent="0.3">
      <c r="A498" s="50">
        <v>1023047678</v>
      </c>
      <c r="B498" s="37" t="s">
        <v>2428</v>
      </c>
      <c r="C498" s="81">
        <v>44809</v>
      </c>
      <c r="D498" s="81">
        <v>44866</v>
      </c>
      <c r="E498" s="50"/>
      <c r="F498" s="50" t="e">
        <f>VLOOKUP(MATRIZ_PRINCIPAL_USUARIOS[[#This Row],[NOMBRE COMPLETO]],$E$659:$E$682,1,0)</f>
        <v>#N/A</v>
      </c>
      <c r="G498" s="50"/>
      <c r="H498" s="50" t="s">
        <v>4102</v>
      </c>
      <c r="I498" s="50" t="s">
        <v>6747</v>
      </c>
      <c r="J498" s="37" t="str">
        <f>VLOOKUP(MATRIZ_PRINCIPAL_USUARIOS[[#This Row],[DUPLA]],DUPLAS[],2,0)</f>
        <v>EMILCE SANCHEZ - MARTHA PACASUCA</v>
      </c>
      <c r="K498" s="37" t="s">
        <v>1</v>
      </c>
      <c r="L498" s="37" t="s">
        <v>4410</v>
      </c>
      <c r="M498" s="37" t="s">
        <v>3833</v>
      </c>
      <c r="N498" s="37" t="s">
        <v>4411</v>
      </c>
      <c r="O498" s="37" t="s">
        <v>3697</v>
      </c>
      <c r="P49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ASLY SARAI SOSA MEJIA</v>
      </c>
      <c r="Q498" s="81">
        <v>44540</v>
      </c>
      <c r="R498" s="50">
        <f t="shared" ca="1" si="35"/>
        <v>1</v>
      </c>
      <c r="S498" s="50">
        <f t="shared" ca="1" si="36"/>
        <v>3</v>
      </c>
      <c r="T498" s="50">
        <f t="shared" ca="1" si="37"/>
        <v>5</v>
      </c>
      <c r="U498" s="37" t="str">
        <f ca="1">IF(MATRIZ_PRINCIPAL_USUARIOS[[#This Row],[FECHA DE NACIMIENTO]]&gt;0,CONCATENATE(R498," AÑOS ",S498," MESES ",T498," DIAS "),"")</f>
        <v xml:space="preserve">1 AÑOS 3 MESES 5 DIAS </v>
      </c>
      <c r="V49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8" s="37" t="s">
        <v>130</v>
      </c>
      <c r="X498" s="37" t="s">
        <v>8</v>
      </c>
      <c r="Y498" s="37" t="s">
        <v>116</v>
      </c>
      <c r="Z498" s="37" t="s">
        <v>116</v>
      </c>
      <c r="AA498" s="37" t="s">
        <v>2496</v>
      </c>
      <c r="AB498" s="37" t="s">
        <v>2496</v>
      </c>
      <c r="AC498" s="37"/>
      <c r="AD498" s="37" t="s">
        <v>2518</v>
      </c>
      <c r="AE498" s="37"/>
      <c r="AF498" s="37" t="s">
        <v>2496</v>
      </c>
      <c r="AG498" s="37" t="s">
        <v>2496</v>
      </c>
      <c r="AH498" s="37" t="s">
        <v>2496</v>
      </c>
      <c r="AI498" s="37" t="s">
        <v>2496</v>
      </c>
      <c r="AJ498" s="37" t="s">
        <v>2496</v>
      </c>
      <c r="AK498" s="37" t="s">
        <v>2496</v>
      </c>
      <c r="AL498" s="37" t="s">
        <v>2496</v>
      </c>
      <c r="AM498" s="37" t="s">
        <v>8</v>
      </c>
      <c r="AN498" s="37" t="s">
        <v>116</v>
      </c>
      <c r="AO498" s="37" t="s">
        <v>140</v>
      </c>
      <c r="AP498" s="62" t="s">
        <v>143</v>
      </c>
      <c r="AQ498" s="37" t="s">
        <v>151</v>
      </c>
      <c r="AR498" s="37" t="s">
        <v>4102</v>
      </c>
      <c r="AS498" s="37"/>
      <c r="AT498" s="37" t="s">
        <v>6310</v>
      </c>
      <c r="AU498" s="37">
        <v>3118450659</v>
      </c>
      <c r="AV498" s="37"/>
      <c r="AW498" s="37">
        <v>1</v>
      </c>
      <c r="AX498" s="37" t="s">
        <v>135</v>
      </c>
      <c r="AY498" s="37" t="s">
        <v>2495</v>
      </c>
      <c r="AZ498" s="58" t="s">
        <v>3592</v>
      </c>
      <c r="BA498" s="37" t="s">
        <v>2496</v>
      </c>
      <c r="BB498" s="37" t="s">
        <v>2496</v>
      </c>
      <c r="BC498" s="37" t="s">
        <v>3607</v>
      </c>
      <c r="BD498" s="37"/>
      <c r="BE498" s="37" t="s">
        <v>2438</v>
      </c>
      <c r="BF498" s="37" t="s">
        <v>2</v>
      </c>
      <c r="BG498" s="37">
        <v>1000990928</v>
      </c>
      <c r="BH498" s="37" t="s">
        <v>3884</v>
      </c>
      <c r="BI498" s="37" t="s">
        <v>3696</v>
      </c>
      <c r="BJ498" s="37" t="s">
        <v>3697</v>
      </c>
      <c r="BK498" s="37" t="s">
        <v>4385</v>
      </c>
      <c r="BL498" s="81">
        <v>37683</v>
      </c>
      <c r="BM498" s="37" t="s">
        <v>8</v>
      </c>
      <c r="BN498" s="37" t="s">
        <v>116</v>
      </c>
      <c r="BO498" s="37" t="s">
        <v>116</v>
      </c>
      <c r="BP498" s="37"/>
      <c r="BQ498" s="37"/>
      <c r="BR498" s="37"/>
      <c r="BS498" s="81"/>
      <c r="BT498" s="37"/>
      <c r="BU498" s="37"/>
      <c r="BV498" s="81"/>
      <c r="BW498" s="50" t="str">
        <f t="shared" si="41"/>
        <v/>
      </c>
      <c r="BX498" s="62"/>
      <c r="BY498" s="62"/>
      <c r="BZ498" s="62"/>
      <c r="CA498" s="37" t="s">
        <v>3</v>
      </c>
      <c r="CB498" s="37">
        <v>1022929321</v>
      </c>
      <c r="CC498" s="37" t="s">
        <v>3932</v>
      </c>
      <c r="CD498" s="37" t="s">
        <v>3814</v>
      </c>
      <c r="CE498" s="37" t="s">
        <v>3697</v>
      </c>
      <c r="CF498" s="37" t="s">
        <v>4385</v>
      </c>
      <c r="CG498" s="81"/>
      <c r="CH498" s="50" t="str">
        <f t="shared" si="38"/>
        <v/>
      </c>
      <c r="CI498" s="62" t="s">
        <v>8</v>
      </c>
      <c r="CJ498" s="62" t="s">
        <v>116</v>
      </c>
      <c r="CK498" s="62" t="s">
        <v>116</v>
      </c>
      <c r="CL498" s="37" t="s">
        <v>2443</v>
      </c>
      <c r="CM498" s="37" t="s">
        <v>2466</v>
      </c>
      <c r="CN498" s="37" t="s">
        <v>2495</v>
      </c>
      <c r="CO498" s="81">
        <v>44811</v>
      </c>
      <c r="CP498" s="37" t="s">
        <v>2496</v>
      </c>
      <c r="CQ498" s="37" t="s">
        <v>2495</v>
      </c>
      <c r="CR498" s="37">
        <v>1</v>
      </c>
      <c r="CS498" s="37" t="s">
        <v>2496</v>
      </c>
      <c r="CT498" s="37"/>
      <c r="CU498" s="37"/>
      <c r="CV498" s="37"/>
      <c r="CW498" s="37"/>
      <c r="CX498" s="37"/>
      <c r="CY498" s="37"/>
      <c r="CZ498" s="37">
        <v>6</v>
      </c>
      <c r="DA498" s="37">
        <v>9</v>
      </c>
      <c r="DB498" s="37"/>
      <c r="DC49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498" s="37"/>
    </row>
    <row r="499" spans="1:108" ht="45" customHeight="1" x14ac:dyDescent="0.3">
      <c r="A499" s="50">
        <v>1023983816</v>
      </c>
      <c r="B499" s="37" t="s">
        <v>2427</v>
      </c>
      <c r="C499" s="81">
        <v>44816</v>
      </c>
      <c r="D499" s="81"/>
      <c r="E499" s="50"/>
      <c r="F499" s="50"/>
      <c r="G499" s="50"/>
      <c r="H499" s="50" t="s">
        <v>4102</v>
      </c>
      <c r="I499" s="50" t="s">
        <v>6114</v>
      </c>
      <c r="J499" s="37" t="str">
        <f>VLOOKUP(MATRIZ_PRINCIPAL_USUARIOS[[#This Row],[DUPLA]],DUPLAS[],2,0)</f>
        <v>ANDREA ROJAS - TATIANA</v>
      </c>
      <c r="K499" s="37" t="s">
        <v>1</v>
      </c>
      <c r="L499" s="37" t="s">
        <v>3831</v>
      </c>
      <c r="M499" s="37" t="s">
        <v>3782</v>
      </c>
      <c r="N499" s="37" t="s">
        <v>3781</v>
      </c>
      <c r="O499" s="37" t="s">
        <v>2635</v>
      </c>
      <c r="P49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DAVID VILLAMIL FONSECA</v>
      </c>
      <c r="Q499" s="81">
        <v>43455</v>
      </c>
      <c r="R499" s="50">
        <f t="shared" ca="1" si="35"/>
        <v>4</v>
      </c>
      <c r="S499" s="50">
        <f t="shared" ca="1" si="36"/>
        <v>2</v>
      </c>
      <c r="T499" s="50">
        <f t="shared" ca="1" si="37"/>
        <v>22</v>
      </c>
      <c r="U499" s="37" t="str">
        <f ca="1">IF(MATRIZ_PRINCIPAL_USUARIOS[[#This Row],[FECHA DE NACIMIENTO]]&gt;0,CONCATENATE(R499," AÑOS ",S499," MESES ",T499," DIAS "),"")</f>
        <v xml:space="preserve">4 AÑOS 2 MESES 22 DIAS </v>
      </c>
      <c r="V49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499" s="37" t="s">
        <v>129</v>
      </c>
      <c r="X499" s="37" t="s">
        <v>8</v>
      </c>
      <c r="Y499" s="37" t="s">
        <v>116</v>
      </c>
      <c r="Z499" s="37" t="s">
        <v>116</v>
      </c>
      <c r="AA499" s="37" t="s">
        <v>2496</v>
      </c>
      <c r="AB499" s="37" t="s">
        <v>2496</v>
      </c>
      <c r="AC499" s="37"/>
      <c r="AD499" s="37" t="s">
        <v>2518</v>
      </c>
      <c r="AE499" s="37"/>
      <c r="AF499" s="37" t="s">
        <v>2496</v>
      </c>
      <c r="AG499" s="37" t="s">
        <v>2496</v>
      </c>
      <c r="AH499" s="37" t="s">
        <v>2496</v>
      </c>
      <c r="AI499" s="37" t="s">
        <v>2496</v>
      </c>
      <c r="AJ499" s="37" t="s">
        <v>2496</v>
      </c>
      <c r="AK499" s="37" t="s">
        <v>2496</v>
      </c>
      <c r="AL499" s="37" t="s">
        <v>2496</v>
      </c>
      <c r="AM499" s="37" t="s">
        <v>8</v>
      </c>
      <c r="AN499" s="37" t="s">
        <v>116</v>
      </c>
      <c r="AO499" s="37" t="s">
        <v>140</v>
      </c>
      <c r="AP499" s="62" t="s">
        <v>143</v>
      </c>
      <c r="AQ499" s="37" t="s">
        <v>151</v>
      </c>
      <c r="AR499" s="37" t="s">
        <v>6114</v>
      </c>
      <c r="AS499" s="37"/>
      <c r="AT499" s="37" t="s">
        <v>6316</v>
      </c>
      <c r="AU499" s="37"/>
      <c r="AV499" s="37"/>
      <c r="AW499" s="37">
        <v>1</v>
      </c>
      <c r="AX499" s="37" t="s">
        <v>135</v>
      </c>
      <c r="AY499" s="37" t="s">
        <v>2496</v>
      </c>
      <c r="AZ499" s="58"/>
      <c r="BA499" s="37" t="s">
        <v>2496</v>
      </c>
      <c r="BB499" s="37" t="s">
        <v>2496</v>
      </c>
      <c r="BC499" s="37" t="s">
        <v>3654</v>
      </c>
      <c r="BD499" s="37"/>
      <c r="BE499" s="37" t="s">
        <v>2440</v>
      </c>
      <c r="BF499" s="37" t="s">
        <v>2</v>
      </c>
      <c r="BG499" s="37">
        <v>46452305</v>
      </c>
      <c r="BH499" s="37" t="s">
        <v>3912</v>
      </c>
      <c r="BI499" s="37" t="s">
        <v>3852</v>
      </c>
      <c r="BJ499" s="37" t="s">
        <v>3781</v>
      </c>
      <c r="BK499" s="37" t="s">
        <v>2635</v>
      </c>
      <c r="BL499" s="81">
        <v>24029</v>
      </c>
      <c r="BM499" s="37" t="s">
        <v>8</v>
      </c>
      <c r="BN499" s="37" t="s">
        <v>38</v>
      </c>
      <c r="BO499" s="37" t="s">
        <v>3216</v>
      </c>
      <c r="BP499" s="37"/>
      <c r="BQ499" s="37"/>
      <c r="BR499" s="37"/>
      <c r="BS499" s="81"/>
      <c r="BT499" s="37"/>
      <c r="BU499" s="37"/>
      <c r="BV499" s="81"/>
      <c r="BW499" s="50" t="str">
        <f t="shared" si="41"/>
        <v/>
      </c>
      <c r="BX499" s="62"/>
      <c r="BY499" s="62"/>
      <c r="BZ499" s="62"/>
      <c r="CA499" s="37" t="s">
        <v>2</v>
      </c>
      <c r="CB499" s="37">
        <v>53095254</v>
      </c>
      <c r="CC499" s="37" t="s">
        <v>6317</v>
      </c>
      <c r="CD499" s="37" t="s">
        <v>3777</v>
      </c>
      <c r="CE499" s="37" t="s">
        <v>3781</v>
      </c>
      <c r="CF499" s="37" t="s">
        <v>2635</v>
      </c>
      <c r="CG499" s="81"/>
      <c r="CH499" s="50" t="str">
        <f t="shared" si="38"/>
        <v/>
      </c>
      <c r="CI499" s="62"/>
      <c r="CJ499" s="62"/>
      <c r="CK499" s="62"/>
      <c r="CL499" s="37" t="s">
        <v>2443</v>
      </c>
      <c r="CM499" s="37" t="s">
        <v>2457</v>
      </c>
      <c r="CN499" s="37" t="s">
        <v>2495</v>
      </c>
      <c r="CO499" s="81">
        <v>44819</v>
      </c>
      <c r="CP499" s="37" t="s">
        <v>2495</v>
      </c>
      <c r="CQ499" s="37" t="s">
        <v>2495</v>
      </c>
      <c r="CR499" s="37">
        <v>1</v>
      </c>
      <c r="CS499" s="37" t="s">
        <v>2496</v>
      </c>
      <c r="CT499" s="37"/>
      <c r="CU499" s="37"/>
      <c r="CV499" s="37"/>
      <c r="CW499" s="37"/>
      <c r="CX499" s="37"/>
      <c r="CY499" s="37"/>
      <c r="CZ499" s="37"/>
      <c r="DA499" s="37"/>
      <c r="DB499" s="37"/>
      <c r="DC49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499" s="37"/>
    </row>
    <row r="500" spans="1:108" ht="45" customHeight="1" x14ac:dyDescent="0.3">
      <c r="A500" s="50">
        <v>1028675409</v>
      </c>
      <c r="B500" s="37" t="s">
        <v>2427</v>
      </c>
      <c r="C500" s="81">
        <v>44816</v>
      </c>
      <c r="D500" s="81"/>
      <c r="E500" s="50"/>
      <c r="F500" s="50"/>
      <c r="G500" s="50"/>
      <c r="H500" s="50" t="s">
        <v>4102</v>
      </c>
      <c r="I500" s="50" t="s">
        <v>7220</v>
      </c>
      <c r="J500" s="37" t="str">
        <f>VLOOKUP(MATRIZ_PRINCIPAL_USUARIOS[[#This Row],[DUPLA]],DUPLAS[],2,0)</f>
        <v>MONICA</v>
      </c>
      <c r="K500" s="37" t="s">
        <v>1</v>
      </c>
      <c r="L500" s="37" t="s">
        <v>6318</v>
      </c>
      <c r="M500" s="37" t="s">
        <v>5616</v>
      </c>
      <c r="N500" s="37" t="s">
        <v>4091</v>
      </c>
      <c r="O500" s="37" t="s">
        <v>6319</v>
      </c>
      <c r="P50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VALERIS  JOSE  COLINA REFUNJOL </v>
      </c>
      <c r="Q500" s="81">
        <v>44298</v>
      </c>
      <c r="R500" s="50">
        <f t="shared" ca="1" si="35"/>
        <v>1</v>
      </c>
      <c r="S500" s="50">
        <f t="shared" ca="1" si="36"/>
        <v>11</v>
      </c>
      <c r="T500" s="50">
        <f t="shared" ca="1" si="37"/>
        <v>3</v>
      </c>
      <c r="U500" s="37" t="str">
        <f ca="1">IF(MATRIZ_PRINCIPAL_USUARIOS[[#This Row],[FECHA DE NACIMIENTO]]&gt;0,CONCATENATE(R500," AÑOS ",S500," MESES ",T500," DIAS "),"")</f>
        <v xml:space="preserve">1 AÑOS 11 MESES 3 DIAS </v>
      </c>
      <c r="V50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0" s="37" t="s">
        <v>130</v>
      </c>
      <c r="X500" s="37" t="s">
        <v>8</v>
      </c>
      <c r="Y500" s="37" t="s">
        <v>116</v>
      </c>
      <c r="Z500" s="37" t="s">
        <v>116</v>
      </c>
      <c r="AA500" s="37" t="s">
        <v>2496</v>
      </c>
      <c r="AB500" s="37" t="s">
        <v>2496</v>
      </c>
      <c r="AC500" s="37"/>
      <c r="AD500" s="37" t="s">
        <v>2518</v>
      </c>
      <c r="AE500" s="37"/>
      <c r="AF500" s="37" t="s">
        <v>2496</v>
      </c>
      <c r="AG500" s="37" t="s">
        <v>2496</v>
      </c>
      <c r="AH500" s="37" t="s">
        <v>2496</v>
      </c>
      <c r="AI500" s="37" t="s">
        <v>2496</v>
      </c>
      <c r="AJ500" s="37" t="s">
        <v>2496</v>
      </c>
      <c r="AK500" s="37" t="s">
        <v>2496</v>
      </c>
      <c r="AL500" s="37" t="s">
        <v>2496</v>
      </c>
      <c r="AM500" s="37" t="s">
        <v>8</v>
      </c>
      <c r="AN500" s="37" t="s">
        <v>116</v>
      </c>
      <c r="AO500" s="37" t="s">
        <v>140</v>
      </c>
      <c r="AP500" s="62" t="s">
        <v>143</v>
      </c>
      <c r="AQ500" s="37" t="s">
        <v>151</v>
      </c>
      <c r="AR500" s="37" t="s">
        <v>6251</v>
      </c>
      <c r="AS500" s="37"/>
      <c r="AT500" s="37" t="s">
        <v>6320</v>
      </c>
      <c r="AU500" s="37">
        <v>311724246</v>
      </c>
      <c r="AV500" s="37"/>
      <c r="AW500" s="37">
        <v>1</v>
      </c>
      <c r="AX500" s="37" t="s">
        <v>135</v>
      </c>
      <c r="AY500" s="37" t="s">
        <v>2496</v>
      </c>
      <c r="AZ500" s="58"/>
      <c r="BA500" s="37" t="s">
        <v>2496</v>
      </c>
      <c r="BB500" s="37" t="s">
        <v>2496</v>
      </c>
      <c r="BC500" s="37" t="s">
        <v>3654</v>
      </c>
      <c r="BD500" s="37" t="s">
        <v>2496</v>
      </c>
      <c r="BE500" s="37" t="s">
        <v>2434</v>
      </c>
      <c r="BF500" s="37" t="s">
        <v>4</v>
      </c>
      <c r="BG500" s="37">
        <v>4657590</v>
      </c>
      <c r="BH500" s="37" t="s">
        <v>6321</v>
      </c>
      <c r="BI500" s="37"/>
      <c r="BJ500" s="37" t="s">
        <v>6322</v>
      </c>
      <c r="BK500" s="37" t="s">
        <v>4815</v>
      </c>
      <c r="BL500" s="81">
        <v>32191</v>
      </c>
      <c r="BM500" s="37" t="s">
        <v>9</v>
      </c>
      <c r="BN500" s="37"/>
      <c r="BO500" s="37"/>
      <c r="BP500" s="37"/>
      <c r="BQ500" s="37"/>
      <c r="BR500" s="37"/>
      <c r="BS500" s="81"/>
      <c r="BT500" s="37"/>
      <c r="BU500" s="37"/>
      <c r="BV500" s="81"/>
      <c r="BW500" s="50" t="str">
        <f t="shared" si="41"/>
        <v/>
      </c>
      <c r="BX500" s="62"/>
      <c r="BY500" s="62"/>
      <c r="BZ500" s="62"/>
      <c r="CA500" s="37" t="s">
        <v>4</v>
      </c>
      <c r="CB500" s="37">
        <v>4657590</v>
      </c>
      <c r="CC500" s="37" t="s">
        <v>6321</v>
      </c>
      <c r="CD500" s="37"/>
      <c r="CE500" s="37" t="s">
        <v>6322</v>
      </c>
      <c r="CF500" s="37" t="s">
        <v>4815</v>
      </c>
      <c r="CG500" s="81">
        <v>32191</v>
      </c>
      <c r="CH500" s="50">
        <f t="shared" ca="1" si="38"/>
        <v>35</v>
      </c>
      <c r="CI500" s="62" t="s">
        <v>9</v>
      </c>
      <c r="CJ500" s="62"/>
      <c r="CK500" s="62"/>
      <c r="CL500" s="37" t="s">
        <v>2443</v>
      </c>
      <c r="CM500" s="37" t="s">
        <v>2457</v>
      </c>
      <c r="CN500" s="37" t="s">
        <v>2495</v>
      </c>
      <c r="CO500" s="81">
        <v>44819</v>
      </c>
      <c r="CP500" s="37" t="s">
        <v>2495</v>
      </c>
      <c r="CQ500" s="37" t="s">
        <v>2496</v>
      </c>
      <c r="CR500" s="37" t="s">
        <v>4082</v>
      </c>
      <c r="CS500" s="37" t="s">
        <v>2496</v>
      </c>
      <c r="CT500" s="37"/>
      <c r="CU500" s="37"/>
      <c r="CV500" s="37">
        <v>39</v>
      </c>
      <c r="CW500" s="37">
        <v>3025</v>
      </c>
      <c r="CX500" s="37">
        <v>50</v>
      </c>
      <c r="CY500" s="37"/>
      <c r="CZ500" s="37"/>
      <c r="DA500" s="37"/>
      <c r="DB500" s="37"/>
      <c r="DC50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0" s="37"/>
    </row>
    <row r="501" spans="1:108" ht="45" customHeight="1" x14ac:dyDescent="0.3">
      <c r="A501" s="158">
        <v>16012018237</v>
      </c>
      <c r="B501" s="37" t="s">
        <v>2427</v>
      </c>
      <c r="C501" s="81">
        <v>44816</v>
      </c>
      <c r="D501" s="81"/>
      <c r="E501" s="50"/>
      <c r="F501" s="50"/>
      <c r="G501" s="50"/>
      <c r="H501" s="50" t="s">
        <v>4102</v>
      </c>
      <c r="I501" s="50" t="s">
        <v>7220</v>
      </c>
      <c r="J501" s="37" t="str">
        <f>VLOOKUP(MATRIZ_PRINCIPAL_USUARIOS[[#This Row],[DUPLA]],DUPLAS[],2,0)</f>
        <v>MONICA</v>
      </c>
      <c r="K501" s="37" t="s">
        <v>5925</v>
      </c>
      <c r="L501" s="37" t="s">
        <v>6094</v>
      </c>
      <c r="M501" s="37" t="s">
        <v>6323</v>
      </c>
      <c r="N501" s="37" t="s">
        <v>4829</v>
      </c>
      <c r="O501" s="37" t="s">
        <v>3730</v>
      </c>
      <c r="P50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MATHIAS  DEL JESUS  HERNANDEZ  RODRIGUEZ</v>
      </c>
      <c r="Q501" s="81">
        <v>43116</v>
      </c>
      <c r="R501" s="50">
        <f t="shared" ca="1" si="35"/>
        <v>5</v>
      </c>
      <c r="S501" s="50">
        <f t="shared" ca="1" si="36"/>
        <v>1</v>
      </c>
      <c r="T501" s="50">
        <f t="shared" ca="1" si="37"/>
        <v>27</v>
      </c>
      <c r="U501" s="37" t="str">
        <f ca="1">IF(MATRIZ_PRINCIPAL_USUARIOS[[#This Row],[FECHA DE NACIMIENTO]]&gt;0,CONCATENATE(R501," AÑOS ",S501," MESES ",T501," DIAS "),"")</f>
        <v xml:space="preserve">5 AÑOS 1 MESES 27 DIAS </v>
      </c>
      <c r="V50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1" s="37" t="s">
        <v>129</v>
      </c>
      <c r="X501" s="37" t="s">
        <v>9</v>
      </c>
      <c r="Y501" s="37" t="s">
        <v>45</v>
      </c>
      <c r="Z501" s="37" t="s">
        <v>45</v>
      </c>
      <c r="AA501" s="37" t="s">
        <v>2496</v>
      </c>
      <c r="AB501" s="37" t="s">
        <v>2496</v>
      </c>
      <c r="AC501" s="37"/>
      <c r="AD501" s="37" t="s">
        <v>2518</v>
      </c>
      <c r="AE501" s="37"/>
      <c r="AF501" s="37" t="s">
        <v>2496</v>
      </c>
      <c r="AG501" s="37" t="s">
        <v>2496</v>
      </c>
      <c r="AH501" s="37" t="s">
        <v>2496</v>
      </c>
      <c r="AI501" s="37" t="s">
        <v>2496</v>
      </c>
      <c r="AJ501" s="37" t="s">
        <v>2496</v>
      </c>
      <c r="AK501" s="37" t="s">
        <v>2496</v>
      </c>
      <c r="AL501" s="37" t="s">
        <v>2496</v>
      </c>
      <c r="AM501" s="37" t="s">
        <v>8</v>
      </c>
      <c r="AN501" s="37" t="s">
        <v>116</v>
      </c>
      <c r="AO501" s="37" t="s">
        <v>141</v>
      </c>
      <c r="AP501" s="37" t="s">
        <v>143</v>
      </c>
      <c r="AQ501" s="37" t="s">
        <v>151</v>
      </c>
      <c r="AR501" s="37" t="s">
        <v>6324</v>
      </c>
      <c r="AS501" s="37"/>
      <c r="AT501" s="37" t="s">
        <v>6325</v>
      </c>
      <c r="AU501" s="37">
        <v>3112778786</v>
      </c>
      <c r="AV501" s="37"/>
      <c r="AW501" s="37">
        <v>1</v>
      </c>
      <c r="AX501" s="37" t="s">
        <v>135</v>
      </c>
      <c r="AY501" s="37" t="s">
        <v>2496</v>
      </c>
      <c r="AZ501" s="58"/>
      <c r="BA501" s="37" t="s">
        <v>2496</v>
      </c>
      <c r="BB501" s="37" t="s">
        <v>2496</v>
      </c>
      <c r="BC501" s="37" t="s">
        <v>3654</v>
      </c>
      <c r="BD501" s="37" t="s">
        <v>2496</v>
      </c>
      <c r="BE501" s="37" t="s">
        <v>2434</v>
      </c>
      <c r="BF501" s="37" t="s">
        <v>5</v>
      </c>
      <c r="BG501" s="37"/>
      <c r="BH501" s="37" t="s">
        <v>6326</v>
      </c>
      <c r="BI501" s="37" t="s">
        <v>6327</v>
      </c>
      <c r="BJ501" s="37" t="s">
        <v>4142</v>
      </c>
      <c r="BK501" s="37" t="s">
        <v>6328</v>
      </c>
      <c r="BL501" s="81"/>
      <c r="BM501" s="37" t="s">
        <v>9</v>
      </c>
      <c r="BN501" s="37"/>
      <c r="BO501" s="37"/>
      <c r="BP501" s="37"/>
      <c r="BQ501" s="37"/>
      <c r="BR501" s="37"/>
      <c r="BS501" s="81"/>
      <c r="BT501" s="37"/>
      <c r="BU501" s="37"/>
      <c r="BV501" s="81"/>
      <c r="BW501" s="50" t="str">
        <f t="shared" si="41"/>
        <v/>
      </c>
      <c r="BX501" s="62"/>
      <c r="BY501" s="62"/>
      <c r="BZ501" s="62"/>
      <c r="CA501" s="37" t="s">
        <v>5</v>
      </c>
      <c r="CB501" s="37"/>
      <c r="CC501" s="37" t="s">
        <v>6326</v>
      </c>
      <c r="CD501" s="37" t="s">
        <v>6327</v>
      </c>
      <c r="CE501" s="37" t="s">
        <v>4142</v>
      </c>
      <c r="CF501" s="37" t="s">
        <v>6328</v>
      </c>
      <c r="CG501" s="81"/>
      <c r="CH501" s="50" t="str">
        <f t="shared" si="38"/>
        <v/>
      </c>
      <c r="CI501" s="62" t="s">
        <v>9</v>
      </c>
      <c r="CJ501" s="62"/>
      <c r="CK501" s="62"/>
      <c r="CL501" s="37" t="s">
        <v>2490</v>
      </c>
      <c r="CM501" s="37" t="s">
        <v>2490</v>
      </c>
      <c r="CN501" s="37" t="s">
        <v>2496</v>
      </c>
      <c r="CO501" s="81"/>
      <c r="CP501" s="37"/>
      <c r="CQ501" s="37" t="s">
        <v>2495</v>
      </c>
      <c r="CR501" s="37" t="s">
        <v>4082</v>
      </c>
      <c r="CS501" s="37" t="s">
        <v>2496</v>
      </c>
      <c r="CT501" s="37"/>
      <c r="CU501" s="37"/>
      <c r="CV501" s="37">
        <v>39</v>
      </c>
      <c r="CW501" s="37"/>
      <c r="CX501" s="37"/>
      <c r="CY501" s="37"/>
      <c r="CZ501" s="37"/>
      <c r="DA501" s="37"/>
      <c r="DB501" s="37"/>
      <c r="DC50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01" s="37"/>
    </row>
    <row r="502" spans="1:108" ht="45" customHeight="1" x14ac:dyDescent="0.3">
      <c r="A502" s="50">
        <v>1039226511</v>
      </c>
      <c r="B502" s="37" t="s">
        <v>2427</v>
      </c>
      <c r="C502" s="81">
        <v>44816</v>
      </c>
      <c r="D502" s="81"/>
      <c r="E502" s="50"/>
      <c r="F502" s="50"/>
      <c r="G502" s="50"/>
      <c r="H502" s="50" t="s">
        <v>4102</v>
      </c>
      <c r="I502" s="50" t="s">
        <v>6114</v>
      </c>
      <c r="J502" s="37" t="str">
        <f>VLOOKUP(MATRIZ_PRINCIPAL_USUARIOS[[#This Row],[DUPLA]],DUPLAS[],2,0)</f>
        <v>ANDREA ROJAS - TATIANA</v>
      </c>
      <c r="K502" s="37" t="s">
        <v>1</v>
      </c>
      <c r="L502" s="37" t="s">
        <v>4154</v>
      </c>
      <c r="M502" s="37"/>
      <c r="N502" s="37" t="s">
        <v>6329</v>
      </c>
      <c r="O502" s="37" t="s">
        <v>6330</v>
      </c>
      <c r="P50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LUCIANA   CALLE ARBOLEDA </v>
      </c>
      <c r="Q502" s="81">
        <v>43979</v>
      </c>
      <c r="R502" s="50">
        <f t="shared" ca="1" si="35"/>
        <v>2</v>
      </c>
      <c r="S502" s="50">
        <f t="shared" ca="1" si="36"/>
        <v>9</v>
      </c>
      <c r="T502" s="50">
        <f t="shared" ca="1" si="37"/>
        <v>15</v>
      </c>
      <c r="U502" s="37" t="str">
        <f ca="1">IF(MATRIZ_PRINCIPAL_USUARIOS[[#This Row],[FECHA DE NACIMIENTO]]&gt;0,CONCATENATE(R502," AÑOS ",S502," MESES ",T502," DIAS "),"")</f>
        <v xml:space="preserve">2 AÑOS 9 MESES 15 DIAS </v>
      </c>
      <c r="V50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2" s="37" t="s">
        <v>130</v>
      </c>
      <c r="X502" s="37" t="s">
        <v>8</v>
      </c>
      <c r="Y502" s="37" t="s">
        <v>116</v>
      </c>
      <c r="Z502" s="37" t="s">
        <v>116</v>
      </c>
      <c r="AA502" s="37" t="s">
        <v>2496</v>
      </c>
      <c r="AB502" s="37" t="s">
        <v>2496</v>
      </c>
      <c r="AC502" s="37"/>
      <c r="AD502" s="37" t="s">
        <v>2518</v>
      </c>
      <c r="AE502" s="37"/>
      <c r="AF502" s="37" t="s">
        <v>2496</v>
      </c>
      <c r="AG502" s="37" t="s">
        <v>2496</v>
      </c>
      <c r="AH502" s="37" t="s">
        <v>2496</v>
      </c>
      <c r="AI502" s="37" t="s">
        <v>2496</v>
      </c>
      <c r="AJ502" s="37" t="s">
        <v>2496</v>
      </c>
      <c r="AK502" s="37" t="s">
        <v>2496</v>
      </c>
      <c r="AL502" s="37" t="s">
        <v>2496</v>
      </c>
      <c r="AM502" s="37" t="s">
        <v>8</v>
      </c>
      <c r="AN502" s="37" t="s">
        <v>116</v>
      </c>
      <c r="AO502" s="37" t="s">
        <v>140</v>
      </c>
      <c r="AP502" s="62" t="s">
        <v>143</v>
      </c>
      <c r="AQ502" s="37" t="s">
        <v>151</v>
      </c>
      <c r="AR502" s="37"/>
      <c r="AS502" s="37"/>
      <c r="AT502" s="37" t="s">
        <v>6331</v>
      </c>
      <c r="AU502" s="37">
        <v>3193582114</v>
      </c>
      <c r="AV502" s="37"/>
      <c r="AW502" s="37"/>
      <c r="AX502" s="37" t="s">
        <v>135</v>
      </c>
      <c r="AY502" s="37" t="s">
        <v>2496</v>
      </c>
      <c r="AZ502" s="58"/>
      <c r="BA502" s="37" t="s">
        <v>2496</v>
      </c>
      <c r="BB502" s="37" t="s">
        <v>2496</v>
      </c>
      <c r="BC502" s="37" t="s">
        <v>3654</v>
      </c>
      <c r="BD502" s="37" t="s">
        <v>2496</v>
      </c>
      <c r="BE502" s="37" t="s">
        <v>2434</v>
      </c>
      <c r="BF502" s="37" t="s">
        <v>2</v>
      </c>
      <c r="BG502" s="37">
        <v>1007349003</v>
      </c>
      <c r="BH502" s="37" t="s">
        <v>6332</v>
      </c>
      <c r="BI502" s="37"/>
      <c r="BJ502" s="37" t="s">
        <v>6330</v>
      </c>
      <c r="BK502" s="37" t="s">
        <v>6333</v>
      </c>
      <c r="BL502" s="81"/>
      <c r="BM502" s="37" t="s">
        <v>8</v>
      </c>
      <c r="BN502" s="37" t="s">
        <v>15</v>
      </c>
      <c r="BO502" s="37" t="s">
        <v>2826</v>
      </c>
      <c r="BP502" s="37"/>
      <c r="BQ502" s="37"/>
      <c r="BR502" s="37"/>
      <c r="BS502" s="81"/>
      <c r="BT502" s="37"/>
      <c r="BU502" s="37"/>
      <c r="BV502" s="81"/>
      <c r="BW502" s="50" t="str">
        <f t="shared" si="41"/>
        <v/>
      </c>
      <c r="BX502" s="62"/>
      <c r="BY502" s="62"/>
      <c r="BZ502" s="62"/>
      <c r="CA502" s="37" t="s">
        <v>2</v>
      </c>
      <c r="CB502" s="37">
        <v>1007349003</v>
      </c>
      <c r="CC502" s="37" t="s">
        <v>6332</v>
      </c>
      <c r="CD502" s="37"/>
      <c r="CE502" s="37" t="s">
        <v>6330</v>
      </c>
      <c r="CF502" s="37" t="s">
        <v>6333</v>
      </c>
      <c r="CG502" s="81">
        <v>32191</v>
      </c>
      <c r="CH502" s="50">
        <f t="shared" ca="1" si="38"/>
        <v>35</v>
      </c>
      <c r="CI502" s="62" t="s">
        <v>8</v>
      </c>
      <c r="CJ502" s="62" t="s">
        <v>15</v>
      </c>
      <c r="CK502" s="62" t="s">
        <v>2826</v>
      </c>
      <c r="CL502" s="37" t="s">
        <v>2443</v>
      </c>
      <c r="CM502" s="37" t="s">
        <v>2457</v>
      </c>
      <c r="CN502" s="37" t="s">
        <v>2496</v>
      </c>
      <c r="CO502" s="81"/>
      <c r="CP502" s="37"/>
      <c r="CQ502" s="37" t="s">
        <v>2496</v>
      </c>
      <c r="CR502" s="37" t="s">
        <v>4082</v>
      </c>
      <c r="CS502" s="37" t="s">
        <v>2496</v>
      </c>
      <c r="CT502" s="37"/>
      <c r="CU502" s="37"/>
      <c r="CV502" s="37">
        <v>40</v>
      </c>
      <c r="CW502" s="37">
        <v>3400</v>
      </c>
      <c r="CX502" s="37">
        <v>52</v>
      </c>
      <c r="CY502" s="37"/>
      <c r="CZ502" s="37"/>
      <c r="DA502" s="37"/>
      <c r="DB502" s="37"/>
      <c r="DC50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2" s="37"/>
    </row>
    <row r="503" spans="1:108" ht="45" customHeight="1" x14ac:dyDescent="0.3">
      <c r="A503" s="50">
        <v>1023989627</v>
      </c>
      <c r="B503" s="37" t="s">
        <v>2427</v>
      </c>
      <c r="C503" s="81">
        <v>44866</v>
      </c>
      <c r="D503" s="81"/>
      <c r="E503" s="50"/>
      <c r="F503" s="50"/>
      <c r="G503" s="50"/>
      <c r="H503" s="50" t="s">
        <v>4102</v>
      </c>
      <c r="I503" s="50" t="s">
        <v>7220</v>
      </c>
      <c r="J503" s="37" t="str">
        <f>VLOOKUP(MATRIZ_PRINCIPAL_USUARIOS[[#This Row],[DUPLA]],DUPLAS[],2,0)</f>
        <v>MONICA</v>
      </c>
      <c r="K503" s="37" t="s">
        <v>1</v>
      </c>
      <c r="L503" s="37" t="s">
        <v>3873</v>
      </c>
      <c r="M503" s="37" t="s">
        <v>6864</v>
      </c>
      <c r="N503" s="37" t="s">
        <v>5721</v>
      </c>
      <c r="O503" s="37" t="s">
        <v>3887</v>
      </c>
      <c r="P50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DILAN GERONIMO VALERO RAMIREZ</v>
      </c>
      <c r="Q503" s="81">
        <v>44549</v>
      </c>
      <c r="R503" s="50">
        <f t="shared" ca="1" si="35"/>
        <v>1</v>
      </c>
      <c r="S503" s="50">
        <f t="shared" ca="1" si="36"/>
        <v>2</v>
      </c>
      <c r="T503" s="50">
        <f t="shared" ca="1" si="37"/>
        <v>24</v>
      </c>
      <c r="U503" s="37" t="str">
        <f ca="1">IF(MATRIZ_PRINCIPAL_USUARIOS[[#This Row],[FECHA DE NACIMIENTO]]&gt;0,CONCATENATE(R503," AÑOS ",S503," MESES ",T503," DIAS "),"")</f>
        <v xml:space="preserve">1 AÑOS 2 MESES 24 DIAS </v>
      </c>
      <c r="V50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3" s="166" t="s">
        <v>130</v>
      </c>
      <c r="X503" s="37" t="s">
        <v>8</v>
      </c>
      <c r="Y503" s="37" t="s">
        <v>116</v>
      </c>
      <c r="Z503" s="37" t="s">
        <v>116</v>
      </c>
      <c r="AA503" s="37" t="s">
        <v>2496</v>
      </c>
      <c r="AB503" s="37" t="s">
        <v>2496</v>
      </c>
      <c r="AC503" s="37" t="s">
        <v>2518</v>
      </c>
      <c r="AD503" s="37" t="s">
        <v>2496</v>
      </c>
      <c r="AE503" s="37" t="s">
        <v>2496</v>
      </c>
      <c r="AF503" s="37" t="s">
        <v>2496</v>
      </c>
      <c r="AG503" s="37" t="s">
        <v>2496</v>
      </c>
      <c r="AH503" s="37" t="s">
        <v>2496</v>
      </c>
      <c r="AI503" s="37" t="s">
        <v>2496</v>
      </c>
      <c r="AJ503" s="37" t="s">
        <v>2496</v>
      </c>
      <c r="AK503" s="37" t="s">
        <v>2496</v>
      </c>
      <c r="AL503" s="37" t="s">
        <v>2496</v>
      </c>
      <c r="AM503" s="37" t="s">
        <v>8</v>
      </c>
      <c r="AN503" s="37" t="s">
        <v>116</v>
      </c>
      <c r="AO503" s="37" t="s">
        <v>140</v>
      </c>
      <c r="AP503" s="62" t="s">
        <v>143</v>
      </c>
      <c r="AQ503" s="37" t="s">
        <v>151</v>
      </c>
      <c r="AR503" s="37" t="s">
        <v>6251</v>
      </c>
      <c r="AS503" s="37"/>
      <c r="AT503" s="37" t="s">
        <v>6757</v>
      </c>
      <c r="AU503" s="37">
        <v>3222396328</v>
      </c>
      <c r="AV503" s="37">
        <v>3103052784</v>
      </c>
      <c r="AW503" s="37">
        <v>1</v>
      </c>
      <c r="AX503" s="37" t="s">
        <v>135</v>
      </c>
      <c r="AY503" s="37" t="s">
        <v>2496</v>
      </c>
      <c r="AZ503" s="58"/>
      <c r="BA503" s="37" t="s">
        <v>2496</v>
      </c>
      <c r="BB503" s="37" t="s">
        <v>2496</v>
      </c>
      <c r="BC503" s="37" t="s">
        <v>3654</v>
      </c>
      <c r="BD503" s="37" t="s">
        <v>2496</v>
      </c>
      <c r="BE503" s="37" t="s">
        <v>2439</v>
      </c>
      <c r="BF503" s="37" t="s">
        <v>2</v>
      </c>
      <c r="BG503" s="37">
        <v>1007103675</v>
      </c>
      <c r="BH503" s="37" t="s">
        <v>6758</v>
      </c>
      <c r="BI503" s="37" t="s">
        <v>6269</v>
      </c>
      <c r="BJ503" s="37" t="s">
        <v>5721</v>
      </c>
      <c r="BK503" s="37" t="s">
        <v>3887</v>
      </c>
      <c r="BL503" s="81">
        <v>37866</v>
      </c>
      <c r="BM503" s="37" t="s">
        <v>8</v>
      </c>
      <c r="BN503" s="37" t="s">
        <v>116</v>
      </c>
      <c r="BO503" s="37" t="s">
        <v>116</v>
      </c>
      <c r="BP503" s="37" t="s">
        <v>2</v>
      </c>
      <c r="BQ503" s="37">
        <v>79965</v>
      </c>
      <c r="BR503" s="37" t="s">
        <v>3863</v>
      </c>
      <c r="BS503" s="81" t="s">
        <v>3934</v>
      </c>
      <c r="BT503" s="37" t="s">
        <v>5721</v>
      </c>
      <c r="BU503" s="37" t="s">
        <v>4414</v>
      </c>
      <c r="BV503" s="81">
        <v>28366</v>
      </c>
      <c r="BW503" s="50">
        <f t="shared" ca="1" si="41"/>
        <v>45</v>
      </c>
      <c r="BX503" s="62" t="s">
        <v>8</v>
      </c>
      <c r="BY503" s="62" t="s">
        <v>116</v>
      </c>
      <c r="BZ503" s="62" t="s">
        <v>116</v>
      </c>
      <c r="CA503" s="37" t="s">
        <v>2</v>
      </c>
      <c r="CB503" s="37">
        <v>52448980</v>
      </c>
      <c r="CC503" s="37" t="s">
        <v>4202</v>
      </c>
      <c r="CD503" s="37"/>
      <c r="CE503" s="37" t="s">
        <v>3887</v>
      </c>
      <c r="CF503" s="37" t="s">
        <v>3778</v>
      </c>
      <c r="CG503" s="81">
        <v>29389</v>
      </c>
      <c r="CH503" s="50">
        <f t="shared" ca="1" si="38"/>
        <v>42</v>
      </c>
      <c r="CI503" s="62" t="s">
        <v>8</v>
      </c>
      <c r="CJ503" s="62" t="s">
        <v>116</v>
      </c>
      <c r="CK503" s="62" t="s">
        <v>116</v>
      </c>
      <c r="CL503" s="37" t="s">
        <v>2445</v>
      </c>
      <c r="CM503" s="37" t="s">
        <v>2485</v>
      </c>
      <c r="CN503" s="37" t="s">
        <v>2495</v>
      </c>
      <c r="CO503" s="81">
        <v>44865</v>
      </c>
      <c r="CP503" s="37" t="s">
        <v>2495</v>
      </c>
      <c r="CQ503" s="37" t="s">
        <v>2495</v>
      </c>
      <c r="CR503" s="37">
        <v>2</v>
      </c>
      <c r="CS503" s="37" t="s">
        <v>2496</v>
      </c>
      <c r="CT503" s="37"/>
      <c r="CU503" s="37"/>
      <c r="CV503" s="37" t="s">
        <v>5980</v>
      </c>
      <c r="CW503" s="37">
        <v>2861</v>
      </c>
      <c r="CX503" s="37" t="s">
        <v>5241</v>
      </c>
      <c r="CY503" s="37" t="s">
        <v>2496</v>
      </c>
      <c r="CZ503" s="37">
        <v>2</v>
      </c>
      <c r="DA503" s="37"/>
      <c r="DB503" s="37"/>
      <c r="DC50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3" s="37"/>
    </row>
    <row r="504" spans="1:108" ht="45" customHeight="1" x14ac:dyDescent="0.3">
      <c r="A504" s="50">
        <v>1013697579</v>
      </c>
      <c r="B504" s="37" t="s">
        <v>2428</v>
      </c>
      <c r="C504" s="81">
        <v>44816</v>
      </c>
      <c r="D504" s="81">
        <v>44866</v>
      </c>
      <c r="E504" s="50"/>
      <c r="F504" s="50" t="e">
        <f>VLOOKUP(MATRIZ_PRINCIPAL_USUARIOS[[#This Row],[NOMBRE COMPLETO]],$E$659:$E$682,1,0)</f>
        <v>#N/A</v>
      </c>
      <c r="G504" s="50"/>
      <c r="H504" s="50" t="s">
        <v>4102</v>
      </c>
      <c r="I504" s="50" t="s">
        <v>6750</v>
      </c>
      <c r="J504" s="37" t="str">
        <f>VLOOKUP(MATRIZ_PRINCIPAL_USUARIOS[[#This Row],[DUPLA]],DUPLAS[],2,0)</f>
        <v>JOHANA ALVARADO</v>
      </c>
      <c r="K504" s="37" t="s">
        <v>1</v>
      </c>
      <c r="L504" s="37" t="s">
        <v>6334</v>
      </c>
      <c r="M504" s="37" t="s">
        <v>3799</v>
      </c>
      <c r="N504" s="37" t="s">
        <v>6335</v>
      </c>
      <c r="O504" s="37" t="s">
        <v>3887</v>
      </c>
      <c r="P50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AYLIN  GABRIELA FULANO RAMIREZ</v>
      </c>
      <c r="Q504" s="81">
        <v>44173</v>
      </c>
      <c r="R504" s="50">
        <f t="shared" ca="1" si="35"/>
        <v>2</v>
      </c>
      <c r="S504" s="50">
        <f t="shared" ca="1" si="36"/>
        <v>3</v>
      </c>
      <c r="T504" s="50">
        <f t="shared" ca="1" si="37"/>
        <v>7</v>
      </c>
      <c r="U504" s="37" t="str">
        <f ca="1">IF(MATRIZ_PRINCIPAL_USUARIOS[[#This Row],[FECHA DE NACIMIENTO]]&gt;0,CONCATENATE(R504," AÑOS ",S504," MESES ",T504," DIAS "),"")</f>
        <v xml:space="preserve">2 AÑOS 3 MESES 7 DIAS </v>
      </c>
      <c r="V50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4" s="37" t="s">
        <v>130</v>
      </c>
      <c r="X504" s="37" t="s">
        <v>8</v>
      </c>
      <c r="Y504" s="37" t="s">
        <v>116</v>
      </c>
      <c r="Z504" s="37" t="s">
        <v>116</v>
      </c>
      <c r="AA504" s="37" t="s">
        <v>2496</v>
      </c>
      <c r="AB504" s="37" t="s">
        <v>2496</v>
      </c>
      <c r="AC504" s="37"/>
      <c r="AD504" s="37" t="s">
        <v>2518</v>
      </c>
      <c r="AE504" s="37"/>
      <c r="AF504" s="37" t="s">
        <v>2496</v>
      </c>
      <c r="AG504" s="37" t="s">
        <v>2496</v>
      </c>
      <c r="AH504" s="37" t="s">
        <v>2496</v>
      </c>
      <c r="AI504" s="37" t="s">
        <v>2496</v>
      </c>
      <c r="AJ504" s="37" t="s">
        <v>2496</v>
      </c>
      <c r="AK504" s="37" t="s">
        <v>2496</v>
      </c>
      <c r="AL504" s="37" t="s">
        <v>2496</v>
      </c>
      <c r="AM504" s="37" t="s">
        <v>8</v>
      </c>
      <c r="AN504" s="37" t="s">
        <v>116</v>
      </c>
      <c r="AO504" s="37" t="s">
        <v>140</v>
      </c>
      <c r="AP504" s="62" t="s">
        <v>143</v>
      </c>
      <c r="AQ504" s="37" t="s">
        <v>151</v>
      </c>
      <c r="AR504" s="37" t="s">
        <v>6324</v>
      </c>
      <c r="AS504" s="37"/>
      <c r="AT504" s="37" t="s">
        <v>6336</v>
      </c>
      <c r="AU504" s="37">
        <v>3112561033</v>
      </c>
      <c r="AV504" s="37"/>
      <c r="AW504" s="37"/>
      <c r="AX504" s="37" t="s">
        <v>135</v>
      </c>
      <c r="AY504" s="37" t="s">
        <v>2496</v>
      </c>
      <c r="AZ504" s="58"/>
      <c r="BA504" s="37" t="s">
        <v>2496</v>
      </c>
      <c r="BB504" s="37" t="s">
        <v>2496</v>
      </c>
      <c r="BC504" s="37" t="s">
        <v>3654</v>
      </c>
      <c r="BD504" s="37" t="s">
        <v>2496</v>
      </c>
      <c r="BE504" s="37" t="s">
        <v>2434</v>
      </c>
      <c r="BF504" s="37" t="s">
        <v>2</v>
      </c>
      <c r="BG504" s="37">
        <v>1000616073</v>
      </c>
      <c r="BH504" s="37" t="s">
        <v>4759</v>
      </c>
      <c r="BI504" s="37" t="s">
        <v>6025</v>
      </c>
      <c r="BJ504" s="37" t="s">
        <v>3887</v>
      </c>
      <c r="BK504" s="37" t="s">
        <v>6337</v>
      </c>
      <c r="BL504" s="81"/>
      <c r="BM504" s="37" t="s">
        <v>8</v>
      </c>
      <c r="BN504" s="37" t="s">
        <v>116</v>
      </c>
      <c r="BO504" s="37" t="s">
        <v>116</v>
      </c>
      <c r="BP504" s="37"/>
      <c r="BQ504" s="37"/>
      <c r="BR504" s="37"/>
      <c r="BS504" s="81"/>
      <c r="BT504" s="37"/>
      <c r="BU504" s="37"/>
      <c r="BV504" s="81"/>
      <c r="BW504" s="50" t="str">
        <f t="shared" si="41"/>
        <v/>
      </c>
      <c r="BX504" s="62"/>
      <c r="BY504" s="62"/>
      <c r="BZ504" s="62"/>
      <c r="CA504" s="37" t="s">
        <v>2</v>
      </c>
      <c r="CB504" s="37">
        <v>1000616073</v>
      </c>
      <c r="CC504" s="37" t="s">
        <v>4759</v>
      </c>
      <c r="CD504" s="37" t="s">
        <v>6025</v>
      </c>
      <c r="CE504" s="37" t="s">
        <v>3887</v>
      </c>
      <c r="CF504" s="37" t="s">
        <v>6337</v>
      </c>
      <c r="CG504" s="81">
        <v>36956</v>
      </c>
      <c r="CH504" s="50">
        <f t="shared" ca="1" si="38"/>
        <v>22</v>
      </c>
      <c r="CI504" s="62" t="s">
        <v>8</v>
      </c>
      <c r="CJ504" s="62" t="s">
        <v>116</v>
      </c>
      <c r="CK504" s="62" t="s">
        <v>116</v>
      </c>
      <c r="CL504" s="37" t="s">
        <v>2443</v>
      </c>
      <c r="CM504" s="37" t="s">
        <v>2466</v>
      </c>
      <c r="CN504" s="37" t="s">
        <v>2495</v>
      </c>
      <c r="CO504" s="81">
        <v>44819</v>
      </c>
      <c r="CP504" s="37" t="s">
        <v>2495</v>
      </c>
      <c r="CQ504" s="37" t="s">
        <v>2496</v>
      </c>
      <c r="CR504" s="37" t="s">
        <v>4082</v>
      </c>
      <c r="CS504" s="37" t="s">
        <v>2496</v>
      </c>
      <c r="CT504" s="37"/>
      <c r="CU504" s="37"/>
      <c r="CV504" s="37">
        <v>40</v>
      </c>
      <c r="CW504" s="37">
        <v>3410</v>
      </c>
      <c r="CX504" s="37">
        <v>52</v>
      </c>
      <c r="CY504" s="37"/>
      <c r="CZ504" s="37"/>
      <c r="DA504" s="37"/>
      <c r="DB504" s="37"/>
      <c r="DC50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4" s="37"/>
    </row>
    <row r="505" spans="1:108" ht="45" customHeight="1" x14ac:dyDescent="0.3">
      <c r="A505" s="50">
        <v>1023987196</v>
      </c>
      <c r="B505" s="37" t="s">
        <v>2427</v>
      </c>
      <c r="C505" s="81">
        <v>44816</v>
      </c>
      <c r="D505" s="81"/>
      <c r="E505" s="50"/>
      <c r="F505" s="50"/>
      <c r="G505" s="50"/>
      <c r="H505" s="50" t="s">
        <v>4102</v>
      </c>
      <c r="I505" s="50" t="s">
        <v>7220</v>
      </c>
      <c r="J505" s="37" t="str">
        <f>VLOOKUP(MATRIZ_PRINCIPAL_USUARIOS[[#This Row],[DUPLA]],DUPLAS[],2,0)</f>
        <v>MONICA</v>
      </c>
      <c r="K505" s="37" t="s">
        <v>1</v>
      </c>
      <c r="L505" s="37" t="s">
        <v>3826</v>
      </c>
      <c r="M505" s="37" t="s">
        <v>3848</v>
      </c>
      <c r="N505" s="37" t="s">
        <v>6338</v>
      </c>
      <c r="O505" s="37" t="s">
        <v>4214</v>
      </c>
      <c r="P50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ALAN SMITH FULANO  GONZALEZ </v>
      </c>
      <c r="Q505" s="81">
        <v>43877</v>
      </c>
      <c r="R505" s="50">
        <f t="shared" ca="1" si="35"/>
        <v>3</v>
      </c>
      <c r="S505" s="50">
        <f t="shared" ca="1" si="36"/>
        <v>0</v>
      </c>
      <c r="T505" s="50">
        <f t="shared" ca="1" si="37"/>
        <v>27</v>
      </c>
      <c r="U505" s="37" t="str">
        <f ca="1">IF(MATRIZ_PRINCIPAL_USUARIOS[[#This Row],[FECHA DE NACIMIENTO]]&gt;0,CONCATENATE(R505," AÑOS ",S505," MESES ",T505," DIAS "),"")</f>
        <v xml:space="preserve">3 AÑOS 0 MESES 27 DIAS </v>
      </c>
      <c r="V50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5" s="37" t="s">
        <v>129</v>
      </c>
      <c r="X505" s="37" t="s">
        <v>8</v>
      </c>
      <c r="Y505" s="37" t="s">
        <v>116</v>
      </c>
      <c r="Z505" s="37" t="s">
        <v>116</v>
      </c>
      <c r="AA505" s="37" t="s">
        <v>2496</v>
      </c>
      <c r="AB505" s="37" t="s">
        <v>2496</v>
      </c>
      <c r="AC505" s="37"/>
      <c r="AD505" s="37" t="s">
        <v>2518</v>
      </c>
      <c r="AE505" s="37"/>
      <c r="AF505" s="37" t="s">
        <v>2496</v>
      </c>
      <c r="AG505" s="37" t="s">
        <v>2496</v>
      </c>
      <c r="AH505" s="37" t="s">
        <v>2496</v>
      </c>
      <c r="AI505" s="37" t="s">
        <v>2496</v>
      </c>
      <c r="AJ505" s="37" t="s">
        <v>2496</v>
      </c>
      <c r="AK505" s="37" t="s">
        <v>2496</v>
      </c>
      <c r="AL505" s="37" t="s">
        <v>2496</v>
      </c>
      <c r="AM505" s="37" t="s">
        <v>8</v>
      </c>
      <c r="AN505" s="37" t="s">
        <v>116</v>
      </c>
      <c r="AO505" s="37" t="s">
        <v>140</v>
      </c>
      <c r="AP505" s="62" t="s">
        <v>143</v>
      </c>
      <c r="AQ505" s="37" t="s">
        <v>151</v>
      </c>
      <c r="AR505" s="37"/>
      <c r="AS505" s="37"/>
      <c r="AT505" s="37"/>
      <c r="AU505" s="37">
        <v>3225333699</v>
      </c>
      <c r="AV505" s="37"/>
      <c r="AW505" s="37"/>
      <c r="AX505" s="37" t="s">
        <v>135</v>
      </c>
      <c r="AY505" s="37" t="s">
        <v>2496</v>
      </c>
      <c r="AZ505" s="58"/>
      <c r="BA505" s="37" t="s">
        <v>2496</v>
      </c>
      <c r="BB505" s="37" t="s">
        <v>2496</v>
      </c>
      <c r="BC505" s="37" t="s">
        <v>3654</v>
      </c>
      <c r="BD505" s="37" t="s">
        <v>2496</v>
      </c>
      <c r="BE505" s="37" t="s">
        <v>2434</v>
      </c>
      <c r="BF505" s="37" t="s">
        <v>2</v>
      </c>
      <c r="BG505" s="37">
        <v>1023933315</v>
      </c>
      <c r="BH505" s="37" t="s">
        <v>3912</v>
      </c>
      <c r="BI505" s="37" t="s">
        <v>3736</v>
      </c>
      <c r="BJ505" s="37" t="s">
        <v>4214</v>
      </c>
      <c r="BK505" s="37" t="s">
        <v>6339</v>
      </c>
      <c r="BL505" s="81"/>
      <c r="BM505" s="37" t="s">
        <v>8</v>
      </c>
      <c r="BN505" s="37" t="s">
        <v>116</v>
      </c>
      <c r="BO505" s="37" t="s">
        <v>116</v>
      </c>
      <c r="BP505" s="37"/>
      <c r="BQ505" s="37"/>
      <c r="BR505" s="37"/>
      <c r="BS505" s="81"/>
      <c r="BT505" s="37"/>
      <c r="BU505" s="37"/>
      <c r="BV505" s="81"/>
      <c r="BW505" s="50" t="str">
        <f t="shared" si="41"/>
        <v/>
      </c>
      <c r="BX505" s="62"/>
      <c r="BY505" s="62"/>
      <c r="BZ505" s="62"/>
      <c r="CA505" s="37" t="s">
        <v>2</v>
      </c>
      <c r="CB505" s="37">
        <v>1023933315</v>
      </c>
      <c r="CC505" s="37" t="s">
        <v>3912</v>
      </c>
      <c r="CD505" s="37" t="s">
        <v>3736</v>
      </c>
      <c r="CE505" s="37" t="s">
        <v>4214</v>
      </c>
      <c r="CF505" s="37" t="s">
        <v>6339</v>
      </c>
      <c r="CG505" s="81">
        <v>34471</v>
      </c>
      <c r="CH505" s="50">
        <f t="shared" ca="1" si="38"/>
        <v>28</v>
      </c>
      <c r="CI505" s="62" t="s">
        <v>8</v>
      </c>
      <c r="CJ505" s="62" t="s">
        <v>116</v>
      </c>
      <c r="CK505" s="62" t="s">
        <v>116</v>
      </c>
      <c r="CL505" s="37" t="s">
        <v>2444</v>
      </c>
      <c r="CM505" s="37" t="s">
        <v>2470</v>
      </c>
      <c r="CN505" s="37" t="s">
        <v>2495</v>
      </c>
      <c r="CO505" s="81">
        <v>44819</v>
      </c>
      <c r="CP505" s="37" t="s">
        <v>2495</v>
      </c>
      <c r="CQ505" s="37" t="s">
        <v>2496</v>
      </c>
      <c r="CR505" s="37" t="s">
        <v>4082</v>
      </c>
      <c r="CS505" s="37" t="s">
        <v>2496</v>
      </c>
      <c r="CT505" s="37"/>
      <c r="CU505" s="37"/>
      <c r="CV505" s="37">
        <v>38</v>
      </c>
      <c r="CW505" s="37">
        <v>2700</v>
      </c>
      <c r="CX505" s="37">
        <v>50</v>
      </c>
      <c r="CY505" s="37"/>
      <c r="CZ505" s="37"/>
      <c r="DA505" s="37"/>
      <c r="DB505" s="37"/>
      <c r="DC50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05" s="37"/>
    </row>
    <row r="506" spans="1:108" ht="45" customHeight="1" x14ac:dyDescent="0.3">
      <c r="A506" s="50">
        <v>1222218723</v>
      </c>
      <c r="B506" s="37" t="s">
        <v>2427</v>
      </c>
      <c r="C506" s="81">
        <v>44816</v>
      </c>
      <c r="D506" s="81"/>
      <c r="E506" s="50"/>
      <c r="F506" s="50"/>
      <c r="G506" s="50"/>
      <c r="H506" s="50" t="s">
        <v>4102</v>
      </c>
      <c r="I506" s="50" t="s">
        <v>7220</v>
      </c>
      <c r="J506" s="37" t="str">
        <f>VLOOKUP(MATRIZ_PRINCIPAL_USUARIOS[[#This Row],[DUPLA]],DUPLAS[],2,0)</f>
        <v>MONICA</v>
      </c>
      <c r="K506" s="37" t="s">
        <v>1</v>
      </c>
      <c r="L506" s="37" t="s">
        <v>3847</v>
      </c>
      <c r="M506" s="37"/>
      <c r="N506" s="37" t="s">
        <v>3894</v>
      </c>
      <c r="O506" s="37" t="s">
        <v>3009</v>
      </c>
      <c r="P50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SALOME   LEON MONGUA</v>
      </c>
      <c r="Q506" s="81">
        <v>43171</v>
      </c>
      <c r="R506" s="50">
        <f t="shared" ca="1" si="35"/>
        <v>5</v>
      </c>
      <c r="S506" s="50">
        <f t="shared" ca="1" si="36"/>
        <v>0</v>
      </c>
      <c r="T506" s="50">
        <f t="shared" ca="1" si="37"/>
        <v>3</v>
      </c>
      <c r="U506" s="37" t="str">
        <f ca="1">IF(MATRIZ_PRINCIPAL_USUARIOS[[#This Row],[FECHA DE NACIMIENTO]]&gt;0,CONCATENATE(R506," AÑOS ",S506," MESES ",T506," DIAS "),"")</f>
        <v xml:space="preserve">5 AÑOS 0 MESES 3 DIAS </v>
      </c>
      <c r="V50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6" s="37" t="s">
        <v>130</v>
      </c>
      <c r="X506" s="37" t="s">
        <v>8</v>
      </c>
      <c r="Y506" s="37" t="s">
        <v>116</v>
      </c>
      <c r="Z506" s="37" t="s">
        <v>116</v>
      </c>
      <c r="AA506" s="37" t="s">
        <v>2496</v>
      </c>
      <c r="AB506" s="37" t="s">
        <v>2496</v>
      </c>
      <c r="AC506" s="37"/>
      <c r="AD506" s="37" t="s">
        <v>2518</v>
      </c>
      <c r="AE506" s="37"/>
      <c r="AF506" s="37" t="s">
        <v>2496</v>
      </c>
      <c r="AG506" s="37" t="s">
        <v>2496</v>
      </c>
      <c r="AH506" s="37" t="s">
        <v>2496</v>
      </c>
      <c r="AI506" s="37" t="s">
        <v>2496</v>
      </c>
      <c r="AJ506" s="37" t="s">
        <v>2496</v>
      </c>
      <c r="AK506" s="37" t="s">
        <v>2496</v>
      </c>
      <c r="AL506" s="37" t="s">
        <v>2496</v>
      </c>
      <c r="AM506" s="37" t="s">
        <v>8</v>
      </c>
      <c r="AN506" s="37" t="s">
        <v>116</v>
      </c>
      <c r="AO506" s="37" t="s">
        <v>140</v>
      </c>
      <c r="AP506" s="62" t="s">
        <v>143</v>
      </c>
      <c r="AQ506" s="37" t="s">
        <v>151</v>
      </c>
      <c r="AR506" s="37" t="s">
        <v>4574</v>
      </c>
      <c r="AS506" s="37"/>
      <c r="AT506" s="37" t="s">
        <v>6340</v>
      </c>
      <c r="AU506" s="37">
        <v>3204513361</v>
      </c>
      <c r="AV506" s="37"/>
      <c r="AW506" s="37"/>
      <c r="AX506" s="37" t="s">
        <v>135</v>
      </c>
      <c r="AY506" s="37" t="s">
        <v>2495</v>
      </c>
      <c r="AZ506" s="58" t="s">
        <v>3592</v>
      </c>
      <c r="BA506" s="37" t="s">
        <v>2496</v>
      </c>
      <c r="BB506" s="37" t="s">
        <v>2496</v>
      </c>
      <c r="BC506" s="37" t="s">
        <v>3654</v>
      </c>
      <c r="BD506" s="37" t="s">
        <v>2496</v>
      </c>
      <c r="BE506" s="37" t="s">
        <v>2434</v>
      </c>
      <c r="BF506" s="37" t="s">
        <v>2</v>
      </c>
      <c r="BG506" s="37">
        <v>1016026357</v>
      </c>
      <c r="BH506" s="37" t="s">
        <v>3884</v>
      </c>
      <c r="BI506" s="37"/>
      <c r="BJ506" s="37" t="s">
        <v>3009</v>
      </c>
      <c r="BK506" s="37" t="s">
        <v>6341</v>
      </c>
      <c r="BL506" s="81">
        <v>33008</v>
      </c>
      <c r="BM506" s="37" t="s">
        <v>8</v>
      </c>
      <c r="BN506" s="37" t="s">
        <v>116</v>
      </c>
      <c r="BO506" s="37" t="s">
        <v>116</v>
      </c>
      <c r="BP506" s="37"/>
      <c r="BQ506" s="37"/>
      <c r="BR506" s="37"/>
      <c r="BS506" s="81"/>
      <c r="BT506" s="37"/>
      <c r="BU506" s="37"/>
      <c r="BV506" s="81"/>
      <c r="BW506" s="50" t="str">
        <f t="shared" si="41"/>
        <v/>
      </c>
      <c r="BX506" s="62"/>
      <c r="BY506" s="62"/>
      <c r="BZ506" s="62"/>
      <c r="CA506" s="37" t="s">
        <v>2</v>
      </c>
      <c r="CB506" s="37">
        <v>1016026357</v>
      </c>
      <c r="CC506" s="37" t="s">
        <v>3884</v>
      </c>
      <c r="CD506" s="37"/>
      <c r="CE506" s="37" t="s">
        <v>3009</v>
      </c>
      <c r="CF506" s="37" t="s">
        <v>6341</v>
      </c>
      <c r="CG506" s="81">
        <v>33008</v>
      </c>
      <c r="CH506" s="50">
        <f t="shared" ca="1" si="38"/>
        <v>32</v>
      </c>
      <c r="CI506" s="62" t="s">
        <v>8</v>
      </c>
      <c r="CJ506" s="62" t="s">
        <v>116</v>
      </c>
      <c r="CK506" s="62" t="s">
        <v>116</v>
      </c>
      <c r="CL506" s="37" t="s">
        <v>2444</v>
      </c>
      <c r="CM506" s="37" t="s">
        <v>2462</v>
      </c>
      <c r="CN506" s="37" t="s">
        <v>2495</v>
      </c>
      <c r="CO506" s="81">
        <v>44819</v>
      </c>
      <c r="CP506" s="37" t="s">
        <v>2495</v>
      </c>
      <c r="CQ506" s="37" t="s">
        <v>2496</v>
      </c>
      <c r="CR506" s="37" t="s">
        <v>4082</v>
      </c>
      <c r="CS506" s="37" t="s">
        <v>2496</v>
      </c>
      <c r="CT506" s="37"/>
      <c r="CU506" s="37"/>
      <c r="CV506" s="37"/>
      <c r="CW506" s="37">
        <v>3160</v>
      </c>
      <c r="CX506" s="37"/>
      <c r="CY506" s="37"/>
      <c r="CZ506" s="37"/>
      <c r="DA506" s="37"/>
      <c r="DB506" s="37"/>
      <c r="DC50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06" s="37"/>
    </row>
    <row r="507" spans="1:108" ht="45" customHeight="1" x14ac:dyDescent="0.3">
      <c r="A507" s="50">
        <v>1031187124</v>
      </c>
      <c r="B507" s="37" t="s">
        <v>2428</v>
      </c>
      <c r="C507" s="81">
        <v>44816</v>
      </c>
      <c r="D507" s="81">
        <v>44896</v>
      </c>
      <c r="E507" s="50"/>
      <c r="F507" s="50"/>
      <c r="G507" s="50"/>
      <c r="H507" s="50" t="s">
        <v>4102</v>
      </c>
      <c r="I507" s="50" t="s">
        <v>6114</v>
      </c>
      <c r="J507" s="37" t="str">
        <f>VLOOKUP(MATRIZ_PRINCIPAL_USUARIOS[[#This Row],[DUPLA]],DUPLAS[],2,0)</f>
        <v>ANDREA ROJAS - TATIANA</v>
      </c>
      <c r="K507" s="37" t="s">
        <v>1</v>
      </c>
      <c r="L507" s="37" t="s">
        <v>6342</v>
      </c>
      <c r="M507" s="37" t="s">
        <v>3847</v>
      </c>
      <c r="N507" s="37" t="s">
        <v>5221</v>
      </c>
      <c r="O507" s="37" t="s">
        <v>6343</v>
      </c>
      <c r="P50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VALERI SALOME  BAQUERO VALERO </v>
      </c>
      <c r="Q507" s="81">
        <v>44167</v>
      </c>
      <c r="R507" s="50">
        <f t="shared" ca="1" si="35"/>
        <v>2</v>
      </c>
      <c r="S507" s="50">
        <f t="shared" ca="1" si="36"/>
        <v>3</v>
      </c>
      <c r="T507" s="50">
        <f t="shared" ca="1" si="37"/>
        <v>13</v>
      </c>
      <c r="U507" s="37" t="str">
        <f ca="1">IF(MATRIZ_PRINCIPAL_USUARIOS[[#This Row],[FECHA DE NACIMIENTO]]&gt;0,CONCATENATE(R507," AÑOS ",S507," MESES ",T507," DIAS "),"")</f>
        <v xml:space="preserve">2 AÑOS 3 MESES 13 DIAS </v>
      </c>
      <c r="V50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7" s="37" t="s">
        <v>130</v>
      </c>
      <c r="X507" s="37" t="s">
        <v>8</v>
      </c>
      <c r="Y507" s="37" t="s">
        <v>116</v>
      </c>
      <c r="Z507" s="37" t="s">
        <v>116</v>
      </c>
      <c r="AA507" s="37" t="s">
        <v>2496</v>
      </c>
      <c r="AB507" s="37" t="s">
        <v>2496</v>
      </c>
      <c r="AC507" s="37"/>
      <c r="AD507" s="37" t="s">
        <v>2518</v>
      </c>
      <c r="AE507" s="37"/>
      <c r="AF507" s="37" t="s">
        <v>2496</v>
      </c>
      <c r="AG507" s="37" t="s">
        <v>2496</v>
      </c>
      <c r="AH507" s="37" t="s">
        <v>2496</v>
      </c>
      <c r="AI507" s="37" t="s">
        <v>2496</v>
      </c>
      <c r="AJ507" s="37" t="s">
        <v>2496</v>
      </c>
      <c r="AK507" s="37" t="s">
        <v>2496</v>
      </c>
      <c r="AL507" s="37" t="s">
        <v>2496</v>
      </c>
      <c r="AM507" s="37" t="s">
        <v>8</v>
      </c>
      <c r="AN507" s="37" t="s">
        <v>116</v>
      </c>
      <c r="AO507" s="37" t="s">
        <v>140</v>
      </c>
      <c r="AP507" s="62" t="s">
        <v>143</v>
      </c>
      <c r="AQ507" s="37" t="s">
        <v>151</v>
      </c>
      <c r="AR507" s="37"/>
      <c r="AS507" s="37"/>
      <c r="AT507" s="37" t="s">
        <v>6344</v>
      </c>
      <c r="AU507" s="37">
        <v>3222040875</v>
      </c>
      <c r="AV507" s="37">
        <v>3132290237</v>
      </c>
      <c r="AW507" s="37">
        <v>1</v>
      </c>
      <c r="AX507" s="37" t="s">
        <v>135</v>
      </c>
      <c r="AY507" s="37" t="s">
        <v>2496</v>
      </c>
      <c r="AZ507" s="58"/>
      <c r="BA507" s="37" t="s">
        <v>2496</v>
      </c>
      <c r="BB507" s="37" t="s">
        <v>2496</v>
      </c>
      <c r="BC507" s="37" t="s">
        <v>3654</v>
      </c>
      <c r="BD507" s="37" t="s">
        <v>2496</v>
      </c>
      <c r="BE507" s="37" t="s">
        <v>2434</v>
      </c>
      <c r="BF507" s="37" t="s">
        <v>2</v>
      </c>
      <c r="BG507" s="37">
        <v>1000335782</v>
      </c>
      <c r="BH507" s="37" t="s">
        <v>6345</v>
      </c>
      <c r="BI507" s="37" t="s">
        <v>6346</v>
      </c>
      <c r="BJ507" s="37" t="s">
        <v>5221</v>
      </c>
      <c r="BK507" s="37" t="s">
        <v>6343</v>
      </c>
      <c r="BL507" s="81">
        <v>37725</v>
      </c>
      <c r="BM507" s="37"/>
      <c r="BN507" s="37"/>
      <c r="BO507" s="37"/>
      <c r="BP507" s="37"/>
      <c r="BQ507" s="37"/>
      <c r="BR507" s="37"/>
      <c r="BS507" s="81"/>
      <c r="BT507" s="37"/>
      <c r="BU507" s="37"/>
      <c r="BV507" s="81"/>
      <c r="BW507" s="50" t="str">
        <f t="shared" si="41"/>
        <v/>
      </c>
      <c r="BX507" s="62"/>
      <c r="BY507" s="62"/>
      <c r="BZ507" s="62"/>
      <c r="CA507" s="37" t="s">
        <v>2</v>
      </c>
      <c r="CB507" s="37">
        <v>1000335782</v>
      </c>
      <c r="CC507" s="37" t="s">
        <v>6345</v>
      </c>
      <c r="CD507" s="37" t="s">
        <v>6346</v>
      </c>
      <c r="CE507" s="37" t="s">
        <v>5221</v>
      </c>
      <c r="CF507" s="37" t="s">
        <v>6343</v>
      </c>
      <c r="CG507" s="81">
        <v>37725</v>
      </c>
      <c r="CH507" s="50">
        <f t="shared" ca="1" si="38"/>
        <v>19</v>
      </c>
      <c r="CI507" s="62" t="s">
        <v>8</v>
      </c>
      <c r="CJ507" s="62" t="s">
        <v>116</v>
      </c>
      <c r="CK507" s="62" t="s">
        <v>116</v>
      </c>
      <c r="CL507" s="37" t="s">
        <v>2443</v>
      </c>
      <c r="CM507" s="81" t="s">
        <v>6448</v>
      </c>
      <c r="CN507" s="37" t="s">
        <v>2496</v>
      </c>
      <c r="CO507" s="81"/>
      <c r="CP507" s="37"/>
      <c r="CQ507" s="37"/>
      <c r="CR507" s="37"/>
      <c r="CS507" s="37"/>
      <c r="CT507" s="37"/>
      <c r="CU507" s="37"/>
      <c r="CV507" s="37"/>
      <c r="CW507" s="37"/>
      <c r="CX507" s="37"/>
      <c r="CY507" s="37"/>
      <c r="CZ507" s="37"/>
      <c r="DA507" s="37"/>
      <c r="DB507" s="37"/>
      <c r="DC50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7" s="37"/>
    </row>
    <row r="508" spans="1:108" ht="45" customHeight="1" x14ac:dyDescent="0.3">
      <c r="A508" s="50">
        <v>1024611711</v>
      </c>
      <c r="B508" s="37" t="s">
        <v>2427</v>
      </c>
      <c r="C508" s="81">
        <v>44816</v>
      </c>
      <c r="D508" s="81"/>
      <c r="E508" s="50"/>
      <c r="F508" s="50"/>
      <c r="G508" s="50"/>
      <c r="H508" s="50" t="s">
        <v>4102</v>
      </c>
      <c r="I508" s="50" t="s">
        <v>7220</v>
      </c>
      <c r="J508" s="37" t="str">
        <f>VLOOKUP(MATRIZ_PRINCIPAL_USUARIOS[[#This Row],[DUPLA]],DUPLAS[],2,0)</f>
        <v>MONICA</v>
      </c>
      <c r="K508" s="37" t="s">
        <v>1</v>
      </c>
      <c r="L508" s="37" t="s">
        <v>6264</v>
      </c>
      <c r="M508" s="37" t="s">
        <v>3803</v>
      </c>
      <c r="N508" s="37" t="s">
        <v>6347</v>
      </c>
      <c r="O508" s="37" t="s">
        <v>3712</v>
      </c>
      <c r="P50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HEIMY LUCIANA BAUTISTA  TORRES</v>
      </c>
      <c r="Q508" s="81">
        <v>44390</v>
      </c>
      <c r="R508" s="50">
        <f t="shared" ca="1" si="35"/>
        <v>1</v>
      </c>
      <c r="S508" s="50">
        <f t="shared" ca="1" si="36"/>
        <v>8</v>
      </c>
      <c r="T508" s="50">
        <f t="shared" ca="1" si="37"/>
        <v>2</v>
      </c>
      <c r="U508" s="37" t="str">
        <f ca="1">IF(MATRIZ_PRINCIPAL_USUARIOS[[#This Row],[FECHA DE NACIMIENTO]]&gt;0,CONCATENATE(R508," AÑOS ",S508," MESES ",T508," DIAS "),"")</f>
        <v xml:space="preserve">1 AÑOS 8 MESES 2 DIAS </v>
      </c>
      <c r="V50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8" s="37" t="s">
        <v>130</v>
      </c>
      <c r="X508" s="37" t="s">
        <v>8</v>
      </c>
      <c r="Y508" s="37" t="s">
        <v>116</v>
      </c>
      <c r="Z508" s="37" t="s">
        <v>116</v>
      </c>
      <c r="AA508" s="37" t="s">
        <v>2496</v>
      </c>
      <c r="AB508" s="37" t="s">
        <v>2496</v>
      </c>
      <c r="AC508" s="37"/>
      <c r="AD508" s="37" t="s">
        <v>2518</v>
      </c>
      <c r="AE508" s="37"/>
      <c r="AF508" s="37" t="s">
        <v>2496</v>
      </c>
      <c r="AG508" s="37" t="s">
        <v>2496</v>
      </c>
      <c r="AH508" s="37" t="s">
        <v>2496</v>
      </c>
      <c r="AI508" s="37" t="s">
        <v>2496</v>
      </c>
      <c r="AJ508" s="37" t="s">
        <v>2496</v>
      </c>
      <c r="AK508" s="37" t="s">
        <v>2496</v>
      </c>
      <c r="AL508" s="37" t="s">
        <v>2496</v>
      </c>
      <c r="AM508" s="37" t="s">
        <v>8</v>
      </c>
      <c r="AN508" s="37" t="s">
        <v>116</v>
      </c>
      <c r="AO508" s="37" t="s">
        <v>140</v>
      </c>
      <c r="AP508" s="62" t="s">
        <v>143</v>
      </c>
      <c r="AQ508" s="37" t="s">
        <v>151</v>
      </c>
      <c r="AR508" s="37" t="s">
        <v>6251</v>
      </c>
      <c r="AS508" s="37"/>
      <c r="AT508" s="37" t="s">
        <v>6348</v>
      </c>
      <c r="AU508" s="37">
        <v>3114933162</v>
      </c>
      <c r="AV508" s="37">
        <v>3228419039</v>
      </c>
      <c r="AW508" s="37">
        <v>1</v>
      </c>
      <c r="AX508" s="37" t="s">
        <v>135</v>
      </c>
      <c r="AY508" s="37" t="s">
        <v>2496</v>
      </c>
      <c r="AZ508" s="58"/>
      <c r="BA508" s="37" t="s">
        <v>2496</v>
      </c>
      <c r="BB508" s="37" t="s">
        <v>2496</v>
      </c>
      <c r="BC508" s="37" t="s">
        <v>3654</v>
      </c>
      <c r="BD508" s="37" t="s">
        <v>2496</v>
      </c>
      <c r="BE508" s="37" t="s">
        <v>2434</v>
      </c>
      <c r="BF508" s="37" t="s">
        <v>2</v>
      </c>
      <c r="BG508" s="37">
        <v>1026570638</v>
      </c>
      <c r="BH508" s="37" t="s">
        <v>6349</v>
      </c>
      <c r="BI508" s="37"/>
      <c r="BJ508" s="37" t="s">
        <v>3712</v>
      </c>
      <c r="BK508" s="37" t="s">
        <v>6350</v>
      </c>
      <c r="BL508" s="81">
        <v>33632</v>
      </c>
      <c r="BM508" s="37" t="s">
        <v>8</v>
      </c>
      <c r="BN508" s="37" t="s">
        <v>116</v>
      </c>
      <c r="BO508" s="37" t="s">
        <v>116</v>
      </c>
      <c r="BP508" s="37"/>
      <c r="BQ508" s="37"/>
      <c r="BR508" s="37"/>
      <c r="BS508" s="81"/>
      <c r="BT508" s="37"/>
      <c r="BU508" s="37"/>
      <c r="BV508" s="81"/>
      <c r="BW508" s="50" t="str">
        <f t="shared" si="41"/>
        <v/>
      </c>
      <c r="BX508" s="62"/>
      <c r="BY508" s="62"/>
      <c r="BZ508" s="62"/>
      <c r="CA508" s="37" t="s">
        <v>2</v>
      </c>
      <c r="CB508" s="37">
        <v>1026570638</v>
      </c>
      <c r="CC508" s="37" t="s">
        <v>6349</v>
      </c>
      <c r="CD508" s="37"/>
      <c r="CE508" s="37" t="s">
        <v>3712</v>
      </c>
      <c r="CF508" s="37" t="s">
        <v>6350</v>
      </c>
      <c r="CG508" s="81">
        <v>33632</v>
      </c>
      <c r="CH508" s="50">
        <f t="shared" ca="1" si="38"/>
        <v>31</v>
      </c>
      <c r="CI508" s="62" t="s">
        <v>8</v>
      </c>
      <c r="CJ508" s="62" t="s">
        <v>116</v>
      </c>
      <c r="CK508" s="62" t="s">
        <v>116</v>
      </c>
      <c r="CL508" s="37" t="s">
        <v>2443</v>
      </c>
      <c r="CM508" s="37" t="s">
        <v>2457</v>
      </c>
      <c r="CN508" s="37" t="s">
        <v>2495</v>
      </c>
      <c r="CO508" s="81">
        <v>44819</v>
      </c>
      <c r="CP508" s="37" t="s">
        <v>2495</v>
      </c>
      <c r="CQ508" s="37" t="s">
        <v>2495</v>
      </c>
      <c r="CR508" s="37">
        <v>1</v>
      </c>
      <c r="CS508" s="37"/>
      <c r="CT508" s="37"/>
      <c r="CU508" s="37"/>
      <c r="CV508" s="37"/>
      <c r="CW508" s="37">
        <v>3055</v>
      </c>
      <c r="CX508" s="37">
        <v>48</v>
      </c>
      <c r="CY508" s="37"/>
      <c r="CZ508" s="37">
        <v>6</v>
      </c>
      <c r="DA508" s="37"/>
      <c r="DB508" s="37"/>
      <c r="DC50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08" s="37"/>
    </row>
    <row r="509" spans="1:108" ht="45" customHeight="1" x14ac:dyDescent="0.3">
      <c r="A509" s="50">
        <v>1016746746</v>
      </c>
      <c r="B509" s="37" t="s">
        <v>2427</v>
      </c>
      <c r="C509" s="81">
        <v>44816</v>
      </c>
      <c r="D509" s="81"/>
      <c r="E509" s="50"/>
      <c r="F509" s="50"/>
      <c r="G509" s="50"/>
      <c r="H509" s="50" t="s">
        <v>4102</v>
      </c>
      <c r="I509" s="50" t="s">
        <v>6114</v>
      </c>
      <c r="J509" s="37" t="str">
        <f>VLOOKUP(MATRIZ_PRINCIPAL_USUARIOS[[#This Row],[DUPLA]],DUPLAS[],2,0)</f>
        <v>ANDREA ROJAS - TATIANA</v>
      </c>
      <c r="K509" s="37" t="s">
        <v>1</v>
      </c>
      <c r="L509" s="37" t="s">
        <v>3742</v>
      </c>
      <c r="M509" s="37" t="s">
        <v>3783</v>
      </c>
      <c r="N509" s="37" t="s">
        <v>2633</v>
      </c>
      <c r="O509" s="37" t="s">
        <v>5598</v>
      </c>
      <c r="P5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PAULA RIVERA PARRA</v>
      </c>
      <c r="Q509" s="81">
        <v>43525</v>
      </c>
      <c r="R509" s="50">
        <f t="shared" ca="1" si="35"/>
        <v>4</v>
      </c>
      <c r="S509" s="50">
        <f t="shared" ca="1" si="36"/>
        <v>0</v>
      </c>
      <c r="T509" s="50">
        <f t="shared" ca="1" si="37"/>
        <v>14</v>
      </c>
      <c r="U509" s="37" t="str">
        <f ca="1">IF(MATRIZ_PRINCIPAL_USUARIOS[[#This Row],[FECHA DE NACIMIENTO]]&gt;0,CONCATENATE(R509," AÑOS ",S509," MESES ",T509," DIAS "),"")</f>
        <v xml:space="preserve">4 AÑOS 0 MESES 14 DIAS </v>
      </c>
      <c r="V5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09" s="37" t="s">
        <v>130</v>
      </c>
      <c r="X509" s="37" t="s">
        <v>8</v>
      </c>
      <c r="Y509" s="37" t="s">
        <v>116</v>
      </c>
      <c r="Z509" s="37" t="s">
        <v>116</v>
      </c>
      <c r="AA509" s="37" t="s">
        <v>2496</v>
      </c>
      <c r="AB509" s="37" t="s">
        <v>2496</v>
      </c>
      <c r="AC509" s="37"/>
      <c r="AD509" s="37" t="s">
        <v>2518</v>
      </c>
      <c r="AE509" s="37"/>
      <c r="AF509" s="37" t="s">
        <v>2496</v>
      </c>
      <c r="AG509" s="37" t="s">
        <v>2496</v>
      </c>
      <c r="AH509" s="37" t="s">
        <v>2496</v>
      </c>
      <c r="AI509" s="37" t="s">
        <v>2496</v>
      </c>
      <c r="AJ509" s="37" t="s">
        <v>2496</v>
      </c>
      <c r="AK509" s="37" t="s">
        <v>2496</v>
      </c>
      <c r="AL509" s="37" t="s">
        <v>2496</v>
      </c>
      <c r="AM509" s="37" t="s">
        <v>8</v>
      </c>
      <c r="AN509" s="37" t="s">
        <v>116</v>
      </c>
      <c r="AO509" s="37" t="s">
        <v>140</v>
      </c>
      <c r="AP509" s="62" t="s">
        <v>143</v>
      </c>
      <c r="AQ509" s="37" t="s">
        <v>151</v>
      </c>
      <c r="AR509" s="37" t="s">
        <v>6351</v>
      </c>
      <c r="AS509" s="37"/>
      <c r="AT509" s="37" t="s">
        <v>6352</v>
      </c>
      <c r="AU509" s="37">
        <v>3112120870</v>
      </c>
      <c r="AV509" s="37">
        <v>3212872672</v>
      </c>
      <c r="AW509" s="37">
        <v>1</v>
      </c>
      <c r="AX509" s="37" t="s">
        <v>135</v>
      </c>
      <c r="AY509" s="37" t="s">
        <v>2496</v>
      </c>
      <c r="AZ509" s="58"/>
      <c r="BA509" s="37" t="s">
        <v>2496</v>
      </c>
      <c r="BB509" s="37" t="s">
        <v>2496</v>
      </c>
      <c r="BC509" s="37" t="s">
        <v>3654</v>
      </c>
      <c r="BD509" s="37" t="s">
        <v>2496</v>
      </c>
      <c r="BE509" s="37" t="s">
        <v>2434</v>
      </c>
      <c r="BF509" s="37" t="s">
        <v>2</v>
      </c>
      <c r="BG509" s="37">
        <v>53008230</v>
      </c>
      <c r="BH509" s="37" t="s">
        <v>6353</v>
      </c>
      <c r="BI509" s="37" t="s">
        <v>6354</v>
      </c>
      <c r="BJ509" s="37" t="s">
        <v>6355</v>
      </c>
      <c r="BK509" s="37" t="s">
        <v>3712</v>
      </c>
      <c r="BL509" s="81">
        <v>30474</v>
      </c>
      <c r="BM509" s="37" t="s">
        <v>8</v>
      </c>
      <c r="BN509" s="37" t="s">
        <v>116</v>
      </c>
      <c r="BO509" s="37" t="s">
        <v>116</v>
      </c>
      <c r="BP509" s="37"/>
      <c r="BQ509" s="37"/>
      <c r="BR509" s="37"/>
      <c r="BS509" s="81"/>
      <c r="BT509" s="37"/>
      <c r="BU509" s="37"/>
      <c r="BV509" s="81"/>
      <c r="BW509" s="50" t="str">
        <f t="shared" si="41"/>
        <v/>
      </c>
      <c r="BX509" s="62"/>
      <c r="BY509" s="62"/>
      <c r="BZ509" s="62"/>
      <c r="CA509" s="37"/>
      <c r="CB509" s="37"/>
      <c r="CC509" s="37"/>
      <c r="CD509" s="37"/>
      <c r="CE509" s="37"/>
      <c r="CF509" s="37"/>
      <c r="CG509" s="81"/>
      <c r="CH509" s="50" t="str">
        <f t="shared" si="38"/>
        <v/>
      </c>
      <c r="CI509" s="62"/>
      <c r="CJ509" s="62"/>
      <c r="CK509" s="62"/>
      <c r="CL509" s="37" t="s">
        <v>2444</v>
      </c>
      <c r="CM509" s="37" t="s">
        <v>2466</v>
      </c>
      <c r="CN509" s="37"/>
      <c r="CO509" s="81"/>
      <c r="CP509" s="37"/>
      <c r="CQ509" s="37"/>
      <c r="CR509" s="37"/>
      <c r="CS509" s="37"/>
      <c r="CT509" s="37"/>
      <c r="CU509" s="37"/>
      <c r="CV509" s="37"/>
      <c r="CW509" s="37">
        <v>3330</v>
      </c>
      <c r="CX509" s="37">
        <v>50</v>
      </c>
      <c r="CY509" s="37"/>
      <c r="CZ509" s="37">
        <v>6</v>
      </c>
      <c r="DA509" s="37"/>
      <c r="DB509" s="37"/>
      <c r="DC5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09" s="37"/>
    </row>
    <row r="510" spans="1:108" ht="45" customHeight="1" x14ac:dyDescent="0.3">
      <c r="A510" s="158">
        <v>705202105</v>
      </c>
      <c r="B510" s="37" t="s">
        <v>2427</v>
      </c>
      <c r="C510" s="81">
        <v>44816</v>
      </c>
      <c r="D510" s="81"/>
      <c r="E510" s="50"/>
      <c r="F510" s="50"/>
      <c r="G510" s="50"/>
      <c r="H510" s="50" t="s">
        <v>4102</v>
      </c>
      <c r="I510" s="50" t="s">
        <v>7220</v>
      </c>
      <c r="J510" s="37" t="str">
        <f>VLOOKUP(MATRIZ_PRINCIPAL_USUARIOS[[#This Row],[DUPLA]],DUPLAS[],2,0)</f>
        <v>MONICA</v>
      </c>
      <c r="K510" s="37" t="s">
        <v>5925</v>
      </c>
      <c r="L510" s="37" t="s">
        <v>6356</v>
      </c>
      <c r="M510" s="37" t="s">
        <v>3736</v>
      </c>
      <c r="N510" s="37" t="s">
        <v>3887</v>
      </c>
      <c r="O510" s="37" t="s">
        <v>6319</v>
      </c>
      <c r="P5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RONIELYS ALEJANDRA RAMIREZ REFUNJOL </v>
      </c>
      <c r="Q510" s="81">
        <v>44323</v>
      </c>
      <c r="R510" s="50">
        <f t="shared" ca="1" si="35"/>
        <v>1</v>
      </c>
      <c r="S510" s="50">
        <f t="shared" ca="1" si="36"/>
        <v>10</v>
      </c>
      <c r="T510" s="50">
        <f t="shared" ca="1" si="37"/>
        <v>8</v>
      </c>
      <c r="U510" s="37" t="str">
        <f ca="1">IF(MATRIZ_PRINCIPAL_USUARIOS[[#This Row],[FECHA DE NACIMIENTO]]&gt;0,CONCATENATE(R510," AÑOS ",S510," MESES ",T510," DIAS "),"")</f>
        <v xml:space="preserve">1 AÑOS 10 MESES 8 DIAS </v>
      </c>
      <c r="V5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0" s="37" t="s">
        <v>130</v>
      </c>
      <c r="X510" s="37" t="s">
        <v>9</v>
      </c>
      <c r="Y510" s="37" t="s">
        <v>45</v>
      </c>
      <c r="Z510" s="37" t="s">
        <v>45</v>
      </c>
      <c r="AA510" s="37" t="s">
        <v>2496</v>
      </c>
      <c r="AB510" s="37" t="s">
        <v>2496</v>
      </c>
      <c r="AC510" s="37"/>
      <c r="AD510" s="37" t="s">
        <v>2518</v>
      </c>
      <c r="AE510" s="37"/>
      <c r="AF510" s="37" t="s">
        <v>2496</v>
      </c>
      <c r="AG510" s="37" t="s">
        <v>2496</v>
      </c>
      <c r="AH510" s="37" t="s">
        <v>2496</v>
      </c>
      <c r="AI510" s="37" t="s">
        <v>2496</v>
      </c>
      <c r="AJ510" s="37" t="s">
        <v>2496</v>
      </c>
      <c r="AK510" s="37" t="s">
        <v>2496</v>
      </c>
      <c r="AL510" s="37" t="s">
        <v>2496</v>
      </c>
      <c r="AM510" s="37" t="s">
        <v>8</v>
      </c>
      <c r="AN510" s="37" t="s">
        <v>116</v>
      </c>
      <c r="AO510" s="37" t="s">
        <v>140</v>
      </c>
      <c r="AP510" s="62" t="s">
        <v>143</v>
      </c>
      <c r="AQ510" s="37" t="s">
        <v>151</v>
      </c>
      <c r="AR510" s="37" t="s">
        <v>6251</v>
      </c>
      <c r="AS510" s="37"/>
      <c r="AT510" s="37" t="s">
        <v>6357</v>
      </c>
      <c r="AU510" s="37">
        <v>3212804437</v>
      </c>
      <c r="AV510" s="37"/>
      <c r="AW510" s="37">
        <v>1</v>
      </c>
      <c r="AX510" s="37" t="s">
        <v>135</v>
      </c>
      <c r="AY510" s="37"/>
      <c r="AZ510" s="58"/>
      <c r="BA510" s="37" t="s">
        <v>2496</v>
      </c>
      <c r="BB510" s="37" t="s">
        <v>2496</v>
      </c>
      <c r="BC510" s="37" t="s">
        <v>3617</v>
      </c>
      <c r="BD510" s="37"/>
      <c r="BE510" s="37" t="s">
        <v>2434</v>
      </c>
      <c r="BF510" s="37" t="s">
        <v>5</v>
      </c>
      <c r="BG510" s="37"/>
      <c r="BH510" s="37" t="s">
        <v>6358</v>
      </c>
      <c r="BI510" s="37" t="s">
        <v>3740</v>
      </c>
      <c r="BJ510" s="37" t="s">
        <v>6359</v>
      </c>
      <c r="BK510" s="37" t="s">
        <v>4815</v>
      </c>
      <c r="BL510" s="81"/>
      <c r="BM510" s="37" t="s">
        <v>9</v>
      </c>
      <c r="BN510" s="37" t="s">
        <v>45</v>
      </c>
      <c r="BO510" s="37" t="s">
        <v>45</v>
      </c>
      <c r="BP510" s="37" t="s">
        <v>5</v>
      </c>
      <c r="BQ510" s="37"/>
      <c r="BR510" s="37" t="s">
        <v>6360</v>
      </c>
      <c r="BS510" s="81" t="s">
        <v>6160</v>
      </c>
      <c r="BT510" s="37" t="s">
        <v>3887</v>
      </c>
      <c r="BU510" s="37" t="s">
        <v>6361</v>
      </c>
      <c r="BV510" s="81"/>
      <c r="BW510" s="50" t="str">
        <f t="shared" si="41"/>
        <v/>
      </c>
      <c r="BX510" s="62" t="s">
        <v>9</v>
      </c>
      <c r="BY510" s="62" t="s">
        <v>45</v>
      </c>
      <c r="BZ510" s="62" t="s">
        <v>45</v>
      </c>
      <c r="CA510" s="37" t="s">
        <v>5</v>
      </c>
      <c r="CB510" s="37"/>
      <c r="CC510" s="37" t="s">
        <v>6358</v>
      </c>
      <c r="CD510" s="37" t="s">
        <v>3740</v>
      </c>
      <c r="CE510" s="37" t="s">
        <v>6359</v>
      </c>
      <c r="CF510" s="37" t="s">
        <v>4815</v>
      </c>
      <c r="CG510" s="81"/>
      <c r="CH510" s="50" t="str">
        <f t="shared" si="38"/>
        <v/>
      </c>
      <c r="CI510" s="62" t="s">
        <v>9</v>
      </c>
      <c r="CJ510" s="62" t="s">
        <v>45</v>
      </c>
      <c r="CK510" s="62" t="s">
        <v>45</v>
      </c>
      <c r="CL510" s="37" t="s">
        <v>2490</v>
      </c>
      <c r="CM510" s="37" t="s">
        <v>2490</v>
      </c>
      <c r="CN510" s="37"/>
      <c r="CO510" s="81"/>
      <c r="CP510" s="37"/>
      <c r="CQ510" s="37"/>
      <c r="CR510" s="37"/>
      <c r="CS510" s="37"/>
      <c r="CT510" s="37"/>
      <c r="CU510" s="37"/>
      <c r="CV510" s="37"/>
      <c r="CW510" s="37"/>
      <c r="CX510" s="37"/>
      <c r="CY510" s="37"/>
      <c r="CZ510" s="37"/>
      <c r="DA510" s="37"/>
      <c r="DB510" s="37"/>
      <c r="DC5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0" s="37"/>
    </row>
    <row r="511" spans="1:108" ht="45" customHeight="1" x14ac:dyDescent="0.3">
      <c r="A511" s="50">
        <v>1016751379</v>
      </c>
      <c r="B511" s="37" t="s">
        <v>2427</v>
      </c>
      <c r="C511" s="172">
        <v>44880</v>
      </c>
      <c r="D511" s="81"/>
      <c r="E511" s="50"/>
      <c r="F511" s="50"/>
      <c r="G511" s="50"/>
      <c r="H511" s="50" t="s">
        <v>4102</v>
      </c>
      <c r="I511" s="50" t="s">
        <v>6114</v>
      </c>
      <c r="J511" s="37" t="str">
        <f>VLOOKUP(MATRIZ_PRINCIPAL_USUARIOS[[#This Row],[DUPLA]],DUPLAS[],2,0)</f>
        <v>ANDREA ROJAS - TATIANA</v>
      </c>
      <c r="K511" s="37" t="s">
        <v>1</v>
      </c>
      <c r="L511" s="37" t="s">
        <v>7224</v>
      </c>
      <c r="M511" s="37" t="s">
        <v>5860</v>
      </c>
      <c r="N511" s="37" t="s">
        <v>5767</v>
      </c>
      <c r="O511" s="37" t="s">
        <v>4077</v>
      </c>
      <c r="P5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YOSHUA GAEL ZAMORA  PINZON</v>
      </c>
      <c r="Q511" s="81">
        <v>44237</v>
      </c>
      <c r="R511" s="50">
        <f t="shared" ca="1" si="35"/>
        <v>2</v>
      </c>
      <c r="S511" s="50">
        <f t="shared" ca="1" si="36"/>
        <v>1</v>
      </c>
      <c r="T511" s="50">
        <f t="shared" ca="1" si="37"/>
        <v>5</v>
      </c>
      <c r="U511" s="37" t="str">
        <f ca="1">IF(MATRIZ_PRINCIPAL_USUARIOS[[#This Row],[FECHA DE NACIMIENTO]]&gt;0,CONCATENATE(R511," AÑOS ",S511," MESES ",T511," DIAS "),"")</f>
        <v xml:space="preserve">2 AÑOS 1 MESES 5 DIAS </v>
      </c>
      <c r="V5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1" s="37" t="s">
        <v>129</v>
      </c>
      <c r="X511" s="37" t="s">
        <v>8</v>
      </c>
      <c r="Y511" s="37" t="s">
        <v>116</v>
      </c>
      <c r="Z511" s="37" t="s">
        <v>116</v>
      </c>
      <c r="AA511" s="37" t="s">
        <v>2496</v>
      </c>
      <c r="AB511" s="37" t="s">
        <v>2496</v>
      </c>
      <c r="AC511" s="37" t="s">
        <v>4082</v>
      </c>
      <c r="AD511" s="37" t="s">
        <v>2518</v>
      </c>
      <c r="AE511" s="37" t="s">
        <v>4082</v>
      </c>
      <c r="AF511" s="37" t="s">
        <v>2496</v>
      </c>
      <c r="AG511" s="37" t="s">
        <v>2496</v>
      </c>
      <c r="AH511" s="37" t="s">
        <v>2496</v>
      </c>
      <c r="AI511" s="37" t="s">
        <v>2496</v>
      </c>
      <c r="AJ511" s="37" t="s">
        <v>2496</v>
      </c>
      <c r="AK511" s="37" t="s">
        <v>2496</v>
      </c>
      <c r="AL511" s="37" t="s">
        <v>2496</v>
      </c>
      <c r="AM511" s="37" t="s">
        <v>8</v>
      </c>
      <c r="AN511" s="37" t="s">
        <v>116</v>
      </c>
      <c r="AO511" s="37" t="s">
        <v>140</v>
      </c>
      <c r="AP511" s="62" t="s">
        <v>143</v>
      </c>
      <c r="AQ511" s="37" t="s">
        <v>151</v>
      </c>
      <c r="AR511" s="37" t="s">
        <v>3199</v>
      </c>
      <c r="AS511" s="37"/>
      <c r="AT511" s="37" t="s">
        <v>7225</v>
      </c>
      <c r="AU511" s="37">
        <v>3214611386</v>
      </c>
      <c r="AV511" s="37">
        <v>3143266140</v>
      </c>
      <c r="AW511" s="37">
        <v>1</v>
      </c>
      <c r="AX511" s="37" t="s">
        <v>135</v>
      </c>
      <c r="AY511" s="37" t="s">
        <v>2496</v>
      </c>
      <c r="AZ511" s="58"/>
      <c r="BA511" s="37" t="s">
        <v>2496</v>
      </c>
      <c r="BB511" s="37" t="s">
        <v>2496</v>
      </c>
      <c r="BC511" s="37" t="s">
        <v>3654</v>
      </c>
      <c r="BD511" s="37"/>
      <c r="BE511" s="37" t="s">
        <v>2434</v>
      </c>
      <c r="BF511" s="37" t="s">
        <v>2</v>
      </c>
      <c r="BG511" s="37">
        <v>1010087864</v>
      </c>
      <c r="BH511" s="37" t="s">
        <v>4054</v>
      </c>
      <c r="BI511" s="37" t="s">
        <v>7226</v>
      </c>
      <c r="BJ511" s="37" t="s">
        <v>4077</v>
      </c>
      <c r="BK511" s="37" t="s">
        <v>7227</v>
      </c>
      <c r="BL511" s="81">
        <v>36548</v>
      </c>
      <c r="BM511" s="37" t="s">
        <v>8</v>
      </c>
      <c r="BN511" s="37" t="s">
        <v>116</v>
      </c>
      <c r="BO511" s="37" t="s">
        <v>116</v>
      </c>
      <c r="BP511" s="37"/>
      <c r="BQ511" s="37"/>
      <c r="BR511" s="37"/>
      <c r="BS511" s="81"/>
      <c r="BT511" s="37"/>
      <c r="BU511" s="37"/>
      <c r="BV511" s="81"/>
      <c r="BW511" s="50" t="str">
        <f t="shared" si="41"/>
        <v/>
      </c>
      <c r="BX511" s="62"/>
      <c r="BY511" s="62"/>
      <c r="BZ511" s="62"/>
      <c r="CA511" s="37" t="s">
        <v>2</v>
      </c>
      <c r="CB511" s="37">
        <v>1010087864</v>
      </c>
      <c r="CC511" s="37" t="s">
        <v>4054</v>
      </c>
      <c r="CD511" s="37" t="s">
        <v>7226</v>
      </c>
      <c r="CE511" s="37" t="s">
        <v>4077</v>
      </c>
      <c r="CF511" s="37" t="s">
        <v>7227</v>
      </c>
      <c r="CG511" s="81">
        <v>36548</v>
      </c>
      <c r="CH511" s="50">
        <f t="shared" ca="1" si="38"/>
        <v>23</v>
      </c>
      <c r="CI511" s="62" t="s">
        <v>8</v>
      </c>
      <c r="CJ511" s="62" t="s">
        <v>116</v>
      </c>
      <c r="CK511" s="62" t="s">
        <v>116</v>
      </c>
      <c r="CL511" s="37" t="s">
        <v>2444</v>
      </c>
      <c r="CM511" s="37" t="s">
        <v>2450</v>
      </c>
      <c r="CN511" s="37" t="s">
        <v>2495</v>
      </c>
      <c r="CO511" s="81">
        <v>44881</v>
      </c>
      <c r="CP511" s="37" t="s">
        <v>2495</v>
      </c>
      <c r="CQ511" s="37" t="s">
        <v>2495</v>
      </c>
      <c r="CR511" s="37">
        <v>2</v>
      </c>
      <c r="CS511" s="37" t="s">
        <v>2495</v>
      </c>
      <c r="CT511" s="37" t="s">
        <v>4082</v>
      </c>
      <c r="CU511" s="37"/>
      <c r="CV511" s="37">
        <v>38</v>
      </c>
      <c r="CW511" s="37">
        <v>2100</v>
      </c>
      <c r="CX511" s="37">
        <v>45</v>
      </c>
      <c r="CY511" s="37" t="s">
        <v>2496</v>
      </c>
      <c r="CZ511" s="37">
        <v>6</v>
      </c>
      <c r="DA511" s="37">
        <v>18</v>
      </c>
      <c r="DB511" s="37" t="s">
        <v>6512</v>
      </c>
      <c r="DC5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1" s="37"/>
    </row>
    <row r="512" spans="1:108" ht="45" customHeight="1" x14ac:dyDescent="0.3">
      <c r="A512" s="50">
        <v>1026309758</v>
      </c>
      <c r="B512" s="37" t="s">
        <v>2428</v>
      </c>
      <c r="C512" s="81">
        <v>44816</v>
      </c>
      <c r="D512" s="81">
        <v>44880</v>
      </c>
      <c r="E512" s="50"/>
      <c r="F512" s="50"/>
      <c r="G512" s="50"/>
      <c r="H512" s="50" t="s">
        <v>4102</v>
      </c>
      <c r="I512" s="50" t="s">
        <v>6114</v>
      </c>
      <c r="J512" s="37" t="str">
        <f>VLOOKUP(MATRIZ_PRINCIPAL_USUARIOS[[#This Row],[DUPLA]],DUPLAS[],2,0)</f>
        <v>ANDREA ROJAS - TATIANA</v>
      </c>
      <c r="K512" s="37" t="s">
        <v>1</v>
      </c>
      <c r="L512" s="37" t="s">
        <v>3826</v>
      </c>
      <c r="M512" s="37" t="s">
        <v>3726</v>
      </c>
      <c r="N512" s="37" t="s">
        <v>3883</v>
      </c>
      <c r="O512" s="37" t="s">
        <v>2633</v>
      </c>
      <c r="P5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ALAN ANDRES GUTIERREZ RIVERA</v>
      </c>
      <c r="Q512" s="81">
        <v>44320</v>
      </c>
      <c r="R512" s="50">
        <f t="shared" ca="1" si="35"/>
        <v>1</v>
      </c>
      <c r="S512" s="50">
        <f t="shared" ca="1" si="36"/>
        <v>10</v>
      </c>
      <c r="T512" s="50">
        <f t="shared" ca="1" si="37"/>
        <v>11</v>
      </c>
      <c r="U512" s="37" t="str">
        <f ca="1">IF(MATRIZ_PRINCIPAL_USUARIOS[[#This Row],[FECHA DE NACIMIENTO]]&gt;0,CONCATENATE(R512," AÑOS ",S512," MESES ",T512," DIAS "),"")</f>
        <v xml:space="preserve">1 AÑOS 10 MESES 11 DIAS </v>
      </c>
      <c r="V5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2" s="37" t="s">
        <v>129</v>
      </c>
      <c r="X512" s="37" t="s">
        <v>8</v>
      </c>
      <c r="Y512" s="37" t="s">
        <v>116</v>
      </c>
      <c r="Z512" s="37" t="s">
        <v>116</v>
      </c>
      <c r="AA512" s="37" t="s">
        <v>2496</v>
      </c>
      <c r="AB512" s="37" t="s">
        <v>2496</v>
      </c>
      <c r="AC512" s="37"/>
      <c r="AD512" s="37" t="s">
        <v>2518</v>
      </c>
      <c r="AE512" s="37"/>
      <c r="AF512" s="37" t="s">
        <v>2496</v>
      </c>
      <c r="AG512" s="37" t="s">
        <v>2496</v>
      </c>
      <c r="AH512" s="37" t="s">
        <v>2496</v>
      </c>
      <c r="AI512" s="37" t="s">
        <v>2496</v>
      </c>
      <c r="AJ512" s="37" t="s">
        <v>2496</v>
      </c>
      <c r="AK512" s="37" t="s">
        <v>2496</v>
      </c>
      <c r="AL512" s="37" t="s">
        <v>2496</v>
      </c>
      <c r="AM512" s="37" t="s">
        <v>8</v>
      </c>
      <c r="AN512" s="37" t="s">
        <v>116</v>
      </c>
      <c r="AO512" s="37" t="s">
        <v>140</v>
      </c>
      <c r="AP512" s="62" t="s">
        <v>143</v>
      </c>
      <c r="AQ512" s="37" t="s">
        <v>151</v>
      </c>
      <c r="AR512" s="37" t="s">
        <v>6251</v>
      </c>
      <c r="AS512" s="37"/>
      <c r="AT512" s="37" t="s">
        <v>6362</v>
      </c>
      <c r="AU512" s="37">
        <v>3215759461</v>
      </c>
      <c r="AV512" s="37"/>
      <c r="AW512" s="37">
        <v>1</v>
      </c>
      <c r="AX512" s="37" t="s">
        <v>135</v>
      </c>
      <c r="AY512" s="37"/>
      <c r="AZ512" s="58"/>
      <c r="BA512" s="37" t="s">
        <v>2496</v>
      </c>
      <c r="BB512" s="37" t="s">
        <v>2496</v>
      </c>
      <c r="BC512" s="37" t="s">
        <v>3654</v>
      </c>
      <c r="BD512" s="37"/>
      <c r="BE512" s="37" t="s">
        <v>2434</v>
      </c>
      <c r="BF512" s="37" t="s">
        <v>2</v>
      </c>
      <c r="BG512" s="37">
        <v>1056994551</v>
      </c>
      <c r="BH512" s="37" t="s">
        <v>3929</v>
      </c>
      <c r="BI512" s="37" t="s">
        <v>3930</v>
      </c>
      <c r="BJ512" s="37" t="s">
        <v>2633</v>
      </c>
      <c r="BK512" s="37" t="s">
        <v>3707</v>
      </c>
      <c r="BL512" s="81">
        <v>33960</v>
      </c>
      <c r="BM512" s="37" t="s">
        <v>8</v>
      </c>
      <c r="BN512" s="37" t="s">
        <v>19</v>
      </c>
      <c r="BO512" s="37" t="s">
        <v>3004</v>
      </c>
      <c r="BP512" s="37"/>
      <c r="BQ512" s="37"/>
      <c r="BR512" s="37"/>
      <c r="BS512" s="81"/>
      <c r="BT512" s="37"/>
      <c r="BU512" s="37"/>
      <c r="BV512" s="81"/>
      <c r="BW512" s="50" t="str">
        <f t="shared" si="41"/>
        <v/>
      </c>
      <c r="BX512" s="62"/>
      <c r="BY512" s="62"/>
      <c r="BZ512" s="62"/>
      <c r="CA512" s="37" t="s">
        <v>2</v>
      </c>
      <c r="CB512" s="37">
        <v>1056994551</v>
      </c>
      <c r="CC512" s="37" t="s">
        <v>3929</v>
      </c>
      <c r="CD512" s="37" t="s">
        <v>3930</v>
      </c>
      <c r="CE512" s="37" t="s">
        <v>2633</v>
      </c>
      <c r="CF512" s="37" t="s">
        <v>3707</v>
      </c>
      <c r="CG512" s="81">
        <v>33960</v>
      </c>
      <c r="CH512" s="50">
        <f t="shared" ca="1" si="38"/>
        <v>30</v>
      </c>
      <c r="CI512" s="62" t="s">
        <v>8</v>
      </c>
      <c r="CJ512" s="62" t="s">
        <v>19</v>
      </c>
      <c r="CK512" s="62" t="s">
        <v>3004</v>
      </c>
      <c r="CL512" s="37" t="s">
        <v>2443</v>
      </c>
      <c r="CM512" s="37" t="s">
        <v>2457</v>
      </c>
      <c r="CN512" s="37" t="s">
        <v>2495</v>
      </c>
      <c r="CO512" s="81">
        <v>44819</v>
      </c>
      <c r="CP512" s="37" t="s">
        <v>2495</v>
      </c>
      <c r="CQ512" s="37" t="s">
        <v>2495</v>
      </c>
      <c r="CR512" s="37">
        <v>1</v>
      </c>
      <c r="CS512" s="37" t="s">
        <v>2496</v>
      </c>
      <c r="CT512" s="37"/>
      <c r="CU512" s="37"/>
      <c r="CV512" s="37">
        <v>38</v>
      </c>
      <c r="CW512" s="37" t="s">
        <v>5981</v>
      </c>
      <c r="CX512" s="37">
        <v>48</v>
      </c>
      <c r="CY512" s="37"/>
      <c r="CZ512" s="37">
        <v>10</v>
      </c>
      <c r="DA512" s="37" t="s">
        <v>5763</v>
      </c>
      <c r="DB512" s="37"/>
      <c r="DC5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2" s="37"/>
    </row>
    <row r="513" spans="1:108" ht="45" customHeight="1" x14ac:dyDescent="0.3">
      <c r="A513" s="50">
        <v>1051364630</v>
      </c>
      <c r="B513" s="37" t="s">
        <v>2427</v>
      </c>
      <c r="C513" s="81">
        <v>44816</v>
      </c>
      <c r="D513" s="81"/>
      <c r="E513" s="50"/>
      <c r="F513" s="50"/>
      <c r="G513" s="50"/>
      <c r="H513" s="50" t="s">
        <v>4102</v>
      </c>
      <c r="I513" s="50" t="s">
        <v>6114</v>
      </c>
      <c r="J513" s="37" t="str">
        <f>VLOOKUP(MATRIZ_PRINCIPAL_USUARIOS[[#This Row],[DUPLA]],DUPLAS[],2,0)</f>
        <v>ANDREA ROJAS - TATIANA</v>
      </c>
      <c r="K513" s="37" t="s">
        <v>1</v>
      </c>
      <c r="L513" s="37" t="s">
        <v>4154</v>
      </c>
      <c r="M513" s="37" t="s">
        <v>3722</v>
      </c>
      <c r="N513" s="37" t="s">
        <v>3712</v>
      </c>
      <c r="O513" s="37" t="s">
        <v>4994</v>
      </c>
      <c r="P51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LUCIANA  ISABEL TORRES ALMANZA</v>
      </c>
      <c r="Q513" s="81">
        <v>44341</v>
      </c>
      <c r="R513" s="50">
        <f t="shared" ca="1" si="35"/>
        <v>1</v>
      </c>
      <c r="S513" s="50">
        <f t="shared" ca="1" si="36"/>
        <v>9</v>
      </c>
      <c r="T513" s="50">
        <f t="shared" ca="1" si="37"/>
        <v>18</v>
      </c>
      <c r="U513" s="37" t="str">
        <f ca="1">IF(MATRIZ_PRINCIPAL_USUARIOS[[#This Row],[FECHA DE NACIMIENTO]]&gt;0,CONCATENATE(R513," AÑOS ",S513," MESES ",T513," DIAS "),"")</f>
        <v xml:space="preserve">1 AÑOS 9 MESES 18 DIAS </v>
      </c>
      <c r="V51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3" s="37" t="s">
        <v>130</v>
      </c>
      <c r="X513" s="37" t="s">
        <v>8</v>
      </c>
      <c r="Y513" s="37" t="s">
        <v>17</v>
      </c>
      <c r="Z513" s="37" t="s">
        <v>46</v>
      </c>
      <c r="AA513" s="37" t="s">
        <v>2496</v>
      </c>
      <c r="AB513" s="37" t="s">
        <v>2496</v>
      </c>
      <c r="AC513" s="37"/>
      <c r="AD513" s="37" t="s">
        <v>2518</v>
      </c>
      <c r="AE513" s="37"/>
      <c r="AF513" s="37" t="s">
        <v>2496</v>
      </c>
      <c r="AG513" s="37" t="s">
        <v>2496</v>
      </c>
      <c r="AH513" s="37" t="s">
        <v>2496</v>
      </c>
      <c r="AI513" s="37" t="s">
        <v>2496</v>
      </c>
      <c r="AJ513" s="37" t="s">
        <v>2496</v>
      </c>
      <c r="AK513" s="37" t="s">
        <v>2496</v>
      </c>
      <c r="AL513" s="37" t="s">
        <v>2496</v>
      </c>
      <c r="AM513" s="37" t="s">
        <v>8</v>
      </c>
      <c r="AN513" s="37" t="s">
        <v>116</v>
      </c>
      <c r="AO513" s="37" t="s">
        <v>140</v>
      </c>
      <c r="AP513" s="62" t="s">
        <v>143</v>
      </c>
      <c r="AQ513" s="37" t="s">
        <v>151</v>
      </c>
      <c r="AR513" s="37" t="s">
        <v>6251</v>
      </c>
      <c r="AS513" s="37"/>
      <c r="AT513" s="37" t="s">
        <v>6363</v>
      </c>
      <c r="AU513" s="37"/>
      <c r="AV513" s="37"/>
      <c r="AW513" s="37"/>
      <c r="AX513" s="37" t="s">
        <v>135</v>
      </c>
      <c r="AY513" s="37" t="s">
        <v>2496</v>
      </c>
      <c r="AZ513" s="58"/>
      <c r="BA513" s="37" t="s">
        <v>2496</v>
      </c>
      <c r="BB513" s="37"/>
      <c r="BC513" s="37" t="s">
        <v>3654</v>
      </c>
      <c r="BD513" s="37"/>
      <c r="BE513" s="37" t="s">
        <v>2434</v>
      </c>
      <c r="BF513" s="37" t="s">
        <v>2</v>
      </c>
      <c r="BG513" s="37">
        <v>1051361004</v>
      </c>
      <c r="BH513" s="37" t="s">
        <v>6364</v>
      </c>
      <c r="BI513" s="37" t="s">
        <v>3852</v>
      </c>
      <c r="BJ513" s="37" t="s">
        <v>4994</v>
      </c>
      <c r="BK513" s="37" t="s">
        <v>6365</v>
      </c>
      <c r="BL513" s="81">
        <v>34407</v>
      </c>
      <c r="BM513" s="37" t="s">
        <v>8</v>
      </c>
      <c r="BN513" s="37" t="s">
        <v>18</v>
      </c>
      <c r="BO513" s="37" t="s">
        <v>2937</v>
      </c>
      <c r="BP513" s="37"/>
      <c r="BQ513" s="37"/>
      <c r="BR513" s="37"/>
      <c r="BS513" s="81"/>
      <c r="BT513" s="37"/>
      <c r="BU513" s="37"/>
      <c r="BV513" s="81"/>
      <c r="BW513" s="50" t="str">
        <f t="shared" si="41"/>
        <v/>
      </c>
      <c r="BX513" s="62"/>
      <c r="BY513" s="62"/>
      <c r="BZ513" s="62"/>
      <c r="CA513" s="37" t="s">
        <v>2</v>
      </c>
      <c r="CB513" s="37">
        <v>1051361004</v>
      </c>
      <c r="CC513" s="37" t="s">
        <v>6364</v>
      </c>
      <c r="CD513" s="37" t="s">
        <v>3852</v>
      </c>
      <c r="CE513" s="37" t="s">
        <v>4994</v>
      </c>
      <c r="CF513" s="37" t="s">
        <v>6365</v>
      </c>
      <c r="CG513" s="81">
        <v>34407</v>
      </c>
      <c r="CH513" s="50">
        <f t="shared" ca="1" si="38"/>
        <v>29</v>
      </c>
      <c r="CI513" s="62" t="s">
        <v>8</v>
      </c>
      <c r="CJ513" s="62" t="s">
        <v>18</v>
      </c>
      <c r="CK513" s="62" t="s">
        <v>2937</v>
      </c>
      <c r="CL513" s="37" t="s">
        <v>2443</v>
      </c>
      <c r="CM513" s="37" t="s">
        <v>2481</v>
      </c>
      <c r="CN513" s="37" t="s">
        <v>2495</v>
      </c>
      <c r="CO513" s="81"/>
      <c r="CP513" s="37" t="s">
        <v>2495</v>
      </c>
      <c r="CQ513" s="37" t="s">
        <v>2495</v>
      </c>
      <c r="CR513" s="37">
        <v>3</v>
      </c>
      <c r="CS513" s="37" t="s">
        <v>2496</v>
      </c>
      <c r="CT513" s="37"/>
      <c r="CU513" s="37"/>
      <c r="CV513" s="37">
        <v>38</v>
      </c>
      <c r="CW513" s="37">
        <v>2330</v>
      </c>
      <c r="CX513" s="37">
        <v>45</v>
      </c>
      <c r="CY513" s="37"/>
      <c r="CZ513" s="37"/>
      <c r="DA513" s="37"/>
      <c r="DB513" s="37"/>
      <c r="DC51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3" s="37"/>
    </row>
    <row r="514" spans="1:108" ht="45" customHeight="1" x14ac:dyDescent="0.3">
      <c r="A514" s="50">
        <v>1028672942</v>
      </c>
      <c r="B514" s="37" t="s">
        <v>2427</v>
      </c>
      <c r="C514" s="81">
        <v>44816</v>
      </c>
      <c r="D514" s="81"/>
      <c r="E514" s="50"/>
      <c r="F514" s="50"/>
      <c r="G514" s="50"/>
      <c r="H514" s="50" t="s">
        <v>4102</v>
      </c>
      <c r="I514" s="50" t="s">
        <v>6114</v>
      </c>
      <c r="J514" s="37" t="str">
        <f>VLOOKUP(MATRIZ_PRINCIPAL_USUARIOS[[#This Row],[DUPLA]],DUPLAS[],2,0)</f>
        <v>ANDREA ROJAS - TATIANA</v>
      </c>
      <c r="K514" s="37" t="s">
        <v>1</v>
      </c>
      <c r="L514" s="37" t="s">
        <v>6366</v>
      </c>
      <c r="M514" s="37" t="s">
        <v>3719</v>
      </c>
      <c r="N514" s="37" t="s">
        <v>4414</v>
      </c>
      <c r="O514" s="37" t="s">
        <v>6367</v>
      </c>
      <c r="P5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CRISTAL SAMANTHA CALDERON MUNAR</v>
      </c>
      <c r="Q514" s="81">
        <v>43065</v>
      </c>
      <c r="R514" s="50">
        <f t="shared" ca="1" si="35"/>
        <v>5</v>
      </c>
      <c r="S514" s="50">
        <f t="shared" ca="1" si="36"/>
        <v>3</v>
      </c>
      <c r="T514" s="50">
        <f t="shared" ca="1" si="37"/>
        <v>17</v>
      </c>
      <c r="U514" s="37" t="str">
        <f ca="1">IF(MATRIZ_PRINCIPAL_USUARIOS[[#This Row],[FECHA DE NACIMIENTO]]&gt;0,CONCATENATE(R514," AÑOS ",S514," MESES ",T514," DIAS "),"")</f>
        <v xml:space="preserve">5 AÑOS 3 MESES 17 DIAS </v>
      </c>
      <c r="V5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4" s="37" t="s">
        <v>130</v>
      </c>
      <c r="X514" s="37" t="s">
        <v>8</v>
      </c>
      <c r="Y514" s="37" t="s">
        <v>116</v>
      </c>
      <c r="Z514" s="37" t="s">
        <v>116</v>
      </c>
      <c r="AA514" s="37" t="s">
        <v>2496</v>
      </c>
      <c r="AB514" s="37" t="s">
        <v>2496</v>
      </c>
      <c r="AC514" s="37"/>
      <c r="AD514" s="37" t="s">
        <v>2518</v>
      </c>
      <c r="AE514" s="37"/>
      <c r="AF514" s="37" t="s">
        <v>2496</v>
      </c>
      <c r="AG514" s="37" t="s">
        <v>2496</v>
      </c>
      <c r="AH514" s="37" t="s">
        <v>2496</v>
      </c>
      <c r="AI514" s="37" t="s">
        <v>2496</v>
      </c>
      <c r="AJ514" s="37" t="s">
        <v>2496</v>
      </c>
      <c r="AK514" s="37" t="s">
        <v>2496</v>
      </c>
      <c r="AL514" s="37" t="s">
        <v>2496</v>
      </c>
      <c r="AM514" s="37" t="s">
        <v>8</v>
      </c>
      <c r="AN514" s="37" t="s">
        <v>116</v>
      </c>
      <c r="AO514" s="37" t="s">
        <v>140</v>
      </c>
      <c r="AP514" s="62" t="s">
        <v>143</v>
      </c>
      <c r="AQ514" s="37" t="s">
        <v>151</v>
      </c>
      <c r="AR514" s="37" t="s">
        <v>6324</v>
      </c>
      <c r="AS514" s="37"/>
      <c r="AT514" s="37" t="s">
        <v>6368</v>
      </c>
      <c r="AU514" s="37">
        <v>3112624297</v>
      </c>
      <c r="AV514" s="37">
        <v>3112000670</v>
      </c>
      <c r="AW514" s="37">
        <v>1</v>
      </c>
      <c r="AX514" s="37" t="s">
        <v>135</v>
      </c>
      <c r="AY514" s="37"/>
      <c r="AZ514" s="58"/>
      <c r="BA514" s="37" t="s">
        <v>2496</v>
      </c>
      <c r="BB514" s="37" t="s">
        <v>2496</v>
      </c>
      <c r="BC514" s="37" t="s">
        <v>3654</v>
      </c>
      <c r="BD514" s="37"/>
      <c r="BE514" s="37" t="s">
        <v>2434</v>
      </c>
      <c r="BF514" s="37" t="s">
        <v>2</v>
      </c>
      <c r="BG514" s="37">
        <v>1023919779</v>
      </c>
      <c r="BH514" s="37" t="s">
        <v>4918</v>
      </c>
      <c r="BI514" s="37" t="s">
        <v>6369</v>
      </c>
      <c r="BJ514" s="37" t="s">
        <v>6367</v>
      </c>
      <c r="BK514" s="37" t="s">
        <v>3759</v>
      </c>
      <c r="BL514" s="81">
        <v>33876</v>
      </c>
      <c r="BM514" s="37" t="s">
        <v>8</v>
      </c>
      <c r="BN514" s="37" t="s">
        <v>116</v>
      </c>
      <c r="BO514" s="37" t="s">
        <v>116</v>
      </c>
      <c r="BP514" s="37"/>
      <c r="BQ514" s="37"/>
      <c r="BR514" s="37"/>
      <c r="BS514" s="81"/>
      <c r="BT514" s="37"/>
      <c r="BU514" s="37"/>
      <c r="BV514" s="81"/>
      <c r="BW514" s="50" t="str">
        <f t="shared" si="41"/>
        <v/>
      </c>
      <c r="BX514" s="62"/>
      <c r="BY514" s="62"/>
      <c r="BZ514" s="62"/>
      <c r="CA514" s="37" t="s">
        <v>2</v>
      </c>
      <c r="CB514" s="37">
        <v>1023919779</v>
      </c>
      <c r="CC514" s="37" t="s">
        <v>4918</v>
      </c>
      <c r="CD514" s="37" t="s">
        <v>6369</v>
      </c>
      <c r="CE514" s="37" t="s">
        <v>6367</v>
      </c>
      <c r="CF514" s="37" t="s">
        <v>3759</v>
      </c>
      <c r="CG514" s="81">
        <v>33876</v>
      </c>
      <c r="CH514" s="50">
        <f t="shared" ca="1" si="38"/>
        <v>30</v>
      </c>
      <c r="CI514" s="62" t="s">
        <v>8</v>
      </c>
      <c r="CJ514" s="62" t="s">
        <v>116</v>
      </c>
      <c r="CK514" s="62" t="s">
        <v>116</v>
      </c>
      <c r="CL514" s="37" t="s">
        <v>2443</v>
      </c>
      <c r="CM514" s="37" t="s">
        <v>2457</v>
      </c>
      <c r="CN514" s="37"/>
      <c r="CO514" s="81"/>
      <c r="CP514" s="37"/>
      <c r="CQ514" s="37"/>
      <c r="CR514" s="37"/>
      <c r="CS514" s="37" t="s">
        <v>2496</v>
      </c>
      <c r="CT514" s="37"/>
      <c r="CU514" s="37"/>
      <c r="CV514" s="37"/>
      <c r="CW514" s="37">
        <v>3500</v>
      </c>
      <c r="CX514" s="37">
        <v>50</v>
      </c>
      <c r="CY514" s="37"/>
      <c r="CZ514" s="37">
        <v>6</v>
      </c>
      <c r="DA514" s="37">
        <v>1</v>
      </c>
      <c r="DB514" s="37"/>
      <c r="DC5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14" s="37"/>
    </row>
    <row r="515" spans="1:108" ht="45" customHeight="1" x14ac:dyDescent="0.3">
      <c r="A515" s="50">
        <v>1026309516</v>
      </c>
      <c r="B515" s="37" t="s">
        <v>2427</v>
      </c>
      <c r="C515" s="81">
        <v>44816</v>
      </c>
      <c r="D515" s="81"/>
      <c r="E515" s="50"/>
      <c r="F515" s="50"/>
      <c r="G515" s="50"/>
      <c r="H515" s="50" t="s">
        <v>4102</v>
      </c>
      <c r="I515" s="50" t="s">
        <v>6114</v>
      </c>
      <c r="J515" s="37" t="str">
        <f>VLOOKUP(MATRIZ_PRINCIPAL_USUARIOS[[#This Row],[DUPLA]],DUPLAS[],2,0)</f>
        <v>ANDREA ROJAS - TATIANA</v>
      </c>
      <c r="K515" s="37" t="s">
        <v>1</v>
      </c>
      <c r="L515" s="37" t="s">
        <v>3858</v>
      </c>
      <c r="M515" s="37" t="s">
        <v>3726</v>
      </c>
      <c r="N515" s="37" t="s">
        <v>6370</v>
      </c>
      <c r="O515" s="37" t="s">
        <v>3730</v>
      </c>
      <c r="P51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SEBASTIAN ANDRES POLOCHE RODRIGUEZ</v>
      </c>
      <c r="Q515" s="81">
        <v>44206</v>
      </c>
      <c r="R515" s="50">
        <f t="shared" ca="1" si="35"/>
        <v>2</v>
      </c>
      <c r="S515" s="50">
        <f t="shared" ca="1" si="36"/>
        <v>2</v>
      </c>
      <c r="T515" s="50">
        <f t="shared" ca="1" si="37"/>
        <v>5</v>
      </c>
      <c r="U515" s="37" t="str">
        <f ca="1">IF(MATRIZ_PRINCIPAL_USUARIOS[[#This Row],[FECHA DE NACIMIENTO]]&gt;0,CONCATENATE(R515," AÑOS ",S515," MESES ",T515," DIAS "),"")</f>
        <v xml:space="preserve">2 AÑOS 2 MESES 5 DIAS </v>
      </c>
      <c r="V51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5" s="37" t="s">
        <v>129</v>
      </c>
      <c r="X515" s="37" t="s">
        <v>8</v>
      </c>
      <c r="Y515" s="37" t="s">
        <v>116</v>
      </c>
      <c r="Z515" s="37" t="s">
        <v>116</v>
      </c>
      <c r="AA515" s="37" t="s">
        <v>2496</v>
      </c>
      <c r="AB515" s="37" t="s">
        <v>2496</v>
      </c>
      <c r="AC515" s="37"/>
      <c r="AD515" s="37" t="s">
        <v>2518</v>
      </c>
      <c r="AE515" s="37"/>
      <c r="AF515" s="37" t="s">
        <v>2496</v>
      </c>
      <c r="AG515" s="37" t="s">
        <v>2496</v>
      </c>
      <c r="AH515" s="37" t="s">
        <v>2496</v>
      </c>
      <c r="AI515" s="37" t="s">
        <v>2496</v>
      </c>
      <c r="AJ515" s="37" t="s">
        <v>2496</v>
      </c>
      <c r="AK515" s="37" t="s">
        <v>2496</v>
      </c>
      <c r="AL515" s="37" t="s">
        <v>2496</v>
      </c>
      <c r="AM515" s="37" t="s">
        <v>8</v>
      </c>
      <c r="AN515" s="37" t="s">
        <v>116</v>
      </c>
      <c r="AO515" s="37" t="s">
        <v>140</v>
      </c>
      <c r="AP515" s="62" t="s">
        <v>143</v>
      </c>
      <c r="AQ515" s="37" t="s">
        <v>151</v>
      </c>
      <c r="AR515" s="37" t="s">
        <v>6251</v>
      </c>
      <c r="AS515" s="37"/>
      <c r="AT515" s="37" t="s">
        <v>6371</v>
      </c>
      <c r="AU515" s="37">
        <v>3182954415</v>
      </c>
      <c r="AV515" s="37"/>
      <c r="AW515" s="37">
        <v>1</v>
      </c>
      <c r="AX515" s="37" t="s">
        <v>135</v>
      </c>
      <c r="AY515" s="37" t="s">
        <v>2495</v>
      </c>
      <c r="AZ515" s="58" t="s">
        <v>3602</v>
      </c>
      <c r="BA515" s="37" t="s">
        <v>2496</v>
      </c>
      <c r="BB515" s="37" t="s">
        <v>2496</v>
      </c>
      <c r="BC515" s="37" t="s">
        <v>3654</v>
      </c>
      <c r="BD515" s="37"/>
      <c r="BE515" s="37" t="s">
        <v>2434</v>
      </c>
      <c r="BF515" s="37" t="s">
        <v>2</v>
      </c>
      <c r="BG515" s="37">
        <v>1105054293</v>
      </c>
      <c r="BH515" s="37" t="s">
        <v>5569</v>
      </c>
      <c r="BI515" s="37" t="s">
        <v>4068</v>
      </c>
      <c r="BJ515" s="37" t="s">
        <v>4142</v>
      </c>
      <c r="BK515" s="37" t="s">
        <v>6372</v>
      </c>
      <c r="BL515" s="81">
        <v>30695</v>
      </c>
      <c r="BM515" s="37" t="s">
        <v>8</v>
      </c>
      <c r="BN515" s="37" t="s">
        <v>40</v>
      </c>
      <c r="BO515" s="37" t="s">
        <v>3115</v>
      </c>
      <c r="BP515" s="37" t="s">
        <v>2</v>
      </c>
      <c r="BQ515" s="37">
        <v>80845562</v>
      </c>
      <c r="BR515" s="37" t="s">
        <v>6373</v>
      </c>
      <c r="BS515" s="81" t="s">
        <v>3726</v>
      </c>
      <c r="BT515" s="37" t="s">
        <v>6370</v>
      </c>
      <c r="BU515" s="37" t="s">
        <v>3730</v>
      </c>
      <c r="BV515" s="81">
        <v>31381</v>
      </c>
      <c r="BW515" s="50">
        <f t="shared" ca="1" si="41"/>
        <v>37</v>
      </c>
      <c r="BX515" s="62" t="s">
        <v>8</v>
      </c>
      <c r="BY515" s="62" t="s">
        <v>40</v>
      </c>
      <c r="BZ515" s="62" t="s">
        <v>3115</v>
      </c>
      <c r="CA515" s="37" t="s">
        <v>2</v>
      </c>
      <c r="CB515" s="37">
        <v>1105054293</v>
      </c>
      <c r="CC515" s="37" t="s">
        <v>5569</v>
      </c>
      <c r="CD515" s="37" t="s">
        <v>4068</v>
      </c>
      <c r="CE515" s="37" t="s">
        <v>4142</v>
      </c>
      <c r="CF515" s="37" t="s">
        <v>6372</v>
      </c>
      <c r="CG515" s="81">
        <v>30695</v>
      </c>
      <c r="CH515" s="50">
        <f t="shared" ca="1" si="38"/>
        <v>39</v>
      </c>
      <c r="CI515" s="62" t="s">
        <v>8</v>
      </c>
      <c r="CJ515" s="62" t="s">
        <v>40</v>
      </c>
      <c r="CK515" s="62" t="s">
        <v>3115</v>
      </c>
      <c r="CL515" s="37" t="s">
        <v>2444</v>
      </c>
      <c r="CM515" s="37" t="s">
        <v>2468</v>
      </c>
      <c r="CN515" s="37" t="s">
        <v>2495</v>
      </c>
      <c r="CO515" s="81">
        <v>44819</v>
      </c>
      <c r="CP515" s="37" t="s">
        <v>2495</v>
      </c>
      <c r="CQ515" s="37" t="s">
        <v>2495</v>
      </c>
      <c r="CR515" s="37">
        <v>2</v>
      </c>
      <c r="CS515" s="37" t="s">
        <v>2495</v>
      </c>
      <c r="CT515" s="37" t="s">
        <v>6134</v>
      </c>
      <c r="CU515" s="37"/>
      <c r="CV515" s="37"/>
      <c r="CW515" s="37">
        <v>1930</v>
      </c>
      <c r="CX515" s="37"/>
      <c r="CY515" s="37"/>
      <c r="CZ515" s="37"/>
      <c r="DA515" s="37"/>
      <c r="DB515" s="37"/>
      <c r="DC51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5" s="37"/>
    </row>
    <row r="516" spans="1:108" ht="45" customHeight="1" x14ac:dyDescent="0.3">
      <c r="A516" s="50" t="s">
        <v>7288</v>
      </c>
      <c r="B516" s="37" t="s">
        <v>2427</v>
      </c>
      <c r="C516" s="81">
        <v>44896</v>
      </c>
      <c r="D516" s="81"/>
      <c r="E516" s="50"/>
      <c r="F516" s="50"/>
      <c r="G516" s="50"/>
      <c r="H516" s="50" t="s">
        <v>4102</v>
      </c>
      <c r="I516" s="50" t="s">
        <v>6114</v>
      </c>
      <c r="J516" s="37" t="str">
        <f>VLOOKUP(MATRIZ_PRINCIPAL_USUARIOS[[#This Row],[DUPLA]],DUPLAS[],2,0)</f>
        <v>ANDREA ROJAS - TATIANA</v>
      </c>
      <c r="K516" s="37" t="s">
        <v>5</v>
      </c>
      <c r="L516" s="37" t="s">
        <v>7237</v>
      </c>
      <c r="M516" s="37" t="s">
        <v>7238</v>
      </c>
      <c r="N516" s="37" t="s">
        <v>4152</v>
      </c>
      <c r="O516" s="37" t="s">
        <v>4142</v>
      </c>
      <c r="P51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ALEANNY NOHEMY GARCIA  RODRIGUEZ </v>
      </c>
      <c r="Q516" s="81">
        <v>43744</v>
      </c>
      <c r="R516" s="50">
        <f t="shared" ca="1" si="35"/>
        <v>3</v>
      </c>
      <c r="S516" s="50">
        <f t="shared" ca="1" si="36"/>
        <v>5</v>
      </c>
      <c r="T516" s="50">
        <f t="shared" ca="1" si="37"/>
        <v>9</v>
      </c>
      <c r="U516" s="37" t="str">
        <f ca="1">IF(MATRIZ_PRINCIPAL_USUARIOS[[#This Row],[FECHA DE NACIMIENTO]]&gt;0,CONCATENATE(R516," AÑOS ",S516," MESES ",T516," DIAS "),"")</f>
        <v xml:space="preserve">3 AÑOS 5 MESES 9 DIAS </v>
      </c>
      <c r="V51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6" s="173" t="s">
        <v>130</v>
      </c>
      <c r="X516" s="37" t="s">
        <v>11</v>
      </c>
      <c r="Y516" s="37" t="s">
        <v>7239</v>
      </c>
      <c r="Z516" s="37" t="s">
        <v>7240</v>
      </c>
      <c r="AA516" s="37" t="s">
        <v>2496</v>
      </c>
      <c r="AB516" s="37" t="s">
        <v>2496</v>
      </c>
      <c r="AC516" s="37" t="s">
        <v>4082</v>
      </c>
      <c r="AD516" s="37" t="s">
        <v>2518</v>
      </c>
      <c r="AE516" s="37" t="s">
        <v>4082</v>
      </c>
      <c r="AF516" s="37" t="s">
        <v>2496</v>
      </c>
      <c r="AG516" s="37" t="s">
        <v>2496</v>
      </c>
      <c r="AH516" s="37" t="s">
        <v>2496</v>
      </c>
      <c r="AI516" s="37" t="s">
        <v>2496</v>
      </c>
      <c r="AJ516" s="37" t="s">
        <v>2496</v>
      </c>
      <c r="AK516" s="37" t="s">
        <v>2496</v>
      </c>
      <c r="AL516" s="37" t="s">
        <v>2496</v>
      </c>
      <c r="AM516" s="37" t="s">
        <v>8</v>
      </c>
      <c r="AN516" s="37" t="s">
        <v>116</v>
      </c>
      <c r="AO516" s="37" t="s">
        <v>140</v>
      </c>
      <c r="AP516" s="62" t="s">
        <v>143</v>
      </c>
      <c r="AQ516" s="37"/>
      <c r="AR516" s="37"/>
      <c r="AS516" s="37"/>
      <c r="AT516" s="37" t="s">
        <v>7241</v>
      </c>
      <c r="AU516" s="37">
        <v>3112641925</v>
      </c>
      <c r="AV516" s="37">
        <v>3204064256</v>
      </c>
      <c r="AW516" s="37">
        <v>1</v>
      </c>
      <c r="AX516" s="37" t="s">
        <v>135</v>
      </c>
      <c r="AY516" s="37" t="s">
        <v>2496</v>
      </c>
      <c r="AZ516" s="58"/>
      <c r="BA516" s="37" t="s">
        <v>2496</v>
      </c>
      <c r="BB516" s="37" t="s">
        <v>2496</v>
      </c>
      <c r="BC516" s="37" t="s">
        <v>3617</v>
      </c>
      <c r="BD516" s="37"/>
      <c r="BE516" s="37" t="s">
        <v>2434</v>
      </c>
      <c r="BF516" s="37" t="s">
        <v>5</v>
      </c>
      <c r="BG516" s="37"/>
      <c r="BH516" s="37" t="s">
        <v>7242</v>
      </c>
      <c r="BI516" s="37" t="s">
        <v>5556</v>
      </c>
      <c r="BJ516" s="37" t="s">
        <v>3730</v>
      </c>
      <c r="BK516" s="37" t="s">
        <v>6517</v>
      </c>
      <c r="BL516" s="81">
        <v>33014</v>
      </c>
      <c r="BM516" s="37" t="s">
        <v>9</v>
      </c>
      <c r="BN516" s="37" t="s">
        <v>7243</v>
      </c>
      <c r="BO516" s="37" t="s">
        <v>7244</v>
      </c>
      <c r="BP516" s="37" t="s">
        <v>5</v>
      </c>
      <c r="BQ516" s="37"/>
      <c r="BR516" s="37" t="s">
        <v>7245</v>
      </c>
      <c r="BS516" s="81" t="s">
        <v>7246</v>
      </c>
      <c r="BT516" s="37" t="s">
        <v>3731</v>
      </c>
      <c r="BU516" s="37" t="s">
        <v>7247</v>
      </c>
      <c r="BV516" s="81">
        <v>33533</v>
      </c>
      <c r="BW516" s="50">
        <f t="shared" ca="1" si="41"/>
        <v>31</v>
      </c>
      <c r="BX516" s="62" t="s">
        <v>9</v>
      </c>
      <c r="BY516" s="62" t="s">
        <v>7243</v>
      </c>
      <c r="BZ516" s="62" t="s">
        <v>7244</v>
      </c>
      <c r="CA516" s="37" t="s">
        <v>5</v>
      </c>
      <c r="CB516" s="37"/>
      <c r="CC516" s="37" t="s">
        <v>7242</v>
      </c>
      <c r="CD516" s="37" t="s">
        <v>5556</v>
      </c>
      <c r="CE516" s="37" t="s">
        <v>3730</v>
      </c>
      <c r="CF516" s="37" t="s">
        <v>6517</v>
      </c>
      <c r="CG516" s="81">
        <v>33014</v>
      </c>
      <c r="CH516" s="50">
        <f t="shared" ca="1" si="38"/>
        <v>32</v>
      </c>
      <c r="CI516" s="62" t="s">
        <v>9</v>
      </c>
      <c r="CJ516" s="62" t="s">
        <v>7243</v>
      </c>
      <c r="CK516" s="62" t="s">
        <v>7244</v>
      </c>
      <c r="CL516" s="37" t="s">
        <v>2490</v>
      </c>
      <c r="CM516" s="37"/>
      <c r="CN516" s="37" t="s">
        <v>2495</v>
      </c>
      <c r="CO516" s="81">
        <v>44893</v>
      </c>
      <c r="CP516" s="37" t="s">
        <v>2495</v>
      </c>
      <c r="CQ516" s="37" t="s">
        <v>2496</v>
      </c>
      <c r="CR516" s="37"/>
      <c r="CS516" s="37" t="s">
        <v>2496</v>
      </c>
      <c r="CT516" s="37" t="s">
        <v>6512</v>
      </c>
      <c r="CU516" s="37"/>
      <c r="CV516" s="37">
        <v>41</v>
      </c>
      <c r="CW516" s="37">
        <v>2500</v>
      </c>
      <c r="CX516" s="37">
        <v>46</v>
      </c>
      <c r="CY516" s="37" t="s">
        <v>2496</v>
      </c>
      <c r="CZ516" s="37">
        <v>6</v>
      </c>
      <c r="DA516" s="37">
        <v>24</v>
      </c>
      <c r="DB516" s="37" t="s">
        <v>6512</v>
      </c>
      <c r="DC51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16" s="37"/>
    </row>
    <row r="517" spans="1:108" ht="45" customHeight="1" x14ac:dyDescent="0.3">
      <c r="A517" s="50">
        <v>1069651138</v>
      </c>
      <c r="B517" s="37" t="s">
        <v>2428</v>
      </c>
      <c r="C517" s="81">
        <v>44816</v>
      </c>
      <c r="D517" s="81">
        <v>44896</v>
      </c>
      <c r="E517" s="50"/>
      <c r="F517" s="50"/>
      <c r="G517" s="50"/>
      <c r="H517" s="50" t="s">
        <v>4102</v>
      </c>
      <c r="I517" s="50" t="s">
        <v>6114</v>
      </c>
      <c r="J517" s="37" t="str">
        <f>VLOOKUP(MATRIZ_PRINCIPAL_USUARIOS[[#This Row],[DUPLA]],DUPLAS[],2,0)</f>
        <v>ANDREA ROJAS - TATIANA</v>
      </c>
      <c r="K517" s="37" t="s">
        <v>1</v>
      </c>
      <c r="L517" s="37" t="s">
        <v>3738</v>
      </c>
      <c r="M517" s="37" t="s">
        <v>3816</v>
      </c>
      <c r="N517" s="37" t="s">
        <v>4030</v>
      </c>
      <c r="O517" s="37" t="s">
        <v>6374</v>
      </c>
      <c r="P51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DANNA VALERIA BERNAL TIBAVIJA</v>
      </c>
      <c r="Q517" s="81">
        <v>43911</v>
      </c>
      <c r="R517" s="50">
        <f t="shared" ca="1" si="35"/>
        <v>2</v>
      </c>
      <c r="S517" s="50">
        <f t="shared" ca="1" si="36"/>
        <v>11</v>
      </c>
      <c r="T517" s="50">
        <f t="shared" ca="1" si="37"/>
        <v>22</v>
      </c>
      <c r="U517" s="37" t="str">
        <f ca="1">IF(MATRIZ_PRINCIPAL_USUARIOS[[#This Row],[FECHA DE NACIMIENTO]]&gt;0,CONCATENATE(R517," AÑOS ",S517," MESES ",T517," DIAS "),"")</f>
        <v xml:space="preserve">2 AÑOS 11 MESES 22 DIAS </v>
      </c>
      <c r="V51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7" s="37" t="s">
        <v>130</v>
      </c>
      <c r="X517" s="37" t="s">
        <v>8</v>
      </c>
      <c r="Y517" s="37" t="s">
        <v>26</v>
      </c>
      <c r="Z517" s="37" t="s">
        <v>3423</v>
      </c>
      <c r="AA517" s="37" t="s">
        <v>2496</v>
      </c>
      <c r="AB517" s="37" t="s">
        <v>2496</v>
      </c>
      <c r="AC517" s="37"/>
      <c r="AD517" s="37" t="s">
        <v>2518</v>
      </c>
      <c r="AE517" s="37"/>
      <c r="AF517" s="37" t="s">
        <v>2496</v>
      </c>
      <c r="AG517" s="37" t="s">
        <v>2496</v>
      </c>
      <c r="AH517" s="37" t="s">
        <v>2496</v>
      </c>
      <c r="AI517" s="37" t="s">
        <v>2496</v>
      </c>
      <c r="AJ517" s="37" t="s">
        <v>2496</v>
      </c>
      <c r="AK517" s="37" t="s">
        <v>2496</v>
      </c>
      <c r="AL517" s="37" t="s">
        <v>2496</v>
      </c>
      <c r="AM517" s="37" t="s">
        <v>8</v>
      </c>
      <c r="AN517" s="37" t="s">
        <v>116</v>
      </c>
      <c r="AO517" s="37" t="s">
        <v>140</v>
      </c>
      <c r="AP517" s="62" t="s">
        <v>143</v>
      </c>
      <c r="AQ517" s="37" t="s">
        <v>151</v>
      </c>
      <c r="AR517" s="37" t="s">
        <v>6114</v>
      </c>
      <c r="AS517" s="37"/>
      <c r="AT517" s="37" t="s">
        <v>6375</v>
      </c>
      <c r="AU517" s="37">
        <v>3017147109</v>
      </c>
      <c r="AV517" s="37"/>
      <c r="AW517" s="37">
        <v>1</v>
      </c>
      <c r="AX517" s="37" t="s">
        <v>135</v>
      </c>
      <c r="AY517" s="37" t="s">
        <v>2496</v>
      </c>
      <c r="AZ517" s="58"/>
      <c r="BA517" s="37" t="s">
        <v>2496</v>
      </c>
      <c r="BB517" s="37" t="s">
        <v>2496</v>
      </c>
      <c r="BC517" s="37" t="s">
        <v>3654</v>
      </c>
      <c r="BD517" s="37"/>
      <c r="BE517" s="37" t="s">
        <v>2434</v>
      </c>
      <c r="BF517" s="37" t="s">
        <v>2</v>
      </c>
      <c r="BG517" s="37">
        <v>46384870</v>
      </c>
      <c r="BH517" s="37" t="s">
        <v>6376</v>
      </c>
      <c r="BI517" s="37" t="s">
        <v>6377</v>
      </c>
      <c r="BJ517" s="37" t="s">
        <v>6374</v>
      </c>
      <c r="BK517" s="37" t="s">
        <v>3751</v>
      </c>
      <c r="BL517" s="81">
        <v>30716</v>
      </c>
      <c r="BM517" s="37" t="s">
        <v>8</v>
      </c>
      <c r="BN517" s="37" t="s">
        <v>19</v>
      </c>
      <c r="BO517" s="37" t="s">
        <v>3046</v>
      </c>
      <c r="BP517" s="37" t="s">
        <v>2</v>
      </c>
      <c r="BQ517" s="37">
        <v>11448792</v>
      </c>
      <c r="BR517" s="37" t="s">
        <v>4995</v>
      </c>
      <c r="BS517" s="81" t="s">
        <v>3726</v>
      </c>
      <c r="BT517" s="37" t="s">
        <v>4030</v>
      </c>
      <c r="BU517" s="37" t="s">
        <v>2631</v>
      </c>
      <c r="BV517" s="81">
        <v>30748</v>
      </c>
      <c r="BW517" s="50">
        <f t="shared" ca="1" si="41"/>
        <v>39</v>
      </c>
      <c r="BX517" s="62" t="s">
        <v>8</v>
      </c>
      <c r="BY517" s="62" t="s">
        <v>26</v>
      </c>
      <c r="BZ517" s="62" t="s">
        <v>3426</v>
      </c>
      <c r="CA517" s="37" t="s">
        <v>2</v>
      </c>
      <c r="CB517" s="37">
        <v>46384870</v>
      </c>
      <c r="CC517" s="37" t="s">
        <v>6376</v>
      </c>
      <c r="CD517" s="37" t="s">
        <v>6377</v>
      </c>
      <c r="CE517" s="37" t="s">
        <v>6374</v>
      </c>
      <c r="CF517" s="37" t="s">
        <v>3751</v>
      </c>
      <c r="CG517" s="81">
        <v>30716</v>
      </c>
      <c r="CH517" s="50">
        <f t="shared" ca="1" si="38"/>
        <v>39</v>
      </c>
      <c r="CI517" s="62" t="s">
        <v>8</v>
      </c>
      <c r="CJ517" s="62" t="s">
        <v>19</v>
      </c>
      <c r="CK517" s="62" t="s">
        <v>3046</v>
      </c>
      <c r="CL517" s="37" t="s">
        <v>2443</v>
      </c>
      <c r="CM517" s="37" t="s">
        <v>2462</v>
      </c>
      <c r="CN517" s="37" t="s">
        <v>2495</v>
      </c>
      <c r="CO517" s="81">
        <v>44819</v>
      </c>
      <c r="CP517" s="37" t="s">
        <v>2495</v>
      </c>
      <c r="CQ517" s="37" t="s">
        <v>2495</v>
      </c>
      <c r="CR517" s="37">
        <v>1</v>
      </c>
      <c r="CS517" s="37" t="s">
        <v>2496</v>
      </c>
      <c r="CT517" s="37"/>
      <c r="CU517" s="37"/>
      <c r="CV517" s="37" t="s">
        <v>5237</v>
      </c>
      <c r="CW517" s="37"/>
      <c r="CX517" s="37"/>
      <c r="CY517" s="37"/>
      <c r="CZ517" s="37"/>
      <c r="DA517" s="37">
        <v>6</v>
      </c>
      <c r="DB517" s="37">
        <v>24</v>
      </c>
      <c r="DC51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17" s="37"/>
    </row>
    <row r="518" spans="1:108" ht="45" customHeight="1" x14ac:dyDescent="0.3">
      <c r="A518" s="50" t="s">
        <v>6449</v>
      </c>
      <c r="B518" s="37" t="s">
        <v>2427</v>
      </c>
      <c r="C518" s="81">
        <v>44816</v>
      </c>
      <c r="D518" s="81"/>
      <c r="E518" s="50"/>
      <c r="F518" s="50"/>
      <c r="G518" s="50"/>
      <c r="H518" s="50" t="s">
        <v>4102</v>
      </c>
      <c r="I518" s="50" t="s">
        <v>6114</v>
      </c>
      <c r="J518" s="37" t="str">
        <f>VLOOKUP(MATRIZ_PRINCIPAL_USUARIOS[[#This Row],[DUPLA]],DUPLAS[],2,0)</f>
        <v>ANDREA ROJAS - TATIANA</v>
      </c>
      <c r="K518" s="37" t="s">
        <v>1</v>
      </c>
      <c r="L518" s="37" t="s">
        <v>5595</v>
      </c>
      <c r="M518" s="37" t="s">
        <v>3811</v>
      </c>
      <c r="N518" s="37" t="s">
        <v>5558</v>
      </c>
      <c r="O518" s="37" t="s">
        <v>6378</v>
      </c>
      <c r="P5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ASHLEY VANESSA ALVAREZ SEIJAS</v>
      </c>
      <c r="Q518" s="81">
        <v>43114</v>
      </c>
      <c r="R518" s="50">
        <f t="shared" ca="1" si="35"/>
        <v>5</v>
      </c>
      <c r="S518" s="50">
        <f t="shared" ca="1" si="36"/>
        <v>2</v>
      </c>
      <c r="T518" s="50">
        <f t="shared" ca="1" si="37"/>
        <v>1</v>
      </c>
      <c r="U518" s="37" t="str">
        <f ca="1">IF(MATRIZ_PRINCIPAL_USUARIOS[[#This Row],[FECHA DE NACIMIENTO]]&gt;0,CONCATENATE(R518," AÑOS ",S518," MESES ",T518," DIAS "),"")</f>
        <v xml:space="preserve">5 AÑOS 2 MESES 1 DIAS </v>
      </c>
      <c r="V5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8" s="37" t="s">
        <v>130</v>
      </c>
      <c r="X518" s="37" t="s">
        <v>9</v>
      </c>
      <c r="Y518" s="37" t="s">
        <v>45</v>
      </c>
      <c r="Z518" s="37" t="s">
        <v>45</v>
      </c>
      <c r="AA518" s="37" t="s">
        <v>2496</v>
      </c>
      <c r="AB518" s="37" t="s">
        <v>2496</v>
      </c>
      <c r="AC518" s="37"/>
      <c r="AD518" s="37" t="s">
        <v>2518</v>
      </c>
      <c r="AE518" s="37"/>
      <c r="AF518" s="37" t="s">
        <v>2496</v>
      </c>
      <c r="AG518" s="37" t="s">
        <v>2496</v>
      </c>
      <c r="AH518" s="37" t="s">
        <v>2496</v>
      </c>
      <c r="AI518" s="37" t="s">
        <v>2496</v>
      </c>
      <c r="AJ518" s="37" t="s">
        <v>2496</v>
      </c>
      <c r="AK518" s="37" t="s">
        <v>2496</v>
      </c>
      <c r="AL518" s="37" t="s">
        <v>2496</v>
      </c>
      <c r="AM518" s="37" t="s">
        <v>8</v>
      </c>
      <c r="AN518" s="37" t="s">
        <v>116</v>
      </c>
      <c r="AO518" s="37" t="s">
        <v>140</v>
      </c>
      <c r="AP518" s="62" t="s">
        <v>143</v>
      </c>
      <c r="AQ518" s="37" t="s">
        <v>151</v>
      </c>
      <c r="AR518" s="37" t="s">
        <v>6114</v>
      </c>
      <c r="AS518" s="37"/>
      <c r="AT518" s="37" t="s">
        <v>6379</v>
      </c>
      <c r="AU518" s="37">
        <v>3212803183</v>
      </c>
      <c r="AV518" s="37"/>
      <c r="AW518" s="37">
        <v>1</v>
      </c>
      <c r="AX518" s="37" t="s">
        <v>135</v>
      </c>
      <c r="AY518" s="37" t="s">
        <v>2496</v>
      </c>
      <c r="AZ518" s="58"/>
      <c r="BA518" s="37" t="s">
        <v>2496</v>
      </c>
      <c r="BB518" s="37" t="s">
        <v>2496</v>
      </c>
      <c r="BC518" s="37" t="s">
        <v>3654</v>
      </c>
      <c r="BD518" s="37"/>
      <c r="BE518" s="37" t="s">
        <v>2434</v>
      </c>
      <c r="BF518" s="37" t="s">
        <v>5</v>
      </c>
      <c r="BG518" s="37"/>
      <c r="BH518" s="37" t="s">
        <v>3821</v>
      </c>
      <c r="BI518" s="37" t="s">
        <v>6380</v>
      </c>
      <c r="BJ518" s="37" t="s">
        <v>5558</v>
      </c>
      <c r="BK518" s="37" t="s">
        <v>6378</v>
      </c>
      <c r="BL518" s="81">
        <v>33931</v>
      </c>
      <c r="BM518" s="37" t="s">
        <v>9</v>
      </c>
      <c r="BN518" s="37" t="s">
        <v>45</v>
      </c>
      <c r="BO518" s="37" t="s">
        <v>45</v>
      </c>
      <c r="BP518" s="37"/>
      <c r="BQ518" s="37"/>
      <c r="BR518" s="37"/>
      <c r="BS518" s="81"/>
      <c r="BT518" s="37"/>
      <c r="BU518" s="37"/>
      <c r="BV518" s="81"/>
      <c r="BW518" s="50" t="str">
        <f t="shared" si="41"/>
        <v/>
      </c>
      <c r="BX518" s="62"/>
      <c r="BY518" s="62"/>
      <c r="BZ518" s="62"/>
      <c r="CA518" s="37" t="s">
        <v>5</v>
      </c>
      <c r="CB518" s="37"/>
      <c r="CC518" s="37" t="s">
        <v>3821</v>
      </c>
      <c r="CD518" s="37" t="s">
        <v>6380</v>
      </c>
      <c r="CE518" s="37" t="s">
        <v>5558</v>
      </c>
      <c r="CF518" s="37" t="s">
        <v>6378</v>
      </c>
      <c r="CG518" s="81">
        <v>33931</v>
      </c>
      <c r="CH518" s="50">
        <f t="shared" ca="1" si="38"/>
        <v>30</v>
      </c>
      <c r="CI518" s="62" t="s">
        <v>9</v>
      </c>
      <c r="CJ518" s="62" t="s">
        <v>45</v>
      </c>
      <c r="CK518" s="62" t="s">
        <v>45</v>
      </c>
      <c r="CL518" s="37" t="s">
        <v>2490</v>
      </c>
      <c r="CM518" s="37" t="s">
        <v>2490</v>
      </c>
      <c r="CN518" s="37" t="s">
        <v>2495</v>
      </c>
      <c r="CO518" s="81">
        <v>44819</v>
      </c>
      <c r="CP518" s="37" t="s">
        <v>2496</v>
      </c>
      <c r="CQ518" s="37" t="s">
        <v>2495</v>
      </c>
      <c r="CR518" s="37">
        <v>0</v>
      </c>
      <c r="CS518" s="37" t="s">
        <v>2496</v>
      </c>
      <c r="CT518" s="37"/>
      <c r="CU518" s="37"/>
      <c r="CV518" s="37">
        <v>38</v>
      </c>
      <c r="CW518" s="37" t="s">
        <v>6381</v>
      </c>
      <c r="CX518" s="37">
        <v>49</v>
      </c>
      <c r="CY518" s="37"/>
      <c r="CZ518" s="37">
        <v>6</v>
      </c>
      <c r="DA518" s="37">
        <v>28</v>
      </c>
      <c r="DB518" s="37"/>
      <c r="DC5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18" s="37"/>
    </row>
    <row r="519" spans="1:108" ht="45" customHeight="1" x14ac:dyDescent="0.3">
      <c r="A519" s="50">
        <v>1023041247</v>
      </c>
      <c r="B519" s="37" t="s">
        <v>2427</v>
      </c>
      <c r="C519" s="81">
        <v>44816</v>
      </c>
      <c r="D519" s="81"/>
      <c r="E519" s="50"/>
      <c r="F519" s="50"/>
      <c r="G519" s="50"/>
      <c r="H519" s="50" t="s">
        <v>4102</v>
      </c>
      <c r="I519" s="50" t="s">
        <v>6114</v>
      </c>
      <c r="J519" s="37" t="str">
        <f>VLOOKUP(MATRIZ_PRINCIPAL_USUARIOS[[#This Row],[DUPLA]],DUPLAS[],2,0)</f>
        <v>ANDREA ROJAS - TATIANA</v>
      </c>
      <c r="K519" s="37" t="s">
        <v>1</v>
      </c>
      <c r="L519" s="37" t="s">
        <v>6382</v>
      </c>
      <c r="M519" s="37" t="s">
        <v>3696</v>
      </c>
      <c r="N519" s="37" t="s">
        <v>3759</v>
      </c>
      <c r="O519" s="37" t="s">
        <v>3712</v>
      </c>
      <c r="P5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JOSLEIDYS SOFIA GIL TORRES</v>
      </c>
      <c r="Q519" s="81">
        <v>43255</v>
      </c>
      <c r="R519" s="50">
        <f t="shared" ca="1" si="35"/>
        <v>4</v>
      </c>
      <c r="S519" s="50">
        <f t="shared" ca="1" si="36"/>
        <v>9</v>
      </c>
      <c r="T519" s="50">
        <f t="shared" ca="1" si="37"/>
        <v>11</v>
      </c>
      <c r="U519" s="37" t="str">
        <f ca="1">IF(MATRIZ_PRINCIPAL_USUARIOS[[#This Row],[FECHA DE NACIMIENTO]]&gt;0,CONCATENATE(R519," AÑOS ",S519," MESES ",T519," DIAS "),"")</f>
        <v xml:space="preserve">4 AÑOS 9 MESES 11 DIAS </v>
      </c>
      <c r="V5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19" s="37" t="s">
        <v>130</v>
      </c>
      <c r="X519" s="37" t="s">
        <v>8</v>
      </c>
      <c r="Y519" s="37" t="s">
        <v>116</v>
      </c>
      <c r="Z519" s="37" t="s">
        <v>116</v>
      </c>
      <c r="AA519" s="37" t="s">
        <v>2496</v>
      </c>
      <c r="AB519" s="37" t="s">
        <v>2496</v>
      </c>
      <c r="AC519" s="37"/>
      <c r="AD519" s="37" t="s">
        <v>2518</v>
      </c>
      <c r="AE519" s="37"/>
      <c r="AF519" s="37" t="s">
        <v>2496</v>
      </c>
      <c r="AG519" s="37" t="s">
        <v>2496</v>
      </c>
      <c r="AH519" s="37" t="s">
        <v>2496</v>
      </c>
      <c r="AI519" s="37" t="s">
        <v>2496</v>
      </c>
      <c r="AJ519" s="37" t="s">
        <v>2496</v>
      </c>
      <c r="AK519" s="37" t="s">
        <v>2496</v>
      </c>
      <c r="AL519" s="37" t="s">
        <v>2496</v>
      </c>
      <c r="AM519" s="37" t="s">
        <v>8</v>
      </c>
      <c r="AN519" s="37" t="s">
        <v>116</v>
      </c>
      <c r="AO519" s="37" t="s">
        <v>140</v>
      </c>
      <c r="AP519" s="62" t="s">
        <v>143</v>
      </c>
      <c r="AQ519" s="37" t="s">
        <v>151</v>
      </c>
      <c r="AR519" s="37" t="s">
        <v>6114</v>
      </c>
      <c r="AS519" s="37"/>
      <c r="AT519" s="37" t="s">
        <v>6383</v>
      </c>
      <c r="AU519" s="37">
        <v>3142164982</v>
      </c>
      <c r="AV519" s="37"/>
      <c r="AW519" s="37">
        <v>1</v>
      </c>
      <c r="AX519" s="37" t="s">
        <v>135</v>
      </c>
      <c r="AY519" s="37" t="s">
        <v>2496</v>
      </c>
      <c r="AZ519" s="58"/>
      <c r="BA519" s="37" t="s">
        <v>2496</v>
      </c>
      <c r="BB519" s="37" t="s">
        <v>2496</v>
      </c>
      <c r="BC519" s="37" t="s">
        <v>3654</v>
      </c>
      <c r="BD519" s="37"/>
      <c r="BE519" s="37" t="s">
        <v>2434</v>
      </c>
      <c r="BF519" s="37" t="s">
        <v>2</v>
      </c>
      <c r="BG519" s="37">
        <v>1043607672</v>
      </c>
      <c r="BH519" s="37" t="s">
        <v>6384</v>
      </c>
      <c r="BI519" s="37" t="s">
        <v>3804</v>
      </c>
      <c r="BJ519" s="37" t="s">
        <v>3712</v>
      </c>
      <c r="BK519" s="37" t="s">
        <v>6385</v>
      </c>
      <c r="BL519" s="81">
        <v>33515</v>
      </c>
      <c r="BM519" s="37" t="s">
        <v>8</v>
      </c>
      <c r="BN519" s="37" t="s">
        <v>17</v>
      </c>
      <c r="BO519" s="37" t="s">
        <v>2928</v>
      </c>
      <c r="BP519" s="37" t="s">
        <v>2</v>
      </c>
      <c r="BQ519" s="37">
        <v>1049896600</v>
      </c>
      <c r="BR519" s="37" t="s">
        <v>5044</v>
      </c>
      <c r="BS519" s="81" t="s">
        <v>24</v>
      </c>
      <c r="BT519" s="37" t="s">
        <v>3759</v>
      </c>
      <c r="BU519" s="37" t="s">
        <v>6386</v>
      </c>
      <c r="BV519" s="81">
        <v>32659</v>
      </c>
      <c r="BW519" s="50">
        <f t="shared" ca="1" si="41"/>
        <v>33</v>
      </c>
      <c r="BX519" s="62" t="s">
        <v>8</v>
      </c>
      <c r="BY519" s="62" t="s">
        <v>18</v>
      </c>
      <c r="BZ519" s="62" t="s">
        <v>2942</v>
      </c>
      <c r="CA519" s="37" t="s">
        <v>2</v>
      </c>
      <c r="CB519" s="37">
        <v>1043607672</v>
      </c>
      <c r="CC519" s="37" t="s">
        <v>6384</v>
      </c>
      <c r="CD519" s="37" t="s">
        <v>3804</v>
      </c>
      <c r="CE519" s="37" t="s">
        <v>3712</v>
      </c>
      <c r="CF519" s="37" t="s">
        <v>6385</v>
      </c>
      <c r="CG519" s="81">
        <v>33515</v>
      </c>
      <c r="CH519" s="50">
        <f t="shared" ca="1" si="38"/>
        <v>31</v>
      </c>
      <c r="CI519" s="62" t="s">
        <v>8</v>
      </c>
      <c r="CJ519" s="62" t="s">
        <v>17</v>
      </c>
      <c r="CK519" s="62" t="s">
        <v>2928</v>
      </c>
      <c r="CL519" s="37" t="s">
        <v>2444</v>
      </c>
      <c r="CM519" s="37" t="s">
        <v>2462</v>
      </c>
      <c r="CN519" s="37" t="s">
        <v>2495</v>
      </c>
      <c r="CO519" s="81">
        <v>44819</v>
      </c>
      <c r="CP519" s="37" t="s">
        <v>2495</v>
      </c>
      <c r="CQ519" s="37" t="s">
        <v>2496</v>
      </c>
      <c r="CR519" s="37"/>
      <c r="CS519" s="37" t="s">
        <v>2496</v>
      </c>
      <c r="CT519" s="37"/>
      <c r="CU519" s="37"/>
      <c r="CV519" s="37">
        <v>40</v>
      </c>
      <c r="CW519" s="37">
        <v>4000</v>
      </c>
      <c r="CX519" s="37">
        <v>51</v>
      </c>
      <c r="CY519" s="37"/>
      <c r="CZ519" s="37">
        <v>6</v>
      </c>
      <c r="DA519" s="37">
        <v>12</v>
      </c>
      <c r="DB519" s="37"/>
      <c r="DC5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19" s="37"/>
    </row>
    <row r="520" spans="1:108" ht="45" customHeight="1" x14ac:dyDescent="0.3">
      <c r="A520" s="50">
        <v>1243859568</v>
      </c>
      <c r="B520" s="37" t="s">
        <v>2427</v>
      </c>
      <c r="C520" s="81">
        <v>44816</v>
      </c>
      <c r="D520" s="81"/>
      <c r="E520" s="50"/>
      <c r="F520" s="50"/>
      <c r="G520" s="50"/>
      <c r="H520" s="50" t="s">
        <v>4102</v>
      </c>
      <c r="I520" s="50" t="s">
        <v>6114</v>
      </c>
      <c r="J520" s="37" t="str">
        <f>VLOOKUP(MATRIZ_PRINCIPAL_USUARIOS[[#This Row],[DUPLA]],DUPLAS[],2,0)</f>
        <v>ANDREA ROJAS - TATIANA</v>
      </c>
      <c r="K520" s="37" t="s">
        <v>1</v>
      </c>
      <c r="L520" s="37" t="s">
        <v>3729</v>
      </c>
      <c r="M520" s="37" t="s">
        <v>3864</v>
      </c>
      <c r="N520" s="37" t="s">
        <v>2623</v>
      </c>
      <c r="O520" s="37" t="s">
        <v>3888</v>
      </c>
      <c r="P5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THIAGO ALEXANDER TORO GODOY</v>
      </c>
      <c r="Q520" s="81">
        <v>44119</v>
      </c>
      <c r="R520" s="50">
        <f t="shared" ca="1" si="35"/>
        <v>2</v>
      </c>
      <c r="S520" s="50">
        <f t="shared" ca="1" si="36"/>
        <v>5</v>
      </c>
      <c r="T520" s="50">
        <f t="shared" ca="1" si="37"/>
        <v>0</v>
      </c>
      <c r="U520" s="37" t="str">
        <f ca="1">IF(MATRIZ_PRINCIPAL_USUARIOS[[#This Row],[FECHA DE NACIMIENTO]]&gt;0,CONCATENATE(R520," AÑOS ",S520," MESES ",T520," DIAS "),"")</f>
        <v xml:space="preserve">2 AÑOS 5 MESES 0 DIAS </v>
      </c>
      <c r="V5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0" s="37" t="s">
        <v>129</v>
      </c>
      <c r="X520" s="37" t="s">
        <v>8</v>
      </c>
      <c r="Y520" s="37" t="s">
        <v>116</v>
      </c>
      <c r="Z520" s="37" t="s">
        <v>116</v>
      </c>
      <c r="AA520" s="37" t="s">
        <v>2496</v>
      </c>
      <c r="AB520" s="37" t="s">
        <v>2496</v>
      </c>
      <c r="AC520" s="37"/>
      <c r="AD520" s="37" t="s">
        <v>2518</v>
      </c>
      <c r="AE520" s="37"/>
      <c r="AF520" s="37" t="s">
        <v>2496</v>
      </c>
      <c r="AG520" s="37" t="s">
        <v>2496</v>
      </c>
      <c r="AH520" s="37" t="s">
        <v>2496</v>
      </c>
      <c r="AI520" s="37" t="s">
        <v>2496</v>
      </c>
      <c r="AJ520" s="37" t="s">
        <v>2496</v>
      </c>
      <c r="AK520" s="37" t="s">
        <v>2496</v>
      </c>
      <c r="AL520" s="37" t="s">
        <v>2496</v>
      </c>
      <c r="AM520" s="37" t="s">
        <v>8</v>
      </c>
      <c r="AN520" s="37" t="s">
        <v>116</v>
      </c>
      <c r="AO520" s="37" t="s">
        <v>140</v>
      </c>
      <c r="AP520" s="62" t="s">
        <v>143</v>
      </c>
      <c r="AQ520" s="37" t="s">
        <v>151</v>
      </c>
      <c r="AR520" s="37" t="s">
        <v>6114</v>
      </c>
      <c r="AS520" s="37"/>
      <c r="AT520" s="37" t="s">
        <v>6387</v>
      </c>
      <c r="AU520" s="37">
        <v>3195533049</v>
      </c>
      <c r="AV520" s="37"/>
      <c r="AW520" s="37">
        <v>1</v>
      </c>
      <c r="AX520" s="37" t="s">
        <v>135</v>
      </c>
      <c r="AY520" s="37" t="s">
        <v>2496</v>
      </c>
      <c r="AZ520" s="58"/>
      <c r="BA520" s="37" t="s">
        <v>2496</v>
      </c>
      <c r="BB520" s="37" t="s">
        <v>2496</v>
      </c>
      <c r="BC520" s="37" t="s">
        <v>3654</v>
      </c>
      <c r="BD520" s="37"/>
      <c r="BE520" s="37" t="s">
        <v>2434</v>
      </c>
      <c r="BF520" s="37" t="s">
        <v>2</v>
      </c>
      <c r="BG520" s="37">
        <v>1031163992</v>
      </c>
      <c r="BH520" s="37" t="s">
        <v>3804</v>
      </c>
      <c r="BI520" s="37" t="s">
        <v>3698</v>
      </c>
      <c r="BJ520" s="37" t="s">
        <v>3888</v>
      </c>
      <c r="BK520" s="37" t="s">
        <v>5598</v>
      </c>
      <c r="BL520" s="81">
        <v>35093</v>
      </c>
      <c r="BM520" s="37" t="s">
        <v>8</v>
      </c>
      <c r="BN520" s="37" t="s">
        <v>116</v>
      </c>
      <c r="BO520" s="37" t="s">
        <v>116</v>
      </c>
      <c r="BP520" s="37" t="s">
        <v>2</v>
      </c>
      <c r="BQ520" s="37">
        <v>80807617</v>
      </c>
      <c r="BR520" s="37" t="s">
        <v>4503</v>
      </c>
      <c r="BS520" s="81" t="s">
        <v>3864</v>
      </c>
      <c r="BT520" s="37" t="s">
        <v>2623</v>
      </c>
      <c r="BU520" s="37" t="s">
        <v>5986</v>
      </c>
      <c r="BV520" s="81">
        <v>30754</v>
      </c>
      <c r="BW520" s="50">
        <f t="shared" ca="1" si="41"/>
        <v>39</v>
      </c>
      <c r="BX520" s="62" t="s">
        <v>8</v>
      </c>
      <c r="BY520" s="62" t="s">
        <v>116</v>
      </c>
      <c r="BZ520" s="62" t="s">
        <v>116</v>
      </c>
      <c r="CA520" s="37" t="s">
        <v>2</v>
      </c>
      <c r="CB520" s="37">
        <v>1031163992</v>
      </c>
      <c r="CC520" s="37" t="s">
        <v>3804</v>
      </c>
      <c r="CD520" s="37" t="s">
        <v>3698</v>
      </c>
      <c r="CE520" s="37" t="s">
        <v>3888</v>
      </c>
      <c r="CF520" s="37" t="s">
        <v>5598</v>
      </c>
      <c r="CG520" s="81">
        <v>35093</v>
      </c>
      <c r="CH520" s="50">
        <f t="shared" ca="1" si="38"/>
        <v>27</v>
      </c>
      <c r="CI520" s="62" t="s">
        <v>8</v>
      </c>
      <c r="CJ520" s="62" t="s">
        <v>116</v>
      </c>
      <c r="CK520" s="62" t="s">
        <v>116</v>
      </c>
      <c r="CL520" s="37" t="s">
        <v>2443</v>
      </c>
      <c r="CM520" s="37" t="s">
        <v>5258</v>
      </c>
      <c r="CN520" s="37" t="s">
        <v>2495</v>
      </c>
      <c r="CO520" s="81">
        <v>44819</v>
      </c>
      <c r="CP520" s="37" t="s">
        <v>2496</v>
      </c>
      <c r="CQ520" s="37" t="s">
        <v>2495</v>
      </c>
      <c r="CR520" s="37">
        <v>1</v>
      </c>
      <c r="CS520" s="37" t="s">
        <v>2496</v>
      </c>
      <c r="CT520" s="37"/>
      <c r="CU520" s="37"/>
      <c r="CV520" s="37">
        <v>37</v>
      </c>
      <c r="CW520" s="37" t="s">
        <v>6381</v>
      </c>
      <c r="CX520" s="37">
        <v>57</v>
      </c>
      <c r="CY520" s="37"/>
      <c r="CZ520" s="37">
        <v>6</v>
      </c>
      <c r="DA520" s="37">
        <v>12</v>
      </c>
      <c r="DB520" s="37"/>
      <c r="DC5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0" s="37"/>
    </row>
    <row r="521" spans="1:108" ht="45" customHeight="1" x14ac:dyDescent="0.3">
      <c r="A521" s="50">
        <v>1206225376</v>
      </c>
      <c r="B521" s="37" t="s">
        <v>2427</v>
      </c>
      <c r="C521" s="81">
        <v>44816</v>
      </c>
      <c r="D521" s="81"/>
      <c r="E521" s="50"/>
      <c r="F521" s="50"/>
      <c r="G521" s="50"/>
      <c r="H521" s="50" t="s">
        <v>4102</v>
      </c>
      <c r="I521" s="50" t="s">
        <v>6114</v>
      </c>
      <c r="J521" s="37" t="str">
        <f>VLOOKUP(MATRIZ_PRINCIPAL_USUARIOS[[#This Row],[DUPLA]],DUPLAS[],2,0)</f>
        <v>ANDREA ROJAS - TATIANA</v>
      </c>
      <c r="K521" s="37" t="s">
        <v>1</v>
      </c>
      <c r="L521" s="37" t="s">
        <v>6388</v>
      </c>
      <c r="M521" s="37" t="s">
        <v>6389</v>
      </c>
      <c r="N521" s="37" t="s">
        <v>3795</v>
      </c>
      <c r="O521" s="37" t="s">
        <v>3707</v>
      </c>
      <c r="P5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IFFTAN JHUAN RUIZ HERNANDEZ</v>
      </c>
      <c r="Q521" s="81">
        <v>43645</v>
      </c>
      <c r="R521" s="50">
        <f t="shared" ca="1" si="35"/>
        <v>3</v>
      </c>
      <c r="S521" s="50">
        <f t="shared" ca="1" si="36"/>
        <v>8</v>
      </c>
      <c r="T521" s="50">
        <f t="shared" ca="1" si="37"/>
        <v>14</v>
      </c>
      <c r="U521" s="37" t="str">
        <f ca="1">IF(MATRIZ_PRINCIPAL_USUARIOS[[#This Row],[FECHA DE NACIMIENTO]]&gt;0,CONCATENATE(R521," AÑOS ",S521," MESES ",T521," DIAS "),"")</f>
        <v xml:space="preserve">3 AÑOS 8 MESES 14 DIAS </v>
      </c>
      <c r="V5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1" s="37" t="s">
        <v>129</v>
      </c>
      <c r="X521" s="37" t="s">
        <v>8</v>
      </c>
      <c r="Y521" s="37" t="s">
        <v>116</v>
      </c>
      <c r="Z521" s="37" t="s">
        <v>116</v>
      </c>
      <c r="AA521" s="37" t="s">
        <v>2496</v>
      </c>
      <c r="AB521" s="37" t="s">
        <v>2496</v>
      </c>
      <c r="AC521" s="37"/>
      <c r="AD521" s="37" t="s">
        <v>2518</v>
      </c>
      <c r="AE521" s="37"/>
      <c r="AF521" s="37" t="s">
        <v>2496</v>
      </c>
      <c r="AG521" s="37" t="s">
        <v>2496</v>
      </c>
      <c r="AH521" s="37" t="s">
        <v>2496</v>
      </c>
      <c r="AI521" s="37" t="s">
        <v>2496</v>
      </c>
      <c r="AJ521" s="37" t="s">
        <v>2496</v>
      </c>
      <c r="AK521" s="37" t="s">
        <v>2496</v>
      </c>
      <c r="AL521" s="37" t="s">
        <v>2496</v>
      </c>
      <c r="AM521" s="37" t="s">
        <v>8</v>
      </c>
      <c r="AN521" s="37" t="s">
        <v>116</v>
      </c>
      <c r="AO521" s="37" t="s">
        <v>140</v>
      </c>
      <c r="AP521" s="62" t="s">
        <v>143</v>
      </c>
      <c r="AQ521" s="37" t="s">
        <v>151</v>
      </c>
      <c r="AR521" s="37" t="s">
        <v>6114</v>
      </c>
      <c r="AS521" s="37"/>
      <c r="AT521" s="37" t="s">
        <v>6390</v>
      </c>
      <c r="AU521" s="37">
        <v>3014720298</v>
      </c>
      <c r="AV521" s="37"/>
      <c r="AW521" s="37">
        <v>1</v>
      </c>
      <c r="AX521" s="37" t="s">
        <v>135</v>
      </c>
      <c r="AY521" s="37" t="s">
        <v>2496</v>
      </c>
      <c r="AZ521" s="58"/>
      <c r="BA521" s="37" t="s">
        <v>2496</v>
      </c>
      <c r="BB521" s="37" t="s">
        <v>2496</v>
      </c>
      <c r="BC521" s="37" t="s">
        <v>3654</v>
      </c>
      <c r="BD521" s="37"/>
      <c r="BE521" s="37" t="s">
        <v>2434</v>
      </c>
      <c r="BF521" s="37" t="s">
        <v>2</v>
      </c>
      <c r="BG521" s="37">
        <v>1026304869</v>
      </c>
      <c r="BH521" s="37" t="s">
        <v>3740</v>
      </c>
      <c r="BI521" s="37"/>
      <c r="BJ521" s="37" t="s">
        <v>3707</v>
      </c>
      <c r="BK521" s="37" t="s">
        <v>3917</v>
      </c>
      <c r="BL521" s="81">
        <v>36186</v>
      </c>
      <c r="BM521" s="37" t="s">
        <v>8</v>
      </c>
      <c r="BN521" s="37" t="s">
        <v>116</v>
      </c>
      <c r="BO521" s="37" t="s">
        <v>116</v>
      </c>
      <c r="BP521" s="37"/>
      <c r="BQ521" s="37"/>
      <c r="BR521" s="37"/>
      <c r="BS521" s="81"/>
      <c r="BT521" s="37"/>
      <c r="BU521" s="37"/>
      <c r="BV521" s="81"/>
      <c r="BW521" s="50" t="str">
        <f t="shared" si="41"/>
        <v/>
      </c>
      <c r="BX521" s="62"/>
      <c r="BY521" s="62"/>
      <c r="BZ521" s="62"/>
      <c r="CA521" s="37" t="s">
        <v>2</v>
      </c>
      <c r="CB521" s="37">
        <v>1026304869</v>
      </c>
      <c r="CC521" s="37" t="s">
        <v>3740</v>
      </c>
      <c r="CD521" s="37"/>
      <c r="CE521" s="37" t="s">
        <v>3707</v>
      </c>
      <c r="CF521" s="37" t="s">
        <v>3917</v>
      </c>
      <c r="CG521" s="81">
        <v>36186</v>
      </c>
      <c r="CH521" s="50">
        <f t="shared" ca="1" si="38"/>
        <v>24</v>
      </c>
      <c r="CI521" s="62" t="s">
        <v>8</v>
      </c>
      <c r="CJ521" s="62" t="s">
        <v>116</v>
      </c>
      <c r="CK521" s="62" t="s">
        <v>116</v>
      </c>
      <c r="CL521" s="37" t="s">
        <v>2443</v>
      </c>
      <c r="CM521" s="37" t="s">
        <v>6391</v>
      </c>
      <c r="CN521" s="37" t="s">
        <v>2495</v>
      </c>
      <c r="CO521" s="81">
        <v>44819</v>
      </c>
      <c r="CP521" s="37" t="s">
        <v>2495</v>
      </c>
      <c r="CQ521" s="37" t="s">
        <v>2495</v>
      </c>
      <c r="CR521" s="37">
        <v>0</v>
      </c>
      <c r="CS521" s="37" t="s">
        <v>2496</v>
      </c>
      <c r="CT521" s="37"/>
      <c r="CU521" s="37"/>
      <c r="CV521" s="37">
        <v>38</v>
      </c>
      <c r="CW521" s="37"/>
      <c r="CX521" s="37"/>
      <c r="CY521" s="37"/>
      <c r="CZ521" s="37">
        <v>6</v>
      </c>
      <c r="DA521" s="37">
        <v>9</v>
      </c>
      <c r="DB521" s="37"/>
      <c r="DC5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21" s="37"/>
    </row>
    <row r="522" spans="1:108" ht="45" customHeight="1" x14ac:dyDescent="0.3">
      <c r="A522" s="50">
        <v>1023985952</v>
      </c>
      <c r="B522" s="37" t="s">
        <v>2427</v>
      </c>
      <c r="C522" s="81">
        <v>44816</v>
      </c>
      <c r="D522" s="81"/>
      <c r="E522" s="50"/>
      <c r="F522" s="50"/>
      <c r="G522" s="50"/>
      <c r="H522" s="50" t="s">
        <v>4102</v>
      </c>
      <c r="I522" s="50" t="s">
        <v>6114</v>
      </c>
      <c r="J522" s="37" t="str">
        <f>VLOOKUP(MATRIZ_PRINCIPAL_USUARIOS[[#This Row],[DUPLA]],DUPLAS[],2,0)</f>
        <v>ANDREA ROJAS - TATIANA</v>
      </c>
      <c r="K522" s="37" t="s">
        <v>1</v>
      </c>
      <c r="L522" s="37" t="s">
        <v>3801</v>
      </c>
      <c r="M522" s="37" t="s">
        <v>3860</v>
      </c>
      <c r="N522" s="37" t="s">
        <v>3904</v>
      </c>
      <c r="O522" s="37" t="s">
        <v>2633</v>
      </c>
      <c r="P5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DAMIAN STIVEN BERMUDEZ RIVERA</v>
      </c>
      <c r="Q522" s="81">
        <v>43714</v>
      </c>
      <c r="R522" s="50">
        <f t="shared" ref="R522:R587" ca="1" si="42">+IF(Q522&gt;0,DATEDIF(Q522,$B$1,"y"),"")</f>
        <v>3</v>
      </c>
      <c r="S522" s="50">
        <f t="shared" ref="S522:S587" ca="1" si="43">+IF(Q522&gt;0,DATEDIF(Q522,$B$1,"ym"),"")</f>
        <v>6</v>
      </c>
      <c r="T522" s="50">
        <f t="shared" ref="T522:T587" ca="1" si="44">ABS(IF(Q522&gt;0,DATEDIF(Q522,$B$1,"md"),""))</f>
        <v>9</v>
      </c>
      <c r="U522" s="37" t="str">
        <f ca="1">IF(MATRIZ_PRINCIPAL_USUARIOS[[#This Row],[FECHA DE NACIMIENTO]]&gt;0,CONCATENATE(R522," AÑOS ",S522," MESES ",T522," DIAS "),"")</f>
        <v xml:space="preserve">3 AÑOS 6 MESES 9 DIAS </v>
      </c>
      <c r="V5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2" s="37" t="s">
        <v>129</v>
      </c>
      <c r="X522" s="37" t="s">
        <v>8</v>
      </c>
      <c r="Y522" s="37" t="s">
        <v>116</v>
      </c>
      <c r="Z522" s="37" t="s">
        <v>116</v>
      </c>
      <c r="AA522" s="37" t="s">
        <v>2496</v>
      </c>
      <c r="AB522" s="37" t="s">
        <v>2496</v>
      </c>
      <c r="AC522" s="37"/>
      <c r="AD522" s="37" t="s">
        <v>2518</v>
      </c>
      <c r="AE522" s="37"/>
      <c r="AF522" s="37" t="s">
        <v>2496</v>
      </c>
      <c r="AG522" s="37" t="s">
        <v>2496</v>
      </c>
      <c r="AH522" s="37" t="s">
        <v>2496</v>
      </c>
      <c r="AI522" s="37" t="s">
        <v>2496</v>
      </c>
      <c r="AJ522" s="37" t="s">
        <v>2496</v>
      </c>
      <c r="AK522" s="37" t="s">
        <v>2496</v>
      </c>
      <c r="AL522" s="37" t="s">
        <v>2496</v>
      </c>
      <c r="AM522" s="37" t="s">
        <v>8</v>
      </c>
      <c r="AN522" s="37" t="s">
        <v>116</v>
      </c>
      <c r="AO522" s="37" t="s">
        <v>140</v>
      </c>
      <c r="AP522" s="62" t="s">
        <v>143</v>
      </c>
      <c r="AQ522" s="37" t="s">
        <v>151</v>
      </c>
      <c r="AR522" s="37" t="s">
        <v>6114</v>
      </c>
      <c r="AS522" s="37"/>
      <c r="AT522" s="37" t="s">
        <v>6392</v>
      </c>
      <c r="AU522" s="37">
        <v>3138718592</v>
      </c>
      <c r="AV522" s="37"/>
      <c r="AW522" s="37">
        <v>1</v>
      </c>
      <c r="AX522" s="37" t="s">
        <v>135</v>
      </c>
      <c r="AY522" s="37" t="s">
        <v>2496</v>
      </c>
      <c r="AZ522" s="58"/>
      <c r="BA522" s="37" t="s">
        <v>2496</v>
      </c>
      <c r="BB522" s="37" t="s">
        <v>2496</v>
      </c>
      <c r="BC522" s="37" t="s">
        <v>3654</v>
      </c>
      <c r="BD522" s="37"/>
      <c r="BE522" s="37" t="s">
        <v>2434</v>
      </c>
      <c r="BF522" s="37" t="s">
        <v>2</v>
      </c>
      <c r="BG522" s="37">
        <v>1000776029</v>
      </c>
      <c r="BH522" s="37" t="s">
        <v>3718</v>
      </c>
      <c r="BI522" s="37" t="s">
        <v>4104</v>
      </c>
      <c r="BJ522" s="37" t="s">
        <v>2633</v>
      </c>
      <c r="BK522" s="37" t="s">
        <v>3735</v>
      </c>
      <c r="BL522" s="81">
        <v>37211</v>
      </c>
      <c r="BM522" s="37" t="s">
        <v>8</v>
      </c>
      <c r="BN522" s="37" t="s">
        <v>116</v>
      </c>
      <c r="BO522" s="37" t="s">
        <v>116</v>
      </c>
      <c r="BP522" s="37" t="s">
        <v>2</v>
      </c>
      <c r="BQ522" s="37">
        <v>1013687473</v>
      </c>
      <c r="BR522" s="37" t="s">
        <v>6393</v>
      </c>
      <c r="BS522" s="81" t="s">
        <v>3700</v>
      </c>
      <c r="BT522" s="37" t="s">
        <v>3904</v>
      </c>
      <c r="BU522" s="37" t="s">
        <v>6394</v>
      </c>
      <c r="BV522" s="81">
        <v>36271</v>
      </c>
      <c r="BW522" s="50">
        <f t="shared" ca="1" si="41"/>
        <v>23</v>
      </c>
      <c r="BX522" s="62" t="s">
        <v>8</v>
      </c>
      <c r="BY522" s="62" t="s">
        <v>116</v>
      </c>
      <c r="BZ522" s="62" t="s">
        <v>116</v>
      </c>
      <c r="CA522" s="37" t="s">
        <v>2</v>
      </c>
      <c r="CB522" s="37">
        <v>1000776029</v>
      </c>
      <c r="CC522" s="37" t="s">
        <v>3718</v>
      </c>
      <c r="CD522" s="37" t="s">
        <v>4104</v>
      </c>
      <c r="CE522" s="37" t="s">
        <v>2633</v>
      </c>
      <c r="CF522" s="37" t="s">
        <v>3735</v>
      </c>
      <c r="CG522" s="81">
        <v>37211</v>
      </c>
      <c r="CH522" s="50">
        <f t="shared" ref="CH522:CH587" ca="1" si="45">+IF(CG522&gt;0,DATEDIF(CG522,$B$1,"y"),"")</f>
        <v>21</v>
      </c>
      <c r="CI522" s="62" t="s">
        <v>8</v>
      </c>
      <c r="CJ522" s="62" t="s">
        <v>116</v>
      </c>
      <c r="CK522" s="62" t="s">
        <v>116</v>
      </c>
      <c r="CL522" s="37" t="s">
        <v>2443</v>
      </c>
      <c r="CM522" s="37" t="s">
        <v>6391</v>
      </c>
      <c r="CN522" s="37" t="s">
        <v>2495</v>
      </c>
      <c r="CO522" s="81">
        <v>44819</v>
      </c>
      <c r="CP522" s="37" t="s">
        <v>2495</v>
      </c>
      <c r="CQ522" s="37"/>
      <c r="CR522" s="37"/>
      <c r="CS522" s="37"/>
      <c r="CT522" s="37"/>
      <c r="CU522" s="37"/>
      <c r="CV522" s="37"/>
      <c r="CW522" s="37"/>
      <c r="CX522" s="37"/>
      <c r="CY522" s="37"/>
      <c r="CZ522" s="37"/>
      <c r="DA522" s="37"/>
      <c r="DB522" s="37"/>
      <c r="DC5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22" s="37"/>
    </row>
    <row r="523" spans="1:108" ht="45" customHeight="1" x14ac:dyDescent="0.3">
      <c r="A523" s="50">
        <v>1028675591</v>
      </c>
      <c r="B523" s="37" t="s">
        <v>2427</v>
      </c>
      <c r="C523" s="81">
        <v>44816</v>
      </c>
      <c r="D523" s="81"/>
      <c r="E523" s="50"/>
      <c r="F523" s="50"/>
      <c r="G523" s="50"/>
      <c r="H523" s="50" t="s">
        <v>4102</v>
      </c>
      <c r="I523" s="50" t="s">
        <v>6114</v>
      </c>
      <c r="J523" s="37" t="str">
        <f>VLOOKUP(MATRIZ_PRINCIPAL_USUARIOS[[#This Row],[DUPLA]],DUPLAS[],2,0)</f>
        <v>ANDREA ROJAS - TATIANA</v>
      </c>
      <c r="K523" s="37" t="s">
        <v>1</v>
      </c>
      <c r="L523" s="37" t="s">
        <v>4887</v>
      </c>
      <c r="M523" s="37" t="s">
        <v>6395</v>
      </c>
      <c r="N523" s="37" t="s">
        <v>3904</v>
      </c>
      <c r="O523" s="37" t="s">
        <v>2633</v>
      </c>
      <c r="P5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JEAN PAUL BERMUDEZ RIVERA</v>
      </c>
      <c r="Q523" s="81">
        <v>44392</v>
      </c>
      <c r="R523" s="50">
        <f t="shared" ca="1" si="42"/>
        <v>1</v>
      </c>
      <c r="S523" s="50">
        <f t="shared" ca="1" si="43"/>
        <v>8</v>
      </c>
      <c r="T523" s="50">
        <f t="shared" ca="1" si="44"/>
        <v>0</v>
      </c>
      <c r="U523" s="37" t="str">
        <f ca="1">IF(MATRIZ_PRINCIPAL_USUARIOS[[#This Row],[FECHA DE NACIMIENTO]]&gt;0,CONCATENATE(R523," AÑOS ",S523," MESES ",T523," DIAS "),"")</f>
        <v xml:space="preserve">1 AÑOS 8 MESES 0 DIAS </v>
      </c>
      <c r="V5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3" s="37" t="s">
        <v>129</v>
      </c>
      <c r="X523" s="37" t="s">
        <v>8</v>
      </c>
      <c r="Y523" s="37" t="s">
        <v>116</v>
      </c>
      <c r="Z523" s="37" t="s">
        <v>116</v>
      </c>
      <c r="AA523" s="37" t="s">
        <v>2496</v>
      </c>
      <c r="AB523" s="37" t="s">
        <v>2496</v>
      </c>
      <c r="AC523" s="37"/>
      <c r="AD523" s="37" t="s">
        <v>2518</v>
      </c>
      <c r="AE523" s="37"/>
      <c r="AF523" s="37" t="s">
        <v>2496</v>
      </c>
      <c r="AG523" s="37" t="s">
        <v>2496</v>
      </c>
      <c r="AH523" s="37" t="s">
        <v>2496</v>
      </c>
      <c r="AI523" s="37" t="s">
        <v>2496</v>
      </c>
      <c r="AJ523" s="37" t="s">
        <v>2496</v>
      </c>
      <c r="AK523" s="37" t="s">
        <v>2496</v>
      </c>
      <c r="AL523" s="37" t="s">
        <v>2496</v>
      </c>
      <c r="AM523" s="37" t="s">
        <v>8</v>
      </c>
      <c r="AN523" s="37" t="s">
        <v>116</v>
      </c>
      <c r="AO523" s="37" t="s">
        <v>140</v>
      </c>
      <c r="AP523" s="62" t="s">
        <v>143</v>
      </c>
      <c r="AQ523" s="37" t="s">
        <v>151</v>
      </c>
      <c r="AR523" s="37" t="s">
        <v>6114</v>
      </c>
      <c r="AS523" s="37"/>
      <c r="AT523" s="37" t="s">
        <v>6392</v>
      </c>
      <c r="AU523" s="37">
        <v>3138718592</v>
      </c>
      <c r="AV523" s="37"/>
      <c r="AW523" s="37">
        <v>1</v>
      </c>
      <c r="AX523" s="37" t="s">
        <v>135</v>
      </c>
      <c r="AY523" s="37" t="s">
        <v>2496</v>
      </c>
      <c r="AZ523" s="58"/>
      <c r="BA523" s="37" t="s">
        <v>2496</v>
      </c>
      <c r="BB523" s="37" t="s">
        <v>2496</v>
      </c>
      <c r="BC523" s="37" t="s">
        <v>3654</v>
      </c>
      <c r="BD523" s="37"/>
      <c r="BE523" s="37" t="s">
        <v>2434</v>
      </c>
      <c r="BF523" s="37" t="s">
        <v>2</v>
      </c>
      <c r="BG523" s="37">
        <v>1000776029</v>
      </c>
      <c r="BH523" s="37" t="s">
        <v>3718</v>
      </c>
      <c r="BI523" s="37" t="s">
        <v>4104</v>
      </c>
      <c r="BJ523" s="37" t="s">
        <v>2633</v>
      </c>
      <c r="BK523" s="37" t="s">
        <v>3735</v>
      </c>
      <c r="BL523" s="81">
        <v>37211</v>
      </c>
      <c r="BM523" s="37" t="s">
        <v>8</v>
      </c>
      <c r="BN523" s="37" t="s">
        <v>116</v>
      </c>
      <c r="BO523" s="37" t="s">
        <v>116</v>
      </c>
      <c r="BP523" s="37" t="s">
        <v>2</v>
      </c>
      <c r="BQ523" s="37" t="s">
        <v>4503</v>
      </c>
      <c r="BR523" s="37" t="s">
        <v>4503</v>
      </c>
      <c r="BS523" s="81" t="s">
        <v>3700</v>
      </c>
      <c r="BT523" s="37" t="s">
        <v>3904</v>
      </c>
      <c r="BU523" s="37" t="s">
        <v>6394</v>
      </c>
      <c r="BV523" s="81">
        <v>36271</v>
      </c>
      <c r="BW523" s="50">
        <f t="shared" ca="1" si="41"/>
        <v>23</v>
      </c>
      <c r="BX523" s="62" t="s">
        <v>8</v>
      </c>
      <c r="BY523" s="62" t="s">
        <v>116</v>
      </c>
      <c r="BZ523" s="62" t="s">
        <v>116</v>
      </c>
      <c r="CA523" s="37" t="s">
        <v>2</v>
      </c>
      <c r="CB523" s="37">
        <v>1000776029</v>
      </c>
      <c r="CC523" s="37" t="s">
        <v>3718</v>
      </c>
      <c r="CD523" s="37" t="s">
        <v>4104</v>
      </c>
      <c r="CE523" s="37" t="s">
        <v>2633</v>
      </c>
      <c r="CF523" s="37" t="s">
        <v>3735</v>
      </c>
      <c r="CG523" s="81">
        <v>37211</v>
      </c>
      <c r="CH523" s="50">
        <f t="shared" ca="1" si="45"/>
        <v>21</v>
      </c>
      <c r="CI523" s="62" t="s">
        <v>8</v>
      </c>
      <c r="CJ523" s="62" t="s">
        <v>116</v>
      </c>
      <c r="CK523" s="62" t="s">
        <v>116</v>
      </c>
      <c r="CL523" s="37" t="s">
        <v>2443</v>
      </c>
      <c r="CM523" s="37" t="s">
        <v>6391</v>
      </c>
      <c r="CN523" s="37" t="s">
        <v>2495</v>
      </c>
      <c r="CO523" s="81">
        <v>44819</v>
      </c>
      <c r="CP523" s="37" t="s">
        <v>2495</v>
      </c>
      <c r="CQ523" s="37"/>
      <c r="CR523" s="37"/>
      <c r="CS523" s="37"/>
      <c r="CT523" s="37"/>
      <c r="CU523" s="37"/>
      <c r="CV523" s="37"/>
      <c r="CW523" s="37"/>
      <c r="CX523" s="37"/>
      <c r="CY523" s="37"/>
      <c r="CZ523" s="37"/>
      <c r="DA523" s="37"/>
      <c r="DB523" s="37"/>
      <c r="DC5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3" s="37"/>
    </row>
    <row r="524" spans="1:108" ht="45" customHeight="1" x14ac:dyDescent="0.3">
      <c r="A524" s="50">
        <v>1028675301</v>
      </c>
      <c r="B524" s="37" t="s">
        <v>2427</v>
      </c>
      <c r="C524" s="81">
        <v>44816</v>
      </c>
      <c r="D524" s="81"/>
      <c r="E524" s="50"/>
      <c r="F524" s="50"/>
      <c r="G524" s="50"/>
      <c r="H524" s="50" t="s">
        <v>4102</v>
      </c>
      <c r="I524" s="50" t="s">
        <v>6114</v>
      </c>
      <c r="J524" s="37" t="str">
        <f>VLOOKUP(MATRIZ_PRINCIPAL_USUARIOS[[#This Row],[DUPLA]],DUPLAS[],2,0)</f>
        <v>ANDREA ROJAS - TATIANA</v>
      </c>
      <c r="K524" s="37" t="s">
        <v>1</v>
      </c>
      <c r="L524" s="37" t="s">
        <v>6396</v>
      </c>
      <c r="M524" s="37" t="s">
        <v>3695</v>
      </c>
      <c r="N524" s="37" t="s">
        <v>4328</v>
      </c>
      <c r="O524" s="37" t="s">
        <v>6397</v>
      </c>
      <c r="P5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IHAN JESUS FIGUEROA SAUMETH</v>
      </c>
      <c r="Q524" s="81">
        <v>44190</v>
      </c>
      <c r="R524" s="50">
        <f t="shared" ca="1" si="42"/>
        <v>2</v>
      </c>
      <c r="S524" s="50">
        <f t="shared" ca="1" si="43"/>
        <v>2</v>
      </c>
      <c r="T524" s="50">
        <f t="shared" ca="1" si="44"/>
        <v>18</v>
      </c>
      <c r="U524" s="37" t="str">
        <f ca="1">IF(MATRIZ_PRINCIPAL_USUARIOS[[#This Row],[FECHA DE NACIMIENTO]]&gt;0,CONCATENATE(R524," AÑOS ",S524," MESES ",T524," DIAS "),"")</f>
        <v xml:space="preserve">2 AÑOS 2 MESES 18 DIAS </v>
      </c>
      <c r="V5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4" s="37" t="s">
        <v>129</v>
      </c>
      <c r="X524" s="37" t="s">
        <v>8</v>
      </c>
      <c r="Y524" s="37" t="s">
        <v>116</v>
      </c>
      <c r="Z524" s="37" t="s">
        <v>116</v>
      </c>
      <c r="AA524" s="37" t="s">
        <v>2496</v>
      </c>
      <c r="AB524" s="37" t="s">
        <v>2496</v>
      </c>
      <c r="AC524" s="37"/>
      <c r="AD524" s="37" t="s">
        <v>2518</v>
      </c>
      <c r="AE524" s="37"/>
      <c r="AF524" s="37" t="s">
        <v>2496</v>
      </c>
      <c r="AG524" s="37" t="s">
        <v>2496</v>
      </c>
      <c r="AH524" s="37" t="s">
        <v>2496</v>
      </c>
      <c r="AI524" s="37" t="s">
        <v>2496</v>
      </c>
      <c r="AJ524" s="37" t="s">
        <v>2496</v>
      </c>
      <c r="AK524" s="37" t="s">
        <v>2496</v>
      </c>
      <c r="AL524" s="37" t="s">
        <v>2496</v>
      </c>
      <c r="AM524" s="37" t="s">
        <v>8</v>
      </c>
      <c r="AN524" s="37" t="s">
        <v>116</v>
      </c>
      <c r="AO524" s="37" t="s">
        <v>140</v>
      </c>
      <c r="AP524" s="62" t="s">
        <v>143</v>
      </c>
      <c r="AQ524" s="37" t="s">
        <v>151</v>
      </c>
      <c r="AR524" s="37" t="s">
        <v>6114</v>
      </c>
      <c r="AS524" s="37"/>
      <c r="AT524" s="37" t="s">
        <v>6398</v>
      </c>
      <c r="AU524" s="37">
        <v>3227207930</v>
      </c>
      <c r="AV524" s="37"/>
      <c r="AW524" s="37">
        <v>1</v>
      </c>
      <c r="AX524" s="37" t="s">
        <v>135</v>
      </c>
      <c r="AY524" s="37" t="s">
        <v>2496</v>
      </c>
      <c r="AZ524" s="58"/>
      <c r="BA524" s="37" t="s">
        <v>2496</v>
      </c>
      <c r="BB524" s="37" t="s">
        <v>2496</v>
      </c>
      <c r="BC524" s="37" t="s">
        <v>3654</v>
      </c>
      <c r="BD524" s="37"/>
      <c r="BE524" s="37" t="s">
        <v>2434</v>
      </c>
      <c r="BF524" s="37" t="s">
        <v>2</v>
      </c>
      <c r="BG524" s="37">
        <v>1065574239</v>
      </c>
      <c r="BH524" s="37" t="s">
        <v>6399</v>
      </c>
      <c r="BI524" s="37" t="s">
        <v>3742</v>
      </c>
      <c r="BJ524" s="37" t="s">
        <v>6397</v>
      </c>
      <c r="BK524" s="37" t="s">
        <v>6400</v>
      </c>
      <c r="BL524" s="81">
        <v>30847</v>
      </c>
      <c r="BM524" s="37" t="s">
        <v>8</v>
      </c>
      <c r="BN524" s="37" t="s">
        <v>17</v>
      </c>
      <c r="BO524" s="37" t="s">
        <v>46</v>
      </c>
      <c r="BP524" s="37" t="s">
        <v>4</v>
      </c>
      <c r="BQ524" s="37">
        <v>5248340</v>
      </c>
      <c r="BR524" s="37" t="s">
        <v>6401</v>
      </c>
      <c r="BS524" s="81" t="s">
        <v>3711</v>
      </c>
      <c r="BT524" s="37" t="s">
        <v>4328</v>
      </c>
      <c r="BU524" s="37" t="s">
        <v>3889</v>
      </c>
      <c r="BV524" s="81">
        <v>35902</v>
      </c>
      <c r="BW524" s="50">
        <f t="shared" ca="1" si="41"/>
        <v>24</v>
      </c>
      <c r="BX524" s="62" t="s">
        <v>9</v>
      </c>
      <c r="BY524" s="62" t="s">
        <v>45</v>
      </c>
      <c r="BZ524" s="62" t="s">
        <v>45</v>
      </c>
      <c r="CA524" s="37" t="s">
        <v>2</v>
      </c>
      <c r="CB524" s="37">
        <v>1065574239</v>
      </c>
      <c r="CC524" s="37" t="s">
        <v>6399</v>
      </c>
      <c r="CD524" s="37" t="s">
        <v>3742</v>
      </c>
      <c r="CE524" s="37" t="s">
        <v>6397</v>
      </c>
      <c r="CF524" s="37" t="s">
        <v>6400</v>
      </c>
      <c r="CG524" s="81">
        <v>30847</v>
      </c>
      <c r="CH524" s="50">
        <f t="shared" ca="1" si="45"/>
        <v>38</v>
      </c>
      <c r="CI524" s="62" t="s">
        <v>8</v>
      </c>
      <c r="CJ524" s="62" t="s">
        <v>17</v>
      </c>
      <c r="CK524" s="62" t="s">
        <v>46</v>
      </c>
      <c r="CL524" s="37" t="s">
        <v>2444</v>
      </c>
      <c r="CM524" s="37" t="s">
        <v>2466</v>
      </c>
      <c r="CN524" s="37" t="s">
        <v>2495</v>
      </c>
      <c r="CO524" s="81">
        <v>44819</v>
      </c>
      <c r="CP524" s="37" t="s">
        <v>2496</v>
      </c>
      <c r="CQ524" s="37" t="s">
        <v>2495</v>
      </c>
      <c r="CR524" s="37">
        <v>0</v>
      </c>
      <c r="CS524" s="37" t="s">
        <v>2496</v>
      </c>
      <c r="CT524" s="37"/>
      <c r="CU524" s="37"/>
      <c r="CV524" s="37"/>
      <c r="CW524" s="37">
        <v>2800</v>
      </c>
      <c r="CX524" s="37">
        <v>49</v>
      </c>
      <c r="CY524" s="37"/>
      <c r="CZ524" s="37">
        <v>6</v>
      </c>
      <c r="DA524" s="37">
        <v>12</v>
      </c>
      <c r="DB524" s="37"/>
      <c r="DC5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4" s="37"/>
    </row>
    <row r="525" spans="1:108" ht="45" customHeight="1" x14ac:dyDescent="0.3">
      <c r="A525" s="50">
        <v>1028675603</v>
      </c>
      <c r="B525" s="37" t="s">
        <v>2427</v>
      </c>
      <c r="C525" s="81">
        <v>44816</v>
      </c>
      <c r="D525" s="81"/>
      <c r="E525" s="50"/>
      <c r="F525" s="50"/>
      <c r="G525" s="50"/>
      <c r="H525" s="50" t="s">
        <v>4102</v>
      </c>
      <c r="I525" s="50" t="s">
        <v>6114</v>
      </c>
      <c r="J525" s="37" t="str">
        <f>VLOOKUP(MATRIZ_PRINCIPAL_USUARIOS[[#This Row],[DUPLA]],DUPLAS[],2,0)</f>
        <v>ANDREA ROJAS - TATIANA</v>
      </c>
      <c r="K525" s="37" t="s">
        <v>1</v>
      </c>
      <c r="L525" s="37" t="s">
        <v>6402</v>
      </c>
      <c r="M525" s="37" t="s">
        <v>3814</v>
      </c>
      <c r="N525" s="37" t="s">
        <v>6403</v>
      </c>
      <c r="O525" s="37" t="s">
        <v>6404</v>
      </c>
      <c r="P52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ROSSE VALENTINA TORREALBA LINAREZ</v>
      </c>
      <c r="Q525" s="81">
        <v>44398</v>
      </c>
      <c r="R525" s="50">
        <f t="shared" ca="1" si="42"/>
        <v>1</v>
      </c>
      <c r="S525" s="50">
        <f t="shared" ca="1" si="43"/>
        <v>7</v>
      </c>
      <c r="T525" s="50">
        <f t="shared" ca="1" si="44"/>
        <v>22</v>
      </c>
      <c r="U525" s="37" t="str">
        <f ca="1">IF(MATRIZ_PRINCIPAL_USUARIOS[[#This Row],[FECHA DE NACIMIENTO]]&gt;0,CONCATENATE(R525," AÑOS ",S525," MESES ",T525," DIAS "),"")</f>
        <v xml:space="preserve">1 AÑOS 7 MESES 22 DIAS </v>
      </c>
      <c r="V52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5" s="37" t="s">
        <v>130</v>
      </c>
      <c r="X525" s="37" t="s">
        <v>8</v>
      </c>
      <c r="Y525" s="37" t="s">
        <v>116</v>
      </c>
      <c r="Z525" s="37" t="s">
        <v>116</v>
      </c>
      <c r="AA525" s="37" t="s">
        <v>2496</v>
      </c>
      <c r="AB525" s="37" t="s">
        <v>2496</v>
      </c>
      <c r="AC525" s="37"/>
      <c r="AD525" s="37" t="s">
        <v>2518</v>
      </c>
      <c r="AE525" s="37"/>
      <c r="AF525" s="37" t="s">
        <v>2496</v>
      </c>
      <c r="AG525" s="37" t="s">
        <v>2496</v>
      </c>
      <c r="AH525" s="37" t="s">
        <v>2496</v>
      </c>
      <c r="AI525" s="37" t="s">
        <v>2496</v>
      </c>
      <c r="AJ525" s="37" t="s">
        <v>2496</v>
      </c>
      <c r="AK525" s="37" t="s">
        <v>2496</v>
      </c>
      <c r="AL525" s="37" t="s">
        <v>2496</v>
      </c>
      <c r="AM525" s="37" t="s">
        <v>8</v>
      </c>
      <c r="AN525" s="37" t="s">
        <v>116</v>
      </c>
      <c r="AO525" s="37" t="s">
        <v>140</v>
      </c>
      <c r="AP525" s="62" t="s">
        <v>143</v>
      </c>
      <c r="AQ525" s="37" t="s">
        <v>151</v>
      </c>
      <c r="AR525" s="37" t="s">
        <v>6114</v>
      </c>
      <c r="AS525" s="37"/>
      <c r="AT525" s="37" t="s">
        <v>6405</v>
      </c>
      <c r="AU525" s="37">
        <v>3204623422</v>
      </c>
      <c r="AV525" s="37"/>
      <c r="AW525" s="37">
        <v>1</v>
      </c>
      <c r="AX525" s="37" t="s">
        <v>135</v>
      </c>
      <c r="AY525" s="37" t="s">
        <v>2496</v>
      </c>
      <c r="AZ525" s="58"/>
      <c r="BA525" s="37" t="s">
        <v>2496</v>
      </c>
      <c r="BB525" s="37" t="s">
        <v>2496</v>
      </c>
      <c r="BC525" s="37" t="s">
        <v>3654</v>
      </c>
      <c r="BD525" s="37"/>
      <c r="BE525" s="37" t="s">
        <v>2434</v>
      </c>
      <c r="BF525" s="37" t="s">
        <v>5</v>
      </c>
      <c r="BG525" s="37"/>
      <c r="BH525" s="37" t="s">
        <v>6406</v>
      </c>
      <c r="BI525" s="37" t="s">
        <v>6407</v>
      </c>
      <c r="BJ525" s="37" t="s">
        <v>6404</v>
      </c>
      <c r="BK525" s="37" t="s">
        <v>5908</v>
      </c>
      <c r="BL525" s="81">
        <v>34981</v>
      </c>
      <c r="BM525" s="37" t="s">
        <v>9</v>
      </c>
      <c r="BN525" s="37" t="s">
        <v>45</v>
      </c>
      <c r="BO525" s="37" t="s">
        <v>45</v>
      </c>
      <c r="BP525" s="37" t="s">
        <v>5</v>
      </c>
      <c r="BQ525" s="37"/>
      <c r="BR525" s="37" t="s">
        <v>6408</v>
      </c>
      <c r="BS525" s="81" t="s">
        <v>3745</v>
      </c>
      <c r="BT525" s="37" t="s">
        <v>6403</v>
      </c>
      <c r="BU525" s="37"/>
      <c r="BV525" s="81">
        <v>34072</v>
      </c>
      <c r="BW525" s="50">
        <f t="shared" ca="1" si="41"/>
        <v>29</v>
      </c>
      <c r="BX525" s="62" t="s">
        <v>9</v>
      </c>
      <c r="BY525" s="62" t="s">
        <v>45</v>
      </c>
      <c r="BZ525" s="62" t="s">
        <v>45</v>
      </c>
      <c r="CA525" s="37" t="s">
        <v>5</v>
      </c>
      <c r="CB525" s="37"/>
      <c r="CC525" s="37" t="s">
        <v>6406</v>
      </c>
      <c r="CD525" s="37" t="s">
        <v>6407</v>
      </c>
      <c r="CE525" s="37" t="s">
        <v>6404</v>
      </c>
      <c r="CF525" s="37" t="s">
        <v>5908</v>
      </c>
      <c r="CG525" s="81">
        <v>34981</v>
      </c>
      <c r="CH525" s="50">
        <f t="shared" ca="1" si="45"/>
        <v>27</v>
      </c>
      <c r="CI525" s="62" t="s">
        <v>9</v>
      </c>
      <c r="CJ525" s="62" t="s">
        <v>45</v>
      </c>
      <c r="CK525" s="62" t="s">
        <v>116</v>
      </c>
      <c r="CL525" s="37" t="s">
        <v>2443</v>
      </c>
      <c r="CM525" s="37" t="s">
        <v>6409</v>
      </c>
      <c r="CN525" s="37" t="s">
        <v>2495</v>
      </c>
      <c r="CO525" s="81">
        <v>44819</v>
      </c>
      <c r="CP525" s="37" t="s">
        <v>2496</v>
      </c>
      <c r="CQ525" s="37" t="s">
        <v>2495</v>
      </c>
      <c r="CR525" s="37">
        <v>5</v>
      </c>
      <c r="CS525" s="37" t="s">
        <v>2495</v>
      </c>
      <c r="CT525" s="37"/>
      <c r="CU525" s="37"/>
      <c r="CV525" s="37">
        <v>37</v>
      </c>
      <c r="CW525" s="37" t="s">
        <v>6410</v>
      </c>
      <c r="CX525" s="37">
        <v>49</v>
      </c>
      <c r="CY525" s="37"/>
      <c r="CZ525" s="37">
        <v>6</v>
      </c>
      <c r="DA525" s="37" t="s">
        <v>5763</v>
      </c>
      <c r="DB525" s="37"/>
      <c r="DC52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5" s="37"/>
    </row>
    <row r="526" spans="1:108" ht="45" customHeight="1" x14ac:dyDescent="0.3">
      <c r="A526" s="50">
        <v>1023988198</v>
      </c>
      <c r="B526" s="37" t="s">
        <v>2427</v>
      </c>
      <c r="C526" s="81">
        <v>44816</v>
      </c>
      <c r="D526" s="81"/>
      <c r="E526" s="50"/>
      <c r="F526" s="50"/>
      <c r="G526" s="50"/>
      <c r="H526" s="50" t="s">
        <v>4102</v>
      </c>
      <c r="I526" s="50" t="s">
        <v>6114</v>
      </c>
      <c r="J526" s="37" t="str">
        <f>VLOOKUP(MATRIZ_PRINCIPAL_USUARIOS[[#This Row],[DUPLA]],DUPLAS[],2,0)</f>
        <v>ANDREA ROJAS - TATIANA</v>
      </c>
      <c r="K526" s="37" t="s">
        <v>1</v>
      </c>
      <c r="L526" s="37" t="s">
        <v>3717</v>
      </c>
      <c r="M526" s="37"/>
      <c r="N526" s="37" t="s">
        <v>6411</v>
      </c>
      <c r="O526" s="37" t="s">
        <v>3894</v>
      </c>
      <c r="P5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JERONIMO  CESPEDES LEON</v>
      </c>
      <c r="Q526" s="81">
        <v>44263</v>
      </c>
      <c r="R526" s="50">
        <f t="shared" ca="1" si="42"/>
        <v>2</v>
      </c>
      <c r="S526" s="50">
        <f t="shared" ca="1" si="43"/>
        <v>0</v>
      </c>
      <c r="T526" s="50">
        <f t="shared" ca="1" si="44"/>
        <v>7</v>
      </c>
      <c r="U526" s="37" t="str">
        <f ca="1">IF(MATRIZ_PRINCIPAL_USUARIOS[[#This Row],[FECHA DE NACIMIENTO]]&gt;0,CONCATENATE(R526," AÑOS ",S526," MESES ",T526," DIAS "),"")</f>
        <v xml:space="preserve">2 AÑOS 0 MESES 7 DIAS </v>
      </c>
      <c r="V5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6" s="37" t="s">
        <v>129</v>
      </c>
      <c r="X526" s="37" t="s">
        <v>8</v>
      </c>
      <c r="Y526" s="37" t="s">
        <v>116</v>
      </c>
      <c r="Z526" s="37" t="s">
        <v>116</v>
      </c>
      <c r="AA526" s="37" t="s">
        <v>2496</v>
      </c>
      <c r="AB526" s="37" t="s">
        <v>2496</v>
      </c>
      <c r="AC526" s="37"/>
      <c r="AD526" s="37" t="s">
        <v>2518</v>
      </c>
      <c r="AE526" s="37"/>
      <c r="AF526" s="37" t="s">
        <v>2496</v>
      </c>
      <c r="AG526" s="37" t="s">
        <v>2496</v>
      </c>
      <c r="AH526" s="37" t="s">
        <v>2496</v>
      </c>
      <c r="AI526" s="37" t="s">
        <v>2496</v>
      </c>
      <c r="AJ526" s="37" t="s">
        <v>2496</v>
      </c>
      <c r="AK526" s="37" t="s">
        <v>2496</v>
      </c>
      <c r="AL526" s="37" t="s">
        <v>2496</v>
      </c>
      <c r="AM526" s="37" t="s">
        <v>8</v>
      </c>
      <c r="AN526" s="37" t="s">
        <v>116</v>
      </c>
      <c r="AO526" s="37" t="s">
        <v>140</v>
      </c>
      <c r="AP526" s="62" t="s">
        <v>143</v>
      </c>
      <c r="AQ526" s="37" t="s">
        <v>151</v>
      </c>
      <c r="AR526" s="37" t="s">
        <v>6114</v>
      </c>
      <c r="AS526" s="37"/>
      <c r="AT526" s="37" t="s">
        <v>6412</v>
      </c>
      <c r="AU526" s="37">
        <v>3102096168</v>
      </c>
      <c r="AV526" s="37"/>
      <c r="AW526" s="37">
        <v>1</v>
      </c>
      <c r="AX526" s="37" t="s">
        <v>135</v>
      </c>
      <c r="AY526" s="37" t="s">
        <v>2496</v>
      </c>
      <c r="AZ526" s="58"/>
      <c r="BA526" s="37" t="s">
        <v>2496</v>
      </c>
      <c r="BB526" s="37" t="s">
        <v>2496</v>
      </c>
      <c r="BC526" s="37" t="s">
        <v>3654</v>
      </c>
      <c r="BD526" s="37"/>
      <c r="BE526" s="37" t="s">
        <v>2434</v>
      </c>
      <c r="BF526" s="37" t="s">
        <v>2</v>
      </c>
      <c r="BG526" s="37">
        <v>1023957276</v>
      </c>
      <c r="BH526" s="37" t="s">
        <v>3743</v>
      </c>
      <c r="BI526" s="37"/>
      <c r="BJ526" s="37" t="s">
        <v>3894</v>
      </c>
      <c r="BK526" s="37" t="s">
        <v>3771</v>
      </c>
      <c r="BL526" s="81">
        <v>35397</v>
      </c>
      <c r="BM526" s="37" t="s">
        <v>8</v>
      </c>
      <c r="BN526" s="37" t="s">
        <v>116</v>
      </c>
      <c r="BO526" s="37" t="s">
        <v>116</v>
      </c>
      <c r="BP526" s="37"/>
      <c r="BQ526" s="37"/>
      <c r="BR526" s="37"/>
      <c r="BS526" s="81"/>
      <c r="BT526" s="37"/>
      <c r="BU526" s="37"/>
      <c r="BV526" s="81"/>
      <c r="BW526" s="50" t="str">
        <f t="shared" si="41"/>
        <v/>
      </c>
      <c r="BX526" s="62"/>
      <c r="BY526" s="62"/>
      <c r="BZ526" s="62"/>
      <c r="CA526" s="37" t="s">
        <v>2</v>
      </c>
      <c r="CB526" s="37">
        <v>1023957276</v>
      </c>
      <c r="CC526" s="37" t="s">
        <v>3743</v>
      </c>
      <c r="CD526" s="37"/>
      <c r="CE526" s="37" t="s">
        <v>3894</v>
      </c>
      <c r="CF526" s="37" t="s">
        <v>3771</v>
      </c>
      <c r="CG526" s="81">
        <v>35397</v>
      </c>
      <c r="CH526" s="50">
        <f t="shared" ca="1" si="45"/>
        <v>26</v>
      </c>
      <c r="CI526" s="62" t="s">
        <v>8</v>
      </c>
      <c r="CJ526" s="62" t="s">
        <v>116</v>
      </c>
      <c r="CK526" s="62" t="s">
        <v>116</v>
      </c>
      <c r="CL526" s="37" t="s">
        <v>2443</v>
      </c>
      <c r="CM526" s="37" t="s">
        <v>6413</v>
      </c>
      <c r="CN526" s="37" t="s">
        <v>2495</v>
      </c>
      <c r="CO526" s="81">
        <v>44819</v>
      </c>
      <c r="CP526" s="37" t="s">
        <v>2495</v>
      </c>
      <c r="CQ526" s="37" t="s">
        <v>2495</v>
      </c>
      <c r="CR526" s="37">
        <v>1</v>
      </c>
      <c r="CS526" s="37" t="s">
        <v>2496</v>
      </c>
      <c r="CT526" s="37"/>
      <c r="CU526" s="37"/>
      <c r="CV526" s="37">
        <v>40</v>
      </c>
      <c r="CW526" s="37" t="s">
        <v>6414</v>
      </c>
      <c r="CX526" s="37">
        <v>49</v>
      </c>
      <c r="CY526" s="37"/>
      <c r="CZ526" s="37">
        <v>1</v>
      </c>
      <c r="DA526" s="37">
        <v>1</v>
      </c>
      <c r="DB526" s="37"/>
      <c r="DC5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6" s="37"/>
    </row>
    <row r="527" spans="1:108" ht="45" customHeight="1" x14ac:dyDescent="0.3">
      <c r="A527" s="50">
        <v>1107538160</v>
      </c>
      <c r="B527" s="37" t="s">
        <v>2427</v>
      </c>
      <c r="C527" s="81">
        <v>44816</v>
      </c>
      <c r="D527" s="81"/>
      <c r="E527" s="50"/>
      <c r="F527" s="50"/>
      <c r="G527" s="50"/>
      <c r="H527" s="50" t="s">
        <v>4102</v>
      </c>
      <c r="I527" s="50" t="s">
        <v>6114</v>
      </c>
      <c r="J527" s="37" t="str">
        <f>VLOOKUP(MATRIZ_PRINCIPAL_USUARIOS[[#This Row],[DUPLA]],DUPLAS[],2,0)</f>
        <v>ANDREA ROJAS - TATIANA</v>
      </c>
      <c r="K527" s="37" t="s">
        <v>1</v>
      </c>
      <c r="L527" s="37" t="s">
        <v>3696</v>
      </c>
      <c r="M527" s="37" t="s">
        <v>3749</v>
      </c>
      <c r="N527" s="37" t="s">
        <v>6415</v>
      </c>
      <c r="O527" s="37" t="s">
        <v>6416</v>
      </c>
      <c r="P5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SOFIA ISABELLA BUÑAY ZERPA</v>
      </c>
      <c r="Q527" s="81">
        <v>44204</v>
      </c>
      <c r="R527" s="50">
        <f t="shared" ca="1" si="42"/>
        <v>2</v>
      </c>
      <c r="S527" s="50">
        <f t="shared" ca="1" si="43"/>
        <v>2</v>
      </c>
      <c r="T527" s="50">
        <f t="shared" ca="1" si="44"/>
        <v>7</v>
      </c>
      <c r="U527" s="37" t="str">
        <f ca="1">IF(MATRIZ_PRINCIPAL_USUARIOS[[#This Row],[FECHA DE NACIMIENTO]]&gt;0,CONCATENATE(R527," AÑOS ",S527," MESES ",T527," DIAS "),"")</f>
        <v xml:space="preserve">2 AÑOS 2 MESES 7 DIAS </v>
      </c>
      <c r="V5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7" s="37" t="s">
        <v>130</v>
      </c>
      <c r="X527" s="37" t="s">
        <v>8</v>
      </c>
      <c r="Y527" s="37" t="s">
        <v>132</v>
      </c>
      <c r="Z527" s="37" t="s">
        <v>81</v>
      </c>
      <c r="AA527" s="37" t="s">
        <v>2496</v>
      </c>
      <c r="AB527" s="37" t="s">
        <v>2496</v>
      </c>
      <c r="AC527" s="37"/>
      <c r="AD527" s="37" t="s">
        <v>2518</v>
      </c>
      <c r="AE527" s="37"/>
      <c r="AF527" s="37" t="s">
        <v>2496</v>
      </c>
      <c r="AG527" s="37" t="s">
        <v>2496</v>
      </c>
      <c r="AH527" s="37" t="s">
        <v>2496</v>
      </c>
      <c r="AI527" s="37" t="s">
        <v>2496</v>
      </c>
      <c r="AJ527" s="37" t="s">
        <v>2496</v>
      </c>
      <c r="AK527" s="37" t="s">
        <v>2496</v>
      </c>
      <c r="AL527" s="37" t="s">
        <v>2496</v>
      </c>
      <c r="AM527" s="37" t="s">
        <v>8</v>
      </c>
      <c r="AN527" s="37" t="s">
        <v>116</v>
      </c>
      <c r="AO527" s="37" t="s">
        <v>140</v>
      </c>
      <c r="AP527" s="62" t="s">
        <v>143</v>
      </c>
      <c r="AQ527" s="37" t="s">
        <v>151</v>
      </c>
      <c r="AR527" s="37" t="s">
        <v>6114</v>
      </c>
      <c r="AS527" s="37"/>
      <c r="AT527" s="37" t="s">
        <v>6417</v>
      </c>
      <c r="AU527" s="37">
        <v>3238094086</v>
      </c>
      <c r="AV527" s="37"/>
      <c r="AW527" s="37">
        <v>1</v>
      </c>
      <c r="AX527" s="37" t="s">
        <v>135</v>
      </c>
      <c r="AY527" s="37" t="s">
        <v>2496</v>
      </c>
      <c r="AZ527" s="58"/>
      <c r="BA527" s="37" t="s">
        <v>2496</v>
      </c>
      <c r="BB527" s="37" t="s">
        <v>2496</v>
      </c>
      <c r="BC527" s="37" t="s">
        <v>3654</v>
      </c>
      <c r="BD527" s="37"/>
      <c r="BE527" s="37" t="s">
        <v>2434</v>
      </c>
      <c r="BF527" s="37" t="s">
        <v>4</v>
      </c>
      <c r="BG527" s="37">
        <v>2100928</v>
      </c>
      <c r="BH527" s="37" t="s">
        <v>3938</v>
      </c>
      <c r="BI527" s="37" t="s">
        <v>3919</v>
      </c>
      <c r="BJ527" s="37" t="s">
        <v>6416</v>
      </c>
      <c r="BK527" s="37" t="s">
        <v>6418</v>
      </c>
      <c r="BL527" s="81">
        <v>34055</v>
      </c>
      <c r="BM527" s="37" t="s">
        <v>9</v>
      </c>
      <c r="BN527" s="37" t="s">
        <v>45</v>
      </c>
      <c r="BO527" s="37" t="s">
        <v>45</v>
      </c>
      <c r="BP527" s="37" t="s">
        <v>2</v>
      </c>
      <c r="BQ527" s="37">
        <v>1143870718</v>
      </c>
      <c r="BR527" s="37" t="s">
        <v>6419</v>
      </c>
      <c r="BS527" s="81" t="s">
        <v>3947</v>
      </c>
      <c r="BT527" s="37" t="s">
        <v>6415</v>
      </c>
      <c r="BU527" s="37" t="s">
        <v>5622</v>
      </c>
      <c r="BV527" s="81">
        <v>35401</v>
      </c>
      <c r="BW527" s="50">
        <f t="shared" ref="BW527:BW592" ca="1" si="46">+IF(BV527&gt;0,DATEDIF(BV527,$B$1,"y"),"")</f>
        <v>26</v>
      </c>
      <c r="BX527" s="62" t="s">
        <v>8</v>
      </c>
      <c r="BY527" s="62" t="s">
        <v>132</v>
      </c>
      <c r="BZ527" s="62" t="s">
        <v>81</v>
      </c>
      <c r="CA527" s="37" t="s">
        <v>4</v>
      </c>
      <c r="CB527" s="37">
        <v>2100928</v>
      </c>
      <c r="CC527" s="37" t="s">
        <v>3938</v>
      </c>
      <c r="CD527" s="37" t="s">
        <v>3919</v>
      </c>
      <c r="CE527" s="37" t="s">
        <v>6416</v>
      </c>
      <c r="CF527" s="37" t="s">
        <v>6418</v>
      </c>
      <c r="CG527" s="81">
        <v>34055</v>
      </c>
      <c r="CH527" s="50">
        <f t="shared" ca="1" si="45"/>
        <v>29</v>
      </c>
      <c r="CI527" s="62" t="s">
        <v>9</v>
      </c>
      <c r="CJ527" s="62" t="s">
        <v>45</v>
      </c>
      <c r="CK527" s="62" t="s">
        <v>45</v>
      </c>
      <c r="CL527" s="37" t="s">
        <v>2443</v>
      </c>
      <c r="CM527" s="37" t="s">
        <v>2476</v>
      </c>
      <c r="CN527" s="37" t="s">
        <v>2495</v>
      </c>
      <c r="CO527" s="81">
        <v>44819</v>
      </c>
      <c r="CP527" s="37" t="s">
        <v>2496</v>
      </c>
      <c r="CQ527" s="37" t="s">
        <v>2495</v>
      </c>
      <c r="CR527" s="37">
        <v>3</v>
      </c>
      <c r="CS527" s="37" t="s">
        <v>2496</v>
      </c>
      <c r="CT527" s="37"/>
      <c r="CU527" s="37"/>
      <c r="CV527" s="37">
        <v>38</v>
      </c>
      <c r="CW527" s="37" t="s">
        <v>6420</v>
      </c>
      <c r="CX527" s="37">
        <v>49</v>
      </c>
      <c r="CY527" s="37"/>
      <c r="CZ527" s="37">
        <v>5</v>
      </c>
      <c r="DA527" s="37" t="s">
        <v>5763</v>
      </c>
      <c r="DB527" s="37"/>
      <c r="DC5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7" s="37"/>
    </row>
    <row r="528" spans="1:108" ht="45" customHeight="1" x14ac:dyDescent="0.3">
      <c r="A528" s="50">
        <v>1016751226</v>
      </c>
      <c r="B528" s="37" t="s">
        <v>2427</v>
      </c>
      <c r="C528" s="81">
        <v>44816</v>
      </c>
      <c r="D528" s="81"/>
      <c r="E528" s="50"/>
      <c r="F528" s="50"/>
      <c r="G528" s="50"/>
      <c r="H528" s="50" t="s">
        <v>4102</v>
      </c>
      <c r="I528" s="50" t="s">
        <v>6114</v>
      </c>
      <c r="J528" s="37" t="str">
        <f>VLOOKUP(MATRIZ_PRINCIPAL_USUARIOS[[#This Row],[DUPLA]],DUPLAS[],2,0)</f>
        <v>ANDREA ROJAS - TATIANA</v>
      </c>
      <c r="K528" s="37" t="s">
        <v>1</v>
      </c>
      <c r="L528" s="37" t="s">
        <v>3800</v>
      </c>
      <c r="M528" s="37" t="s">
        <v>3758</v>
      </c>
      <c r="N528" s="37" t="s">
        <v>6421</v>
      </c>
      <c r="O528" s="37" t="s">
        <v>6422</v>
      </c>
      <c r="P5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ESTEBAN GUATIVA RIVEROS</v>
      </c>
      <c r="Q528" s="81">
        <v>44209</v>
      </c>
      <c r="R528" s="50">
        <f t="shared" ca="1" si="42"/>
        <v>2</v>
      </c>
      <c r="S528" s="50">
        <f t="shared" ca="1" si="43"/>
        <v>2</v>
      </c>
      <c r="T528" s="50">
        <f t="shared" ca="1" si="44"/>
        <v>2</v>
      </c>
      <c r="U528" s="37" t="str">
        <f ca="1">IF(MATRIZ_PRINCIPAL_USUARIOS[[#This Row],[FECHA DE NACIMIENTO]]&gt;0,CONCATENATE(R528," AÑOS ",S528," MESES ",T528," DIAS "),"")</f>
        <v xml:space="preserve">2 AÑOS 2 MESES 2 DIAS </v>
      </c>
      <c r="V5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8" s="37" t="s">
        <v>129</v>
      </c>
      <c r="X528" s="37" t="s">
        <v>8</v>
      </c>
      <c r="Y528" s="37" t="s">
        <v>116</v>
      </c>
      <c r="Z528" s="37" t="s">
        <v>116</v>
      </c>
      <c r="AA528" s="37" t="s">
        <v>2496</v>
      </c>
      <c r="AB528" s="37" t="s">
        <v>2496</v>
      </c>
      <c r="AC528" s="37"/>
      <c r="AD528" s="37" t="s">
        <v>2518</v>
      </c>
      <c r="AE528" s="37"/>
      <c r="AF528" s="37" t="s">
        <v>2496</v>
      </c>
      <c r="AG528" s="37" t="s">
        <v>2496</v>
      </c>
      <c r="AH528" s="37" t="s">
        <v>2496</v>
      </c>
      <c r="AI528" s="37" t="s">
        <v>2496</v>
      </c>
      <c r="AJ528" s="37" t="s">
        <v>2496</v>
      </c>
      <c r="AK528" s="37" t="s">
        <v>2496</v>
      </c>
      <c r="AL528" s="37" t="s">
        <v>2496</v>
      </c>
      <c r="AM528" s="37" t="s">
        <v>8</v>
      </c>
      <c r="AN528" s="37" t="s">
        <v>116</v>
      </c>
      <c r="AO528" s="37" t="s">
        <v>140</v>
      </c>
      <c r="AP528" s="62" t="s">
        <v>143</v>
      </c>
      <c r="AQ528" s="37" t="s">
        <v>151</v>
      </c>
      <c r="AR528" s="37" t="s">
        <v>6114</v>
      </c>
      <c r="AS528" s="37"/>
      <c r="AT528" s="37" t="s">
        <v>6417</v>
      </c>
      <c r="AU528" s="37">
        <v>3133364604</v>
      </c>
      <c r="AV528" s="37"/>
      <c r="AW528" s="37">
        <v>1</v>
      </c>
      <c r="AX528" s="37" t="s">
        <v>135</v>
      </c>
      <c r="AY528" s="37" t="s">
        <v>2496</v>
      </c>
      <c r="AZ528" s="58"/>
      <c r="BA528" s="37" t="s">
        <v>2496</v>
      </c>
      <c r="BB528" s="37" t="s">
        <v>2496</v>
      </c>
      <c r="BC528" s="37" t="s">
        <v>3654</v>
      </c>
      <c r="BD528" s="37"/>
      <c r="BE528" s="37" t="s">
        <v>2434</v>
      </c>
      <c r="BF528" s="37" t="s">
        <v>2</v>
      </c>
      <c r="BG528" s="37">
        <v>1023011021</v>
      </c>
      <c r="BH528" s="37" t="s">
        <v>3926</v>
      </c>
      <c r="BI528" s="37" t="s">
        <v>5774</v>
      </c>
      <c r="BJ528" s="37" t="s">
        <v>6422</v>
      </c>
      <c r="BK528" s="37" t="s">
        <v>3849</v>
      </c>
      <c r="BL528" s="81">
        <v>35108</v>
      </c>
      <c r="BM528" s="37" t="s">
        <v>8</v>
      </c>
      <c r="BN528" s="37" t="s">
        <v>116</v>
      </c>
      <c r="BO528" s="37" t="s">
        <v>116</v>
      </c>
      <c r="BP528" s="37" t="s">
        <v>2</v>
      </c>
      <c r="BQ528" s="37">
        <v>1023004082</v>
      </c>
      <c r="BR528" s="37" t="s">
        <v>4852</v>
      </c>
      <c r="BS528" s="81" t="s">
        <v>3726</v>
      </c>
      <c r="BT528" s="37" t="s">
        <v>6421</v>
      </c>
      <c r="BU528" s="37" t="s">
        <v>3760</v>
      </c>
      <c r="BV528" s="81">
        <v>34809</v>
      </c>
      <c r="BW528" s="50">
        <f t="shared" ca="1" si="46"/>
        <v>27</v>
      </c>
      <c r="BX528" s="62" t="s">
        <v>8</v>
      </c>
      <c r="BY528" s="62" t="s">
        <v>116</v>
      </c>
      <c r="BZ528" s="62" t="s">
        <v>116</v>
      </c>
      <c r="CA528" s="37" t="s">
        <v>2</v>
      </c>
      <c r="CB528" s="37">
        <v>1023011021</v>
      </c>
      <c r="CC528" s="37" t="s">
        <v>3926</v>
      </c>
      <c r="CD528" s="37" t="s">
        <v>5774</v>
      </c>
      <c r="CE528" s="37" t="s">
        <v>6422</v>
      </c>
      <c r="CF528" s="37" t="s">
        <v>3849</v>
      </c>
      <c r="CG528" s="81">
        <v>35108</v>
      </c>
      <c r="CH528" s="50">
        <f t="shared" ca="1" si="45"/>
        <v>27</v>
      </c>
      <c r="CI528" s="62" t="s">
        <v>8</v>
      </c>
      <c r="CJ528" s="62" t="s">
        <v>116</v>
      </c>
      <c r="CK528" s="62" t="s">
        <v>116</v>
      </c>
      <c r="CL528" s="37" t="s">
        <v>2444</v>
      </c>
      <c r="CM528" s="37" t="s">
        <v>2466</v>
      </c>
      <c r="CN528" s="37" t="s">
        <v>2495</v>
      </c>
      <c r="CO528" s="81">
        <v>44819</v>
      </c>
      <c r="CP528" s="37" t="s">
        <v>2495</v>
      </c>
      <c r="CQ528" s="37" t="s">
        <v>2495</v>
      </c>
      <c r="CR528" s="37">
        <v>2</v>
      </c>
      <c r="CS528" s="37" t="s">
        <v>2496</v>
      </c>
      <c r="CT528" s="37"/>
      <c r="CU528" s="37"/>
      <c r="CV528" s="37"/>
      <c r="CW528" s="37" t="s">
        <v>5981</v>
      </c>
      <c r="CX528" s="37">
        <v>49</v>
      </c>
      <c r="CY528" s="37"/>
      <c r="CZ528" s="37"/>
      <c r="DA528" s="37"/>
      <c r="DB528" s="37"/>
      <c r="DC5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8" s="37"/>
    </row>
    <row r="529" spans="1:108" ht="45" customHeight="1" x14ac:dyDescent="0.3">
      <c r="A529" s="50">
        <v>1023987672</v>
      </c>
      <c r="B529" s="37" t="s">
        <v>2428</v>
      </c>
      <c r="C529" s="81">
        <v>44816</v>
      </c>
      <c r="D529" s="81">
        <v>44866</v>
      </c>
      <c r="E529" s="50"/>
      <c r="F529" s="50" t="e">
        <f>VLOOKUP(MATRIZ_PRINCIPAL_USUARIOS[[#This Row],[NOMBRE COMPLETO]],$E$659:$E$682,1,0)</f>
        <v>#N/A</v>
      </c>
      <c r="G529" s="50"/>
      <c r="H529" s="50" t="s">
        <v>4102</v>
      </c>
      <c r="I529" s="50" t="s">
        <v>6114</v>
      </c>
      <c r="J529" s="37" t="str">
        <f>VLOOKUP(MATRIZ_PRINCIPAL_USUARIOS[[#This Row],[DUPLA]],DUPLAS[],2,0)</f>
        <v>ANDREA ROJAS - TATIANA</v>
      </c>
      <c r="K529" s="37" t="s">
        <v>1</v>
      </c>
      <c r="L529" s="37" t="s">
        <v>3819</v>
      </c>
      <c r="M529" s="37"/>
      <c r="N529" s="37" t="s">
        <v>3730</v>
      </c>
      <c r="O529" s="37" t="s">
        <v>4264</v>
      </c>
      <c r="P5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SALOME  RODRIGUEZ PARADA</v>
      </c>
      <c r="Q529" s="81">
        <v>44167</v>
      </c>
      <c r="R529" s="50">
        <f t="shared" ca="1" si="42"/>
        <v>2</v>
      </c>
      <c r="S529" s="50">
        <f t="shared" ca="1" si="43"/>
        <v>3</v>
      </c>
      <c r="T529" s="50">
        <f t="shared" ca="1" si="44"/>
        <v>13</v>
      </c>
      <c r="U529" s="37" t="str">
        <f ca="1">IF(MATRIZ_PRINCIPAL_USUARIOS[[#This Row],[FECHA DE NACIMIENTO]]&gt;0,CONCATENATE(R529," AÑOS ",S529," MESES ",T529," DIAS "),"")</f>
        <v xml:space="preserve">2 AÑOS 3 MESES 13 DIAS </v>
      </c>
      <c r="V5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29" s="37" t="s">
        <v>130</v>
      </c>
      <c r="X529" s="37" t="s">
        <v>8</v>
      </c>
      <c r="Y529" s="37" t="s">
        <v>116</v>
      </c>
      <c r="Z529" s="37" t="s">
        <v>116</v>
      </c>
      <c r="AA529" s="37" t="s">
        <v>2496</v>
      </c>
      <c r="AB529" s="37" t="s">
        <v>2496</v>
      </c>
      <c r="AC529" s="37"/>
      <c r="AD529" s="37" t="s">
        <v>2518</v>
      </c>
      <c r="AE529" s="37"/>
      <c r="AF529" s="37" t="s">
        <v>2496</v>
      </c>
      <c r="AG529" s="37" t="s">
        <v>2496</v>
      </c>
      <c r="AH529" s="37" t="s">
        <v>2496</v>
      </c>
      <c r="AI529" s="37" t="s">
        <v>2496</v>
      </c>
      <c r="AJ529" s="37" t="s">
        <v>2496</v>
      </c>
      <c r="AK529" s="37" t="s">
        <v>2496</v>
      </c>
      <c r="AL529" s="37" t="s">
        <v>2496</v>
      </c>
      <c r="AM529" s="37" t="s">
        <v>8</v>
      </c>
      <c r="AN529" s="37" t="s">
        <v>116</v>
      </c>
      <c r="AO529" s="37" t="s">
        <v>140</v>
      </c>
      <c r="AP529" s="62" t="s">
        <v>143</v>
      </c>
      <c r="AQ529" s="37" t="s">
        <v>151</v>
      </c>
      <c r="AR529" s="37" t="s">
        <v>6114</v>
      </c>
      <c r="AS529" s="37"/>
      <c r="AT529" s="37" t="s">
        <v>6423</v>
      </c>
      <c r="AU529" s="37">
        <v>3026021492</v>
      </c>
      <c r="AV529" s="37"/>
      <c r="AW529" s="37">
        <v>1</v>
      </c>
      <c r="AX529" s="37" t="s">
        <v>135</v>
      </c>
      <c r="AY529" s="37" t="s">
        <v>2496</v>
      </c>
      <c r="AZ529" s="58"/>
      <c r="BA529" s="37" t="s">
        <v>2496</v>
      </c>
      <c r="BB529" s="37" t="s">
        <v>2496</v>
      </c>
      <c r="BC529" s="37" t="s">
        <v>3654</v>
      </c>
      <c r="BD529" s="37"/>
      <c r="BE529" s="37" t="s">
        <v>2434</v>
      </c>
      <c r="BF529" s="37" t="s">
        <v>2</v>
      </c>
      <c r="BG529" s="37">
        <v>1007337005</v>
      </c>
      <c r="BH529" s="37" t="s">
        <v>6424</v>
      </c>
      <c r="BI529" s="37" t="s">
        <v>3927</v>
      </c>
      <c r="BJ529" s="37" t="s">
        <v>4264</v>
      </c>
      <c r="BK529" s="37" t="s">
        <v>6425</v>
      </c>
      <c r="BL529" s="81">
        <v>36617</v>
      </c>
      <c r="BM529" s="37" t="s">
        <v>8</v>
      </c>
      <c r="BN529" s="37" t="s">
        <v>29</v>
      </c>
      <c r="BO529" s="37" t="s">
        <v>3388</v>
      </c>
      <c r="BP529" s="37"/>
      <c r="BQ529" s="37"/>
      <c r="BR529" s="37"/>
      <c r="BS529" s="81"/>
      <c r="BT529" s="37"/>
      <c r="BU529" s="37"/>
      <c r="BV529" s="81"/>
      <c r="BW529" s="50" t="str">
        <f t="shared" si="46"/>
        <v/>
      </c>
      <c r="BX529" s="62"/>
      <c r="BY529" s="62"/>
      <c r="BZ529" s="62"/>
      <c r="CA529" s="37" t="s">
        <v>2</v>
      </c>
      <c r="CB529" s="37">
        <v>1007337005</v>
      </c>
      <c r="CC529" s="37" t="s">
        <v>6424</v>
      </c>
      <c r="CD529" s="37" t="s">
        <v>3927</v>
      </c>
      <c r="CE529" s="37" t="s">
        <v>4264</v>
      </c>
      <c r="CF529" s="37" t="s">
        <v>6425</v>
      </c>
      <c r="CG529" s="81">
        <v>36617</v>
      </c>
      <c r="CH529" s="50">
        <f t="shared" ca="1" si="45"/>
        <v>22</v>
      </c>
      <c r="CI529" s="62" t="s">
        <v>8</v>
      </c>
      <c r="CJ529" s="62" t="s">
        <v>29</v>
      </c>
      <c r="CK529" s="62" t="s">
        <v>3388</v>
      </c>
      <c r="CL529" s="37" t="s">
        <v>2444</v>
      </c>
      <c r="CM529" s="37" t="s">
        <v>5260</v>
      </c>
      <c r="CN529" s="37" t="s">
        <v>2495</v>
      </c>
      <c r="CO529" s="81">
        <v>44819</v>
      </c>
      <c r="CP529" s="37" t="s">
        <v>2495</v>
      </c>
      <c r="CQ529" s="37" t="s">
        <v>2495</v>
      </c>
      <c r="CR529" s="37">
        <v>2</v>
      </c>
      <c r="CS529" s="37" t="s">
        <v>2496</v>
      </c>
      <c r="CT529" s="37"/>
      <c r="CU529" s="37"/>
      <c r="CV529" s="37">
        <v>38</v>
      </c>
      <c r="CW529" s="37" t="s">
        <v>6381</v>
      </c>
      <c r="CX529" s="37">
        <v>51</v>
      </c>
      <c r="CY529" s="37"/>
      <c r="CZ529" s="37">
        <v>6</v>
      </c>
      <c r="DA529" s="37">
        <v>16</v>
      </c>
      <c r="DB529" s="37"/>
      <c r="DC5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29" s="37"/>
    </row>
    <row r="530" spans="1:108" ht="45" customHeight="1" x14ac:dyDescent="0.3">
      <c r="A530" s="50">
        <v>1016751403</v>
      </c>
      <c r="B530" s="37" t="s">
        <v>2427</v>
      </c>
      <c r="C530" s="81">
        <v>44816</v>
      </c>
      <c r="D530" s="81"/>
      <c r="E530" s="50"/>
      <c r="F530" s="50"/>
      <c r="G530" s="50"/>
      <c r="H530" s="50" t="s">
        <v>4102</v>
      </c>
      <c r="I530" s="50" t="s">
        <v>7220</v>
      </c>
      <c r="J530" s="37" t="str">
        <f>VLOOKUP(MATRIZ_PRINCIPAL_USUARIOS[[#This Row],[DUPLA]],DUPLAS[],2,0)</f>
        <v>MONICA</v>
      </c>
      <c r="K530" s="37" t="s">
        <v>1</v>
      </c>
      <c r="L530" s="37" t="s">
        <v>5193</v>
      </c>
      <c r="M530" s="37" t="s">
        <v>3719</v>
      </c>
      <c r="N530" s="37" t="s">
        <v>6314</v>
      </c>
      <c r="O530" s="37" t="s">
        <v>2616</v>
      </c>
      <c r="P53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IVONNE SAMANTHA ROA OLAYA</v>
      </c>
      <c r="Q530" s="81">
        <v>44238</v>
      </c>
      <c r="R530" s="50">
        <f t="shared" ca="1" si="42"/>
        <v>2</v>
      </c>
      <c r="S530" s="50">
        <f t="shared" ca="1" si="43"/>
        <v>1</v>
      </c>
      <c r="T530" s="50">
        <f t="shared" ca="1" si="44"/>
        <v>4</v>
      </c>
      <c r="U530" s="37" t="str">
        <f ca="1">IF(MATRIZ_PRINCIPAL_USUARIOS[[#This Row],[FECHA DE NACIMIENTO]]&gt;0,CONCATENATE(R530," AÑOS ",S530," MESES ",T530," DIAS "),"")</f>
        <v xml:space="preserve">2 AÑOS 1 MESES 4 DIAS </v>
      </c>
      <c r="V53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0" s="37" t="s">
        <v>130</v>
      </c>
      <c r="X530" s="37" t="s">
        <v>8</v>
      </c>
      <c r="Y530" s="37" t="s">
        <v>116</v>
      </c>
      <c r="Z530" s="37" t="s">
        <v>116</v>
      </c>
      <c r="AA530" s="37" t="s">
        <v>2496</v>
      </c>
      <c r="AB530" s="37" t="s">
        <v>2496</v>
      </c>
      <c r="AC530" s="37"/>
      <c r="AD530" s="37" t="s">
        <v>2518</v>
      </c>
      <c r="AE530" s="37"/>
      <c r="AF530" s="37" t="s">
        <v>2496</v>
      </c>
      <c r="AG530" s="37" t="s">
        <v>2496</v>
      </c>
      <c r="AH530" s="37" t="s">
        <v>2496</v>
      </c>
      <c r="AI530" s="37" t="s">
        <v>2496</v>
      </c>
      <c r="AJ530" s="37" t="s">
        <v>2496</v>
      </c>
      <c r="AK530" s="37" t="s">
        <v>2496</v>
      </c>
      <c r="AL530" s="37" t="s">
        <v>2496</v>
      </c>
      <c r="AM530" s="37" t="s">
        <v>8</v>
      </c>
      <c r="AN530" s="37" t="s">
        <v>116</v>
      </c>
      <c r="AO530" s="37" t="s">
        <v>140</v>
      </c>
      <c r="AP530" s="62" t="s">
        <v>143</v>
      </c>
      <c r="AQ530" s="37" t="s">
        <v>151</v>
      </c>
      <c r="AR530" s="37" t="s">
        <v>6114</v>
      </c>
      <c r="AS530" s="37"/>
      <c r="AT530" s="37" t="s">
        <v>6426</v>
      </c>
      <c r="AU530" s="37">
        <v>3007137299</v>
      </c>
      <c r="AV530" s="37"/>
      <c r="AW530" s="37">
        <v>1</v>
      </c>
      <c r="AX530" s="37" t="s">
        <v>135</v>
      </c>
      <c r="AY530" s="37" t="s">
        <v>2496</v>
      </c>
      <c r="AZ530" s="58"/>
      <c r="BA530" s="37" t="s">
        <v>2496</v>
      </c>
      <c r="BB530" s="37" t="s">
        <v>2496</v>
      </c>
      <c r="BC530" s="37" t="s">
        <v>3654</v>
      </c>
      <c r="BD530" s="37"/>
      <c r="BE530" s="37" t="s">
        <v>2433</v>
      </c>
      <c r="BF530" s="37" t="s">
        <v>2</v>
      </c>
      <c r="BG530" s="37">
        <v>1023971049</v>
      </c>
      <c r="BH530" s="37" t="s">
        <v>3905</v>
      </c>
      <c r="BI530" s="37" t="s">
        <v>3726</v>
      </c>
      <c r="BJ530" s="37" t="s">
        <v>6314</v>
      </c>
      <c r="BK530" s="37" t="s">
        <v>3755</v>
      </c>
      <c r="BL530" s="81">
        <v>35983</v>
      </c>
      <c r="BM530" s="37" t="s">
        <v>8</v>
      </c>
      <c r="BN530" s="37" t="s">
        <v>116</v>
      </c>
      <c r="BO530" s="37" t="s">
        <v>116</v>
      </c>
      <c r="BP530" s="37" t="s">
        <v>2</v>
      </c>
      <c r="BQ530" s="37">
        <v>1023971049</v>
      </c>
      <c r="BR530" s="37" t="s">
        <v>3905</v>
      </c>
      <c r="BS530" s="81" t="s">
        <v>3726</v>
      </c>
      <c r="BT530" s="37" t="s">
        <v>6314</v>
      </c>
      <c r="BU530" s="37" t="s">
        <v>3755</v>
      </c>
      <c r="BV530" s="81">
        <v>35983</v>
      </c>
      <c r="BW530" s="50">
        <f t="shared" ca="1" si="46"/>
        <v>24</v>
      </c>
      <c r="BX530" s="62" t="s">
        <v>8</v>
      </c>
      <c r="BY530" s="62" t="s">
        <v>116</v>
      </c>
      <c r="BZ530" s="62" t="s">
        <v>116</v>
      </c>
      <c r="CA530" s="37" t="s">
        <v>3</v>
      </c>
      <c r="CB530" s="37">
        <v>1032384658</v>
      </c>
      <c r="CC530" s="37" t="s">
        <v>3743</v>
      </c>
      <c r="CD530" s="37" t="s">
        <v>3777</v>
      </c>
      <c r="CE530" s="37" t="s">
        <v>2616</v>
      </c>
      <c r="CF530" s="37" t="s">
        <v>6427</v>
      </c>
      <c r="CG530" s="81">
        <v>38400</v>
      </c>
      <c r="CH530" s="50">
        <f t="shared" ca="1" si="45"/>
        <v>18</v>
      </c>
      <c r="CI530" s="62" t="s">
        <v>8</v>
      </c>
      <c r="CJ530" s="62" t="s">
        <v>116</v>
      </c>
      <c r="CK530" s="62" t="s">
        <v>116</v>
      </c>
      <c r="CL530" s="37" t="s">
        <v>2444</v>
      </c>
      <c r="CM530" s="37" t="s">
        <v>6409</v>
      </c>
      <c r="CN530" s="37" t="s">
        <v>2495</v>
      </c>
      <c r="CO530" s="81">
        <v>44819</v>
      </c>
      <c r="CP530" s="37" t="s">
        <v>2495</v>
      </c>
      <c r="CQ530" s="37" t="s">
        <v>2495</v>
      </c>
      <c r="CR530" s="37">
        <v>1</v>
      </c>
      <c r="CS530" s="37" t="s">
        <v>2496</v>
      </c>
      <c r="CT530" s="37"/>
      <c r="CU530" s="37"/>
      <c r="CV530" s="37">
        <v>37</v>
      </c>
      <c r="CW530" s="37" t="s">
        <v>5981</v>
      </c>
      <c r="CX530" s="37">
        <v>44</v>
      </c>
      <c r="CY530" s="37"/>
      <c r="CZ530" s="37">
        <v>6</v>
      </c>
      <c r="DA530" s="37" t="s">
        <v>5763</v>
      </c>
      <c r="DB530" s="37"/>
      <c r="DC5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0" s="37"/>
    </row>
    <row r="531" spans="1:108" ht="45" customHeight="1" x14ac:dyDescent="0.3">
      <c r="A531" s="50">
        <v>1016753171</v>
      </c>
      <c r="B531" s="37" t="s">
        <v>2427</v>
      </c>
      <c r="C531" s="81">
        <v>44816</v>
      </c>
      <c r="D531" s="81"/>
      <c r="E531" s="50"/>
      <c r="F531" s="50"/>
      <c r="G531" s="50"/>
      <c r="H531" s="50" t="s">
        <v>4102</v>
      </c>
      <c r="I531" s="50" t="s">
        <v>7220</v>
      </c>
      <c r="J531" s="37" t="str">
        <f>VLOOKUP(MATRIZ_PRINCIPAL_USUARIOS[[#This Row],[DUPLA]],DUPLAS[],2,0)</f>
        <v>MONICA</v>
      </c>
      <c r="K531" s="37" t="s">
        <v>1</v>
      </c>
      <c r="L531" s="37" t="s">
        <v>3762</v>
      </c>
      <c r="M531" s="37" t="s">
        <v>3843</v>
      </c>
      <c r="N531" s="37" t="s">
        <v>3737</v>
      </c>
      <c r="O531" s="37" t="s">
        <v>3877</v>
      </c>
      <c r="P53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MARTIN JOEL GONZALEZ PINTO</v>
      </c>
      <c r="Q531" s="81">
        <v>44530</v>
      </c>
      <c r="R531" s="50">
        <f t="shared" ca="1" si="42"/>
        <v>1</v>
      </c>
      <c r="S531" s="50">
        <f t="shared" ca="1" si="43"/>
        <v>3</v>
      </c>
      <c r="T531" s="50">
        <f t="shared" ca="1" si="44"/>
        <v>13</v>
      </c>
      <c r="U531" s="37" t="str">
        <f ca="1">IF(MATRIZ_PRINCIPAL_USUARIOS[[#This Row],[FECHA DE NACIMIENTO]]&gt;0,CONCATENATE(R531," AÑOS ",S531," MESES ",T531," DIAS "),"")</f>
        <v xml:space="preserve">1 AÑOS 3 MESES 13 DIAS </v>
      </c>
      <c r="V53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1" s="37" t="s">
        <v>129</v>
      </c>
      <c r="X531" s="37" t="s">
        <v>8</v>
      </c>
      <c r="Y531" s="37" t="s">
        <v>116</v>
      </c>
      <c r="Z531" s="37" t="s">
        <v>116</v>
      </c>
      <c r="AA531" s="37" t="s">
        <v>2496</v>
      </c>
      <c r="AB531" s="37" t="s">
        <v>2496</v>
      </c>
      <c r="AC531" s="37"/>
      <c r="AD531" s="37" t="s">
        <v>2518</v>
      </c>
      <c r="AE531" s="37"/>
      <c r="AF531" s="37" t="s">
        <v>2496</v>
      </c>
      <c r="AG531" s="37" t="s">
        <v>2496</v>
      </c>
      <c r="AH531" s="37" t="s">
        <v>2496</v>
      </c>
      <c r="AI531" s="37" t="s">
        <v>2496</v>
      </c>
      <c r="AJ531" s="37" t="s">
        <v>2496</v>
      </c>
      <c r="AK531" s="37" t="s">
        <v>2496</v>
      </c>
      <c r="AL531" s="37" t="s">
        <v>2496</v>
      </c>
      <c r="AM531" s="37" t="s">
        <v>8</v>
      </c>
      <c r="AN531" s="37" t="s">
        <v>116</v>
      </c>
      <c r="AO531" s="37" t="s">
        <v>140</v>
      </c>
      <c r="AP531" s="62" t="s">
        <v>143</v>
      </c>
      <c r="AQ531" s="37" t="s">
        <v>151</v>
      </c>
      <c r="AR531" s="37" t="s">
        <v>6114</v>
      </c>
      <c r="AS531" s="37"/>
      <c r="AT531" s="37" t="s">
        <v>6426</v>
      </c>
      <c r="AU531" s="37">
        <v>3233994120</v>
      </c>
      <c r="AV531" s="37">
        <v>3144100818</v>
      </c>
      <c r="AW531" s="37">
        <v>1</v>
      </c>
      <c r="AX531" s="37" t="s">
        <v>135</v>
      </c>
      <c r="AY531" s="37" t="s">
        <v>2496</v>
      </c>
      <c r="AZ531" s="58"/>
      <c r="BA531" s="37" t="s">
        <v>2496</v>
      </c>
      <c r="BB531" s="37" t="s">
        <v>2496</v>
      </c>
      <c r="BC531" s="37" t="s">
        <v>3654</v>
      </c>
      <c r="BD531" s="37"/>
      <c r="BE531" s="37" t="s">
        <v>2434</v>
      </c>
      <c r="BF531" s="37" t="s">
        <v>2</v>
      </c>
      <c r="BG531" s="37">
        <v>1000239479</v>
      </c>
      <c r="BH531" s="37" t="s">
        <v>3938</v>
      </c>
      <c r="BI531" s="37" t="s">
        <v>3936</v>
      </c>
      <c r="BJ531" s="37" t="s">
        <v>3737</v>
      </c>
      <c r="BK531" s="37" t="s">
        <v>3877</v>
      </c>
      <c r="BL531" s="81">
        <v>36969</v>
      </c>
      <c r="BM531" s="37" t="s">
        <v>8</v>
      </c>
      <c r="BN531" s="37" t="s">
        <v>116</v>
      </c>
      <c r="BO531" s="37" t="s">
        <v>116</v>
      </c>
      <c r="BP531" s="37"/>
      <c r="BQ531" s="37"/>
      <c r="BR531" s="37"/>
      <c r="BS531" s="81"/>
      <c r="BT531" s="37"/>
      <c r="BU531" s="37"/>
      <c r="BV531" s="81"/>
      <c r="BW531" s="50" t="str">
        <f t="shared" si="46"/>
        <v/>
      </c>
      <c r="BX531" s="62"/>
      <c r="BY531" s="62"/>
      <c r="BZ531" s="62"/>
      <c r="CA531" s="37" t="s">
        <v>2</v>
      </c>
      <c r="CB531" s="37">
        <v>1000239479</v>
      </c>
      <c r="CC531" s="37" t="s">
        <v>3938</v>
      </c>
      <c r="CD531" s="37" t="s">
        <v>3936</v>
      </c>
      <c r="CE531" s="37" t="s">
        <v>3737</v>
      </c>
      <c r="CF531" s="37" t="s">
        <v>3877</v>
      </c>
      <c r="CG531" s="81">
        <v>36969</v>
      </c>
      <c r="CH531" s="50">
        <f t="shared" ca="1" si="45"/>
        <v>21</v>
      </c>
      <c r="CI531" s="62" t="s">
        <v>8</v>
      </c>
      <c r="CJ531" s="62" t="s">
        <v>116</v>
      </c>
      <c r="CK531" s="62" t="s">
        <v>116</v>
      </c>
      <c r="CL531" s="37" t="s">
        <v>2444</v>
      </c>
      <c r="CM531" s="37" t="s">
        <v>6413</v>
      </c>
      <c r="CN531" s="37" t="s">
        <v>2495</v>
      </c>
      <c r="CO531" s="81">
        <v>44819</v>
      </c>
      <c r="CP531" s="37" t="s">
        <v>2495</v>
      </c>
      <c r="CQ531" s="37" t="s">
        <v>2495</v>
      </c>
      <c r="CR531" s="37">
        <v>2</v>
      </c>
      <c r="CS531" s="37" t="s">
        <v>2496</v>
      </c>
      <c r="CT531" s="37"/>
      <c r="CU531" s="37"/>
      <c r="CV531" s="37">
        <v>39</v>
      </c>
      <c r="CW531" s="37" t="s">
        <v>6428</v>
      </c>
      <c r="CX531" s="37">
        <v>50</v>
      </c>
      <c r="CY531" s="37"/>
      <c r="CZ531" s="37">
        <v>6</v>
      </c>
      <c r="DA531" s="37" t="s">
        <v>5763</v>
      </c>
      <c r="DB531" s="37"/>
      <c r="DC53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1" s="37"/>
    </row>
    <row r="532" spans="1:108" ht="45" customHeight="1" x14ac:dyDescent="0.3">
      <c r="A532" s="158">
        <v>22012020072</v>
      </c>
      <c r="B532" s="37" t="s">
        <v>2427</v>
      </c>
      <c r="C532" s="81">
        <v>44816</v>
      </c>
      <c r="D532" s="81"/>
      <c r="E532" s="50"/>
      <c r="F532" s="50"/>
      <c r="G532" s="50"/>
      <c r="H532" s="50" t="s">
        <v>4102</v>
      </c>
      <c r="I532" s="50" t="s">
        <v>7220</v>
      </c>
      <c r="J532" s="37" t="str">
        <f>VLOOKUP(MATRIZ_PRINCIPAL_USUARIOS[[#This Row],[DUPLA]],DUPLAS[],2,0)</f>
        <v>MONICA</v>
      </c>
      <c r="K532" s="37" t="s">
        <v>5925</v>
      </c>
      <c r="L532" s="37" t="s">
        <v>6429</v>
      </c>
      <c r="M532" s="37" t="s">
        <v>5651</v>
      </c>
      <c r="N532" s="37" t="s">
        <v>3707</v>
      </c>
      <c r="O532" s="37" t="s">
        <v>3730</v>
      </c>
      <c r="P53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GIEOVANNY SUSET HERNANDEZ RODRIGUEZ</v>
      </c>
      <c r="Q532" s="81">
        <v>43852</v>
      </c>
      <c r="R532" s="50">
        <f t="shared" ca="1" si="42"/>
        <v>3</v>
      </c>
      <c r="S532" s="50">
        <f t="shared" ca="1" si="43"/>
        <v>1</v>
      </c>
      <c r="T532" s="50">
        <f t="shared" ca="1" si="44"/>
        <v>21</v>
      </c>
      <c r="U532" s="37" t="str">
        <f ca="1">IF(MATRIZ_PRINCIPAL_USUARIOS[[#This Row],[FECHA DE NACIMIENTO]]&gt;0,CONCATENATE(R532," AÑOS ",S532," MESES ",T532," DIAS "),"")</f>
        <v xml:space="preserve">3 AÑOS 1 MESES 21 DIAS </v>
      </c>
      <c r="V53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2" s="37" t="s">
        <v>129</v>
      </c>
      <c r="X532" s="37" t="s">
        <v>9</v>
      </c>
      <c r="Y532" s="37" t="s">
        <v>45</v>
      </c>
      <c r="Z532" s="37" t="s">
        <v>45</v>
      </c>
      <c r="AA532" s="37" t="s">
        <v>2496</v>
      </c>
      <c r="AB532" s="37" t="s">
        <v>2496</v>
      </c>
      <c r="AC532" s="37"/>
      <c r="AD532" s="37" t="s">
        <v>2518</v>
      </c>
      <c r="AE532" s="37"/>
      <c r="AF532" s="37" t="s">
        <v>2496</v>
      </c>
      <c r="AG532" s="37" t="s">
        <v>2496</v>
      </c>
      <c r="AH532" s="37" t="s">
        <v>2496</v>
      </c>
      <c r="AI532" s="37" t="s">
        <v>2496</v>
      </c>
      <c r="AJ532" s="37" t="s">
        <v>2496</v>
      </c>
      <c r="AK532" s="37" t="s">
        <v>2496</v>
      </c>
      <c r="AL532" s="37" t="s">
        <v>2496</v>
      </c>
      <c r="AM532" s="37" t="s">
        <v>8</v>
      </c>
      <c r="AN532" s="37" t="s">
        <v>116</v>
      </c>
      <c r="AO532" s="37" t="s">
        <v>140</v>
      </c>
      <c r="AP532" s="62" t="s">
        <v>143</v>
      </c>
      <c r="AQ532" s="37" t="s">
        <v>151</v>
      </c>
      <c r="AR532" s="37" t="s">
        <v>6114</v>
      </c>
      <c r="AS532" s="37"/>
      <c r="AT532" s="37" t="s">
        <v>6430</v>
      </c>
      <c r="AU532" s="37">
        <v>3112778766</v>
      </c>
      <c r="AV532" s="37"/>
      <c r="AW532" s="37">
        <v>1</v>
      </c>
      <c r="AX532" s="37" t="s">
        <v>135</v>
      </c>
      <c r="AY532" s="37" t="s">
        <v>2496</v>
      </c>
      <c r="AZ532" s="58"/>
      <c r="BA532" s="37" t="s">
        <v>2496</v>
      </c>
      <c r="BB532" s="37" t="s">
        <v>2496</v>
      </c>
      <c r="BC532" s="37" t="s">
        <v>3654</v>
      </c>
      <c r="BD532" s="37"/>
      <c r="BE532" s="37" t="s">
        <v>2434</v>
      </c>
      <c r="BF532" s="37" t="s">
        <v>5</v>
      </c>
      <c r="BG532" s="37"/>
      <c r="BH532" s="37" t="s">
        <v>3876</v>
      </c>
      <c r="BI532" s="37" t="s">
        <v>3920</v>
      </c>
      <c r="BJ532" s="37" t="s">
        <v>3730</v>
      </c>
      <c r="BK532" s="37" t="s">
        <v>6048</v>
      </c>
      <c r="BL532" s="81">
        <v>36176</v>
      </c>
      <c r="BM532" s="37" t="s">
        <v>9</v>
      </c>
      <c r="BN532" s="37" t="s">
        <v>45</v>
      </c>
      <c r="BO532" s="37" t="s">
        <v>45</v>
      </c>
      <c r="BP532" s="37"/>
      <c r="BQ532" s="37"/>
      <c r="BR532" s="37"/>
      <c r="BS532" s="81"/>
      <c r="BT532" s="37"/>
      <c r="BU532" s="37"/>
      <c r="BV532" s="81"/>
      <c r="BW532" s="50" t="str">
        <f t="shared" si="46"/>
        <v/>
      </c>
      <c r="BX532" s="62"/>
      <c r="BY532" s="62"/>
      <c r="BZ532" s="62"/>
      <c r="CA532" s="37" t="s">
        <v>5</v>
      </c>
      <c r="CB532" s="37"/>
      <c r="CC532" s="37" t="s">
        <v>3876</v>
      </c>
      <c r="CD532" s="37" t="s">
        <v>3920</v>
      </c>
      <c r="CE532" s="37" t="s">
        <v>3730</v>
      </c>
      <c r="CF532" s="37" t="s">
        <v>6048</v>
      </c>
      <c r="CG532" s="81">
        <v>36176</v>
      </c>
      <c r="CH532" s="50">
        <f t="shared" ca="1" si="45"/>
        <v>24</v>
      </c>
      <c r="CI532" s="62" t="s">
        <v>9</v>
      </c>
      <c r="CJ532" s="62" t="s">
        <v>45</v>
      </c>
      <c r="CK532" s="62" t="s">
        <v>45</v>
      </c>
      <c r="CL532" s="37" t="s">
        <v>2490</v>
      </c>
      <c r="CM532" s="37" t="s">
        <v>2490</v>
      </c>
      <c r="CN532" s="37" t="s">
        <v>2496</v>
      </c>
      <c r="CO532" s="81">
        <v>44819</v>
      </c>
      <c r="CP532" s="37" t="s">
        <v>2495</v>
      </c>
      <c r="CQ532" s="37" t="s">
        <v>2495</v>
      </c>
      <c r="CR532" s="37"/>
      <c r="CS532" s="37" t="s">
        <v>2496</v>
      </c>
      <c r="CT532" s="37"/>
      <c r="CU532" s="37"/>
      <c r="CV532" s="37"/>
      <c r="CW532" s="37"/>
      <c r="CX532" s="37"/>
      <c r="CY532" s="37"/>
      <c r="CZ532" s="37"/>
      <c r="DA532" s="37"/>
      <c r="DB532" s="37"/>
      <c r="DC53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32" s="37"/>
    </row>
    <row r="533" spans="1:108" ht="45" customHeight="1" x14ac:dyDescent="0.3">
      <c r="A533" s="158">
        <v>11022018069</v>
      </c>
      <c r="B533" s="37" t="s">
        <v>2427</v>
      </c>
      <c r="C533" s="81">
        <v>44816</v>
      </c>
      <c r="D533" s="81"/>
      <c r="E533" s="50"/>
      <c r="F533" s="50"/>
      <c r="G533" s="50"/>
      <c r="H533" s="50" t="s">
        <v>4102</v>
      </c>
      <c r="I533" s="50" t="s">
        <v>7220</v>
      </c>
      <c r="J533" s="37" t="str">
        <f>VLOOKUP(MATRIZ_PRINCIPAL_USUARIOS[[#This Row],[DUPLA]],DUPLAS[],2,0)</f>
        <v>MONICA</v>
      </c>
      <c r="K533" s="37" t="s">
        <v>5925</v>
      </c>
      <c r="L533" s="37" t="s">
        <v>6431</v>
      </c>
      <c r="M533" s="37" t="s">
        <v>6432</v>
      </c>
      <c r="N533" s="37" t="s">
        <v>3707</v>
      </c>
      <c r="O533" s="37" t="s">
        <v>6433</v>
      </c>
      <c r="P53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KENYEL IZAIAS HERNANDEZ MILANO</v>
      </c>
      <c r="Q533" s="81">
        <v>43142</v>
      </c>
      <c r="R533" s="50">
        <f t="shared" ca="1" si="42"/>
        <v>5</v>
      </c>
      <c r="S533" s="50">
        <f t="shared" ca="1" si="43"/>
        <v>1</v>
      </c>
      <c r="T533" s="50">
        <f t="shared" ca="1" si="44"/>
        <v>4</v>
      </c>
      <c r="U533" s="37" t="str">
        <f ca="1">IF(MATRIZ_PRINCIPAL_USUARIOS[[#This Row],[FECHA DE NACIMIENTO]]&gt;0,CONCATENATE(R533," AÑOS ",S533," MESES ",T533," DIAS "),"")</f>
        <v xml:space="preserve">5 AÑOS 1 MESES 4 DIAS </v>
      </c>
      <c r="V53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3" s="37" t="s">
        <v>129</v>
      </c>
      <c r="X533" s="37" t="s">
        <v>9</v>
      </c>
      <c r="Y533" s="37" t="s">
        <v>45</v>
      </c>
      <c r="Z533" s="37" t="s">
        <v>45</v>
      </c>
      <c r="AA533" s="37" t="s">
        <v>2496</v>
      </c>
      <c r="AB533" s="37" t="s">
        <v>2496</v>
      </c>
      <c r="AC533" s="37"/>
      <c r="AD533" s="37" t="s">
        <v>2518</v>
      </c>
      <c r="AE533" s="37"/>
      <c r="AF533" s="37" t="s">
        <v>2496</v>
      </c>
      <c r="AG533" s="37" t="s">
        <v>2496</v>
      </c>
      <c r="AH533" s="37" t="s">
        <v>2496</v>
      </c>
      <c r="AI533" s="37" t="s">
        <v>2496</v>
      </c>
      <c r="AJ533" s="37" t="s">
        <v>2496</v>
      </c>
      <c r="AK533" s="37" t="s">
        <v>2496</v>
      </c>
      <c r="AL533" s="37" t="s">
        <v>2496</v>
      </c>
      <c r="AM533" s="37" t="s">
        <v>8</v>
      </c>
      <c r="AN533" s="37" t="s">
        <v>116</v>
      </c>
      <c r="AO533" s="37" t="s">
        <v>140</v>
      </c>
      <c r="AP533" s="62" t="s">
        <v>143</v>
      </c>
      <c r="AQ533" s="37" t="s">
        <v>151</v>
      </c>
      <c r="AR533" s="37" t="s">
        <v>6114</v>
      </c>
      <c r="AS533" s="37"/>
      <c r="AT533" s="37" t="s">
        <v>6430</v>
      </c>
      <c r="AU533" s="37">
        <v>3202323889</v>
      </c>
      <c r="AV533" s="37">
        <v>3112778766</v>
      </c>
      <c r="AW533" s="37">
        <v>1</v>
      </c>
      <c r="AX533" s="37" t="s">
        <v>135</v>
      </c>
      <c r="AY533" s="37" t="s">
        <v>2496</v>
      </c>
      <c r="AZ533" s="58"/>
      <c r="BA533" s="37" t="s">
        <v>2496</v>
      </c>
      <c r="BB533" s="37" t="s">
        <v>2496</v>
      </c>
      <c r="BC533" s="37" t="s">
        <v>3654</v>
      </c>
      <c r="BD533" s="37"/>
      <c r="BE533" s="37" t="s">
        <v>2434</v>
      </c>
      <c r="BF533" s="37" t="s">
        <v>5</v>
      </c>
      <c r="BG533" s="37"/>
      <c r="BH533" s="37" t="s">
        <v>6434</v>
      </c>
      <c r="BI533" s="37" t="s">
        <v>3919</v>
      </c>
      <c r="BJ533" s="37" t="s">
        <v>3707</v>
      </c>
      <c r="BK533" s="37" t="s">
        <v>6433</v>
      </c>
      <c r="BL533" s="81">
        <v>36028</v>
      </c>
      <c r="BM533" s="37" t="s">
        <v>9</v>
      </c>
      <c r="BN533" s="37" t="s">
        <v>45</v>
      </c>
      <c r="BO533" s="37" t="s">
        <v>45</v>
      </c>
      <c r="BP533" s="37"/>
      <c r="BQ533" s="37"/>
      <c r="BR533" s="37"/>
      <c r="BS533" s="81"/>
      <c r="BT533" s="37"/>
      <c r="BU533" s="37"/>
      <c r="BV533" s="81"/>
      <c r="BW533" s="50" t="str">
        <f t="shared" si="46"/>
        <v/>
      </c>
      <c r="BX533" s="62"/>
      <c r="BY533" s="62"/>
      <c r="BZ533" s="62"/>
      <c r="CA533" s="37" t="s">
        <v>5</v>
      </c>
      <c r="CB533" s="37"/>
      <c r="CC533" s="37" t="s">
        <v>6434</v>
      </c>
      <c r="CD533" s="37" t="s">
        <v>3919</v>
      </c>
      <c r="CE533" s="37" t="s">
        <v>3707</v>
      </c>
      <c r="CF533" s="37" t="s">
        <v>6433</v>
      </c>
      <c r="CG533" s="81">
        <v>36028</v>
      </c>
      <c r="CH533" s="50">
        <f t="shared" ca="1" si="45"/>
        <v>24</v>
      </c>
      <c r="CI533" s="62" t="s">
        <v>9</v>
      </c>
      <c r="CJ533" s="62" t="s">
        <v>45</v>
      </c>
      <c r="CK533" s="62" t="s">
        <v>45</v>
      </c>
      <c r="CL533" s="37" t="s">
        <v>2490</v>
      </c>
      <c r="CM533" s="37" t="s">
        <v>2490</v>
      </c>
      <c r="CN533" s="37" t="s">
        <v>2495</v>
      </c>
      <c r="CO533" s="81">
        <v>44819</v>
      </c>
      <c r="CP533" s="37" t="s">
        <v>2495</v>
      </c>
      <c r="CQ533" s="37" t="s">
        <v>2495</v>
      </c>
      <c r="CR533" s="37">
        <v>2</v>
      </c>
      <c r="CS533" s="37" t="s">
        <v>2496</v>
      </c>
      <c r="CT533" s="37"/>
      <c r="CU533" s="37"/>
      <c r="CV533" s="37"/>
      <c r="CW533" s="37"/>
      <c r="CX533" s="37"/>
      <c r="CY533" s="37"/>
      <c r="CZ533" s="37"/>
      <c r="DA533" s="37"/>
      <c r="DB533" s="37"/>
      <c r="DC5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33" s="37"/>
    </row>
    <row r="534" spans="1:108" ht="45" customHeight="1" x14ac:dyDescent="0.3">
      <c r="A534" s="158" t="s">
        <v>6446</v>
      </c>
      <c r="B534" s="37" t="s">
        <v>2427</v>
      </c>
      <c r="C534" s="81">
        <v>44816</v>
      </c>
      <c r="D534" s="81"/>
      <c r="E534" s="50"/>
      <c r="F534" s="50"/>
      <c r="G534" s="50"/>
      <c r="H534" s="50" t="s">
        <v>4102</v>
      </c>
      <c r="I534" s="50" t="s">
        <v>7220</v>
      </c>
      <c r="J534" s="37" t="str">
        <f>VLOOKUP(MATRIZ_PRINCIPAL_USUARIOS[[#This Row],[DUPLA]],DUPLAS[],2,0)</f>
        <v>MONICA</v>
      </c>
      <c r="K534" s="37" t="s">
        <v>5</v>
      </c>
      <c r="L534" s="37" t="s">
        <v>6435</v>
      </c>
      <c r="M534" s="37" t="s">
        <v>3903</v>
      </c>
      <c r="N534" s="37" t="s">
        <v>3707</v>
      </c>
      <c r="O534" s="37" t="s">
        <v>2721</v>
      </c>
      <c r="P53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MIRIANYELIS DANIELA HERNANDEZ CABRERA</v>
      </c>
      <c r="Q534" s="81">
        <v>43557</v>
      </c>
      <c r="R534" s="50">
        <f t="shared" ca="1" si="42"/>
        <v>3</v>
      </c>
      <c r="S534" s="50">
        <f t="shared" ca="1" si="43"/>
        <v>11</v>
      </c>
      <c r="T534" s="50">
        <f t="shared" ca="1" si="44"/>
        <v>13</v>
      </c>
      <c r="U534" s="37" t="str">
        <f ca="1">IF(MATRIZ_PRINCIPAL_USUARIOS[[#This Row],[FECHA DE NACIMIENTO]]&gt;0,CONCATENATE(R534," AÑOS ",S534," MESES ",T534," DIAS "),"")</f>
        <v xml:space="preserve">3 AÑOS 11 MESES 13 DIAS </v>
      </c>
      <c r="V53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4" s="37" t="s">
        <v>130</v>
      </c>
      <c r="X534" s="37" t="s">
        <v>9</v>
      </c>
      <c r="Y534" s="37" t="s">
        <v>45</v>
      </c>
      <c r="Z534" s="37" t="s">
        <v>45</v>
      </c>
      <c r="AA534" s="37" t="s">
        <v>2496</v>
      </c>
      <c r="AB534" s="37" t="s">
        <v>2496</v>
      </c>
      <c r="AC534" s="37"/>
      <c r="AD534" s="37" t="s">
        <v>2518</v>
      </c>
      <c r="AE534" s="37"/>
      <c r="AF534" s="37" t="s">
        <v>2496</v>
      </c>
      <c r="AG534" s="37" t="s">
        <v>2496</v>
      </c>
      <c r="AH534" s="37" t="s">
        <v>2496</v>
      </c>
      <c r="AI534" s="37" t="s">
        <v>2496</v>
      </c>
      <c r="AJ534" s="37" t="s">
        <v>2496</v>
      </c>
      <c r="AK534" s="37" t="s">
        <v>2496</v>
      </c>
      <c r="AL534" s="37" t="s">
        <v>2496</v>
      </c>
      <c r="AM534" s="37" t="s">
        <v>8</v>
      </c>
      <c r="AN534" s="37" t="s">
        <v>116</v>
      </c>
      <c r="AO534" s="37" t="s">
        <v>140</v>
      </c>
      <c r="AP534" s="62" t="s">
        <v>143</v>
      </c>
      <c r="AQ534" s="37" t="s">
        <v>151</v>
      </c>
      <c r="AR534" s="37" t="s">
        <v>6114</v>
      </c>
      <c r="AS534" s="37"/>
      <c r="AT534" s="37" t="s">
        <v>6430</v>
      </c>
      <c r="AU534" s="37">
        <v>3112752491</v>
      </c>
      <c r="AV534" s="37">
        <v>3112778766</v>
      </c>
      <c r="AW534" s="37">
        <v>1</v>
      </c>
      <c r="AX534" s="37" t="s">
        <v>135</v>
      </c>
      <c r="AY534" s="37" t="s">
        <v>2496</v>
      </c>
      <c r="AZ534" s="58"/>
      <c r="BA534" s="37" t="s">
        <v>2496</v>
      </c>
      <c r="BB534" s="37" t="s">
        <v>2496</v>
      </c>
      <c r="BC534" s="37" t="s">
        <v>3654</v>
      </c>
      <c r="BD534" s="37"/>
      <c r="BE534" s="37" t="s">
        <v>2434</v>
      </c>
      <c r="BF534" s="37" t="s">
        <v>5</v>
      </c>
      <c r="BG534" s="37"/>
      <c r="BH534" s="37" t="s">
        <v>6436</v>
      </c>
      <c r="BI534" s="37" t="s">
        <v>3962</v>
      </c>
      <c r="BJ534" s="37" t="s">
        <v>2721</v>
      </c>
      <c r="BK534" s="37" t="s">
        <v>6437</v>
      </c>
      <c r="BL534" s="81">
        <v>37890</v>
      </c>
      <c r="BM534" s="37" t="s">
        <v>9</v>
      </c>
      <c r="BN534" s="37" t="s">
        <v>45</v>
      </c>
      <c r="BO534" s="37" t="s">
        <v>45</v>
      </c>
      <c r="BP534" s="37"/>
      <c r="BQ534" s="37"/>
      <c r="BR534" s="37"/>
      <c r="BS534" s="81"/>
      <c r="BT534" s="37"/>
      <c r="BU534" s="37"/>
      <c r="BV534" s="81"/>
      <c r="BW534" s="50" t="str">
        <f t="shared" si="46"/>
        <v/>
      </c>
      <c r="BX534" s="62"/>
      <c r="BY534" s="62"/>
      <c r="BZ534" s="62"/>
      <c r="CA534" s="37" t="s">
        <v>5</v>
      </c>
      <c r="CB534" s="37"/>
      <c r="CC534" s="37" t="s">
        <v>6436</v>
      </c>
      <c r="CD534" s="37" t="s">
        <v>3962</v>
      </c>
      <c r="CE534" s="37" t="s">
        <v>2721</v>
      </c>
      <c r="CF534" s="37" t="s">
        <v>6437</v>
      </c>
      <c r="CG534" s="81">
        <v>37890</v>
      </c>
      <c r="CH534" s="50">
        <f t="shared" ca="1" si="45"/>
        <v>19</v>
      </c>
      <c r="CI534" s="62" t="s">
        <v>9</v>
      </c>
      <c r="CJ534" s="62" t="s">
        <v>45</v>
      </c>
      <c r="CK534" s="62" t="s">
        <v>45</v>
      </c>
      <c r="CL534" s="37" t="s">
        <v>2490</v>
      </c>
      <c r="CM534" s="37" t="s">
        <v>2490</v>
      </c>
      <c r="CN534" s="37" t="s">
        <v>2496</v>
      </c>
      <c r="CO534" s="81">
        <v>44819</v>
      </c>
      <c r="CP534" s="37"/>
      <c r="CQ534" s="37" t="s">
        <v>2496</v>
      </c>
      <c r="CR534" s="37"/>
      <c r="CS534" s="37" t="s">
        <v>2496</v>
      </c>
      <c r="CT534" s="37"/>
      <c r="CU534" s="37"/>
      <c r="CV534" s="37"/>
      <c r="CW534" s="37"/>
      <c r="CX534" s="37"/>
      <c r="CY534" s="37"/>
      <c r="CZ534" s="37"/>
      <c r="DA534" s="37"/>
      <c r="DB534" s="37"/>
      <c r="DC5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34" s="37"/>
    </row>
    <row r="535" spans="1:108" ht="45" customHeight="1" x14ac:dyDescent="0.3">
      <c r="A535" s="50">
        <v>1028673762</v>
      </c>
      <c r="B535" s="37" t="s">
        <v>2427</v>
      </c>
      <c r="C535" s="81">
        <v>44816</v>
      </c>
      <c r="D535" s="81"/>
      <c r="E535" s="50"/>
      <c r="F535" s="50"/>
      <c r="G535" s="50"/>
      <c r="H535" s="50" t="s">
        <v>4102</v>
      </c>
      <c r="I535" s="50" t="s">
        <v>6114</v>
      </c>
      <c r="J535" s="37" t="str">
        <f>VLOOKUP(MATRIZ_PRINCIPAL_USUARIOS[[#This Row],[DUPLA]],DUPLAS[],2,0)</f>
        <v>ANDREA ROJAS - TATIANA</v>
      </c>
      <c r="K535" s="37" t="s">
        <v>1</v>
      </c>
      <c r="L535" s="37" t="s">
        <v>6438</v>
      </c>
      <c r="M535" s="37" t="s">
        <v>6439</v>
      </c>
      <c r="N535" s="37" t="s">
        <v>6440</v>
      </c>
      <c r="O535" s="37" t="s">
        <v>3737</v>
      </c>
      <c r="P53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MAILY SADIRA MACHADO GONZALEZ</v>
      </c>
      <c r="Q535" s="81">
        <v>43429</v>
      </c>
      <c r="R535" s="50">
        <f t="shared" ca="1" si="42"/>
        <v>4</v>
      </c>
      <c r="S535" s="50">
        <f t="shared" ca="1" si="43"/>
        <v>3</v>
      </c>
      <c r="T535" s="50">
        <f t="shared" ca="1" si="44"/>
        <v>18</v>
      </c>
      <c r="U535" s="37" t="str">
        <f ca="1">IF(MATRIZ_PRINCIPAL_USUARIOS[[#This Row],[FECHA DE NACIMIENTO]]&gt;0,CONCATENATE(R535," AÑOS ",S535," MESES ",T535," DIAS "),"")</f>
        <v xml:space="preserve">4 AÑOS 3 MESES 18 DIAS </v>
      </c>
      <c r="V53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5" s="37" t="s">
        <v>130</v>
      </c>
      <c r="X535" s="37" t="s">
        <v>8</v>
      </c>
      <c r="Y535" s="37" t="s">
        <v>116</v>
      </c>
      <c r="Z535" s="37" t="s">
        <v>116</v>
      </c>
      <c r="AA535" s="37" t="s">
        <v>2496</v>
      </c>
      <c r="AB535" s="37" t="s">
        <v>2496</v>
      </c>
      <c r="AC535" s="37"/>
      <c r="AD535" s="37" t="s">
        <v>2518</v>
      </c>
      <c r="AE535" s="37"/>
      <c r="AF535" s="37" t="s">
        <v>2496</v>
      </c>
      <c r="AG535" s="37" t="s">
        <v>2496</v>
      </c>
      <c r="AH535" s="37" t="s">
        <v>2496</v>
      </c>
      <c r="AI535" s="37" t="s">
        <v>2496</v>
      </c>
      <c r="AJ535" s="37" t="s">
        <v>2496</v>
      </c>
      <c r="AK535" s="37" t="s">
        <v>2496</v>
      </c>
      <c r="AL535" s="37" t="s">
        <v>2496</v>
      </c>
      <c r="AM535" s="37" t="s">
        <v>8</v>
      </c>
      <c r="AN535" s="37" t="s">
        <v>116</v>
      </c>
      <c r="AO535" s="37" t="s">
        <v>140</v>
      </c>
      <c r="AP535" s="62" t="s">
        <v>143</v>
      </c>
      <c r="AQ535" s="37" t="s">
        <v>151</v>
      </c>
      <c r="AR535" s="37" t="s">
        <v>3098</v>
      </c>
      <c r="AS535" s="37"/>
      <c r="AT535" s="37"/>
      <c r="AU535" s="37">
        <v>3105774702</v>
      </c>
      <c r="AV535" s="37" t="s">
        <v>2496</v>
      </c>
      <c r="AW535" s="37" t="s">
        <v>6441</v>
      </c>
      <c r="AX535" s="37" t="s">
        <v>135</v>
      </c>
      <c r="AY535" s="37"/>
      <c r="AZ535" s="58"/>
      <c r="BA535" s="37"/>
      <c r="BB535" s="37"/>
      <c r="BC535" s="37"/>
      <c r="BD535" s="37"/>
      <c r="BE535" s="37"/>
      <c r="BF535" s="37"/>
      <c r="BG535" s="37"/>
      <c r="BH535" s="37"/>
      <c r="BI535" s="37"/>
      <c r="BJ535" s="37"/>
      <c r="BK535" s="37"/>
      <c r="BL535" s="81"/>
      <c r="BM535" s="37"/>
      <c r="BN535" s="37"/>
      <c r="BO535" s="37"/>
      <c r="BP535" s="37"/>
      <c r="BQ535" s="37"/>
      <c r="BR535" s="37"/>
      <c r="BS535" s="81"/>
      <c r="BT535" s="37"/>
      <c r="BU535" s="37"/>
      <c r="BV535" s="81"/>
      <c r="BW535" s="50" t="str">
        <f t="shared" si="46"/>
        <v/>
      </c>
      <c r="BX535" s="62"/>
      <c r="BY535" s="62"/>
      <c r="BZ535" s="62"/>
      <c r="CA535" s="37"/>
      <c r="CB535" s="37"/>
      <c r="CC535" s="37"/>
      <c r="CD535" s="37"/>
      <c r="CE535" s="37"/>
      <c r="CF535" s="37"/>
      <c r="CG535" s="81"/>
      <c r="CH535" s="50" t="str">
        <f t="shared" si="45"/>
        <v/>
      </c>
      <c r="CI535" s="62"/>
      <c r="CJ535" s="62"/>
      <c r="CK535" s="62"/>
      <c r="CL535" s="37" t="s">
        <v>2443</v>
      </c>
      <c r="CM535" s="37" t="s">
        <v>2457</v>
      </c>
      <c r="CN535" s="37"/>
      <c r="CO535" s="81"/>
      <c r="CP535" s="37"/>
      <c r="CQ535" s="37"/>
      <c r="CR535" s="37"/>
      <c r="CS535" s="37" t="s">
        <v>2495</v>
      </c>
      <c r="CT535" s="37"/>
      <c r="CU535" s="37"/>
      <c r="CV535" s="37">
        <v>30</v>
      </c>
      <c r="CW535" s="37">
        <v>1800</v>
      </c>
      <c r="CX535" s="37">
        <v>46</v>
      </c>
      <c r="CY535" s="37"/>
      <c r="CZ535" s="37">
        <v>6</v>
      </c>
      <c r="DA535" s="37" t="s">
        <v>5763</v>
      </c>
      <c r="DB535" s="37"/>
      <c r="DC5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35" s="37"/>
    </row>
    <row r="536" spans="1:108" ht="45" customHeight="1" x14ac:dyDescent="0.3">
      <c r="A536" s="50">
        <v>1016753593</v>
      </c>
      <c r="B536" s="37" t="s">
        <v>2427</v>
      </c>
      <c r="C536" s="81">
        <v>44816</v>
      </c>
      <c r="D536" s="81"/>
      <c r="E536" s="50"/>
      <c r="F536" s="50"/>
      <c r="G536" s="50"/>
      <c r="H536" s="50" t="s">
        <v>4102</v>
      </c>
      <c r="I536" s="50" t="s">
        <v>6114</v>
      </c>
      <c r="J536" s="37" t="str">
        <f>VLOOKUP(MATRIZ_PRINCIPAL_USUARIOS[[#This Row],[DUPLA]],DUPLAS[],2,0)</f>
        <v>ANDREA ROJAS - TATIANA</v>
      </c>
      <c r="K536" s="37" t="s">
        <v>1</v>
      </c>
      <c r="L536" s="37" t="s">
        <v>6442</v>
      </c>
      <c r="M536" s="37" t="s">
        <v>3791</v>
      </c>
      <c r="N536" s="37" t="s">
        <v>3771</v>
      </c>
      <c r="O536" s="37" t="s">
        <v>3835</v>
      </c>
      <c r="P53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AILIN SAMARA DIAZ SANCHEZ</v>
      </c>
      <c r="Q536" s="81">
        <v>44616</v>
      </c>
      <c r="R536" s="50">
        <f t="shared" ca="1" si="42"/>
        <v>1</v>
      </c>
      <c r="S536" s="50">
        <f t="shared" ca="1" si="43"/>
        <v>0</v>
      </c>
      <c r="T536" s="50">
        <f t="shared" ca="1" si="44"/>
        <v>19</v>
      </c>
      <c r="U536" s="37" t="str">
        <f ca="1">IF(MATRIZ_PRINCIPAL_USUARIOS[[#This Row],[FECHA DE NACIMIENTO]]&gt;0,CONCATENATE(R536," AÑOS ",S536," MESES ",T536," DIAS "),"")</f>
        <v xml:space="preserve">1 AÑOS 0 MESES 19 DIAS </v>
      </c>
      <c r="V53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6" s="37" t="s">
        <v>130</v>
      </c>
      <c r="X536" s="37" t="s">
        <v>8</v>
      </c>
      <c r="Y536" s="37" t="s">
        <v>116</v>
      </c>
      <c r="Z536" s="37" t="s">
        <v>116</v>
      </c>
      <c r="AA536" s="37" t="s">
        <v>2496</v>
      </c>
      <c r="AB536" s="37" t="s">
        <v>2496</v>
      </c>
      <c r="AC536" s="37"/>
      <c r="AD536" s="37" t="s">
        <v>2518</v>
      </c>
      <c r="AE536" s="37"/>
      <c r="AF536" s="37" t="s">
        <v>2496</v>
      </c>
      <c r="AG536" s="37" t="s">
        <v>2496</v>
      </c>
      <c r="AH536" s="37" t="s">
        <v>2496</v>
      </c>
      <c r="AI536" s="37" t="s">
        <v>2496</v>
      </c>
      <c r="AJ536" s="37" t="s">
        <v>2496</v>
      </c>
      <c r="AK536" s="37" t="s">
        <v>2496</v>
      </c>
      <c r="AL536" s="37" t="s">
        <v>2496</v>
      </c>
      <c r="AM536" s="37" t="s">
        <v>8</v>
      </c>
      <c r="AN536" s="37" t="s">
        <v>116</v>
      </c>
      <c r="AO536" s="37" t="s">
        <v>140</v>
      </c>
      <c r="AP536" s="62" t="s">
        <v>143</v>
      </c>
      <c r="AQ536" s="37" t="s">
        <v>151</v>
      </c>
      <c r="AR536" s="37"/>
      <c r="AS536" s="37"/>
      <c r="AT536" s="37"/>
      <c r="AU536" s="37">
        <v>3144662770</v>
      </c>
      <c r="AV536" s="37"/>
      <c r="AW536" s="37"/>
      <c r="AX536" s="37" t="s">
        <v>135</v>
      </c>
      <c r="AY536" s="37"/>
      <c r="AZ536" s="58"/>
      <c r="BA536" s="37"/>
      <c r="BB536" s="37"/>
      <c r="BC536" s="37"/>
      <c r="BD536" s="37"/>
      <c r="BE536" s="37"/>
      <c r="BF536" s="37"/>
      <c r="BG536" s="37"/>
      <c r="BH536" s="37"/>
      <c r="BI536" s="37"/>
      <c r="BJ536" s="37"/>
      <c r="BK536" s="37"/>
      <c r="BL536" s="81"/>
      <c r="BM536" s="37"/>
      <c r="BN536" s="37"/>
      <c r="BO536" s="37"/>
      <c r="BP536" s="37"/>
      <c r="BQ536" s="37"/>
      <c r="BR536" s="37"/>
      <c r="BS536" s="81"/>
      <c r="BT536" s="37"/>
      <c r="BU536" s="37"/>
      <c r="BV536" s="81"/>
      <c r="BW536" s="50" t="str">
        <f t="shared" si="46"/>
        <v/>
      </c>
      <c r="BX536" s="62"/>
      <c r="BY536" s="62"/>
      <c r="BZ536" s="62"/>
      <c r="CA536" s="37"/>
      <c r="CB536" s="37"/>
      <c r="CC536" s="37"/>
      <c r="CD536" s="37"/>
      <c r="CE536" s="37"/>
      <c r="CF536" s="37"/>
      <c r="CG536" s="81"/>
      <c r="CH536" s="50" t="str">
        <f t="shared" si="45"/>
        <v/>
      </c>
      <c r="CI536" s="62"/>
      <c r="CJ536" s="62"/>
      <c r="CK536" s="62"/>
      <c r="CL536" s="37" t="s">
        <v>2443</v>
      </c>
      <c r="CM536" s="37" t="s">
        <v>2468</v>
      </c>
      <c r="CN536" s="37"/>
      <c r="CO536" s="81"/>
      <c r="CP536" s="37"/>
      <c r="CQ536" s="37"/>
      <c r="CR536" s="37"/>
      <c r="CS536" s="37" t="s">
        <v>2496</v>
      </c>
      <c r="CT536" s="37"/>
      <c r="CU536" s="37"/>
      <c r="CV536" s="37">
        <v>40</v>
      </c>
      <c r="CW536" s="37">
        <v>3145</v>
      </c>
      <c r="CX536" s="37">
        <v>55</v>
      </c>
      <c r="CY536" s="37"/>
      <c r="CZ536" s="37">
        <v>6</v>
      </c>
      <c r="DA536" s="37" t="s">
        <v>5763</v>
      </c>
      <c r="DB536" s="37"/>
      <c r="DC5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6" s="37" t="s">
        <v>6580</v>
      </c>
    </row>
    <row r="537" spans="1:108" ht="45" customHeight="1" x14ac:dyDescent="0.3">
      <c r="A537" s="50" t="s">
        <v>6445</v>
      </c>
      <c r="B537" s="37" t="s">
        <v>2428</v>
      </c>
      <c r="C537" s="81">
        <v>44816</v>
      </c>
      <c r="D537" s="81">
        <v>44858</v>
      </c>
      <c r="E537" s="50"/>
      <c r="F537" s="50" t="e">
        <f>VLOOKUP(MATRIZ_PRINCIPAL_USUARIOS[[#This Row],[NOMBRE COMPLETO]],$E$659:$E$682,1,0)</f>
        <v>#N/A</v>
      </c>
      <c r="G537" s="50"/>
      <c r="H537" s="50" t="s">
        <v>4102</v>
      </c>
      <c r="I537" s="50" t="s">
        <v>6114</v>
      </c>
      <c r="J537" s="37" t="str">
        <f>VLOOKUP(MATRIZ_PRINCIPAL_USUARIOS[[#This Row],[DUPLA]],DUPLAS[],2,0)</f>
        <v>ANDREA ROJAS - TATIANA</v>
      </c>
      <c r="K537" s="37" t="s">
        <v>1</v>
      </c>
      <c r="L537" s="37" t="s">
        <v>6443</v>
      </c>
      <c r="M537" s="37" t="s">
        <v>3803</v>
      </c>
      <c r="N537" s="37" t="s">
        <v>4021</v>
      </c>
      <c r="O537" s="37" t="s">
        <v>6444</v>
      </c>
      <c r="P53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DAYLIN LUCIANA NAVARRO LAGOS</v>
      </c>
      <c r="Q537" s="81">
        <v>44287</v>
      </c>
      <c r="R537" s="50">
        <f t="shared" ca="1" si="42"/>
        <v>1</v>
      </c>
      <c r="S537" s="50">
        <f t="shared" ca="1" si="43"/>
        <v>11</v>
      </c>
      <c r="T537" s="50">
        <f t="shared" ca="1" si="44"/>
        <v>14</v>
      </c>
      <c r="U537" s="37" t="str">
        <f ca="1">IF(MATRIZ_PRINCIPAL_USUARIOS[[#This Row],[FECHA DE NACIMIENTO]]&gt;0,CONCATENATE(R537," AÑOS ",S537," MESES ",T537," DIAS "),"")</f>
        <v xml:space="preserve">1 AÑOS 11 MESES 14 DIAS </v>
      </c>
      <c r="V53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7" s="37" t="s">
        <v>130</v>
      </c>
      <c r="X537" s="37" t="s">
        <v>9</v>
      </c>
      <c r="Y537" s="37" t="s">
        <v>45</v>
      </c>
      <c r="Z537" s="37" t="s">
        <v>45</v>
      </c>
      <c r="AA537" s="37" t="s">
        <v>2496</v>
      </c>
      <c r="AB537" s="37" t="s">
        <v>2496</v>
      </c>
      <c r="AC537" s="37"/>
      <c r="AD537" s="37" t="s">
        <v>2518</v>
      </c>
      <c r="AE537" s="37"/>
      <c r="AF537" s="37" t="s">
        <v>2496</v>
      </c>
      <c r="AG537" s="37" t="s">
        <v>2496</v>
      </c>
      <c r="AH537" s="37" t="s">
        <v>2496</v>
      </c>
      <c r="AI537" s="37" t="s">
        <v>2496</v>
      </c>
      <c r="AJ537" s="37" t="s">
        <v>2496</v>
      </c>
      <c r="AK537" s="37" t="s">
        <v>2496</v>
      </c>
      <c r="AL537" s="37" t="s">
        <v>2496</v>
      </c>
      <c r="AM537" s="37" t="s">
        <v>8</v>
      </c>
      <c r="AN537" s="37" t="s">
        <v>116</v>
      </c>
      <c r="AO537" s="37" t="s">
        <v>140</v>
      </c>
      <c r="AP537" s="62" t="s">
        <v>143</v>
      </c>
      <c r="AQ537" s="37" t="s">
        <v>151</v>
      </c>
      <c r="AR537" s="37" t="s">
        <v>3098</v>
      </c>
      <c r="AS537" s="37"/>
      <c r="AT537" s="37"/>
      <c r="AU537" s="37">
        <v>3244926546</v>
      </c>
      <c r="AV537" s="37"/>
      <c r="AW537" s="37"/>
      <c r="AX537" s="37" t="s">
        <v>135</v>
      </c>
      <c r="AY537" s="37"/>
      <c r="AZ537" s="58"/>
      <c r="BA537" s="37"/>
      <c r="BB537" s="37"/>
      <c r="BC537" s="37"/>
      <c r="BD537" s="37"/>
      <c r="BE537" s="37"/>
      <c r="BF537" s="37"/>
      <c r="BG537" s="37"/>
      <c r="BH537" s="37"/>
      <c r="BI537" s="37"/>
      <c r="BJ537" s="37"/>
      <c r="BK537" s="37"/>
      <c r="BL537" s="81"/>
      <c r="BM537" s="37"/>
      <c r="BN537" s="37"/>
      <c r="BO537" s="37"/>
      <c r="BP537" s="37"/>
      <c r="BQ537" s="37"/>
      <c r="BR537" s="37"/>
      <c r="BS537" s="81"/>
      <c r="BT537" s="37"/>
      <c r="BU537" s="37"/>
      <c r="BV537" s="81"/>
      <c r="BW537" s="50" t="str">
        <f t="shared" si="46"/>
        <v/>
      </c>
      <c r="BX537" s="62"/>
      <c r="BY537" s="62"/>
      <c r="BZ537" s="62"/>
      <c r="CA537" s="37"/>
      <c r="CB537" s="37"/>
      <c r="CC537" s="37"/>
      <c r="CD537" s="37"/>
      <c r="CE537" s="37"/>
      <c r="CF537" s="37"/>
      <c r="CG537" s="81"/>
      <c r="CH537" s="50" t="str">
        <f t="shared" si="45"/>
        <v/>
      </c>
      <c r="CI537" s="62"/>
      <c r="CJ537" s="62"/>
      <c r="CK537" s="62"/>
      <c r="CL537" s="37" t="s">
        <v>2490</v>
      </c>
      <c r="CM537" s="37" t="s">
        <v>2490</v>
      </c>
      <c r="CN537" s="37"/>
      <c r="CO537" s="81"/>
      <c r="CP537" s="37"/>
      <c r="CQ537" s="37"/>
      <c r="CR537" s="37"/>
      <c r="CS537" s="37" t="s">
        <v>2496</v>
      </c>
      <c r="CT537" s="37"/>
      <c r="CU537" s="37"/>
      <c r="CV537" s="37">
        <v>40</v>
      </c>
      <c r="CW537" s="37">
        <v>3500</v>
      </c>
      <c r="CX537" s="37">
        <v>59</v>
      </c>
      <c r="CY537" s="37"/>
      <c r="CZ537" s="37">
        <v>6</v>
      </c>
      <c r="DA537" s="37" t="s">
        <v>5763</v>
      </c>
      <c r="DB537" s="37"/>
      <c r="DC5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7" s="37"/>
    </row>
    <row r="538" spans="1:108" ht="45" customHeight="1" x14ac:dyDescent="0.3">
      <c r="A538" s="50">
        <v>1123212095</v>
      </c>
      <c r="B538" s="37" t="s">
        <v>2427</v>
      </c>
      <c r="C538" s="81">
        <v>44823</v>
      </c>
      <c r="D538" s="81"/>
      <c r="E538" s="50"/>
      <c r="F538" s="50"/>
      <c r="G538" s="50"/>
      <c r="H538" s="50" t="s">
        <v>4102</v>
      </c>
      <c r="I538" s="50" t="s">
        <v>6749</v>
      </c>
      <c r="J538" s="37" t="str">
        <f>VLOOKUP(MATRIZ_PRINCIPAL_USUARIOS[[#This Row],[DUPLA]],DUPLAS[],2,0)</f>
        <v>ANGIE YARA - YORMARY MENECES</v>
      </c>
      <c r="K538" s="37" t="s">
        <v>1</v>
      </c>
      <c r="L538" s="37" t="s">
        <v>6450</v>
      </c>
      <c r="M538" s="37" t="s">
        <v>3796</v>
      </c>
      <c r="N538" s="37" t="s">
        <v>2726</v>
      </c>
      <c r="O538" s="37" t="s">
        <v>5906</v>
      </c>
      <c r="P53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AUSTIN ERICK CAICEDO QUINTERO</v>
      </c>
      <c r="Q538" s="81">
        <v>44354</v>
      </c>
      <c r="R538" s="50">
        <f t="shared" ca="1" si="42"/>
        <v>1</v>
      </c>
      <c r="S538" s="50">
        <f t="shared" ca="1" si="43"/>
        <v>9</v>
      </c>
      <c r="T538" s="50">
        <f t="shared" ca="1" si="44"/>
        <v>8</v>
      </c>
      <c r="U538" s="37" t="str">
        <f ca="1">IF(MATRIZ_PRINCIPAL_USUARIOS[[#This Row],[FECHA DE NACIMIENTO]]&gt;0,CONCATENATE(R538," AÑOS ",S538," MESES ",T538," DIAS "),"")</f>
        <v xml:space="preserve">1 AÑOS 9 MESES 8 DIAS </v>
      </c>
      <c r="V53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8" s="37" t="s">
        <v>129</v>
      </c>
      <c r="X538" s="37" t="s">
        <v>8</v>
      </c>
      <c r="Y538" s="37" t="s">
        <v>35</v>
      </c>
      <c r="Z538" s="37" t="s">
        <v>3256</v>
      </c>
      <c r="AA538" s="37" t="s">
        <v>2496</v>
      </c>
      <c r="AB538" s="37" t="s">
        <v>2496</v>
      </c>
      <c r="AC538" s="37" t="s">
        <v>2496</v>
      </c>
      <c r="AD538" s="37" t="s">
        <v>2496</v>
      </c>
      <c r="AE538" s="37" t="s">
        <v>2496</v>
      </c>
      <c r="AF538" s="37" t="s">
        <v>2496</v>
      </c>
      <c r="AG538" s="37" t="s">
        <v>2496</v>
      </c>
      <c r="AH538" s="37" t="s">
        <v>2496</v>
      </c>
      <c r="AI538" s="37" t="s">
        <v>2496</v>
      </c>
      <c r="AJ538" s="37" t="s">
        <v>2496</v>
      </c>
      <c r="AK538" s="37" t="s">
        <v>2496</v>
      </c>
      <c r="AL538" s="37" t="s">
        <v>2496</v>
      </c>
      <c r="AM538" s="37" t="s">
        <v>8</v>
      </c>
      <c r="AN538" s="37" t="s">
        <v>116</v>
      </c>
      <c r="AO538" s="37" t="s">
        <v>140</v>
      </c>
      <c r="AP538" s="37" t="s">
        <v>143</v>
      </c>
      <c r="AQ538" s="37" t="s">
        <v>151</v>
      </c>
      <c r="AR538" s="37" t="s">
        <v>4696</v>
      </c>
      <c r="AS538" s="37"/>
      <c r="AT538" s="37" t="s">
        <v>6451</v>
      </c>
      <c r="AU538" s="37">
        <v>3128921723</v>
      </c>
      <c r="AV538" s="37"/>
      <c r="AW538" s="37">
        <v>1</v>
      </c>
      <c r="AX538" s="37" t="s">
        <v>135</v>
      </c>
      <c r="AY538" s="37" t="s">
        <v>2495</v>
      </c>
      <c r="AZ538" s="58" t="s">
        <v>3601</v>
      </c>
      <c r="BA538" s="37" t="s">
        <v>2496</v>
      </c>
      <c r="BB538" s="37" t="s">
        <v>2496</v>
      </c>
      <c r="BC538" s="37" t="s">
        <v>3654</v>
      </c>
      <c r="BD538" s="37"/>
      <c r="BE538" s="37" t="s">
        <v>2434</v>
      </c>
      <c r="BF538" s="37" t="s">
        <v>2</v>
      </c>
      <c r="BG538" s="37">
        <v>1007492639</v>
      </c>
      <c r="BH538" s="37" t="s">
        <v>6183</v>
      </c>
      <c r="BI538" s="37" t="s">
        <v>3736</v>
      </c>
      <c r="BJ538" s="37" t="s">
        <v>5906</v>
      </c>
      <c r="BK538" s="37" t="s">
        <v>2736</v>
      </c>
      <c r="BL538" s="81">
        <v>37413</v>
      </c>
      <c r="BM538" s="37" t="s">
        <v>8</v>
      </c>
      <c r="BN538" s="37" t="s">
        <v>19</v>
      </c>
      <c r="BO538" s="37" t="s">
        <v>55</v>
      </c>
      <c r="BP538" s="37"/>
      <c r="BQ538" s="37"/>
      <c r="BR538" s="37"/>
      <c r="BS538" s="81"/>
      <c r="BT538" s="37"/>
      <c r="BU538" s="37"/>
      <c r="BV538" s="81"/>
      <c r="BW538" s="50" t="str">
        <f t="shared" si="46"/>
        <v/>
      </c>
      <c r="BX538" s="62"/>
      <c r="BY538" s="62"/>
      <c r="BZ538" s="62"/>
      <c r="CA538" s="37" t="s">
        <v>2</v>
      </c>
      <c r="CB538" s="37">
        <v>1007492639</v>
      </c>
      <c r="CC538" s="37" t="s">
        <v>6183</v>
      </c>
      <c r="CD538" s="37" t="s">
        <v>3736</v>
      </c>
      <c r="CE538" s="37" t="s">
        <v>5906</v>
      </c>
      <c r="CF538" s="37" t="s">
        <v>2736</v>
      </c>
      <c r="CG538" s="81">
        <v>37413</v>
      </c>
      <c r="CH538" s="50">
        <f t="shared" ca="1" si="45"/>
        <v>20</v>
      </c>
      <c r="CI538" s="62" t="s">
        <v>8</v>
      </c>
      <c r="CJ538" s="62" t="s">
        <v>19</v>
      </c>
      <c r="CK538" s="62" t="s">
        <v>55</v>
      </c>
      <c r="CL538" s="37" t="s">
        <v>2443</v>
      </c>
      <c r="CM538" s="37" t="s">
        <v>2466</v>
      </c>
      <c r="CN538" s="37" t="s">
        <v>2495</v>
      </c>
      <c r="CO538" s="81">
        <v>44823</v>
      </c>
      <c r="CP538" s="37" t="s">
        <v>2495</v>
      </c>
      <c r="CQ538" s="37" t="s">
        <v>2495</v>
      </c>
      <c r="CR538" s="37">
        <v>2</v>
      </c>
      <c r="CS538" s="37" t="s">
        <v>2496</v>
      </c>
      <c r="CT538" s="37"/>
      <c r="CU538" s="37"/>
      <c r="CV538" s="37">
        <v>39</v>
      </c>
      <c r="CW538" s="37">
        <v>2920</v>
      </c>
      <c r="CX538" s="37">
        <v>41</v>
      </c>
      <c r="CY538" s="37"/>
      <c r="CZ538" s="37">
        <v>6</v>
      </c>
      <c r="DA538" s="37">
        <v>6</v>
      </c>
      <c r="DB538" s="37"/>
      <c r="DC5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8" s="37"/>
    </row>
    <row r="539" spans="1:108" ht="45" customHeight="1" x14ac:dyDescent="0.3">
      <c r="A539" s="50">
        <v>1240696682</v>
      </c>
      <c r="B539" s="37" t="s">
        <v>2428</v>
      </c>
      <c r="C539" s="81">
        <v>44823</v>
      </c>
      <c r="D539" s="81">
        <v>44824</v>
      </c>
      <c r="E539" s="50" t="e">
        <f>VLOOKUP(MATRIZ_PRINCIPAL_USUARIOS[[#This Row],[NUMERO DE DOCUMENTO]],#REF!,2,0)</f>
        <v>#REF!</v>
      </c>
      <c r="F539" s="50" t="e">
        <f>VLOOKUP(MATRIZ_PRINCIPAL_USUARIOS[[#This Row],[NOMBRE COMPLETO]],$E$659:$E$682,1,0)</f>
        <v>#N/A</v>
      </c>
      <c r="G539" s="50"/>
      <c r="H539" s="50" t="s">
        <v>4102</v>
      </c>
      <c r="I539" s="50" t="s">
        <v>6749</v>
      </c>
      <c r="J539" s="37" t="str">
        <f>VLOOKUP(MATRIZ_PRINCIPAL_USUARIOS[[#This Row],[DUPLA]],DUPLAS[],2,0)</f>
        <v>ANGIE YARA - YORMARY MENECES</v>
      </c>
      <c r="K539" s="37" t="s">
        <v>1</v>
      </c>
      <c r="L539" s="37" t="s">
        <v>4121</v>
      </c>
      <c r="M539" s="37" t="s">
        <v>3726</v>
      </c>
      <c r="N539" s="37" t="s">
        <v>6452</v>
      </c>
      <c r="O539" s="37" t="s">
        <v>6453</v>
      </c>
      <c r="P53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DYLAN  ANDRES PEROZO COLOMBO</v>
      </c>
      <c r="Q539" s="81">
        <v>44442</v>
      </c>
      <c r="R539" s="50">
        <f t="shared" ca="1" si="42"/>
        <v>1</v>
      </c>
      <c r="S539" s="50">
        <f t="shared" ca="1" si="43"/>
        <v>6</v>
      </c>
      <c r="T539" s="50">
        <f t="shared" ca="1" si="44"/>
        <v>12</v>
      </c>
      <c r="U539" s="37" t="str">
        <f ca="1">IF(MATRIZ_PRINCIPAL_USUARIOS[[#This Row],[FECHA DE NACIMIENTO]]&gt;0,CONCATENATE(R539," AÑOS ",S539," MESES ",T539," DIAS "),"")</f>
        <v xml:space="preserve">1 AÑOS 6 MESES 12 DIAS </v>
      </c>
      <c r="V53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39" s="37" t="s">
        <v>129</v>
      </c>
      <c r="X539" s="37" t="s">
        <v>8</v>
      </c>
      <c r="Y539" s="37" t="s">
        <v>116</v>
      </c>
      <c r="Z539" s="37" t="s">
        <v>116</v>
      </c>
      <c r="AA539" s="37" t="s">
        <v>2496</v>
      </c>
      <c r="AB539" s="37" t="s">
        <v>2496</v>
      </c>
      <c r="AC539" s="37" t="s">
        <v>2496</v>
      </c>
      <c r="AD539" s="37" t="s">
        <v>2496</v>
      </c>
      <c r="AE539" s="37" t="s">
        <v>2496</v>
      </c>
      <c r="AF539" s="37" t="s">
        <v>2496</v>
      </c>
      <c r="AG539" s="37" t="s">
        <v>2496</v>
      </c>
      <c r="AH539" s="37" t="s">
        <v>2496</v>
      </c>
      <c r="AI539" s="37" t="s">
        <v>2496</v>
      </c>
      <c r="AJ539" s="37" t="s">
        <v>2496</v>
      </c>
      <c r="AK539" s="37" t="s">
        <v>2496</v>
      </c>
      <c r="AL539" s="37" t="s">
        <v>2496</v>
      </c>
      <c r="AM539" s="37" t="s">
        <v>8</v>
      </c>
      <c r="AN539" s="37" t="s">
        <v>116</v>
      </c>
      <c r="AO539" s="37" t="s">
        <v>140</v>
      </c>
      <c r="AP539" s="37" t="s">
        <v>143</v>
      </c>
      <c r="AQ539" s="37" t="s">
        <v>151</v>
      </c>
      <c r="AR539" s="37" t="s">
        <v>4696</v>
      </c>
      <c r="AS539" s="37"/>
      <c r="AT539" s="37" t="s">
        <v>6454</v>
      </c>
      <c r="AU539" s="37">
        <v>3246153488</v>
      </c>
      <c r="AV539" s="37">
        <v>3246739093</v>
      </c>
      <c r="AW539" s="37">
        <v>1</v>
      </c>
      <c r="AX539" s="37" t="s">
        <v>135</v>
      </c>
      <c r="AY539" s="37" t="s">
        <v>2496</v>
      </c>
      <c r="AZ539" s="58"/>
      <c r="BA539" s="37" t="s">
        <v>2496</v>
      </c>
      <c r="BB539" s="37" t="s">
        <v>2496</v>
      </c>
      <c r="BC539" s="37" t="s">
        <v>3654</v>
      </c>
      <c r="BD539" s="37"/>
      <c r="BE539" s="37" t="s">
        <v>2438</v>
      </c>
      <c r="BF539" s="37" t="s">
        <v>4</v>
      </c>
      <c r="BG539" s="37"/>
      <c r="BH539" s="37" t="s">
        <v>6455</v>
      </c>
      <c r="BI539" s="37" t="s">
        <v>3740</v>
      </c>
      <c r="BJ539" s="37" t="s">
        <v>6452</v>
      </c>
      <c r="BK539" s="37" t="s">
        <v>6456</v>
      </c>
      <c r="BL539" s="81">
        <v>34365</v>
      </c>
      <c r="BM539" s="37" t="s">
        <v>9</v>
      </c>
      <c r="BN539" s="37" t="s">
        <v>45</v>
      </c>
      <c r="BO539" s="37" t="s">
        <v>45</v>
      </c>
      <c r="BP539" s="37"/>
      <c r="BQ539" s="37"/>
      <c r="BR539" s="37"/>
      <c r="BS539" s="81"/>
      <c r="BT539" s="37"/>
      <c r="BU539" s="37"/>
      <c r="BV539" s="81"/>
      <c r="BW539" s="50" t="str">
        <f t="shared" si="46"/>
        <v/>
      </c>
      <c r="BX539" s="62"/>
      <c r="BY539" s="62"/>
      <c r="BZ539" s="62"/>
      <c r="CA539" s="37"/>
      <c r="CB539" s="37"/>
      <c r="CC539" s="37"/>
      <c r="CD539" s="37"/>
      <c r="CE539" s="37"/>
      <c r="CF539" s="37"/>
      <c r="CG539" s="81"/>
      <c r="CH539" s="50" t="str">
        <f t="shared" si="45"/>
        <v/>
      </c>
      <c r="CI539" s="62"/>
      <c r="CJ539" s="62"/>
      <c r="CK539" s="62"/>
      <c r="CL539" s="37" t="s">
        <v>2443</v>
      </c>
      <c r="CM539" s="37" t="s">
        <v>6457</v>
      </c>
      <c r="CN539" s="37" t="s">
        <v>2495</v>
      </c>
      <c r="CO539" s="81">
        <v>44823</v>
      </c>
      <c r="CP539" s="37" t="s">
        <v>2496</v>
      </c>
      <c r="CQ539" s="37" t="s">
        <v>2496</v>
      </c>
      <c r="CR539" s="37"/>
      <c r="CS539" s="37" t="s">
        <v>2496</v>
      </c>
      <c r="CT539" s="37"/>
      <c r="CU539" s="37"/>
      <c r="CV539" s="37">
        <v>40</v>
      </c>
      <c r="CW539" s="37">
        <v>3200</v>
      </c>
      <c r="CX539" s="37">
        <v>47</v>
      </c>
      <c r="CY539" s="37"/>
      <c r="CZ539" s="37">
        <v>3</v>
      </c>
      <c r="DA539" s="37">
        <v>3</v>
      </c>
      <c r="DB539" s="37"/>
      <c r="DC5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39" s="37"/>
    </row>
    <row r="540" spans="1:108" ht="45" customHeight="1" x14ac:dyDescent="0.3">
      <c r="A540" s="50">
        <v>1243762304</v>
      </c>
      <c r="B540" s="37" t="s">
        <v>2427</v>
      </c>
      <c r="C540" s="81">
        <v>44823</v>
      </c>
      <c r="D540" s="81"/>
      <c r="E540" s="50"/>
      <c r="F540" s="50"/>
      <c r="G540" s="50"/>
      <c r="H540" s="50" t="s">
        <v>4102</v>
      </c>
      <c r="I540" s="50" t="s">
        <v>6748</v>
      </c>
      <c r="J540" s="37" t="str">
        <f>VLOOKUP(MATRIZ_PRINCIPAL_USUARIOS[[#This Row],[DUPLA]],DUPLAS[],2,0)</f>
        <v>GLORIA GUERRA - KAROL</v>
      </c>
      <c r="K540" s="37" t="s">
        <v>1</v>
      </c>
      <c r="L540" s="37" t="s">
        <v>4275</v>
      </c>
      <c r="M540" s="37" t="s">
        <v>6458</v>
      </c>
      <c r="N540" s="37" t="s">
        <v>6459</v>
      </c>
      <c r="O540" s="37" t="s">
        <v>3760</v>
      </c>
      <c r="P54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 YULIANA  CANGREJO  SUAREZ</v>
      </c>
      <c r="Q540" s="81">
        <v>44594</v>
      </c>
      <c r="R540" s="50">
        <f t="shared" ca="1" si="42"/>
        <v>1</v>
      </c>
      <c r="S540" s="50">
        <f t="shared" ca="1" si="43"/>
        <v>1</v>
      </c>
      <c r="T540" s="50">
        <f t="shared" ca="1" si="44"/>
        <v>13</v>
      </c>
      <c r="U540" s="37" t="str">
        <f ca="1">IF(MATRIZ_PRINCIPAL_USUARIOS[[#This Row],[FECHA DE NACIMIENTO]]&gt;0,CONCATENATE(R540," AÑOS ",S540," MESES ",T540," DIAS "),"")</f>
        <v xml:space="preserve">1 AÑOS 1 MESES 13 DIAS </v>
      </c>
      <c r="V54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0" s="37" t="s">
        <v>130</v>
      </c>
      <c r="X540" s="37" t="s">
        <v>8</v>
      </c>
      <c r="Y540" s="37" t="s">
        <v>116</v>
      </c>
      <c r="Z540" s="37" t="s">
        <v>116</v>
      </c>
      <c r="AA540" s="37" t="s">
        <v>2496</v>
      </c>
      <c r="AB540" s="37" t="s">
        <v>2496</v>
      </c>
      <c r="AC540" s="37" t="s">
        <v>2496</v>
      </c>
      <c r="AD540" s="37" t="s">
        <v>2496</v>
      </c>
      <c r="AE540" s="37" t="s">
        <v>2496</v>
      </c>
      <c r="AF540" s="37" t="s">
        <v>2496</v>
      </c>
      <c r="AG540" s="37" t="s">
        <v>2496</v>
      </c>
      <c r="AH540" s="37" t="s">
        <v>2496</v>
      </c>
      <c r="AI540" s="37" t="s">
        <v>2496</v>
      </c>
      <c r="AJ540" s="37" t="s">
        <v>2496</v>
      </c>
      <c r="AK540" s="37" t="s">
        <v>2496</v>
      </c>
      <c r="AL540" s="37" t="s">
        <v>2496</v>
      </c>
      <c r="AM540" s="37" t="s">
        <v>8</v>
      </c>
      <c r="AN540" s="37" t="s">
        <v>116</v>
      </c>
      <c r="AO540" s="37" t="s">
        <v>140</v>
      </c>
      <c r="AP540" s="37" t="s">
        <v>143</v>
      </c>
      <c r="AQ540" s="37" t="s">
        <v>151</v>
      </c>
      <c r="AR540" s="37" t="s">
        <v>4696</v>
      </c>
      <c r="AS540" s="37"/>
      <c r="AT540" s="37" t="s">
        <v>6460</v>
      </c>
      <c r="AU540" s="37">
        <v>3242132685</v>
      </c>
      <c r="AV540" s="37">
        <v>3153569273</v>
      </c>
      <c r="AW540" s="37">
        <v>1</v>
      </c>
      <c r="AX540" s="37" t="s">
        <v>135</v>
      </c>
      <c r="AY540" s="37" t="s">
        <v>2495</v>
      </c>
      <c r="AZ540" s="58" t="s">
        <v>3594</v>
      </c>
      <c r="BA540" s="37" t="s">
        <v>2496</v>
      </c>
      <c r="BB540" s="37" t="s">
        <v>2496</v>
      </c>
      <c r="BC540" s="37"/>
      <c r="BD540" s="37"/>
      <c r="BE540" s="37" t="s">
        <v>2440</v>
      </c>
      <c r="BF540" s="37" t="s">
        <v>2</v>
      </c>
      <c r="BG540" s="37">
        <v>5243519</v>
      </c>
      <c r="BH540" s="37" t="s">
        <v>4137</v>
      </c>
      <c r="BI540" s="37" t="s">
        <v>3964</v>
      </c>
      <c r="BJ540" s="37" t="s">
        <v>3760</v>
      </c>
      <c r="BK540" s="37" t="s">
        <v>6461</v>
      </c>
      <c r="BL540" s="81">
        <v>31253</v>
      </c>
      <c r="BM540" s="37" t="s">
        <v>8</v>
      </c>
      <c r="BN540" s="37" t="s">
        <v>116</v>
      </c>
      <c r="BO540" s="37" t="s">
        <v>116</v>
      </c>
      <c r="BP540" s="37"/>
      <c r="BQ540" s="37"/>
      <c r="BR540" s="37"/>
      <c r="BS540" s="81"/>
      <c r="BT540" s="37"/>
      <c r="BU540" s="37"/>
      <c r="BV540" s="81"/>
      <c r="BW540" s="50" t="str">
        <f t="shared" si="46"/>
        <v/>
      </c>
      <c r="BX540" s="62"/>
      <c r="BY540" s="62"/>
      <c r="BZ540" s="62"/>
      <c r="CA540" s="37" t="s">
        <v>2</v>
      </c>
      <c r="CB540" s="37">
        <v>1000987923</v>
      </c>
      <c r="CC540" s="37" t="s">
        <v>5682</v>
      </c>
      <c r="CD540" s="37" t="s">
        <v>3810</v>
      </c>
      <c r="CE540" s="37" t="s">
        <v>6459</v>
      </c>
      <c r="CF540" s="37" t="s">
        <v>3760</v>
      </c>
      <c r="CG540" s="81">
        <v>37706</v>
      </c>
      <c r="CH540" s="50">
        <f t="shared" ca="1" si="45"/>
        <v>19</v>
      </c>
      <c r="CI540" s="62" t="s">
        <v>8</v>
      </c>
      <c r="CJ540" s="62" t="s">
        <v>116</v>
      </c>
      <c r="CK540" s="62" t="s">
        <v>116</v>
      </c>
      <c r="CL540" s="37" t="s">
        <v>2444</v>
      </c>
      <c r="CM540" s="37" t="s">
        <v>2462</v>
      </c>
      <c r="CN540" s="37" t="s">
        <v>2495</v>
      </c>
      <c r="CO540" s="81">
        <v>44823</v>
      </c>
      <c r="CP540" s="37" t="s">
        <v>2496</v>
      </c>
      <c r="CQ540" s="37" t="s">
        <v>2495</v>
      </c>
      <c r="CR540" s="37"/>
      <c r="CS540" s="37" t="s">
        <v>2495</v>
      </c>
      <c r="CT540" s="37" t="s">
        <v>4082</v>
      </c>
      <c r="CU540" s="37"/>
      <c r="CV540" s="37"/>
      <c r="CW540" s="37">
        <v>2236</v>
      </c>
      <c r="CX540" s="37">
        <v>46</v>
      </c>
      <c r="CY540" s="37"/>
      <c r="CZ540" s="37">
        <v>6</v>
      </c>
      <c r="DA540" s="37" t="s">
        <v>6091</v>
      </c>
      <c r="DB540" s="37">
        <v>37</v>
      </c>
      <c r="DC5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40" s="37"/>
    </row>
    <row r="541" spans="1:108" ht="45" customHeight="1" x14ac:dyDescent="0.3">
      <c r="A541" s="50">
        <v>1243861102</v>
      </c>
      <c r="B541" s="37" t="s">
        <v>2427</v>
      </c>
      <c r="C541" s="81">
        <v>44823</v>
      </c>
      <c r="D541" s="81"/>
      <c r="E541" s="50"/>
      <c r="F541" s="50"/>
      <c r="G541" s="50"/>
      <c r="H541" s="50" t="s">
        <v>4102</v>
      </c>
      <c r="I541" s="50" t="s">
        <v>5619</v>
      </c>
      <c r="J541" s="37" t="str">
        <f>VLOOKUP(MATRIZ_PRINCIPAL_USUARIOS[[#This Row],[DUPLA]],DUPLAS[],2,0)</f>
        <v>PAOLA</v>
      </c>
      <c r="K541" s="37" t="s">
        <v>1</v>
      </c>
      <c r="L541" s="37" t="s">
        <v>6464</v>
      </c>
      <c r="M541" s="37" t="s">
        <v>2620</v>
      </c>
      <c r="N541" s="37" t="s">
        <v>4446</v>
      </c>
      <c r="O541" s="37" t="s">
        <v>6465</v>
      </c>
      <c r="P54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ADRIEL SANTIAGO PARDO MONCALEANO</v>
      </c>
      <c r="Q541" s="81">
        <v>44714</v>
      </c>
      <c r="R541" s="50">
        <f t="shared" ca="1" si="42"/>
        <v>0</v>
      </c>
      <c r="S541" s="50">
        <f t="shared" ca="1" si="43"/>
        <v>9</v>
      </c>
      <c r="T541" s="50">
        <f t="shared" ca="1" si="44"/>
        <v>13</v>
      </c>
      <c r="U541" s="37" t="str">
        <f ca="1">IF(MATRIZ_PRINCIPAL_USUARIOS[[#This Row],[FECHA DE NACIMIENTO]]&gt;0,CONCATENATE(R541," AÑOS ",S541," MESES ",T541," DIAS "),"")</f>
        <v xml:space="preserve">0 AÑOS 9 MESES 13 DIAS </v>
      </c>
      <c r="V54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1" s="37" t="s">
        <v>129</v>
      </c>
      <c r="X541" s="37" t="s">
        <v>8</v>
      </c>
      <c r="Y541" s="37" t="s">
        <v>116</v>
      </c>
      <c r="Z541" s="37" t="s">
        <v>116</v>
      </c>
      <c r="AA541" s="37" t="s">
        <v>2496</v>
      </c>
      <c r="AB541" s="37" t="s">
        <v>2496</v>
      </c>
      <c r="AC541" s="37" t="s">
        <v>2496</v>
      </c>
      <c r="AD541" s="37" t="s">
        <v>2496</v>
      </c>
      <c r="AE541" s="37" t="s">
        <v>2496</v>
      </c>
      <c r="AF541" s="37" t="s">
        <v>2496</v>
      </c>
      <c r="AG541" s="37" t="s">
        <v>2496</v>
      </c>
      <c r="AH541" s="37" t="s">
        <v>2496</v>
      </c>
      <c r="AI541" s="37" t="s">
        <v>2496</v>
      </c>
      <c r="AJ541" s="37" t="s">
        <v>2496</v>
      </c>
      <c r="AK541" s="37" t="s">
        <v>2496</v>
      </c>
      <c r="AL541" s="37" t="s">
        <v>2496</v>
      </c>
      <c r="AM541" s="37" t="s">
        <v>8</v>
      </c>
      <c r="AN541" s="37" t="s">
        <v>116</v>
      </c>
      <c r="AO541" s="37" t="s">
        <v>140</v>
      </c>
      <c r="AP541" s="37" t="s">
        <v>143</v>
      </c>
      <c r="AQ541" s="37" t="s">
        <v>151</v>
      </c>
      <c r="AR541" s="37" t="s">
        <v>4696</v>
      </c>
      <c r="AS541" s="37"/>
      <c r="AT541" s="37" t="s">
        <v>6466</v>
      </c>
      <c r="AU541" s="37">
        <v>3219234131</v>
      </c>
      <c r="AV541" s="37">
        <v>3134199399</v>
      </c>
      <c r="AW541" s="37">
        <v>1</v>
      </c>
      <c r="AX541" s="37" t="s">
        <v>135</v>
      </c>
      <c r="AY541" s="37" t="s">
        <v>2496</v>
      </c>
      <c r="AZ541" s="58"/>
      <c r="BA541" s="37" t="s">
        <v>2496</v>
      </c>
      <c r="BB541" s="37" t="s">
        <v>2496</v>
      </c>
      <c r="BC541" s="37"/>
      <c r="BD541" s="37"/>
      <c r="BE541" s="37"/>
      <c r="BF541" s="37"/>
      <c r="BG541" s="37"/>
      <c r="BH541" s="37"/>
      <c r="BI541" s="37"/>
      <c r="BJ541" s="37"/>
      <c r="BK541" s="37"/>
      <c r="BL541" s="81"/>
      <c r="BM541" s="37"/>
      <c r="BN541" s="37"/>
      <c r="BO541" s="37"/>
      <c r="BP541" s="37"/>
      <c r="BQ541" s="37"/>
      <c r="BR541" s="37"/>
      <c r="BS541" s="81"/>
      <c r="BT541" s="37"/>
      <c r="BU541" s="37"/>
      <c r="BV541" s="81"/>
      <c r="BW541" s="50" t="str">
        <f t="shared" si="46"/>
        <v/>
      </c>
      <c r="BX541" s="62"/>
      <c r="BY541" s="62"/>
      <c r="BZ541" s="62"/>
      <c r="CA541" s="37" t="s">
        <v>2</v>
      </c>
      <c r="CB541" s="37">
        <v>1005773018</v>
      </c>
      <c r="CC541" s="37" t="s">
        <v>5820</v>
      </c>
      <c r="CD541" s="37" t="s">
        <v>3906</v>
      </c>
      <c r="CE541" s="37" t="s">
        <v>6465</v>
      </c>
      <c r="CF541" s="37" t="s">
        <v>3844</v>
      </c>
      <c r="CG541" s="81">
        <v>36361</v>
      </c>
      <c r="CH541" s="50">
        <f t="shared" ca="1" si="45"/>
        <v>23</v>
      </c>
      <c r="CI541" s="62" t="s">
        <v>8</v>
      </c>
      <c r="CJ541" s="62" t="s">
        <v>40</v>
      </c>
      <c r="CK541" s="62" t="s">
        <v>84</v>
      </c>
      <c r="CL541" s="37" t="s">
        <v>2444</v>
      </c>
      <c r="CM541" s="37" t="s">
        <v>2462</v>
      </c>
      <c r="CN541" s="37" t="s">
        <v>2495</v>
      </c>
      <c r="CO541" s="81">
        <v>44823</v>
      </c>
      <c r="CP541" s="37" t="s">
        <v>2495</v>
      </c>
      <c r="CQ541" s="37" t="s">
        <v>2495</v>
      </c>
      <c r="CR541" s="37"/>
      <c r="CS541" s="37" t="s">
        <v>2496</v>
      </c>
      <c r="CT541" s="37" t="s">
        <v>4082</v>
      </c>
      <c r="CU541" s="37"/>
      <c r="CV541" s="37"/>
      <c r="CW541" s="37">
        <v>2985</v>
      </c>
      <c r="CX541" s="37">
        <v>49</v>
      </c>
      <c r="CY541" s="37"/>
      <c r="CZ541" s="37">
        <v>3</v>
      </c>
      <c r="DA541" s="37">
        <v>3</v>
      </c>
      <c r="DB541" s="37">
        <v>38</v>
      </c>
      <c r="DC54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41" s="37"/>
    </row>
    <row r="542" spans="1:108" ht="45" customHeight="1" x14ac:dyDescent="0.3">
      <c r="A542" s="50">
        <v>1076320839</v>
      </c>
      <c r="B542" s="37" t="s">
        <v>2427</v>
      </c>
      <c r="C542" s="81">
        <v>44859</v>
      </c>
      <c r="D542" s="81"/>
      <c r="E542" s="50"/>
      <c r="F542" s="50"/>
      <c r="G542" s="50"/>
      <c r="H542" s="50" t="s">
        <v>4102</v>
      </c>
      <c r="I542" s="50" t="s">
        <v>6747</v>
      </c>
      <c r="J542" s="37" t="str">
        <f>VLOOKUP(MATRIZ_PRINCIPAL_USUARIOS[[#This Row],[DUPLA]],DUPLAS[],2,0)</f>
        <v>EMILCE SANCHEZ - MARTHA PACASUCA</v>
      </c>
      <c r="K542" s="37" t="s">
        <v>2</v>
      </c>
      <c r="L542" s="37" t="s">
        <v>6834</v>
      </c>
      <c r="M542" s="37"/>
      <c r="N542" s="37" t="s">
        <v>6835</v>
      </c>
      <c r="O542" s="37" t="s">
        <v>3806</v>
      </c>
      <c r="P54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MIRELY  CORDOA MORENO</v>
      </c>
      <c r="Q542" s="81">
        <v>34229</v>
      </c>
      <c r="R542" s="50">
        <f t="shared" ca="1" si="42"/>
        <v>29</v>
      </c>
      <c r="S542" s="50">
        <f t="shared" ca="1" si="43"/>
        <v>5</v>
      </c>
      <c r="T542" s="50">
        <f t="shared" ca="1" si="44"/>
        <v>26</v>
      </c>
      <c r="U542" s="37" t="str">
        <f ca="1">IF(MATRIZ_PRINCIPAL_USUARIOS[[#This Row],[FECHA DE NACIMIENTO]]&gt;0,CONCATENATE(R542," AÑOS ",S542," MESES ",T542," DIAS "),"")</f>
        <v xml:space="preserve">29 AÑOS 5 MESES 26 DIAS </v>
      </c>
      <c r="V54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542" s="37" t="s">
        <v>130</v>
      </c>
      <c r="X542" s="37" t="s">
        <v>8</v>
      </c>
      <c r="Y542" s="37" t="s">
        <v>25</v>
      </c>
      <c r="Z542" s="37" t="s">
        <v>2688</v>
      </c>
      <c r="AA542" s="37" t="s">
        <v>2496</v>
      </c>
      <c r="AB542" s="37" t="s">
        <v>2496</v>
      </c>
      <c r="AC542" s="37" t="s">
        <v>4082</v>
      </c>
      <c r="AD542" s="37" t="s">
        <v>2518</v>
      </c>
      <c r="AE542" s="37" t="s">
        <v>2496</v>
      </c>
      <c r="AF542" s="37" t="s">
        <v>2496</v>
      </c>
      <c r="AG542" s="37" t="s">
        <v>2496</v>
      </c>
      <c r="AH542" s="37" t="s">
        <v>2496</v>
      </c>
      <c r="AI542" s="37" t="s">
        <v>2496</v>
      </c>
      <c r="AJ542" s="37" t="s">
        <v>2496</v>
      </c>
      <c r="AK542" s="37" t="s">
        <v>2496</v>
      </c>
      <c r="AL542" s="37" t="s">
        <v>2496</v>
      </c>
      <c r="AM542" s="37" t="s">
        <v>8</v>
      </c>
      <c r="AN542" s="37" t="s">
        <v>116</v>
      </c>
      <c r="AO542" s="37" t="s">
        <v>140</v>
      </c>
      <c r="AP542" s="37" t="s">
        <v>143</v>
      </c>
      <c r="AQ542" s="37" t="s">
        <v>151</v>
      </c>
      <c r="AR542" s="37" t="s">
        <v>4501</v>
      </c>
      <c r="AS542" s="37"/>
      <c r="AT542" s="37" t="s">
        <v>6836</v>
      </c>
      <c r="AU542" s="37">
        <v>3122317136</v>
      </c>
      <c r="AV542" s="37">
        <v>3168280143</v>
      </c>
      <c r="AW542" s="37">
        <v>1</v>
      </c>
      <c r="AX542" s="37" t="s">
        <v>135</v>
      </c>
      <c r="AY542" s="37" t="s">
        <v>2495</v>
      </c>
      <c r="AZ542" s="58" t="s">
        <v>3601</v>
      </c>
      <c r="BA542" s="37" t="s">
        <v>2496</v>
      </c>
      <c r="BB542" s="37" t="s">
        <v>2495</v>
      </c>
      <c r="BC542" s="37" t="s">
        <v>3654</v>
      </c>
      <c r="BD542" s="37"/>
      <c r="BE542" s="37" t="s">
        <v>2437</v>
      </c>
      <c r="BF542" s="37" t="s">
        <v>2</v>
      </c>
      <c r="BG542" s="37">
        <v>16883624</v>
      </c>
      <c r="BH542" s="37" t="s">
        <v>6837</v>
      </c>
      <c r="BI542" s="37"/>
      <c r="BJ542" s="37" t="s">
        <v>3835</v>
      </c>
      <c r="BK542" s="37" t="s">
        <v>6838</v>
      </c>
      <c r="BL542" s="81">
        <v>25617</v>
      </c>
      <c r="BM542" s="37"/>
      <c r="BN542" s="37"/>
      <c r="BO542" s="37"/>
      <c r="BP542" s="37"/>
      <c r="BQ542" s="37"/>
      <c r="BR542" s="37"/>
      <c r="BS542" s="81"/>
      <c r="BT542" s="37"/>
      <c r="BU542" s="37"/>
      <c r="BV542" s="81"/>
      <c r="BW542" s="50" t="str">
        <f t="shared" si="46"/>
        <v/>
      </c>
      <c r="BX542" s="62"/>
      <c r="BY542" s="62"/>
      <c r="BZ542" s="62"/>
      <c r="CA542" s="37"/>
      <c r="CB542" s="37"/>
      <c r="CC542" s="37"/>
      <c r="CD542" s="37"/>
      <c r="CE542" s="37"/>
      <c r="CF542" s="37"/>
      <c r="CG542" s="81"/>
      <c r="CH542" s="50" t="str">
        <f t="shared" si="45"/>
        <v/>
      </c>
      <c r="CI542" s="62"/>
      <c r="CJ542" s="62"/>
      <c r="CK542" s="62"/>
      <c r="CL542" s="37" t="s">
        <v>2443</v>
      </c>
      <c r="CM542" s="37" t="s">
        <v>2457</v>
      </c>
      <c r="CN542" s="37" t="s">
        <v>2496</v>
      </c>
      <c r="CO542" s="81">
        <v>44824</v>
      </c>
      <c r="CP542" s="37" t="s">
        <v>2496</v>
      </c>
      <c r="CQ542" s="37" t="s">
        <v>2496</v>
      </c>
      <c r="CR542" s="37"/>
      <c r="CS542" s="37"/>
      <c r="CT542" s="37"/>
      <c r="CU542" s="37"/>
      <c r="CV542" s="37"/>
      <c r="CW542" s="37"/>
      <c r="CX542" s="37"/>
      <c r="CY542" s="37"/>
      <c r="CZ542" s="37"/>
      <c r="DA542" s="37"/>
      <c r="DB542" s="37">
        <v>18</v>
      </c>
      <c r="DC54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542" s="37"/>
    </row>
    <row r="543" spans="1:108" ht="45" customHeight="1" x14ac:dyDescent="0.3">
      <c r="A543" s="50">
        <v>1105058029</v>
      </c>
      <c r="B543" s="37" t="s">
        <v>2428</v>
      </c>
      <c r="C543" s="81">
        <v>44823</v>
      </c>
      <c r="D543" s="81">
        <v>44858</v>
      </c>
      <c r="E543" s="50"/>
      <c r="F543" s="50" t="e">
        <f>VLOOKUP(MATRIZ_PRINCIPAL_USUARIOS[[#This Row],[NOMBRE COMPLETO]],$E$659:$E$682,1,0)</f>
        <v>#N/A</v>
      </c>
      <c r="G543" s="50"/>
      <c r="H543" s="50" t="s">
        <v>4102</v>
      </c>
      <c r="I543" s="50" t="s">
        <v>5619</v>
      </c>
      <c r="J543" s="37" t="str">
        <f>VLOOKUP(MATRIZ_PRINCIPAL_USUARIOS[[#This Row],[DUPLA]],DUPLAS[],2,0)</f>
        <v>PAOLA</v>
      </c>
      <c r="K543" s="37" t="s">
        <v>2</v>
      </c>
      <c r="L543" s="37" t="s">
        <v>3742</v>
      </c>
      <c r="M543" s="37" t="s">
        <v>6467</v>
      </c>
      <c r="N543" s="37" t="s">
        <v>6468</v>
      </c>
      <c r="O543" s="37" t="s">
        <v>3046</v>
      </c>
      <c r="P5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CARMENZA AGUJA SOGAMOSO</v>
      </c>
      <c r="Q543" s="81">
        <v>32972</v>
      </c>
      <c r="R543" s="50">
        <f t="shared" ca="1" si="42"/>
        <v>32</v>
      </c>
      <c r="S543" s="50">
        <f t="shared" ca="1" si="43"/>
        <v>11</v>
      </c>
      <c r="T543" s="50">
        <f t="shared" ca="1" si="44"/>
        <v>6</v>
      </c>
      <c r="U543" s="37" t="str">
        <f ca="1">IF(MATRIZ_PRINCIPAL_USUARIOS[[#This Row],[FECHA DE NACIMIENTO]]&gt;0,CONCATENATE(R543," AÑOS ",S543," MESES ",T543," DIAS "),"")</f>
        <v xml:space="preserve">32 AÑOS 11 MESES 6 DIAS </v>
      </c>
      <c r="V5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543" s="37" t="s">
        <v>130</v>
      </c>
      <c r="X543" s="37" t="s">
        <v>8</v>
      </c>
      <c r="Y543" s="37" t="s">
        <v>40</v>
      </c>
      <c r="Z543" s="37" t="s">
        <v>3115</v>
      </c>
      <c r="AA543" s="37" t="s">
        <v>2496</v>
      </c>
      <c r="AB543" s="37" t="s">
        <v>2496</v>
      </c>
      <c r="AC543" s="37" t="s">
        <v>2496</v>
      </c>
      <c r="AD543" s="37" t="s">
        <v>2496</v>
      </c>
      <c r="AE543" s="37" t="s">
        <v>2496</v>
      </c>
      <c r="AF543" s="37" t="s">
        <v>2496</v>
      </c>
      <c r="AG543" s="37" t="s">
        <v>2496</v>
      </c>
      <c r="AH543" s="37" t="s">
        <v>2496</v>
      </c>
      <c r="AI543" s="37" t="s">
        <v>2496</v>
      </c>
      <c r="AJ543" s="37" t="s">
        <v>2496</v>
      </c>
      <c r="AK543" s="37" t="s">
        <v>2496</v>
      </c>
      <c r="AL543" s="37" t="s">
        <v>2496</v>
      </c>
      <c r="AM543" s="37" t="s">
        <v>8</v>
      </c>
      <c r="AN543" s="37" t="s">
        <v>116</v>
      </c>
      <c r="AO543" s="37" t="s">
        <v>140</v>
      </c>
      <c r="AP543" s="37" t="s">
        <v>143</v>
      </c>
      <c r="AQ543" s="37" t="s">
        <v>151</v>
      </c>
      <c r="AR543" s="37" t="s">
        <v>4696</v>
      </c>
      <c r="AS543" s="37"/>
      <c r="AT543" s="37" t="s">
        <v>6469</v>
      </c>
      <c r="AU543" s="37">
        <v>3132582410</v>
      </c>
      <c r="AV543" s="37"/>
      <c r="AW543" s="37">
        <v>1</v>
      </c>
      <c r="AX543" s="37" t="s">
        <v>135</v>
      </c>
      <c r="AY543" s="37" t="s">
        <v>2495</v>
      </c>
      <c r="AZ543" s="58" t="s">
        <v>3595</v>
      </c>
      <c r="BA543" s="37" t="s">
        <v>2496</v>
      </c>
      <c r="BB543" s="37" t="s">
        <v>2496</v>
      </c>
      <c r="BC543" s="37" t="s">
        <v>3654</v>
      </c>
      <c r="BD543" s="37"/>
      <c r="BE543" s="37" t="s">
        <v>2434</v>
      </c>
      <c r="BF543" s="37" t="s">
        <v>2</v>
      </c>
      <c r="BG543" s="37">
        <v>1105060780</v>
      </c>
      <c r="BH543" s="37" t="s">
        <v>6463</v>
      </c>
      <c r="BI543" s="37"/>
      <c r="BJ543" s="37" t="s">
        <v>6462</v>
      </c>
      <c r="BK543" s="37" t="s">
        <v>2740</v>
      </c>
      <c r="BL543" s="81">
        <v>34115</v>
      </c>
      <c r="BM543" s="37"/>
      <c r="BN543" s="37"/>
      <c r="BO543" s="37"/>
      <c r="BP543" s="37"/>
      <c r="BQ543" s="37"/>
      <c r="BR543" s="37"/>
      <c r="BS543" s="81"/>
      <c r="BT543" s="37"/>
      <c r="BU543" s="37"/>
      <c r="BV543" s="81"/>
      <c r="BW543" s="50" t="str">
        <f t="shared" si="46"/>
        <v/>
      </c>
      <c r="BX543" s="62"/>
      <c r="BY543" s="62"/>
      <c r="BZ543" s="62"/>
      <c r="CA543" s="37"/>
      <c r="CB543" s="37"/>
      <c r="CC543" s="37"/>
      <c r="CD543" s="37"/>
      <c r="CE543" s="37"/>
      <c r="CF543" s="37">
        <v>23</v>
      </c>
      <c r="CG543" s="81"/>
      <c r="CH543" s="50" t="str">
        <f t="shared" si="45"/>
        <v/>
      </c>
      <c r="CI543" s="62"/>
      <c r="CJ543" s="62"/>
      <c r="CK543" s="62"/>
      <c r="CL543" s="37" t="s">
        <v>2444</v>
      </c>
      <c r="CM543" s="37" t="s">
        <v>2466</v>
      </c>
      <c r="CN543" s="37" t="s">
        <v>2495</v>
      </c>
      <c r="CO543" s="81">
        <v>44823</v>
      </c>
      <c r="CP543" s="37" t="s">
        <v>2495</v>
      </c>
      <c r="CQ543" s="37"/>
      <c r="CR543" s="37"/>
      <c r="CS543" s="37"/>
      <c r="CT543" s="37"/>
      <c r="CU543" s="37"/>
      <c r="CV543" s="37"/>
      <c r="CW543" s="37"/>
      <c r="CX543" s="37"/>
      <c r="CY543" s="37"/>
      <c r="CZ543" s="37"/>
      <c r="DA543" s="37"/>
      <c r="DB543" s="37"/>
      <c r="DC5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543" s="37"/>
    </row>
    <row r="544" spans="1:108" ht="45" customHeight="1" x14ac:dyDescent="0.3">
      <c r="A544" s="158">
        <v>2611201712</v>
      </c>
      <c r="B544" s="37" t="s">
        <v>2427</v>
      </c>
      <c r="C544" s="81">
        <v>44823</v>
      </c>
      <c r="D544" s="81"/>
      <c r="E544" s="50"/>
      <c r="F544" s="50"/>
      <c r="G544" s="50"/>
      <c r="H544" s="50" t="s">
        <v>4102</v>
      </c>
      <c r="I544" s="50" t="s">
        <v>6749</v>
      </c>
      <c r="J544" s="37" t="str">
        <f>VLOOKUP(MATRIZ_PRINCIPAL_USUARIOS[[#This Row],[DUPLA]],DUPLAS[],2,0)</f>
        <v>ANGIE YARA - YORMARY MENECES</v>
      </c>
      <c r="K544" s="37" t="s">
        <v>5925</v>
      </c>
      <c r="L544" s="37" t="s">
        <v>4306</v>
      </c>
      <c r="M544" s="37" t="s">
        <v>3944</v>
      </c>
      <c r="N544" s="37" t="s">
        <v>5756</v>
      </c>
      <c r="O544" s="37" t="s">
        <v>4880</v>
      </c>
      <c r="P5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JUAN  CAMILO MORENO  BARRETO</v>
      </c>
      <c r="Q544" s="81">
        <v>43065</v>
      </c>
      <c r="R544" s="50">
        <f t="shared" ca="1" si="42"/>
        <v>5</v>
      </c>
      <c r="S544" s="50">
        <f t="shared" ca="1" si="43"/>
        <v>3</v>
      </c>
      <c r="T544" s="50">
        <f t="shared" ca="1" si="44"/>
        <v>17</v>
      </c>
      <c r="U544" s="37" t="str">
        <f ca="1">IF(MATRIZ_PRINCIPAL_USUARIOS[[#This Row],[FECHA DE NACIMIENTO]]&gt;0,CONCATENATE(R544," AÑOS ",S544," MESES ",T544," DIAS "),"")</f>
        <v xml:space="preserve">5 AÑOS 3 MESES 17 DIAS </v>
      </c>
      <c r="V5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4" s="37" t="s">
        <v>129</v>
      </c>
      <c r="X544" s="37" t="s">
        <v>9</v>
      </c>
      <c r="Y544" s="37" t="s">
        <v>45</v>
      </c>
      <c r="Z544" s="37" t="s">
        <v>45</v>
      </c>
      <c r="AA544" s="37" t="s">
        <v>2496</v>
      </c>
      <c r="AB544" s="37" t="s">
        <v>2496</v>
      </c>
      <c r="AC544" s="37" t="s">
        <v>2496</v>
      </c>
      <c r="AD544" s="37" t="s">
        <v>2496</v>
      </c>
      <c r="AE544" s="37" t="s">
        <v>2496</v>
      </c>
      <c r="AF544" s="37" t="s">
        <v>2496</v>
      </c>
      <c r="AG544" s="37" t="s">
        <v>2496</v>
      </c>
      <c r="AH544" s="37" t="s">
        <v>2496</v>
      </c>
      <c r="AI544" s="37" t="s">
        <v>2496</v>
      </c>
      <c r="AJ544" s="37" t="s">
        <v>2496</v>
      </c>
      <c r="AK544" s="37" t="s">
        <v>2496</v>
      </c>
      <c r="AL544" s="37" t="s">
        <v>2496</v>
      </c>
      <c r="AM544" s="37" t="s">
        <v>8</v>
      </c>
      <c r="AN544" s="37" t="s">
        <v>116</v>
      </c>
      <c r="AO544" s="37" t="s">
        <v>140</v>
      </c>
      <c r="AP544" s="37" t="s">
        <v>143</v>
      </c>
      <c r="AQ544" s="37" t="s">
        <v>151</v>
      </c>
      <c r="AR544" s="37" t="s">
        <v>4696</v>
      </c>
      <c r="AS544" s="37"/>
      <c r="AT544" s="37" t="s">
        <v>6454</v>
      </c>
      <c r="AU544" s="37">
        <v>3217878497</v>
      </c>
      <c r="AV544" s="37"/>
      <c r="AW544" s="37">
        <v>1</v>
      </c>
      <c r="AX544" s="37" t="s">
        <v>135</v>
      </c>
      <c r="AY544" s="37" t="s">
        <v>2495</v>
      </c>
      <c r="AZ544" s="58" t="s">
        <v>3606</v>
      </c>
      <c r="BA544" s="37" t="s">
        <v>2496</v>
      </c>
      <c r="BB544" s="37" t="s">
        <v>2496</v>
      </c>
      <c r="BC544" s="37" t="s">
        <v>3654</v>
      </c>
      <c r="BD544" s="37"/>
      <c r="BE544" s="37" t="s">
        <v>2434</v>
      </c>
      <c r="BF544" s="37" t="s">
        <v>5</v>
      </c>
      <c r="BG544" s="37"/>
      <c r="BH544" s="37" t="s">
        <v>6470</v>
      </c>
      <c r="BI544" s="37" t="s">
        <v>6471</v>
      </c>
      <c r="BJ544" s="37" t="s">
        <v>3806</v>
      </c>
      <c r="BK544" s="37" t="s">
        <v>6472</v>
      </c>
      <c r="BL544" s="81">
        <v>35530</v>
      </c>
      <c r="BM544" s="37" t="s">
        <v>9</v>
      </c>
      <c r="BN544" s="37" t="s">
        <v>45</v>
      </c>
      <c r="BO544" s="37" t="s">
        <v>45</v>
      </c>
      <c r="BP544" s="37"/>
      <c r="BQ544" s="37"/>
      <c r="BR544" s="37"/>
      <c r="BS544" s="81"/>
      <c r="BT544" s="37"/>
      <c r="BU544" s="37"/>
      <c r="BV544" s="81"/>
      <c r="BW544" s="50" t="str">
        <f t="shared" si="46"/>
        <v/>
      </c>
      <c r="BX544" s="62"/>
      <c r="BY544" s="62"/>
      <c r="BZ544" s="62"/>
      <c r="CA544" s="37" t="s">
        <v>5</v>
      </c>
      <c r="CB544" s="37"/>
      <c r="CC544" s="37" t="s">
        <v>6470</v>
      </c>
      <c r="CD544" s="37" t="s">
        <v>6471</v>
      </c>
      <c r="CE544" s="37" t="s">
        <v>3806</v>
      </c>
      <c r="CF544" s="37" t="s">
        <v>6472</v>
      </c>
      <c r="CG544" s="81">
        <v>35530</v>
      </c>
      <c r="CH544" s="50">
        <f t="shared" ca="1" si="45"/>
        <v>25</v>
      </c>
      <c r="CI544" s="62" t="s">
        <v>9</v>
      </c>
      <c r="CJ544" s="62" t="s">
        <v>45</v>
      </c>
      <c r="CK544" s="62" t="s">
        <v>45</v>
      </c>
      <c r="CL544" s="37" t="s">
        <v>2443</v>
      </c>
      <c r="CM544" s="37" t="s">
        <v>2448</v>
      </c>
      <c r="CN544" s="37" t="s">
        <v>2495</v>
      </c>
      <c r="CO544" s="81">
        <v>44823</v>
      </c>
      <c r="CP544" s="37" t="s">
        <v>2495</v>
      </c>
      <c r="CQ544" s="37" t="s">
        <v>2495</v>
      </c>
      <c r="CR544" s="37">
        <v>1</v>
      </c>
      <c r="CS544" s="37" t="s">
        <v>2495</v>
      </c>
      <c r="CT544" s="37"/>
      <c r="CU544" s="37"/>
      <c r="CV544" s="37">
        <v>29</v>
      </c>
      <c r="CW544" s="37">
        <v>1600</v>
      </c>
      <c r="CX544" s="37">
        <v>40</v>
      </c>
      <c r="CY544" s="37"/>
      <c r="CZ544" s="37">
        <v>6</v>
      </c>
      <c r="DA544" s="37"/>
      <c r="DB544" s="37"/>
      <c r="DC5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44" s="37"/>
    </row>
    <row r="545" spans="1:108" ht="45" customHeight="1" x14ac:dyDescent="0.3">
      <c r="A545" s="50">
        <v>1243858043</v>
      </c>
      <c r="B545" s="37" t="s">
        <v>2427</v>
      </c>
      <c r="C545" s="81">
        <v>44823</v>
      </c>
      <c r="D545" s="81"/>
      <c r="E545" s="50"/>
      <c r="F545" s="50"/>
      <c r="G545" s="50"/>
      <c r="H545" s="50" t="s">
        <v>4102</v>
      </c>
      <c r="I545" s="50" t="s">
        <v>6749</v>
      </c>
      <c r="J545" s="37" t="str">
        <f>VLOOKUP(MATRIZ_PRINCIPAL_USUARIOS[[#This Row],[DUPLA]],DUPLAS[],2,0)</f>
        <v>ANGIE YARA - YORMARY MENECES</v>
      </c>
      <c r="K545" s="37" t="s">
        <v>1</v>
      </c>
      <c r="L545" s="37" t="s">
        <v>4174</v>
      </c>
      <c r="M545" s="37" t="s">
        <v>2620</v>
      </c>
      <c r="N545" s="37" t="s">
        <v>5756</v>
      </c>
      <c r="O545" s="37" t="s">
        <v>6473</v>
      </c>
      <c r="P54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DAVID  SANTIAGO MORENO  ARAQUE </v>
      </c>
      <c r="Q545" s="81">
        <v>43773</v>
      </c>
      <c r="R545" s="50">
        <f t="shared" ca="1" si="42"/>
        <v>3</v>
      </c>
      <c r="S545" s="50">
        <f t="shared" ca="1" si="43"/>
        <v>4</v>
      </c>
      <c r="T545" s="50">
        <f t="shared" ca="1" si="44"/>
        <v>11</v>
      </c>
      <c r="U545" s="37" t="str">
        <f ca="1">IF(MATRIZ_PRINCIPAL_USUARIOS[[#This Row],[FECHA DE NACIMIENTO]]&gt;0,CONCATENATE(R545," AÑOS ",S545," MESES ",T545," DIAS "),"")</f>
        <v xml:space="preserve">3 AÑOS 4 MESES 11 DIAS </v>
      </c>
      <c r="V54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5" s="37" t="s">
        <v>129</v>
      </c>
      <c r="X545" s="37" t="s">
        <v>8</v>
      </c>
      <c r="Y545" s="37" t="s">
        <v>116</v>
      </c>
      <c r="Z545" s="37" t="s">
        <v>116</v>
      </c>
      <c r="AA545" s="37" t="s">
        <v>2496</v>
      </c>
      <c r="AB545" s="37" t="s">
        <v>2496</v>
      </c>
      <c r="AC545" s="37" t="s">
        <v>2496</v>
      </c>
      <c r="AD545" s="37" t="s">
        <v>2496</v>
      </c>
      <c r="AE545" s="37" t="s">
        <v>2496</v>
      </c>
      <c r="AF545" s="37" t="s">
        <v>2496</v>
      </c>
      <c r="AG545" s="37" t="s">
        <v>2496</v>
      </c>
      <c r="AH545" s="37" t="s">
        <v>2496</v>
      </c>
      <c r="AI545" s="37" t="s">
        <v>2496</v>
      </c>
      <c r="AJ545" s="37" t="s">
        <v>2496</v>
      </c>
      <c r="AK545" s="37" t="s">
        <v>2496</v>
      </c>
      <c r="AL545" s="37" t="s">
        <v>2496</v>
      </c>
      <c r="AM545" s="37" t="s">
        <v>8</v>
      </c>
      <c r="AN545" s="37" t="s">
        <v>116</v>
      </c>
      <c r="AO545" s="37" t="s">
        <v>140</v>
      </c>
      <c r="AP545" s="37" t="s">
        <v>143</v>
      </c>
      <c r="AQ545" s="37" t="s">
        <v>151</v>
      </c>
      <c r="AR545" s="37" t="s">
        <v>4696</v>
      </c>
      <c r="AS545" s="37"/>
      <c r="AT545" s="37" t="s">
        <v>6474</v>
      </c>
      <c r="AU545" s="37">
        <v>3209615461</v>
      </c>
      <c r="AV545" s="37"/>
      <c r="AW545" s="37">
        <v>1</v>
      </c>
      <c r="AX545" s="37" t="s">
        <v>135</v>
      </c>
      <c r="AY545" s="37" t="s">
        <v>2495</v>
      </c>
      <c r="AZ545" s="58" t="s">
        <v>3592</v>
      </c>
      <c r="BA545" s="37" t="s">
        <v>2496</v>
      </c>
      <c r="BB545" s="37" t="s">
        <v>2496</v>
      </c>
      <c r="BC545" s="37" t="s">
        <v>3654</v>
      </c>
      <c r="BD545" s="37"/>
      <c r="BE545" s="37" t="s">
        <v>2434</v>
      </c>
      <c r="BF545" s="37" t="s">
        <v>2</v>
      </c>
      <c r="BG545" s="37">
        <v>1000133527</v>
      </c>
      <c r="BH545" s="37" t="s">
        <v>5216</v>
      </c>
      <c r="BI545" s="37" t="s">
        <v>5727</v>
      </c>
      <c r="BJ545" s="37" t="s">
        <v>6473</v>
      </c>
      <c r="BK545" s="37" t="s">
        <v>6475</v>
      </c>
      <c r="BL545" s="81">
        <v>34204</v>
      </c>
      <c r="BM545" s="37" t="s">
        <v>8</v>
      </c>
      <c r="BN545" s="37" t="s">
        <v>116</v>
      </c>
      <c r="BO545" s="37" t="s">
        <v>116</v>
      </c>
      <c r="BP545" s="37"/>
      <c r="BQ545" s="37"/>
      <c r="BR545" s="37"/>
      <c r="BS545" s="81"/>
      <c r="BT545" s="37"/>
      <c r="BU545" s="37"/>
      <c r="BV545" s="81"/>
      <c r="BW545" s="50" t="str">
        <f t="shared" si="46"/>
        <v/>
      </c>
      <c r="BX545" s="62"/>
      <c r="BY545" s="62"/>
      <c r="BZ545" s="62"/>
      <c r="CA545" s="37" t="s">
        <v>2</v>
      </c>
      <c r="CB545" s="37">
        <v>1000133527</v>
      </c>
      <c r="CC545" s="37" t="s">
        <v>5216</v>
      </c>
      <c r="CD545" s="37" t="s">
        <v>5727</v>
      </c>
      <c r="CE545" s="37" t="s">
        <v>6473</v>
      </c>
      <c r="CF545" s="37" t="s">
        <v>6475</v>
      </c>
      <c r="CG545" s="81">
        <v>34204</v>
      </c>
      <c r="CH545" s="50">
        <f t="shared" ca="1" si="45"/>
        <v>29</v>
      </c>
      <c r="CI545" s="62" t="s">
        <v>8</v>
      </c>
      <c r="CJ545" s="62" t="s">
        <v>116</v>
      </c>
      <c r="CK545" s="62" t="s">
        <v>116</v>
      </c>
      <c r="CL545" s="37" t="s">
        <v>2443</v>
      </c>
      <c r="CM545" s="37" t="s">
        <v>2457</v>
      </c>
      <c r="CN545" s="37" t="s">
        <v>2495</v>
      </c>
      <c r="CO545" s="81">
        <v>44823</v>
      </c>
      <c r="CP545" s="37" t="s">
        <v>2495</v>
      </c>
      <c r="CQ545" s="37" t="s">
        <v>2495</v>
      </c>
      <c r="CR545" s="37">
        <v>1</v>
      </c>
      <c r="CS545" s="37" t="s">
        <v>2496</v>
      </c>
      <c r="CT545" s="37"/>
      <c r="CU545" s="37"/>
      <c r="CV545" s="37">
        <v>39</v>
      </c>
      <c r="CW545" s="37">
        <v>2875</v>
      </c>
      <c r="CX545" s="37">
        <v>49</v>
      </c>
      <c r="CY545" s="37"/>
      <c r="CZ545" s="37">
        <v>6</v>
      </c>
      <c r="DA545" s="37"/>
      <c r="DB545" s="37"/>
      <c r="DC54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45" s="37"/>
    </row>
    <row r="546" spans="1:108" ht="45" customHeight="1" x14ac:dyDescent="0.3">
      <c r="A546" s="50">
        <v>1010850706</v>
      </c>
      <c r="B546" s="37" t="s">
        <v>2427</v>
      </c>
      <c r="C546" s="81">
        <v>44823</v>
      </c>
      <c r="D546" s="81"/>
      <c r="E546" s="50"/>
      <c r="F546" s="50"/>
      <c r="G546" s="50"/>
      <c r="H546" s="50" t="s">
        <v>4102</v>
      </c>
      <c r="I546" s="50" t="s">
        <v>6749</v>
      </c>
      <c r="J546" s="37" t="str">
        <f>VLOOKUP(MATRIZ_PRINCIPAL_USUARIOS[[#This Row],[DUPLA]],DUPLAS[],2,0)</f>
        <v>ANGIE YARA - YORMARY MENECES</v>
      </c>
      <c r="K546" s="37" t="s">
        <v>1</v>
      </c>
      <c r="L546" s="37" t="s">
        <v>4121</v>
      </c>
      <c r="M546" s="37" t="s">
        <v>4165</v>
      </c>
      <c r="N546" s="37" t="s">
        <v>3975</v>
      </c>
      <c r="O546" s="37" t="s">
        <v>3808</v>
      </c>
      <c r="P54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DYLAN  SAMUEL  FLOREZ PEREZ</v>
      </c>
      <c r="Q546" s="81">
        <v>44635</v>
      </c>
      <c r="R546" s="50">
        <f t="shared" ca="1" si="42"/>
        <v>1</v>
      </c>
      <c r="S546" s="50">
        <f t="shared" ca="1" si="43"/>
        <v>0</v>
      </c>
      <c r="T546" s="50">
        <f t="shared" ca="1" si="44"/>
        <v>0</v>
      </c>
      <c r="U546" s="37" t="str">
        <f ca="1">IF(MATRIZ_PRINCIPAL_USUARIOS[[#This Row],[FECHA DE NACIMIENTO]]&gt;0,CONCATENATE(R546," AÑOS ",S546," MESES ",T546," DIAS "),"")</f>
        <v xml:space="preserve">1 AÑOS 0 MESES 0 DIAS </v>
      </c>
      <c r="V54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6" s="37" t="s">
        <v>129</v>
      </c>
      <c r="X546" s="37" t="s">
        <v>8</v>
      </c>
      <c r="Y546" s="37" t="s">
        <v>116</v>
      </c>
      <c r="Z546" s="37" t="s">
        <v>116</v>
      </c>
      <c r="AA546" s="37" t="s">
        <v>2496</v>
      </c>
      <c r="AB546" s="37" t="s">
        <v>2496</v>
      </c>
      <c r="AC546" s="37" t="s">
        <v>2496</v>
      </c>
      <c r="AD546" s="37" t="s">
        <v>2496</v>
      </c>
      <c r="AE546" s="37" t="s">
        <v>2496</v>
      </c>
      <c r="AF546" s="37" t="s">
        <v>2496</v>
      </c>
      <c r="AG546" s="37" t="s">
        <v>2496</v>
      </c>
      <c r="AH546" s="37" t="s">
        <v>2496</v>
      </c>
      <c r="AI546" s="37" t="s">
        <v>2496</v>
      </c>
      <c r="AJ546" s="37" t="s">
        <v>2496</v>
      </c>
      <c r="AK546" s="37" t="s">
        <v>2496</v>
      </c>
      <c r="AL546" s="37" t="s">
        <v>2496</v>
      </c>
      <c r="AM546" s="37" t="s">
        <v>8</v>
      </c>
      <c r="AN546" s="37" t="s">
        <v>116</v>
      </c>
      <c r="AO546" s="37" t="s">
        <v>140</v>
      </c>
      <c r="AP546" s="37" t="s">
        <v>143</v>
      </c>
      <c r="AQ546" s="37" t="s">
        <v>151</v>
      </c>
      <c r="AR546" s="37" t="s">
        <v>4696</v>
      </c>
      <c r="AS546" s="37"/>
      <c r="AT546" s="37" t="s">
        <v>6454</v>
      </c>
      <c r="AU546" s="37">
        <v>3174067070</v>
      </c>
      <c r="AV546" s="37"/>
      <c r="AW546" s="37">
        <v>1</v>
      </c>
      <c r="AX546" s="37" t="s">
        <v>135</v>
      </c>
      <c r="AY546" s="37" t="s">
        <v>2495</v>
      </c>
      <c r="AZ546" s="58" t="s">
        <v>3595</v>
      </c>
      <c r="BA546" s="37" t="s">
        <v>2496</v>
      </c>
      <c r="BB546" s="37" t="s">
        <v>2496</v>
      </c>
      <c r="BC546" s="37" t="s">
        <v>3654</v>
      </c>
      <c r="BD546" s="37"/>
      <c r="BE546" s="37" t="s">
        <v>2434</v>
      </c>
      <c r="BF546" s="37" t="s">
        <v>2</v>
      </c>
      <c r="BG546" s="37">
        <v>1054546097</v>
      </c>
      <c r="BH546" s="37" t="s">
        <v>4067</v>
      </c>
      <c r="BI546" s="37" t="s">
        <v>3777</v>
      </c>
      <c r="BJ546" s="37" t="s">
        <v>3808</v>
      </c>
      <c r="BK546" s="37" t="s">
        <v>6131</v>
      </c>
      <c r="BL546" s="81">
        <v>32027</v>
      </c>
      <c r="BM546" s="37" t="s">
        <v>8</v>
      </c>
      <c r="BN546" s="37" t="s">
        <v>20</v>
      </c>
      <c r="BO546" s="37" t="s">
        <v>3503</v>
      </c>
      <c r="BP546" s="37" t="s">
        <v>2</v>
      </c>
      <c r="BQ546" s="37">
        <v>91017521</v>
      </c>
      <c r="BR546" s="37" t="s">
        <v>6476</v>
      </c>
      <c r="BS546" s="81"/>
      <c r="BT546" s="37" t="s">
        <v>3975</v>
      </c>
      <c r="BU546" s="37" t="s">
        <v>6477</v>
      </c>
      <c r="BV546" s="81">
        <v>29919</v>
      </c>
      <c r="BW546" s="50">
        <f t="shared" ca="1" si="46"/>
        <v>41</v>
      </c>
      <c r="BX546" s="62" t="s">
        <v>8</v>
      </c>
      <c r="BY546" s="62" t="s">
        <v>19</v>
      </c>
      <c r="BZ546" s="62" t="s">
        <v>55</v>
      </c>
      <c r="CA546" s="37" t="s">
        <v>2</v>
      </c>
      <c r="CB546" s="37">
        <v>1054546097</v>
      </c>
      <c r="CC546" s="37" t="s">
        <v>4067</v>
      </c>
      <c r="CD546" s="37" t="s">
        <v>3777</v>
      </c>
      <c r="CE546" s="37" t="s">
        <v>3808</v>
      </c>
      <c r="CF546" s="37" t="s">
        <v>6131</v>
      </c>
      <c r="CG546" s="81">
        <v>32027</v>
      </c>
      <c r="CH546" s="50">
        <f t="shared" ca="1" si="45"/>
        <v>35</v>
      </c>
      <c r="CI546" s="62" t="s">
        <v>8</v>
      </c>
      <c r="CJ546" s="62" t="s">
        <v>20</v>
      </c>
      <c r="CK546" s="62" t="s">
        <v>3503</v>
      </c>
      <c r="CL546" s="37" t="s">
        <v>2444</v>
      </c>
      <c r="CM546" s="37" t="s">
        <v>2462</v>
      </c>
      <c r="CN546" s="37" t="s">
        <v>2495</v>
      </c>
      <c r="CO546" s="81">
        <v>44823</v>
      </c>
      <c r="CP546" s="37" t="s">
        <v>2495</v>
      </c>
      <c r="CQ546" s="37" t="s">
        <v>2495</v>
      </c>
      <c r="CR546" s="37">
        <v>1</v>
      </c>
      <c r="CS546" s="37" t="s">
        <v>2496</v>
      </c>
      <c r="CT546" s="37"/>
      <c r="CU546" s="37"/>
      <c r="CV546" s="37">
        <v>34</v>
      </c>
      <c r="CW546" s="37">
        <v>1670</v>
      </c>
      <c r="CX546" s="37">
        <v>42</v>
      </c>
      <c r="CY546" s="37"/>
      <c r="CZ546" s="37">
        <v>6</v>
      </c>
      <c r="DA546" s="37"/>
      <c r="DB546" s="37"/>
      <c r="DC54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46" s="37"/>
    </row>
    <row r="547" spans="1:108" ht="45" customHeight="1" x14ac:dyDescent="0.3">
      <c r="A547" s="50">
        <v>1031172814</v>
      </c>
      <c r="B547" s="37" t="s">
        <v>2427</v>
      </c>
      <c r="C547" s="81">
        <v>44823</v>
      </c>
      <c r="D547" s="81"/>
      <c r="E547" s="50"/>
      <c r="F547" s="50"/>
      <c r="G547" s="50"/>
      <c r="H547" s="50" t="s">
        <v>4102</v>
      </c>
      <c r="I547" s="50" t="s">
        <v>6749</v>
      </c>
      <c r="J547" s="37" t="str">
        <f>VLOOKUP(MATRIZ_PRINCIPAL_USUARIOS[[#This Row],[DUPLA]],DUPLAS[],2,0)</f>
        <v>ANGIE YARA - YORMARY MENECES</v>
      </c>
      <c r="K547" s="37" t="s">
        <v>2</v>
      </c>
      <c r="L547" s="37" t="s">
        <v>4509</v>
      </c>
      <c r="M547" s="37" t="s">
        <v>4510</v>
      </c>
      <c r="N547" s="37" t="s">
        <v>4318</v>
      </c>
      <c r="O547" s="37" t="s">
        <v>3806</v>
      </c>
      <c r="P54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ANGIE  PAOLA  AMAYA  MORENO</v>
      </c>
      <c r="Q547" s="81">
        <v>35728</v>
      </c>
      <c r="R547" s="50">
        <f t="shared" ca="1" si="42"/>
        <v>25</v>
      </c>
      <c r="S547" s="50">
        <f t="shared" ca="1" si="43"/>
        <v>4</v>
      </c>
      <c r="T547" s="50">
        <f t="shared" ca="1" si="44"/>
        <v>18</v>
      </c>
      <c r="U547" s="37" t="str">
        <f ca="1">IF(MATRIZ_PRINCIPAL_USUARIOS[[#This Row],[FECHA DE NACIMIENTO]]&gt;0,CONCATENATE(R547," AÑOS ",S547," MESES ",T547," DIAS "),"")</f>
        <v xml:space="preserve">25 AÑOS 4 MESES 18 DIAS </v>
      </c>
      <c r="V54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547" s="37" t="s">
        <v>130</v>
      </c>
      <c r="X547" s="37" t="s">
        <v>8</v>
      </c>
      <c r="Y547" s="37" t="s">
        <v>116</v>
      </c>
      <c r="Z547" s="37" t="s">
        <v>116</v>
      </c>
      <c r="AA547" s="37" t="s">
        <v>2496</v>
      </c>
      <c r="AB547" s="37" t="s">
        <v>2496</v>
      </c>
      <c r="AC547" s="37" t="s">
        <v>2496</v>
      </c>
      <c r="AD547" s="37" t="s">
        <v>2496</v>
      </c>
      <c r="AE547" s="37" t="s">
        <v>2496</v>
      </c>
      <c r="AF547" s="37" t="s">
        <v>2496</v>
      </c>
      <c r="AG547" s="37" t="s">
        <v>2496</v>
      </c>
      <c r="AH547" s="37" t="s">
        <v>2496</v>
      </c>
      <c r="AI547" s="37" t="s">
        <v>2496</v>
      </c>
      <c r="AJ547" s="37" t="s">
        <v>2496</v>
      </c>
      <c r="AK547" s="37" t="s">
        <v>2496</v>
      </c>
      <c r="AL547" s="37" t="s">
        <v>2496</v>
      </c>
      <c r="AM547" s="37" t="s">
        <v>8</v>
      </c>
      <c r="AN547" s="37" t="s">
        <v>116</v>
      </c>
      <c r="AO547" s="37" t="s">
        <v>140</v>
      </c>
      <c r="AP547" s="37" t="s">
        <v>143</v>
      </c>
      <c r="AQ547" s="37" t="s">
        <v>151</v>
      </c>
      <c r="AR547" s="37" t="s">
        <v>4696</v>
      </c>
      <c r="AS547" s="37"/>
      <c r="AT547" s="37" t="s">
        <v>6478</v>
      </c>
      <c r="AU547" s="37">
        <v>3223985308</v>
      </c>
      <c r="AV547" s="37"/>
      <c r="AW547" s="37">
        <v>1</v>
      </c>
      <c r="AX547" s="37" t="s">
        <v>135</v>
      </c>
      <c r="AY547" s="37" t="s">
        <v>2495</v>
      </c>
      <c r="AZ547" s="58" t="s">
        <v>3590</v>
      </c>
      <c r="BA547" s="37" t="s">
        <v>2496</v>
      </c>
      <c r="BB547" s="37" t="s">
        <v>2496</v>
      </c>
      <c r="BC547" s="37" t="s">
        <v>3654</v>
      </c>
      <c r="BD547" s="37"/>
      <c r="BE547" s="37" t="s">
        <v>2437</v>
      </c>
      <c r="BF547" s="37" t="s">
        <v>2</v>
      </c>
      <c r="BG547" s="37">
        <v>1023015632</v>
      </c>
      <c r="BH547" s="37" t="s">
        <v>6479</v>
      </c>
      <c r="BI547" s="37" t="s">
        <v>3860</v>
      </c>
      <c r="BJ547" s="37" t="s">
        <v>6480</v>
      </c>
      <c r="BK547" s="37" t="s">
        <v>4013</v>
      </c>
      <c r="BL547" s="81">
        <v>35321</v>
      </c>
      <c r="BM547" s="37" t="s">
        <v>8</v>
      </c>
      <c r="BN547" s="37" t="s">
        <v>116</v>
      </c>
      <c r="BO547" s="37" t="s">
        <v>116</v>
      </c>
      <c r="BP547" s="37"/>
      <c r="BQ547" s="37"/>
      <c r="BR547" s="37"/>
      <c r="BS547" s="81"/>
      <c r="BT547" s="37"/>
      <c r="BU547" s="37"/>
      <c r="BV547" s="81"/>
      <c r="BW547" s="50" t="str">
        <f t="shared" si="46"/>
        <v/>
      </c>
      <c r="BX547" s="62"/>
      <c r="BY547" s="62"/>
      <c r="BZ547" s="62"/>
      <c r="CA547" s="37"/>
      <c r="CB547" s="37"/>
      <c r="CC547" s="37"/>
      <c r="CD547" s="37"/>
      <c r="CE547" s="37"/>
      <c r="CF547" s="37"/>
      <c r="CG547" s="81"/>
      <c r="CH547" s="50" t="str">
        <f t="shared" si="45"/>
        <v/>
      </c>
      <c r="CI547" s="62"/>
      <c r="CJ547" s="62"/>
      <c r="CK547" s="62"/>
      <c r="CL547" s="37" t="s">
        <v>2445</v>
      </c>
      <c r="CM547" s="37" t="s">
        <v>2486</v>
      </c>
      <c r="CN547" s="37" t="s">
        <v>2496</v>
      </c>
      <c r="CO547" s="81">
        <v>44823</v>
      </c>
      <c r="CP547" s="37"/>
      <c r="CQ547" s="37"/>
      <c r="CR547" s="37"/>
      <c r="CS547" s="37"/>
      <c r="CT547" s="37"/>
      <c r="CU547" s="37"/>
      <c r="CV547" s="37"/>
      <c r="CW547" s="37"/>
      <c r="CX547" s="37"/>
      <c r="CY547" s="37"/>
      <c r="CZ547" s="37"/>
      <c r="DA547" s="37"/>
      <c r="DB547" s="37" t="s">
        <v>6481</v>
      </c>
      <c r="DC54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547" s="37"/>
    </row>
    <row r="548" spans="1:108" ht="45" customHeight="1" x14ac:dyDescent="0.3">
      <c r="A548" s="158">
        <v>2092021054</v>
      </c>
      <c r="B548" s="37" t="s">
        <v>2427</v>
      </c>
      <c r="C548" s="81">
        <v>44823</v>
      </c>
      <c r="D548" s="81"/>
      <c r="E548" s="50"/>
      <c r="F548" s="50"/>
      <c r="G548" s="50"/>
      <c r="H548" s="50" t="s">
        <v>4102</v>
      </c>
      <c r="I548" s="50" t="s">
        <v>6749</v>
      </c>
      <c r="J548" s="37" t="str">
        <f>VLOOKUP(MATRIZ_PRINCIPAL_USUARIOS[[#This Row],[DUPLA]],DUPLAS[],2,0)</f>
        <v>ANGIE YARA - YORMARY MENECES</v>
      </c>
      <c r="K548" s="37" t="s">
        <v>5925</v>
      </c>
      <c r="L548" s="37" t="s">
        <v>3773</v>
      </c>
      <c r="M548" s="37" t="s">
        <v>6482</v>
      </c>
      <c r="N548" s="37" t="s">
        <v>6483</v>
      </c>
      <c r="O548" s="37" t="s">
        <v>6484</v>
      </c>
      <c r="P54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SAMUEL IMANOL VIERA  MONTESINO </v>
      </c>
      <c r="Q548" s="81">
        <v>44441</v>
      </c>
      <c r="R548" s="50">
        <f t="shared" ca="1" si="42"/>
        <v>1</v>
      </c>
      <c r="S548" s="50">
        <f t="shared" ca="1" si="43"/>
        <v>6</v>
      </c>
      <c r="T548" s="50">
        <f t="shared" ca="1" si="44"/>
        <v>13</v>
      </c>
      <c r="U548" s="37" t="str">
        <f ca="1">IF(MATRIZ_PRINCIPAL_USUARIOS[[#This Row],[FECHA DE NACIMIENTO]]&gt;0,CONCATENATE(R548," AÑOS ",S548," MESES ",T548," DIAS "),"")</f>
        <v xml:space="preserve">1 AÑOS 6 MESES 13 DIAS </v>
      </c>
      <c r="V54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8" s="37" t="s">
        <v>129</v>
      </c>
      <c r="X548" s="37" t="s">
        <v>8</v>
      </c>
      <c r="Y548" s="37" t="s">
        <v>116</v>
      </c>
      <c r="Z548" s="37" t="s">
        <v>116</v>
      </c>
      <c r="AA548" s="37" t="s">
        <v>2496</v>
      </c>
      <c r="AB548" s="37" t="s">
        <v>2496</v>
      </c>
      <c r="AC548" s="37" t="s">
        <v>2496</v>
      </c>
      <c r="AD548" s="37" t="s">
        <v>2496</v>
      </c>
      <c r="AE548" s="37" t="s">
        <v>2496</v>
      </c>
      <c r="AF548" s="37" t="s">
        <v>2496</v>
      </c>
      <c r="AG548" s="37" t="s">
        <v>2496</v>
      </c>
      <c r="AH548" s="37" t="s">
        <v>2496</v>
      </c>
      <c r="AI548" s="37" t="s">
        <v>2496</v>
      </c>
      <c r="AJ548" s="37" t="s">
        <v>2496</v>
      </c>
      <c r="AK548" s="37" t="s">
        <v>2496</v>
      </c>
      <c r="AL548" s="37" t="s">
        <v>2496</v>
      </c>
      <c r="AM548" s="37" t="s">
        <v>8</v>
      </c>
      <c r="AN548" s="37" t="s">
        <v>116</v>
      </c>
      <c r="AO548" s="37" t="s">
        <v>140</v>
      </c>
      <c r="AP548" s="37" t="s">
        <v>143</v>
      </c>
      <c r="AQ548" s="37" t="s">
        <v>151</v>
      </c>
      <c r="AR548" s="37" t="s">
        <v>4696</v>
      </c>
      <c r="AS548" s="37"/>
      <c r="AT548" s="37" t="s">
        <v>6454</v>
      </c>
      <c r="AU548" s="37">
        <v>3212417552</v>
      </c>
      <c r="AV548" s="37"/>
      <c r="AW548" s="37">
        <v>1</v>
      </c>
      <c r="AX548" s="37" t="s">
        <v>135</v>
      </c>
      <c r="AY548" s="37" t="s">
        <v>2496</v>
      </c>
      <c r="AZ548" s="58"/>
      <c r="BA548" s="37" t="s">
        <v>2496</v>
      </c>
      <c r="BB548" s="37" t="s">
        <v>2496</v>
      </c>
      <c r="BC548" s="37" t="s">
        <v>3654</v>
      </c>
      <c r="BD548" s="37"/>
      <c r="BE548" s="37" t="s">
        <v>2434</v>
      </c>
      <c r="BF548" s="37" t="s">
        <v>5</v>
      </c>
      <c r="BG548" s="37"/>
      <c r="BH548" s="37" t="s">
        <v>6485</v>
      </c>
      <c r="BI548" s="37" t="s">
        <v>6486</v>
      </c>
      <c r="BJ548" s="37" t="s">
        <v>6484</v>
      </c>
      <c r="BK548" s="37" t="s">
        <v>3877</v>
      </c>
      <c r="BL548" s="81">
        <v>30468</v>
      </c>
      <c r="BM548" s="37" t="s">
        <v>9</v>
      </c>
      <c r="BN548" s="37" t="s">
        <v>45</v>
      </c>
      <c r="BO548" s="37" t="s">
        <v>45</v>
      </c>
      <c r="BP548" s="37" t="s">
        <v>5</v>
      </c>
      <c r="BQ548" s="37"/>
      <c r="BR548" s="37" t="s">
        <v>4313</v>
      </c>
      <c r="BS548" s="81"/>
      <c r="BT548" s="37" t="s">
        <v>6483</v>
      </c>
      <c r="BU548" s="37" t="s">
        <v>6487</v>
      </c>
      <c r="BV548" s="81">
        <v>31994</v>
      </c>
      <c r="BW548" s="50">
        <f t="shared" ca="1" si="46"/>
        <v>35</v>
      </c>
      <c r="BX548" s="62" t="s">
        <v>9</v>
      </c>
      <c r="BY548" s="62" t="s">
        <v>45</v>
      </c>
      <c r="BZ548" s="62" t="s">
        <v>45</v>
      </c>
      <c r="CA548" s="37" t="s">
        <v>5</v>
      </c>
      <c r="CB548" s="37"/>
      <c r="CC548" s="37" t="s">
        <v>6485</v>
      </c>
      <c r="CD548" s="37" t="s">
        <v>6486</v>
      </c>
      <c r="CE548" s="37" t="s">
        <v>6484</v>
      </c>
      <c r="CF548" s="37" t="s">
        <v>3877</v>
      </c>
      <c r="CG548" s="81">
        <v>30468</v>
      </c>
      <c r="CH548" s="50">
        <f t="shared" ca="1" si="45"/>
        <v>39</v>
      </c>
      <c r="CI548" s="62" t="s">
        <v>9</v>
      </c>
      <c r="CJ548" s="62" t="s">
        <v>45</v>
      </c>
      <c r="CK548" s="62" t="s">
        <v>45</v>
      </c>
      <c r="CL548" s="37" t="s">
        <v>2490</v>
      </c>
      <c r="CM548" s="37" t="s">
        <v>2490</v>
      </c>
      <c r="CN548" s="37" t="s">
        <v>2495</v>
      </c>
      <c r="CO548" s="81">
        <v>44823</v>
      </c>
      <c r="CP548" s="37" t="s">
        <v>2495</v>
      </c>
      <c r="CQ548" s="37" t="s">
        <v>2495</v>
      </c>
      <c r="CR548" s="37">
        <v>1</v>
      </c>
      <c r="CS548" s="37" t="s">
        <v>2496</v>
      </c>
      <c r="CT548" s="37"/>
      <c r="CU548" s="37"/>
      <c r="CV548" s="37">
        <v>39</v>
      </c>
      <c r="CW548" s="37">
        <v>2750</v>
      </c>
      <c r="CX548" s="37">
        <v>52</v>
      </c>
      <c r="CY548" s="37"/>
      <c r="CZ548" s="37">
        <v>6</v>
      </c>
      <c r="DA548" s="37"/>
      <c r="DB548" s="37"/>
      <c r="DC54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48" s="37"/>
    </row>
    <row r="549" spans="1:108" ht="45" customHeight="1" x14ac:dyDescent="0.3">
      <c r="A549" s="50">
        <v>1023048734</v>
      </c>
      <c r="B549" s="37" t="s">
        <v>2428</v>
      </c>
      <c r="C549" s="81">
        <v>44823</v>
      </c>
      <c r="D549" s="81">
        <v>44824</v>
      </c>
      <c r="E549" s="50" t="e">
        <f>VLOOKUP(MATRIZ_PRINCIPAL_USUARIOS[[#This Row],[NUMERO DE DOCUMENTO]],#REF!,2,0)</f>
        <v>#REF!</v>
      </c>
      <c r="F549" s="50" t="e">
        <f>VLOOKUP(MATRIZ_PRINCIPAL_USUARIOS[[#This Row],[NOMBRE COMPLETO]],$E$659:$E$682,1,0)</f>
        <v>#N/A</v>
      </c>
      <c r="G549" s="50"/>
      <c r="H549" s="50" t="s">
        <v>4102</v>
      </c>
      <c r="I549" s="50" t="s">
        <v>6749</v>
      </c>
      <c r="J549" s="37" t="str">
        <f>VLOOKUP(MATRIZ_PRINCIPAL_USUARIOS[[#This Row],[DUPLA]],DUPLAS[],2,0)</f>
        <v>ANGIE YARA - YORMARY MENECES</v>
      </c>
      <c r="K549" s="37" t="s">
        <v>1</v>
      </c>
      <c r="L549" s="37" t="s">
        <v>4187</v>
      </c>
      <c r="M549" s="37" t="s">
        <v>3882</v>
      </c>
      <c r="N549" s="37" t="s">
        <v>5671</v>
      </c>
      <c r="O549" s="37" t="s">
        <v>3772</v>
      </c>
      <c r="P54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 MATEO MARQUEZ SALAZAR</v>
      </c>
      <c r="Q549" s="81">
        <v>44752</v>
      </c>
      <c r="R549" s="50">
        <f t="shared" ca="1" si="42"/>
        <v>0</v>
      </c>
      <c r="S549" s="50">
        <f t="shared" ca="1" si="43"/>
        <v>8</v>
      </c>
      <c r="T549" s="50">
        <f t="shared" ca="1" si="44"/>
        <v>5</v>
      </c>
      <c r="U549" s="37" t="str">
        <f ca="1">IF(MATRIZ_PRINCIPAL_USUARIOS[[#This Row],[FECHA DE NACIMIENTO]]&gt;0,CONCATENATE(R549," AÑOS ",S549," MESES ",T549," DIAS "),"")</f>
        <v xml:space="preserve">0 AÑOS 8 MESES 5 DIAS </v>
      </c>
      <c r="V54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49" s="37" t="s">
        <v>129</v>
      </c>
      <c r="X549" s="37" t="s">
        <v>8</v>
      </c>
      <c r="Y549" s="37" t="s">
        <v>116</v>
      </c>
      <c r="Z549" s="37" t="s">
        <v>116</v>
      </c>
      <c r="AA549" s="37" t="s">
        <v>2496</v>
      </c>
      <c r="AB549" s="37" t="s">
        <v>2496</v>
      </c>
      <c r="AC549" s="37" t="s">
        <v>2496</v>
      </c>
      <c r="AD549" s="37" t="s">
        <v>2496</v>
      </c>
      <c r="AE549" s="37" t="s">
        <v>2496</v>
      </c>
      <c r="AF549" s="37" t="s">
        <v>2496</v>
      </c>
      <c r="AG549" s="37" t="s">
        <v>2496</v>
      </c>
      <c r="AH549" s="37" t="s">
        <v>2496</v>
      </c>
      <c r="AI549" s="37" t="s">
        <v>2496</v>
      </c>
      <c r="AJ549" s="37" t="s">
        <v>2496</v>
      </c>
      <c r="AK549" s="37" t="s">
        <v>2496</v>
      </c>
      <c r="AL549" s="37" t="s">
        <v>2496</v>
      </c>
      <c r="AM549" s="37" t="s">
        <v>8</v>
      </c>
      <c r="AN549" s="37" t="s">
        <v>116</v>
      </c>
      <c r="AO549" s="37" t="s">
        <v>140</v>
      </c>
      <c r="AP549" s="37" t="s">
        <v>143</v>
      </c>
      <c r="AQ549" s="37" t="s">
        <v>151</v>
      </c>
      <c r="AR549" s="37" t="s">
        <v>4696</v>
      </c>
      <c r="AS549" s="37"/>
      <c r="AT549" s="37" t="s">
        <v>6454</v>
      </c>
      <c r="AU549" s="37">
        <v>3123919971</v>
      </c>
      <c r="AV549" s="37"/>
      <c r="AW549" s="37">
        <v>1</v>
      </c>
      <c r="AX549" s="37" t="s">
        <v>135</v>
      </c>
      <c r="AY549" s="37" t="s">
        <v>2495</v>
      </c>
      <c r="AZ549" s="58" t="s">
        <v>3604</v>
      </c>
      <c r="BA549" s="37" t="s">
        <v>2496</v>
      </c>
      <c r="BB549" s="37" t="s">
        <v>2496</v>
      </c>
      <c r="BC549" s="37" t="s">
        <v>3654</v>
      </c>
      <c r="BD549" s="37"/>
      <c r="BE549" s="37" t="s">
        <v>2434</v>
      </c>
      <c r="BF549" s="37" t="s">
        <v>2</v>
      </c>
      <c r="BG549" s="37">
        <v>1033731314</v>
      </c>
      <c r="BH549" s="37" t="s">
        <v>3869</v>
      </c>
      <c r="BI549" s="37" t="s">
        <v>6488</v>
      </c>
      <c r="BJ549" s="37" t="s">
        <v>3772</v>
      </c>
      <c r="BK549" s="37" t="s">
        <v>3788</v>
      </c>
      <c r="BL549" s="81">
        <v>33295</v>
      </c>
      <c r="BM549" s="37" t="s">
        <v>8</v>
      </c>
      <c r="BN549" s="37" t="s">
        <v>116</v>
      </c>
      <c r="BO549" s="37" t="s">
        <v>116</v>
      </c>
      <c r="BP549" s="37" t="s">
        <v>2</v>
      </c>
      <c r="BQ549" s="37">
        <v>1033710232</v>
      </c>
      <c r="BR549" s="37" t="s">
        <v>3934</v>
      </c>
      <c r="BS549" s="81" t="s">
        <v>6489</v>
      </c>
      <c r="BT549" s="37" t="s">
        <v>5676</v>
      </c>
      <c r="BU549" s="37" t="s">
        <v>6490</v>
      </c>
      <c r="BV549" s="81">
        <v>32663</v>
      </c>
      <c r="BW549" s="50">
        <f t="shared" ca="1" si="46"/>
        <v>33</v>
      </c>
      <c r="BX549" s="62" t="s">
        <v>8</v>
      </c>
      <c r="BY549" s="62" t="s">
        <v>116</v>
      </c>
      <c r="BZ549" s="62" t="s">
        <v>116</v>
      </c>
      <c r="CA549" s="37" t="s">
        <v>2</v>
      </c>
      <c r="CB549" s="37">
        <v>1033731314</v>
      </c>
      <c r="CC549" s="37" t="s">
        <v>3869</v>
      </c>
      <c r="CD549" s="37" t="s">
        <v>6488</v>
      </c>
      <c r="CE549" s="37" t="s">
        <v>3772</v>
      </c>
      <c r="CF549" s="37" t="s">
        <v>3788</v>
      </c>
      <c r="CG549" s="81">
        <v>33295</v>
      </c>
      <c r="CH549" s="50">
        <f t="shared" ca="1" si="45"/>
        <v>32</v>
      </c>
      <c r="CI549" s="62" t="s">
        <v>8</v>
      </c>
      <c r="CJ549" s="62" t="s">
        <v>116</v>
      </c>
      <c r="CK549" s="62" t="s">
        <v>116</v>
      </c>
      <c r="CL549" s="37" t="s">
        <v>2444</v>
      </c>
      <c r="CM549" s="37" t="s">
        <v>2460</v>
      </c>
      <c r="CN549" s="37" t="s">
        <v>2495</v>
      </c>
      <c r="CO549" s="81">
        <v>44823</v>
      </c>
      <c r="CP549" s="37" t="s">
        <v>2495</v>
      </c>
      <c r="CQ549" s="37" t="s">
        <v>2495</v>
      </c>
      <c r="CR549" s="37">
        <v>1</v>
      </c>
      <c r="CS549" s="37" t="s">
        <v>2496</v>
      </c>
      <c r="CT549" s="37"/>
      <c r="CU549" s="37"/>
      <c r="CV549" s="37">
        <v>39</v>
      </c>
      <c r="CW549" s="37">
        <v>2790</v>
      </c>
      <c r="CX549" s="37">
        <v>49</v>
      </c>
      <c r="CY549" s="37"/>
      <c r="CZ549" s="37"/>
      <c r="DA549" s="37" t="s">
        <v>6091</v>
      </c>
      <c r="DB549" s="37"/>
      <c r="DC54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49" s="37"/>
    </row>
    <row r="550" spans="1:108" ht="45" customHeight="1" x14ac:dyDescent="0.3">
      <c r="A550" s="157" t="s">
        <v>6496</v>
      </c>
      <c r="B550" s="37" t="s">
        <v>2427</v>
      </c>
      <c r="C550" s="81">
        <v>44823</v>
      </c>
      <c r="D550" s="81"/>
      <c r="E550" s="50"/>
      <c r="F550" s="50"/>
      <c r="G550" s="50"/>
      <c r="H550" s="50" t="s">
        <v>4102</v>
      </c>
      <c r="I550" s="50" t="s">
        <v>5619</v>
      </c>
      <c r="J550" s="37" t="str">
        <f>VLOOKUP(MATRIZ_PRINCIPAL_USUARIOS[[#This Row],[DUPLA]],DUPLAS[],2,0)</f>
        <v>PAOLA</v>
      </c>
      <c r="K550" s="37" t="s">
        <v>5</v>
      </c>
      <c r="L550" s="37" t="s">
        <v>6491</v>
      </c>
      <c r="M550" s="37" t="s">
        <v>4162</v>
      </c>
      <c r="N550" s="37" t="s">
        <v>6492</v>
      </c>
      <c r="O550" s="37" t="s">
        <v>6184</v>
      </c>
      <c r="P55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ROXANA  CAROLINA  SOTO  URDANETA </v>
      </c>
      <c r="Q550" s="81">
        <v>37952</v>
      </c>
      <c r="R550" s="50">
        <f t="shared" ca="1" si="42"/>
        <v>19</v>
      </c>
      <c r="S550" s="50">
        <f t="shared" ca="1" si="43"/>
        <v>3</v>
      </c>
      <c r="T550" s="50">
        <f t="shared" ca="1" si="44"/>
        <v>16</v>
      </c>
      <c r="U550" s="37" t="str">
        <f ca="1">IF(MATRIZ_PRINCIPAL_USUARIOS[[#This Row],[FECHA DE NACIMIENTO]]&gt;0,CONCATENATE(R550," AÑOS ",S550," MESES ",T550," DIAS "),"")</f>
        <v xml:space="preserve">19 AÑOS 3 MESES 16 DIAS </v>
      </c>
      <c r="V55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550" s="37" t="s">
        <v>130</v>
      </c>
      <c r="X550" s="37" t="s">
        <v>9</v>
      </c>
      <c r="Y550" s="37" t="s">
        <v>45</v>
      </c>
      <c r="Z550" s="37" t="s">
        <v>45</v>
      </c>
      <c r="AA550" s="37" t="s">
        <v>2496</v>
      </c>
      <c r="AB550" s="37" t="s">
        <v>2496</v>
      </c>
      <c r="AC550" s="37" t="s">
        <v>2496</v>
      </c>
      <c r="AD550" s="37" t="s">
        <v>2496</v>
      </c>
      <c r="AE550" s="37" t="s">
        <v>2496</v>
      </c>
      <c r="AF550" s="37" t="s">
        <v>2496</v>
      </c>
      <c r="AG550" s="37" t="s">
        <v>2496</v>
      </c>
      <c r="AH550" s="37" t="s">
        <v>2496</v>
      </c>
      <c r="AI550" s="37" t="s">
        <v>2496</v>
      </c>
      <c r="AJ550" s="37" t="s">
        <v>2496</v>
      </c>
      <c r="AK550" s="37" t="s">
        <v>2496</v>
      </c>
      <c r="AL550" s="37" t="s">
        <v>2496</v>
      </c>
      <c r="AM550" s="37" t="s">
        <v>8</v>
      </c>
      <c r="AN550" s="37" t="s">
        <v>116</v>
      </c>
      <c r="AO550" s="37" t="s">
        <v>140</v>
      </c>
      <c r="AP550" s="37" t="s">
        <v>143</v>
      </c>
      <c r="AQ550" s="37" t="s">
        <v>151</v>
      </c>
      <c r="AR550" s="37" t="s">
        <v>4696</v>
      </c>
      <c r="AS550" s="37"/>
      <c r="AT550" s="37" t="s">
        <v>6454</v>
      </c>
      <c r="AU550" s="37">
        <v>3246176340</v>
      </c>
      <c r="AV550" s="37"/>
      <c r="AW550" s="37">
        <v>1</v>
      </c>
      <c r="AX550" s="37" t="s">
        <v>135</v>
      </c>
      <c r="AY550" s="37" t="s">
        <v>2496</v>
      </c>
      <c r="AZ550" s="58"/>
      <c r="BA550" s="37" t="s">
        <v>2496</v>
      </c>
      <c r="BB550" s="37" t="s">
        <v>2496</v>
      </c>
      <c r="BC550" s="37" t="s">
        <v>3654</v>
      </c>
      <c r="BD550" s="37"/>
      <c r="BE550" s="37" t="s">
        <v>2437</v>
      </c>
      <c r="BF550" s="37" t="s">
        <v>2</v>
      </c>
      <c r="BG550" s="37">
        <v>1143168382</v>
      </c>
      <c r="BH550" s="37" t="s">
        <v>6493</v>
      </c>
      <c r="BI550" s="37" t="s">
        <v>4174</v>
      </c>
      <c r="BJ550" s="37" t="s">
        <v>4829</v>
      </c>
      <c r="BK550" s="37" t="s">
        <v>6494</v>
      </c>
      <c r="BL550" s="81">
        <v>35686</v>
      </c>
      <c r="BM550" s="37" t="s">
        <v>8</v>
      </c>
      <c r="BN550" s="37" t="s">
        <v>2642</v>
      </c>
      <c r="BO550" s="37" t="s">
        <v>2663</v>
      </c>
      <c r="BP550" s="37"/>
      <c r="BQ550" s="37"/>
      <c r="BR550" s="37"/>
      <c r="BS550" s="81"/>
      <c r="BT550" s="37"/>
      <c r="BU550" s="37"/>
      <c r="BV550" s="81"/>
      <c r="BW550" s="50" t="str">
        <f t="shared" si="46"/>
        <v/>
      </c>
      <c r="BX550" s="62"/>
      <c r="BY550" s="62"/>
      <c r="BZ550" s="62"/>
      <c r="CA550" s="37"/>
      <c r="CB550" s="37"/>
      <c r="CC550" s="37"/>
      <c r="CD550" s="37"/>
      <c r="CE550" s="37"/>
      <c r="CF550" s="37"/>
      <c r="CG550" s="81"/>
      <c r="CH550" s="50" t="str">
        <f t="shared" si="45"/>
        <v/>
      </c>
      <c r="CI550" s="62"/>
      <c r="CJ550" s="62"/>
      <c r="CK550" s="62"/>
      <c r="CL550" s="37" t="s">
        <v>2490</v>
      </c>
      <c r="CM550" s="37" t="s">
        <v>2490</v>
      </c>
      <c r="CN550" s="37" t="s">
        <v>2495</v>
      </c>
      <c r="CO550" s="81">
        <v>44823</v>
      </c>
      <c r="CP550" s="37" t="s">
        <v>2496</v>
      </c>
      <c r="CQ550" s="37" t="s">
        <v>2496</v>
      </c>
      <c r="CR550" s="37"/>
      <c r="CS550" s="37"/>
      <c r="CT550" s="37"/>
      <c r="CU550" s="37"/>
      <c r="CV550" s="37"/>
      <c r="CW550" s="37"/>
      <c r="CX550" s="37"/>
      <c r="CY550" s="37"/>
      <c r="CZ550" s="37"/>
      <c r="DA550" s="37"/>
      <c r="DB550" s="37" t="s">
        <v>6495</v>
      </c>
      <c r="DC55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550" s="37"/>
    </row>
    <row r="551" spans="1:108" ht="45" customHeight="1" x14ac:dyDescent="0.3">
      <c r="A551" s="50">
        <v>1146148428</v>
      </c>
      <c r="B551" s="37" t="s">
        <v>2427</v>
      </c>
      <c r="C551" s="81">
        <v>44824</v>
      </c>
      <c r="D551" s="81"/>
      <c r="E551" s="50"/>
      <c r="F551" s="50"/>
      <c r="G551" s="50"/>
      <c r="H551" s="50" t="s">
        <v>4102</v>
      </c>
      <c r="I551" s="50" t="s">
        <v>6749</v>
      </c>
      <c r="J551" s="37" t="str">
        <f>VLOOKUP(MATRIZ_PRINCIPAL_USUARIOS[[#This Row],[DUPLA]],DUPLAS[],2,0)</f>
        <v>ANGIE YARA - YORMARY MENECES</v>
      </c>
      <c r="K551" s="37" t="s">
        <v>1</v>
      </c>
      <c r="L551" s="37" t="s">
        <v>6507</v>
      </c>
      <c r="M551" s="37" t="s">
        <v>3719</v>
      </c>
      <c r="N551" s="37" t="s">
        <v>6508</v>
      </c>
      <c r="O551" s="37" t="s">
        <v>3975</v>
      </c>
      <c r="P55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AHMANET SAMANTHA PUERTA  FLOREZ</v>
      </c>
      <c r="Q551" s="81">
        <v>44036</v>
      </c>
      <c r="R551" s="50">
        <f t="shared" ca="1" si="42"/>
        <v>2</v>
      </c>
      <c r="S551" s="50">
        <f t="shared" ca="1" si="43"/>
        <v>7</v>
      </c>
      <c r="T551" s="50">
        <f t="shared" ca="1" si="44"/>
        <v>19</v>
      </c>
      <c r="U551" s="37" t="str">
        <f ca="1">IF(MATRIZ_PRINCIPAL_USUARIOS[[#This Row],[FECHA DE NACIMIENTO]]&gt;0,CONCATENATE(R551," AÑOS ",S551," MESES ",T551," DIAS "),"")</f>
        <v xml:space="preserve">2 AÑOS 7 MESES 19 DIAS </v>
      </c>
      <c r="V55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1" s="37" t="s">
        <v>130</v>
      </c>
      <c r="X551" s="37" t="s">
        <v>8</v>
      </c>
      <c r="Y551" s="37" t="s">
        <v>116</v>
      </c>
      <c r="Z551" s="37" t="s">
        <v>116</v>
      </c>
      <c r="AA551" s="37" t="s">
        <v>2496</v>
      </c>
      <c r="AB551" s="37" t="s">
        <v>2496</v>
      </c>
      <c r="AC551" s="37" t="s">
        <v>2496</v>
      </c>
      <c r="AD551" s="37" t="s">
        <v>2496</v>
      </c>
      <c r="AE551" s="37" t="s">
        <v>2496</v>
      </c>
      <c r="AF551" s="37" t="s">
        <v>2496</v>
      </c>
      <c r="AG551" s="37" t="s">
        <v>2496</v>
      </c>
      <c r="AH551" s="37" t="s">
        <v>2496</v>
      </c>
      <c r="AI551" s="37" t="s">
        <v>2496</v>
      </c>
      <c r="AJ551" s="37" t="s">
        <v>2496</v>
      </c>
      <c r="AK551" s="37" t="s">
        <v>2496</v>
      </c>
      <c r="AL551" s="37" t="s">
        <v>2496</v>
      </c>
      <c r="AM551" s="37" t="s">
        <v>8</v>
      </c>
      <c r="AN551" s="37" t="s">
        <v>116</v>
      </c>
      <c r="AO551" s="37" t="s">
        <v>140</v>
      </c>
      <c r="AP551" s="37" t="s">
        <v>143</v>
      </c>
      <c r="AQ551" s="37" t="s">
        <v>151</v>
      </c>
      <c r="AR551" s="37" t="s">
        <v>4696</v>
      </c>
      <c r="AS551" s="37"/>
      <c r="AT551" s="37" t="s">
        <v>6509</v>
      </c>
      <c r="AU551" s="37">
        <v>3006397884</v>
      </c>
      <c r="AV551" s="37"/>
      <c r="AW551" s="37">
        <v>1</v>
      </c>
      <c r="AX551" s="37" t="s">
        <v>135</v>
      </c>
      <c r="AY551" s="37" t="s">
        <v>2495</v>
      </c>
      <c r="AZ551" s="58" t="s">
        <v>3590</v>
      </c>
      <c r="BA551" s="37" t="s">
        <v>2496</v>
      </c>
      <c r="BB551" s="37" t="s">
        <v>2496</v>
      </c>
      <c r="BC551" s="37" t="s">
        <v>3654</v>
      </c>
      <c r="BD551" s="37"/>
      <c r="BE551" s="37" t="s">
        <v>2434</v>
      </c>
      <c r="BF551" s="37" t="s">
        <v>2</v>
      </c>
      <c r="BG551" s="37">
        <v>1193115300</v>
      </c>
      <c r="BH551" s="37" t="s">
        <v>6510</v>
      </c>
      <c r="BI551" s="37" t="s">
        <v>3862</v>
      </c>
      <c r="BJ551" s="37" t="s">
        <v>3975</v>
      </c>
      <c r="BK551" s="37" t="s">
        <v>3712</v>
      </c>
      <c r="BL551" s="81">
        <v>36352</v>
      </c>
      <c r="BM551" s="37" t="s">
        <v>8</v>
      </c>
      <c r="BN551" s="37" t="s">
        <v>38</v>
      </c>
      <c r="BO551" s="37" t="s">
        <v>3214</v>
      </c>
      <c r="BP551" s="37" t="s">
        <v>2</v>
      </c>
      <c r="BQ551" s="37">
        <v>1127584951</v>
      </c>
      <c r="BR551" s="37" t="s">
        <v>6511</v>
      </c>
      <c r="BS551" s="81" t="s">
        <v>5675</v>
      </c>
      <c r="BT551" s="37" t="s">
        <v>6508</v>
      </c>
      <c r="BU551" s="37" t="s">
        <v>3849</v>
      </c>
      <c r="BV551" s="81">
        <v>36479</v>
      </c>
      <c r="BW551" s="50">
        <f t="shared" ca="1" si="46"/>
        <v>23</v>
      </c>
      <c r="BX551" s="62" t="s">
        <v>9</v>
      </c>
      <c r="BY551" s="62" t="s">
        <v>45</v>
      </c>
      <c r="BZ551" s="62" t="s">
        <v>45</v>
      </c>
      <c r="CA551" s="37" t="s">
        <v>2</v>
      </c>
      <c r="CB551" s="37">
        <v>1193115300</v>
      </c>
      <c r="CC551" s="37" t="s">
        <v>6510</v>
      </c>
      <c r="CD551" s="37" t="s">
        <v>3862</v>
      </c>
      <c r="CE551" s="37" t="s">
        <v>3975</v>
      </c>
      <c r="CF551" s="37" t="s">
        <v>3712</v>
      </c>
      <c r="CG551" s="81">
        <v>36352</v>
      </c>
      <c r="CH551" s="50">
        <f t="shared" ca="1" si="45"/>
        <v>23</v>
      </c>
      <c r="CI551" s="62" t="s">
        <v>8</v>
      </c>
      <c r="CJ551" s="62" t="s">
        <v>38</v>
      </c>
      <c r="CK551" s="62" t="s">
        <v>3214</v>
      </c>
      <c r="CL551" s="37" t="s">
        <v>2444</v>
      </c>
      <c r="CM551" s="37" t="s">
        <v>2460</v>
      </c>
      <c r="CN551" s="37" t="s">
        <v>2495</v>
      </c>
      <c r="CO551" s="81">
        <v>44825</v>
      </c>
      <c r="CP551" s="37" t="s">
        <v>2495</v>
      </c>
      <c r="CQ551" s="37" t="s">
        <v>2496</v>
      </c>
      <c r="CR551" s="37"/>
      <c r="CS551" s="37" t="s">
        <v>2496</v>
      </c>
      <c r="CT551" s="37"/>
      <c r="CU551" s="37"/>
      <c r="CV551" s="37">
        <v>39</v>
      </c>
      <c r="CW551" s="37">
        <v>2800</v>
      </c>
      <c r="CX551" s="37">
        <v>48</v>
      </c>
      <c r="CY551" s="37"/>
      <c r="CZ551" s="37">
        <v>6</v>
      </c>
      <c r="DA551" s="37"/>
      <c r="DB551" s="37"/>
      <c r="DC55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51" s="37"/>
    </row>
    <row r="552" spans="1:108" ht="45" customHeight="1" x14ac:dyDescent="0.3">
      <c r="A552" s="50">
        <v>1023043597</v>
      </c>
      <c r="B552" s="37" t="s">
        <v>2428</v>
      </c>
      <c r="C552" s="81">
        <v>44824</v>
      </c>
      <c r="D552" s="81">
        <v>44837</v>
      </c>
      <c r="E552" s="50" t="e">
        <f>VLOOKUP(MATRIZ_PRINCIPAL_USUARIOS[[#This Row],[NUMERO DE DOCUMENTO]],#REF!,2,0)</f>
        <v>#REF!</v>
      </c>
      <c r="F552" s="50" t="e">
        <f>VLOOKUP(MATRIZ_PRINCIPAL_USUARIOS[[#This Row],[NOMBRE COMPLETO]],$E$659:$E$682,1,0)</f>
        <v>#N/A</v>
      </c>
      <c r="G552" s="50"/>
      <c r="H552" s="50" t="s">
        <v>4102</v>
      </c>
      <c r="I552" s="50" t="s">
        <v>6749</v>
      </c>
      <c r="J552" s="37" t="str">
        <f>VLOOKUP(MATRIZ_PRINCIPAL_USUARIOS[[#This Row],[DUPLA]],DUPLAS[],2,0)</f>
        <v>ANGIE YARA - YORMARY MENECES</v>
      </c>
      <c r="K552" s="37" t="s">
        <v>1</v>
      </c>
      <c r="L552" s="37" t="s">
        <v>5821</v>
      </c>
      <c r="M552" s="37" t="s">
        <v>5822</v>
      </c>
      <c r="N552" s="37" t="s">
        <v>4287</v>
      </c>
      <c r="O552" s="37" t="s">
        <v>4453</v>
      </c>
      <c r="P55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DERECK JOELL VARGAS  BONILLA</v>
      </c>
      <c r="Q552" s="81">
        <v>43614</v>
      </c>
      <c r="R552" s="50">
        <f t="shared" ca="1" si="42"/>
        <v>3</v>
      </c>
      <c r="S552" s="50">
        <f t="shared" ca="1" si="43"/>
        <v>9</v>
      </c>
      <c r="T552" s="50">
        <f t="shared" ca="1" si="44"/>
        <v>14</v>
      </c>
      <c r="U552" s="37" t="str">
        <f ca="1">IF(MATRIZ_PRINCIPAL_USUARIOS[[#This Row],[FECHA DE NACIMIENTO]]&gt;0,CONCATENATE(R552," AÑOS ",S552," MESES ",T552," DIAS "),"")</f>
        <v xml:space="preserve">3 AÑOS 9 MESES 14 DIAS </v>
      </c>
      <c r="V55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2" s="37" t="s">
        <v>129</v>
      </c>
      <c r="X552" s="37" t="s">
        <v>8</v>
      </c>
      <c r="Y552" s="37" t="s">
        <v>116</v>
      </c>
      <c r="Z552" s="37" t="s">
        <v>116</v>
      </c>
      <c r="AA552" s="37" t="s">
        <v>2496</v>
      </c>
      <c r="AB552" s="37" t="s">
        <v>2496</v>
      </c>
      <c r="AC552" s="37" t="s">
        <v>6512</v>
      </c>
      <c r="AD552" s="37" t="s">
        <v>2518</v>
      </c>
      <c r="AE552" s="37" t="s">
        <v>6512</v>
      </c>
      <c r="AF552" s="37" t="s">
        <v>2496</v>
      </c>
      <c r="AG552" s="37" t="s">
        <v>2496</v>
      </c>
      <c r="AH552" s="37" t="s">
        <v>2496</v>
      </c>
      <c r="AI552" s="37" t="s">
        <v>2496</v>
      </c>
      <c r="AJ552" s="37" t="s">
        <v>2496</v>
      </c>
      <c r="AK552" s="37" t="s">
        <v>2496</v>
      </c>
      <c r="AL552" s="37" t="s">
        <v>2496</v>
      </c>
      <c r="AM552" s="37" t="s">
        <v>8</v>
      </c>
      <c r="AN552" s="37" t="s">
        <v>116</v>
      </c>
      <c r="AO552" s="37" t="s">
        <v>140</v>
      </c>
      <c r="AP552" s="37" t="s">
        <v>143</v>
      </c>
      <c r="AQ552" s="37" t="s">
        <v>151</v>
      </c>
      <c r="AR552" s="37"/>
      <c r="AS552" s="37"/>
      <c r="AT552" s="37" t="s">
        <v>6513</v>
      </c>
      <c r="AU552" s="37">
        <v>3246030883</v>
      </c>
      <c r="AV552" s="37"/>
      <c r="AW552" s="37">
        <v>1</v>
      </c>
      <c r="AX552" s="37" t="s">
        <v>135</v>
      </c>
      <c r="AY552" s="37" t="s">
        <v>2496</v>
      </c>
      <c r="AZ552" s="58"/>
      <c r="BA552" s="37" t="s">
        <v>2496</v>
      </c>
      <c r="BB552" s="37" t="s">
        <v>2496</v>
      </c>
      <c r="BC552" s="37" t="s">
        <v>3654</v>
      </c>
      <c r="BD552" s="37"/>
      <c r="BE552" s="37" t="s">
        <v>2433</v>
      </c>
      <c r="BF552" s="37" t="s">
        <v>2</v>
      </c>
      <c r="BG552" s="37">
        <v>1007105845</v>
      </c>
      <c r="BH552" s="37" t="s">
        <v>6514</v>
      </c>
      <c r="BI552" s="37" t="s">
        <v>3982</v>
      </c>
      <c r="BJ552" s="37" t="s">
        <v>4287</v>
      </c>
      <c r="BK552" s="37" t="s">
        <v>3737</v>
      </c>
      <c r="BL552" s="81">
        <v>36028</v>
      </c>
      <c r="BM552" s="37" t="s">
        <v>8</v>
      </c>
      <c r="BN552" s="37" t="s">
        <v>116</v>
      </c>
      <c r="BO552" s="37" t="s">
        <v>116</v>
      </c>
      <c r="BP552" s="37" t="s">
        <v>2</v>
      </c>
      <c r="BQ552" s="37">
        <v>1007105845</v>
      </c>
      <c r="BR552" s="37" t="s">
        <v>6514</v>
      </c>
      <c r="BS552" s="81" t="s">
        <v>3982</v>
      </c>
      <c r="BT552" s="37" t="s">
        <v>4287</v>
      </c>
      <c r="BU552" s="37" t="s">
        <v>3737</v>
      </c>
      <c r="BV552" s="81">
        <v>36028</v>
      </c>
      <c r="BW552" s="50">
        <f t="shared" ca="1" si="46"/>
        <v>24</v>
      </c>
      <c r="BX552" s="62" t="s">
        <v>8</v>
      </c>
      <c r="BY552" s="62" t="s">
        <v>116</v>
      </c>
      <c r="BZ552" s="62" t="s">
        <v>116</v>
      </c>
      <c r="CA552" s="37"/>
      <c r="CB552" s="37"/>
      <c r="CC552" s="37"/>
      <c r="CD552" s="37"/>
      <c r="CE552" s="37"/>
      <c r="CF552" s="37"/>
      <c r="CG552" s="81"/>
      <c r="CH552" s="50" t="str">
        <f t="shared" si="45"/>
        <v/>
      </c>
      <c r="CI552" s="62"/>
      <c r="CJ552" s="62"/>
      <c r="CK552" s="62"/>
      <c r="CL552" s="37" t="s">
        <v>2444</v>
      </c>
      <c r="CM552" s="37" t="s">
        <v>2462</v>
      </c>
      <c r="CN552" s="37" t="s">
        <v>2495</v>
      </c>
      <c r="CO552" s="81">
        <v>44825</v>
      </c>
      <c r="CP552" s="37" t="s">
        <v>2495</v>
      </c>
      <c r="CQ552" s="37" t="s">
        <v>2495</v>
      </c>
      <c r="CR552" s="37">
        <v>44825</v>
      </c>
      <c r="CS552" s="37" t="s">
        <v>2496</v>
      </c>
      <c r="CT552" s="37"/>
      <c r="CU552" s="37"/>
      <c r="CV552" s="37">
        <v>39</v>
      </c>
      <c r="CW552" s="37">
        <v>2950</v>
      </c>
      <c r="CX552" s="37">
        <v>49</v>
      </c>
      <c r="CY552" s="37" t="s">
        <v>2495</v>
      </c>
      <c r="CZ552" s="37">
        <v>9</v>
      </c>
      <c r="DA552" s="37"/>
      <c r="DB552" s="37"/>
      <c r="DC55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2" s="37"/>
    </row>
    <row r="553" spans="1:108" ht="45" customHeight="1" x14ac:dyDescent="0.3">
      <c r="A553" s="50">
        <v>1023043988</v>
      </c>
      <c r="B553" s="37" t="s">
        <v>2427</v>
      </c>
      <c r="C553" s="81">
        <v>44824</v>
      </c>
      <c r="D553" s="81"/>
      <c r="E553" s="50"/>
      <c r="F553" s="50"/>
      <c r="G553" s="50"/>
      <c r="H553" s="50" t="s">
        <v>4102</v>
      </c>
      <c r="I553" s="50" t="s">
        <v>6749</v>
      </c>
      <c r="J553" s="37" t="str">
        <f>VLOOKUP(MATRIZ_PRINCIPAL_USUARIOS[[#This Row],[DUPLA]],DUPLAS[],2,0)</f>
        <v>ANGIE YARA - YORMARY MENECES</v>
      </c>
      <c r="K553" s="37" t="s">
        <v>1</v>
      </c>
      <c r="L553" s="37" t="s">
        <v>6515</v>
      </c>
      <c r="M553" s="37" t="s">
        <v>6516</v>
      </c>
      <c r="N553" s="37" t="s">
        <v>6517</v>
      </c>
      <c r="O553" s="37" t="s">
        <v>3849</v>
      </c>
      <c r="P55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MAICOL  ADRIAN  PEÑA  CARDENAS</v>
      </c>
      <c r="Q553" s="81">
        <v>43690</v>
      </c>
      <c r="R553" s="50">
        <f t="shared" ca="1" si="42"/>
        <v>3</v>
      </c>
      <c r="S553" s="50">
        <f t="shared" ca="1" si="43"/>
        <v>7</v>
      </c>
      <c r="T553" s="50">
        <f t="shared" ca="1" si="44"/>
        <v>2</v>
      </c>
      <c r="U553" s="37" t="str">
        <f ca="1">IF(MATRIZ_PRINCIPAL_USUARIOS[[#This Row],[FECHA DE NACIMIENTO]]&gt;0,CONCATENATE(R553," AÑOS ",S553," MESES ",T553," DIAS "),"")</f>
        <v xml:space="preserve">3 AÑOS 7 MESES 2 DIAS </v>
      </c>
      <c r="V55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3" s="37" t="s">
        <v>129</v>
      </c>
      <c r="X553" s="37" t="s">
        <v>8</v>
      </c>
      <c r="Y553" s="37" t="s">
        <v>116</v>
      </c>
      <c r="Z553" s="37" t="s">
        <v>116</v>
      </c>
      <c r="AA553" s="37" t="s">
        <v>2496</v>
      </c>
      <c r="AB553" s="37" t="s">
        <v>2496</v>
      </c>
      <c r="AC553" s="37" t="s">
        <v>6512</v>
      </c>
      <c r="AD553" s="37" t="s">
        <v>2518</v>
      </c>
      <c r="AE553" s="37" t="s">
        <v>6512</v>
      </c>
      <c r="AF553" s="37" t="s">
        <v>2496</v>
      </c>
      <c r="AG553" s="37" t="s">
        <v>2496</v>
      </c>
      <c r="AH553" s="37" t="s">
        <v>2496</v>
      </c>
      <c r="AI553" s="37" t="s">
        <v>2496</v>
      </c>
      <c r="AJ553" s="37" t="s">
        <v>2496</v>
      </c>
      <c r="AK553" s="37" t="s">
        <v>2496</v>
      </c>
      <c r="AL553" s="37" t="s">
        <v>2496</v>
      </c>
      <c r="AM553" s="37" t="s">
        <v>8</v>
      </c>
      <c r="AN553" s="37" t="s">
        <v>116</v>
      </c>
      <c r="AO553" s="37" t="s">
        <v>140</v>
      </c>
      <c r="AP553" s="37" t="s">
        <v>143</v>
      </c>
      <c r="AQ553" s="37" t="s">
        <v>151</v>
      </c>
      <c r="AR553" s="37"/>
      <c r="AS553" s="37"/>
      <c r="AT553" s="37" t="s">
        <v>6513</v>
      </c>
      <c r="AU553" s="37">
        <v>3057780632</v>
      </c>
      <c r="AV553" s="37"/>
      <c r="AW553" s="37">
        <v>1</v>
      </c>
      <c r="AX553" s="37" t="s">
        <v>135</v>
      </c>
      <c r="AY553" s="37" t="s">
        <v>2495</v>
      </c>
      <c r="AZ553" s="58" t="s">
        <v>3652</v>
      </c>
      <c r="BA553" s="37" t="s">
        <v>2496</v>
      </c>
      <c r="BB553" s="37" t="s">
        <v>2496</v>
      </c>
      <c r="BC553" s="37" t="s">
        <v>3654</v>
      </c>
      <c r="BD553" s="37"/>
      <c r="BE553" s="37" t="s">
        <v>2434</v>
      </c>
      <c r="BF553" s="37" t="s">
        <v>2</v>
      </c>
      <c r="BG553" s="37">
        <v>1022972403</v>
      </c>
      <c r="BH553" s="37" t="s">
        <v>6518</v>
      </c>
      <c r="BI553" s="37" t="s">
        <v>3804</v>
      </c>
      <c r="BJ553" s="37" t="s">
        <v>4609</v>
      </c>
      <c r="BK553" s="37" t="s">
        <v>3751</v>
      </c>
      <c r="BL553" s="81">
        <v>33354</v>
      </c>
      <c r="BM553" s="37" t="s">
        <v>8</v>
      </c>
      <c r="BN553" s="37" t="s">
        <v>116</v>
      </c>
      <c r="BO553" s="37" t="s">
        <v>116</v>
      </c>
      <c r="BP553" s="37" t="s">
        <v>2</v>
      </c>
      <c r="BQ553" s="37">
        <v>80254808</v>
      </c>
      <c r="BR553" s="37" t="s">
        <v>6519</v>
      </c>
      <c r="BS553" s="81" t="s">
        <v>3934</v>
      </c>
      <c r="BT553" s="37" t="s">
        <v>6517</v>
      </c>
      <c r="BU553" s="37" t="s">
        <v>4164</v>
      </c>
      <c r="BV553" s="81">
        <v>30905</v>
      </c>
      <c r="BW553" s="50">
        <f t="shared" ca="1" si="46"/>
        <v>38</v>
      </c>
      <c r="BX553" s="62" t="s">
        <v>8</v>
      </c>
      <c r="BY553" s="62" t="s">
        <v>116</v>
      </c>
      <c r="BZ553" s="62" t="s">
        <v>116</v>
      </c>
      <c r="CA553" s="37" t="s">
        <v>2</v>
      </c>
      <c r="CB553" s="37">
        <v>1022972403</v>
      </c>
      <c r="CC553" s="37" t="s">
        <v>6518</v>
      </c>
      <c r="CD553" s="37" t="s">
        <v>3804</v>
      </c>
      <c r="CE553" s="37" t="s">
        <v>4609</v>
      </c>
      <c r="CF553" s="37" t="s">
        <v>3751</v>
      </c>
      <c r="CG553" s="81">
        <v>33354</v>
      </c>
      <c r="CH553" s="50">
        <f t="shared" ca="1" si="45"/>
        <v>31</v>
      </c>
      <c r="CI553" s="62" t="s">
        <v>8</v>
      </c>
      <c r="CJ553" s="62" t="s">
        <v>116</v>
      </c>
      <c r="CK553" s="62" t="s">
        <v>116</v>
      </c>
      <c r="CL553" s="37" t="s">
        <v>2443</v>
      </c>
      <c r="CM553" s="37" t="s">
        <v>2457</v>
      </c>
      <c r="CN553" s="37" t="s">
        <v>2495</v>
      </c>
      <c r="CO553" s="81">
        <v>44825</v>
      </c>
      <c r="CP553" s="37" t="s">
        <v>2495</v>
      </c>
      <c r="CQ553" s="37" t="s">
        <v>2495</v>
      </c>
      <c r="CR553" s="37">
        <v>44825</v>
      </c>
      <c r="CS553" s="37" t="s">
        <v>2496</v>
      </c>
      <c r="CT553" s="37"/>
      <c r="CU553" s="37"/>
      <c r="CV553" s="37">
        <v>39</v>
      </c>
      <c r="CW553" s="37">
        <v>3380</v>
      </c>
      <c r="CX553" s="37">
        <v>52</v>
      </c>
      <c r="CY553" s="37"/>
      <c r="CZ553" s="37"/>
      <c r="DA553" s="37"/>
      <c r="DB553" s="37"/>
      <c r="DC5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3" s="37"/>
    </row>
    <row r="554" spans="1:108" ht="45" customHeight="1" x14ac:dyDescent="0.3">
      <c r="A554" s="50">
        <v>1023046582</v>
      </c>
      <c r="B554" s="37" t="s">
        <v>2427</v>
      </c>
      <c r="C554" s="81">
        <v>44824</v>
      </c>
      <c r="D554" s="81"/>
      <c r="E554" s="50"/>
      <c r="F554" s="50"/>
      <c r="G554" s="50"/>
      <c r="H554" s="50" t="s">
        <v>4102</v>
      </c>
      <c r="I554" s="50" t="s">
        <v>6749</v>
      </c>
      <c r="J554" s="37" t="str">
        <f>VLOOKUP(MATRIZ_PRINCIPAL_USUARIOS[[#This Row],[DUPLA]],DUPLAS[],2,0)</f>
        <v>ANGIE YARA - YORMARY MENECES</v>
      </c>
      <c r="K554" s="37" t="s">
        <v>1</v>
      </c>
      <c r="L554" s="37" t="s">
        <v>4009</v>
      </c>
      <c r="M554" s="37" t="s">
        <v>4495</v>
      </c>
      <c r="N554" s="37" t="s">
        <v>6517</v>
      </c>
      <c r="O554" s="37" t="s">
        <v>3849</v>
      </c>
      <c r="P55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HEIDY KATHERIN PEÑA  CARDENAS</v>
      </c>
      <c r="Q554" s="81">
        <v>44303</v>
      </c>
      <c r="R554" s="50">
        <f t="shared" ca="1" si="42"/>
        <v>1</v>
      </c>
      <c r="S554" s="50">
        <f t="shared" ca="1" si="43"/>
        <v>10</v>
      </c>
      <c r="T554" s="50">
        <f t="shared" ca="1" si="44"/>
        <v>26</v>
      </c>
      <c r="U554" s="37" t="str">
        <f ca="1">IF(MATRIZ_PRINCIPAL_USUARIOS[[#This Row],[FECHA DE NACIMIENTO]]&gt;0,CONCATENATE(R554," AÑOS ",S554," MESES ",T554," DIAS "),"")</f>
        <v xml:space="preserve">1 AÑOS 10 MESES 26 DIAS </v>
      </c>
      <c r="V55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4" s="37" t="s">
        <v>130</v>
      </c>
      <c r="X554" s="37" t="s">
        <v>8</v>
      </c>
      <c r="Y554" s="37" t="s">
        <v>116</v>
      </c>
      <c r="Z554" s="37" t="s">
        <v>116</v>
      </c>
      <c r="AA554" s="37" t="s">
        <v>2496</v>
      </c>
      <c r="AB554" s="37" t="s">
        <v>2496</v>
      </c>
      <c r="AC554" s="37" t="s">
        <v>6512</v>
      </c>
      <c r="AD554" s="37" t="s">
        <v>2518</v>
      </c>
      <c r="AE554" s="37" t="s">
        <v>6512</v>
      </c>
      <c r="AF554" s="37" t="s">
        <v>2496</v>
      </c>
      <c r="AG554" s="37" t="s">
        <v>2496</v>
      </c>
      <c r="AH554" s="37" t="s">
        <v>2496</v>
      </c>
      <c r="AI554" s="37" t="s">
        <v>2496</v>
      </c>
      <c r="AJ554" s="37" t="s">
        <v>2496</v>
      </c>
      <c r="AK554" s="37" t="s">
        <v>2496</v>
      </c>
      <c r="AL554" s="37" t="s">
        <v>2496</v>
      </c>
      <c r="AM554" s="37" t="s">
        <v>8</v>
      </c>
      <c r="AN554" s="37" t="s">
        <v>116</v>
      </c>
      <c r="AO554" s="37" t="s">
        <v>140</v>
      </c>
      <c r="AP554" s="37" t="s">
        <v>143</v>
      </c>
      <c r="AQ554" s="37" t="s">
        <v>151</v>
      </c>
      <c r="AR554" s="37"/>
      <c r="AS554" s="37"/>
      <c r="AT554" s="37" t="s">
        <v>6513</v>
      </c>
      <c r="AU554" s="37">
        <v>3057780632</v>
      </c>
      <c r="AV554" s="37"/>
      <c r="AW554" s="37">
        <v>1</v>
      </c>
      <c r="AX554" s="37" t="s">
        <v>135</v>
      </c>
      <c r="AY554" s="37" t="s">
        <v>2495</v>
      </c>
      <c r="AZ554" s="58" t="s">
        <v>3652</v>
      </c>
      <c r="BA554" s="37" t="s">
        <v>2496</v>
      </c>
      <c r="BB554" s="37" t="s">
        <v>2496</v>
      </c>
      <c r="BC554" s="37" t="s">
        <v>3654</v>
      </c>
      <c r="BD554" s="37"/>
      <c r="BE554" s="37" t="s">
        <v>2434</v>
      </c>
      <c r="BF554" s="37" t="s">
        <v>2</v>
      </c>
      <c r="BG554" s="37">
        <v>1022972404</v>
      </c>
      <c r="BH554" s="37" t="s">
        <v>6518</v>
      </c>
      <c r="BI554" s="37" t="s">
        <v>3804</v>
      </c>
      <c r="BJ554" s="37" t="s">
        <v>4609</v>
      </c>
      <c r="BK554" s="37" t="s">
        <v>3751</v>
      </c>
      <c r="BL554" s="81">
        <v>33354</v>
      </c>
      <c r="BM554" s="37" t="s">
        <v>8</v>
      </c>
      <c r="BN554" s="37" t="s">
        <v>116</v>
      </c>
      <c r="BO554" s="37" t="s">
        <v>116</v>
      </c>
      <c r="BP554" s="37" t="s">
        <v>2</v>
      </c>
      <c r="BQ554" s="37">
        <v>80254808</v>
      </c>
      <c r="BR554" s="37" t="s">
        <v>6519</v>
      </c>
      <c r="BS554" s="81" t="s">
        <v>3934</v>
      </c>
      <c r="BT554" s="37" t="s">
        <v>6517</v>
      </c>
      <c r="BU554" s="37" t="s">
        <v>4164</v>
      </c>
      <c r="BV554" s="81">
        <v>30905</v>
      </c>
      <c r="BW554" s="50">
        <f t="shared" ca="1" si="46"/>
        <v>38</v>
      </c>
      <c r="BX554" s="62" t="s">
        <v>8</v>
      </c>
      <c r="BY554" s="62" t="s">
        <v>116</v>
      </c>
      <c r="BZ554" s="62" t="s">
        <v>116</v>
      </c>
      <c r="CA554" s="37" t="s">
        <v>2</v>
      </c>
      <c r="CB554" s="37">
        <v>1022972404</v>
      </c>
      <c r="CC554" s="37" t="s">
        <v>6518</v>
      </c>
      <c r="CD554" s="37" t="s">
        <v>3804</v>
      </c>
      <c r="CE554" s="37" t="s">
        <v>4609</v>
      </c>
      <c r="CF554" s="37" t="s">
        <v>3751</v>
      </c>
      <c r="CG554" s="81">
        <v>33354</v>
      </c>
      <c r="CH554" s="50">
        <f t="shared" ca="1" si="45"/>
        <v>31</v>
      </c>
      <c r="CI554" s="62" t="s">
        <v>8</v>
      </c>
      <c r="CJ554" s="62" t="s">
        <v>116</v>
      </c>
      <c r="CK554" s="62" t="s">
        <v>116</v>
      </c>
      <c r="CL554" s="37" t="s">
        <v>2443</v>
      </c>
      <c r="CM554" s="37" t="s">
        <v>2457</v>
      </c>
      <c r="CN554" s="37" t="s">
        <v>2495</v>
      </c>
      <c r="CO554" s="81">
        <v>44825</v>
      </c>
      <c r="CP554" s="37" t="s">
        <v>2495</v>
      </c>
      <c r="CQ554" s="37" t="s">
        <v>2495</v>
      </c>
      <c r="CR554" s="37">
        <v>44825</v>
      </c>
      <c r="CS554" s="37" t="s">
        <v>2496</v>
      </c>
      <c r="CT554" s="37"/>
      <c r="CU554" s="37"/>
      <c r="CV554" s="37">
        <v>39</v>
      </c>
      <c r="CW554" s="37">
        <v>3040</v>
      </c>
      <c r="CX554" s="37">
        <v>50</v>
      </c>
      <c r="CY554" s="37"/>
      <c r="CZ554" s="37"/>
      <c r="DA554" s="37"/>
      <c r="DB554" s="37"/>
      <c r="DC5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54" s="37"/>
    </row>
    <row r="555" spans="1:108" ht="45" customHeight="1" x14ac:dyDescent="0.3">
      <c r="A555" s="50">
        <v>1023044204</v>
      </c>
      <c r="B555" s="37" t="s">
        <v>2427</v>
      </c>
      <c r="C555" s="81">
        <v>44824</v>
      </c>
      <c r="D555" s="81"/>
      <c r="E555" s="50"/>
      <c r="F555" s="50"/>
      <c r="G555" s="50"/>
      <c r="H555" s="50" t="s">
        <v>4102</v>
      </c>
      <c r="I555" s="50" t="s">
        <v>6749</v>
      </c>
      <c r="J555" s="37" t="str">
        <f>VLOOKUP(MATRIZ_PRINCIPAL_USUARIOS[[#This Row],[DUPLA]],DUPLAS[],2,0)</f>
        <v>ANGIE YARA - YORMARY MENECES</v>
      </c>
      <c r="K555" s="37" t="s">
        <v>1</v>
      </c>
      <c r="L555" s="37" t="s">
        <v>3716</v>
      </c>
      <c r="M555" s="37" t="s">
        <v>4011</v>
      </c>
      <c r="N555" s="37" t="s">
        <v>3923</v>
      </c>
      <c r="O555" s="37" t="s">
        <v>3849</v>
      </c>
      <c r="P55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 DARIO PORRAS CARDENAS</v>
      </c>
      <c r="Q555" s="81">
        <v>43715</v>
      </c>
      <c r="R555" s="50">
        <f t="shared" ca="1" si="42"/>
        <v>3</v>
      </c>
      <c r="S555" s="50">
        <f t="shared" ca="1" si="43"/>
        <v>6</v>
      </c>
      <c r="T555" s="50">
        <f t="shared" ca="1" si="44"/>
        <v>8</v>
      </c>
      <c r="U555" s="37" t="str">
        <f ca="1">IF(MATRIZ_PRINCIPAL_USUARIOS[[#This Row],[FECHA DE NACIMIENTO]]&gt;0,CONCATENATE(R555," AÑOS ",S555," MESES ",T555," DIAS "),"")</f>
        <v xml:space="preserve">3 AÑOS 6 MESES 8 DIAS </v>
      </c>
      <c r="V55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5" s="37" t="s">
        <v>129</v>
      </c>
      <c r="X555" s="37" t="s">
        <v>8</v>
      </c>
      <c r="Y555" s="37" t="s">
        <v>116</v>
      </c>
      <c r="Z555" s="37" t="s">
        <v>116</v>
      </c>
      <c r="AA555" s="37" t="s">
        <v>2496</v>
      </c>
      <c r="AB555" s="37" t="s">
        <v>2496</v>
      </c>
      <c r="AC555" s="37" t="s">
        <v>6512</v>
      </c>
      <c r="AD555" s="37" t="s">
        <v>2518</v>
      </c>
      <c r="AE555" s="37" t="s">
        <v>6512</v>
      </c>
      <c r="AF555" s="37" t="s">
        <v>2496</v>
      </c>
      <c r="AG555" s="37" t="s">
        <v>2496</v>
      </c>
      <c r="AH555" s="37" t="s">
        <v>2496</v>
      </c>
      <c r="AI555" s="37" t="s">
        <v>2496</v>
      </c>
      <c r="AJ555" s="37" t="s">
        <v>2496</v>
      </c>
      <c r="AK555" s="37" t="s">
        <v>2496</v>
      </c>
      <c r="AL555" s="37" t="s">
        <v>2496</v>
      </c>
      <c r="AM555" s="37" t="s">
        <v>8</v>
      </c>
      <c r="AN555" s="37" t="s">
        <v>116</v>
      </c>
      <c r="AO555" s="37" t="s">
        <v>140</v>
      </c>
      <c r="AP555" s="37" t="s">
        <v>143</v>
      </c>
      <c r="AQ555" s="37" t="s">
        <v>151</v>
      </c>
      <c r="AR555" s="37"/>
      <c r="AS555" s="37"/>
      <c r="AT555" s="37" t="s">
        <v>6513</v>
      </c>
      <c r="AU555" s="37">
        <v>3209964461</v>
      </c>
      <c r="AV555" s="37"/>
      <c r="AW555" s="37">
        <v>1</v>
      </c>
      <c r="AX555" s="37" t="s">
        <v>135</v>
      </c>
      <c r="AY555" s="37" t="s">
        <v>2495</v>
      </c>
      <c r="AZ555" s="58" t="s">
        <v>3605</v>
      </c>
      <c r="BA555" s="37" t="s">
        <v>2496</v>
      </c>
      <c r="BB555" s="37" t="s">
        <v>2496</v>
      </c>
      <c r="BC555" s="37" t="s">
        <v>3654</v>
      </c>
      <c r="BD555" s="37"/>
      <c r="BE555" s="37" t="s">
        <v>2434</v>
      </c>
      <c r="BF555" s="37" t="s">
        <v>2</v>
      </c>
      <c r="BG555" s="37">
        <v>1022978602</v>
      </c>
      <c r="BH555" s="37" t="s">
        <v>6520</v>
      </c>
      <c r="BI555" s="37" t="s">
        <v>6521</v>
      </c>
      <c r="BJ555" s="37" t="s">
        <v>4609</v>
      </c>
      <c r="BK555" s="37" t="s">
        <v>3751</v>
      </c>
      <c r="BL555" s="81">
        <v>33748</v>
      </c>
      <c r="BM555" s="37" t="s">
        <v>8</v>
      </c>
      <c r="BN555" s="37" t="s">
        <v>116</v>
      </c>
      <c r="BO555" s="37" t="s">
        <v>116</v>
      </c>
      <c r="BP555" s="37" t="s">
        <v>2</v>
      </c>
      <c r="BQ555" s="37">
        <v>79815115</v>
      </c>
      <c r="BR555" s="37" t="s">
        <v>3965</v>
      </c>
      <c r="BS555" s="81"/>
      <c r="BT555" s="37" t="s">
        <v>6522</v>
      </c>
      <c r="BU555" s="37" t="s">
        <v>4815</v>
      </c>
      <c r="BV555" s="81">
        <v>27151</v>
      </c>
      <c r="BW555" s="50">
        <f t="shared" ca="1" si="46"/>
        <v>48</v>
      </c>
      <c r="BX555" s="62" t="s">
        <v>8</v>
      </c>
      <c r="BY555" s="62" t="s">
        <v>116</v>
      </c>
      <c r="BZ555" s="62" t="s">
        <v>116</v>
      </c>
      <c r="CA555" s="37" t="s">
        <v>2</v>
      </c>
      <c r="CB555" s="37">
        <v>1022978602</v>
      </c>
      <c r="CC555" s="37" t="s">
        <v>6520</v>
      </c>
      <c r="CD555" s="37" t="s">
        <v>6521</v>
      </c>
      <c r="CE555" s="37" t="s">
        <v>4609</v>
      </c>
      <c r="CF555" s="37" t="s">
        <v>3751</v>
      </c>
      <c r="CG555" s="81">
        <v>33748</v>
      </c>
      <c r="CH555" s="50">
        <f t="shared" ca="1" si="45"/>
        <v>30</v>
      </c>
      <c r="CI555" s="62" t="s">
        <v>8</v>
      </c>
      <c r="CJ555" s="62" t="s">
        <v>116</v>
      </c>
      <c r="CK555" s="62" t="s">
        <v>116</v>
      </c>
      <c r="CL555" s="37" t="s">
        <v>2443</v>
      </c>
      <c r="CM555" s="37" t="s">
        <v>2457</v>
      </c>
      <c r="CN555" s="37" t="s">
        <v>2495</v>
      </c>
      <c r="CO555" s="81">
        <v>44825</v>
      </c>
      <c r="CP555" s="37" t="s">
        <v>2495</v>
      </c>
      <c r="CQ555" s="37" t="s">
        <v>2495</v>
      </c>
      <c r="CR555" s="37">
        <v>44825</v>
      </c>
      <c r="CS555" s="37" t="s">
        <v>2496</v>
      </c>
      <c r="CT555" s="37"/>
      <c r="CU555" s="37"/>
      <c r="CV555" s="37">
        <v>39</v>
      </c>
      <c r="CW555" s="37">
        <v>3330</v>
      </c>
      <c r="CX555" s="37">
        <v>50</v>
      </c>
      <c r="CY555" s="37"/>
      <c r="CZ555" s="37"/>
      <c r="DA555" s="37"/>
      <c r="DB555" s="37"/>
      <c r="DC5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5" s="37"/>
    </row>
    <row r="556" spans="1:108" ht="45" customHeight="1" x14ac:dyDescent="0.3">
      <c r="A556" s="50">
        <v>1028793142</v>
      </c>
      <c r="B556" s="37" t="s">
        <v>2427</v>
      </c>
      <c r="C556" s="81">
        <v>44830</v>
      </c>
      <c r="D556" s="81"/>
      <c r="E556" s="50"/>
      <c r="F556" s="50"/>
      <c r="G556" s="50"/>
      <c r="H556" s="50" t="s">
        <v>4102</v>
      </c>
      <c r="I556" s="50" t="s">
        <v>6747</v>
      </c>
      <c r="J556" s="37" t="str">
        <f>VLOOKUP(MATRIZ_PRINCIPAL_USUARIOS[[#This Row],[DUPLA]],DUPLAS[],2,0)</f>
        <v>EMILCE SANCHEZ - MARTHA PACASUCA</v>
      </c>
      <c r="K556" s="37" t="s">
        <v>1</v>
      </c>
      <c r="L556" s="37" t="s">
        <v>6523</v>
      </c>
      <c r="M556" s="37"/>
      <c r="N556" s="37" t="s">
        <v>4323</v>
      </c>
      <c r="O556" s="37" t="s">
        <v>3759</v>
      </c>
      <c r="P55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IVANA  DÍAZ GIL</v>
      </c>
      <c r="Q556" s="81">
        <v>42917</v>
      </c>
      <c r="R556" s="50">
        <f t="shared" ca="1" si="42"/>
        <v>5</v>
      </c>
      <c r="S556" s="50">
        <f t="shared" ca="1" si="43"/>
        <v>8</v>
      </c>
      <c r="T556" s="50">
        <f t="shared" ca="1" si="44"/>
        <v>14</v>
      </c>
      <c r="U556" s="37" t="str">
        <f ca="1">IF(MATRIZ_PRINCIPAL_USUARIOS[[#This Row],[FECHA DE NACIMIENTO]]&gt;0,CONCATENATE(R556," AÑOS ",S556," MESES ",T556," DIAS "),"")</f>
        <v xml:space="preserve">5 AÑOS 8 MESES 14 DIAS </v>
      </c>
      <c r="V55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6" s="37" t="s">
        <v>130</v>
      </c>
      <c r="X556" s="37" t="s">
        <v>8</v>
      </c>
      <c r="Y556" s="37" t="s">
        <v>116</v>
      </c>
      <c r="Z556" s="37" t="s">
        <v>116</v>
      </c>
      <c r="AA556" s="37" t="s">
        <v>2496</v>
      </c>
      <c r="AB556" s="37" t="s">
        <v>2496</v>
      </c>
      <c r="AC556" s="37"/>
      <c r="AD556" s="37" t="s">
        <v>2518</v>
      </c>
      <c r="AE556" s="37"/>
      <c r="AF556" s="37" t="s">
        <v>2496</v>
      </c>
      <c r="AG556" s="37" t="s">
        <v>2496</v>
      </c>
      <c r="AH556" s="37" t="s">
        <v>2496</v>
      </c>
      <c r="AI556" s="37" t="s">
        <v>2496</v>
      </c>
      <c r="AJ556" s="37" t="s">
        <v>2496</v>
      </c>
      <c r="AK556" s="37" t="s">
        <v>2496</v>
      </c>
      <c r="AL556" s="37" t="s">
        <v>2496</v>
      </c>
      <c r="AM556" s="37" t="s">
        <v>8</v>
      </c>
      <c r="AN556" s="37" t="s">
        <v>116</v>
      </c>
      <c r="AO556" s="37" t="s">
        <v>140</v>
      </c>
      <c r="AP556" s="37" t="s">
        <v>143</v>
      </c>
      <c r="AQ556" s="37" t="s">
        <v>151</v>
      </c>
      <c r="AR556" s="37" t="s">
        <v>4596</v>
      </c>
      <c r="AS556" s="37"/>
      <c r="AT556" s="37" t="s">
        <v>6524</v>
      </c>
      <c r="AU556" s="37">
        <v>323157253</v>
      </c>
      <c r="AV556" s="37"/>
      <c r="AW556" s="37">
        <v>1</v>
      </c>
      <c r="AX556" s="37" t="s">
        <v>135</v>
      </c>
      <c r="AY556" s="37" t="s">
        <v>2496</v>
      </c>
      <c r="AZ556" s="58"/>
      <c r="BA556" s="37" t="s">
        <v>2496</v>
      </c>
      <c r="BB556" s="37" t="s">
        <v>2495</v>
      </c>
      <c r="BC556" s="37" t="s">
        <v>3612</v>
      </c>
      <c r="BD556" s="37"/>
      <c r="BE556" s="37" t="s">
        <v>2434</v>
      </c>
      <c r="BF556" s="37" t="s">
        <v>2</v>
      </c>
      <c r="BG556" s="37">
        <v>1022994607</v>
      </c>
      <c r="BH556" s="37" t="s">
        <v>6525</v>
      </c>
      <c r="BI556" s="37"/>
      <c r="BJ556" s="37" t="s">
        <v>3759</v>
      </c>
      <c r="BK556" s="37" t="s">
        <v>6526</v>
      </c>
      <c r="BL556" s="81"/>
      <c r="BM556" s="37" t="s">
        <v>8</v>
      </c>
      <c r="BN556" s="37" t="s">
        <v>116</v>
      </c>
      <c r="BO556" s="37" t="s">
        <v>116</v>
      </c>
      <c r="BP556" s="37"/>
      <c r="BQ556" s="37"/>
      <c r="BR556" s="37"/>
      <c r="BS556" s="81"/>
      <c r="BT556" s="37"/>
      <c r="BU556" s="37"/>
      <c r="BV556" s="81"/>
      <c r="BW556" s="50" t="str">
        <f t="shared" si="46"/>
        <v/>
      </c>
      <c r="BX556" s="62"/>
      <c r="BY556" s="62"/>
      <c r="BZ556" s="62"/>
      <c r="CA556" s="37" t="s">
        <v>2</v>
      </c>
      <c r="CB556" s="37">
        <v>1022994607</v>
      </c>
      <c r="CC556" s="37" t="s">
        <v>6525</v>
      </c>
      <c r="CD556" s="37"/>
      <c r="CE556" s="37" t="s">
        <v>3759</v>
      </c>
      <c r="CF556" s="37" t="s">
        <v>6122</v>
      </c>
      <c r="CG556" s="81"/>
      <c r="CH556" s="50" t="str">
        <f t="shared" si="45"/>
        <v/>
      </c>
      <c r="CI556" s="62" t="s">
        <v>8</v>
      </c>
      <c r="CJ556" s="62"/>
      <c r="CK556" s="62"/>
      <c r="CL556" s="37" t="s">
        <v>2443</v>
      </c>
      <c r="CM556" s="37" t="s">
        <v>2457</v>
      </c>
      <c r="CN556" s="37" t="s">
        <v>2495</v>
      </c>
      <c r="CO556" s="81">
        <v>44830</v>
      </c>
      <c r="CP556" s="37" t="s">
        <v>2495</v>
      </c>
      <c r="CQ556" s="37" t="s">
        <v>2495</v>
      </c>
      <c r="CR556" s="37"/>
      <c r="CS556" s="37" t="s">
        <v>2496</v>
      </c>
      <c r="CT556" s="37"/>
      <c r="CU556" s="37"/>
      <c r="CV556" s="37">
        <v>39</v>
      </c>
      <c r="CW556" s="37">
        <v>2950</v>
      </c>
      <c r="CX556" s="37">
        <v>50</v>
      </c>
      <c r="CY556" s="37" t="s">
        <v>2496</v>
      </c>
      <c r="CZ556" s="37">
        <v>6</v>
      </c>
      <c r="DA556" s="37"/>
      <c r="DB556" s="37"/>
      <c r="DC55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6" s="37"/>
    </row>
    <row r="557" spans="1:108" ht="45" customHeight="1" x14ac:dyDescent="0.3">
      <c r="A557" s="50" t="s">
        <v>6578</v>
      </c>
      <c r="B557" s="37" t="s">
        <v>2427</v>
      </c>
      <c r="C557" s="81">
        <v>44830</v>
      </c>
      <c r="D557" s="81"/>
      <c r="E557" s="50"/>
      <c r="F557" s="50"/>
      <c r="G557" s="50"/>
      <c r="H557" s="50" t="s">
        <v>4102</v>
      </c>
      <c r="I557" s="50" t="s">
        <v>6747</v>
      </c>
      <c r="J557" s="37" t="str">
        <f>VLOOKUP(MATRIZ_PRINCIPAL_USUARIOS[[#This Row],[DUPLA]],DUPLAS[],2,0)</f>
        <v>EMILCE SANCHEZ - MARTHA PACASUCA</v>
      </c>
      <c r="K557" s="37" t="s">
        <v>5</v>
      </c>
      <c r="L557" s="37" t="s">
        <v>4223</v>
      </c>
      <c r="M557" s="37" t="s">
        <v>3794</v>
      </c>
      <c r="N557" s="37" t="s">
        <v>6527</v>
      </c>
      <c r="O557" s="37" t="s">
        <v>3840</v>
      </c>
      <c r="P55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YASMIN YOHANA FINOL PEÑA</v>
      </c>
      <c r="Q557" s="81">
        <v>42822</v>
      </c>
      <c r="R557" s="50">
        <f t="shared" ca="1" si="42"/>
        <v>5</v>
      </c>
      <c r="S557" s="50">
        <f t="shared" ca="1" si="43"/>
        <v>11</v>
      </c>
      <c r="T557" s="50">
        <f t="shared" ca="1" si="44"/>
        <v>15</v>
      </c>
      <c r="U557" s="37" t="str">
        <f ca="1">IF(MATRIZ_PRINCIPAL_USUARIOS[[#This Row],[FECHA DE NACIMIENTO]]&gt;0,CONCATENATE(R557," AÑOS ",S557," MESES ",T557," DIAS "),"")</f>
        <v xml:space="preserve">5 AÑOS 11 MESES 15 DIAS </v>
      </c>
      <c r="V55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7" s="37" t="s">
        <v>130</v>
      </c>
      <c r="X557" s="37" t="s">
        <v>9</v>
      </c>
      <c r="Y557" s="37" t="s">
        <v>45</v>
      </c>
      <c r="Z557" s="37" t="s">
        <v>45</v>
      </c>
      <c r="AA557" s="37" t="s">
        <v>2496</v>
      </c>
      <c r="AB557" s="37" t="s">
        <v>2496</v>
      </c>
      <c r="AC557" s="37"/>
      <c r="AD557" s="37" t="s">
        <v>2518</v>
      </c>
      <c r="AE557" s="37"/>
      <c r="AF557" s="37" t="s">
        <v>2496</v>
      </c>
      <c r="AG557" s="37" t="s">
        <v>2496</v>
      </c>
      <c r="AH557" s="37" t="s">
        <v>2496</v>
      </c>
      <c r="AI557" s="37" t="s">
        <v>2496</v>
      </c>
      <c r="AJ557" s="37" t="s">
        <v>2496</v>
      </c>
      <c r="AK557" s="37" t="s">
        <v>2496</v>
      </c>
      <c r="AL557" s="37" t="s">
        <v>2496</v>
      </c>
      <c r="AM557" s="37" t="s">
        <v>8</v>
      </c>
      <c r="AN557" s="37" t="s">
        <v>116</v>
      </c>
      <c r="AO557" s="37" t="s">
        <v>140</v>
      </c>
      <c r="AP557" s="37" t="s">
        <v>143</v>
      </c>
      <c r="AQ557" s="37" t="s">
        <v>151</v>
      </c>
      <c r="AR557" s="37" t="s">
        <v>4596</v>
      </c>
      <c r="AS557" s="37"/>
      <c r="AT557" s="37" t="s">
        <v>6524</v>
      </c>
      <c r="AU557" s="37">
        <v>3102819517</v>
      </c>
      <c r="AV557" s="37"/>
      <c r="AW557" s="37">
        <v>1</v>
      </c>
      <c r="AX557" s="37" t="s">
        <v>135</v>
      </c>
      <c r="AY557" s="37" t="s">
        <v>2496</v>
      </c>
      <c r="AZ557" s="58"/>
      <c r="BA557" s="37" t="s">
        <v>2496</v>
      </c>
      <c r="BB557" s="37" t="s">
        <v>2496</v>
      </c>
      <c r="BC557" s="37"/>
      <c r="BD557" s="37"/>
      <c r="BE557" s="37" t="s">
        <v>2434</v>
      </c>
      <c r="BF557" s="37" t="s">
        <v>2</v>
      </c>
      <c r="BG557" s="37">
        <v>1003734192</v>
      </c>
      <c r="BH557" s="37" t="s">
        <v>6528</v>
      </c>
      <c r="BI557" s="37" t="s">
        <v>6529</v>
      </c>
      <c r="BJ557" s="37" t="s">
        <v>6530</v>
      </c>
      <c r="BK557" s="37" t="s">
        <v>3980</v>
      </c>
      <c r="BL557" s="81">
        <v>37079</v>
      </c>
      <c r="BM557" s="37" t="s">
        <v>8</v>
      </c>
      <c r="BN557" s="37" t="s">
        <v>2642</v>
      </c>
      <c r="BO557" s="37" t="s">
        <v>2670</v>
      </c>
      <c r="BP557" s="37"/>
      <c r="BQ557" s="37"/>
      <c r="BR557" s="37"/>
      <c r="BS557" s="81"/>
      <c r="BT557" s="37"/>
      <c r="BU557" s="37"/>
      <c r="BV557" s="81"/>
      <c r="BW557" s="50" t="str">
        <f t="shared" si="46"/>
        <v/>
      </c>
      <c r="BX557" s="62"/>
      <c r="BY557" s="62"/>
      <c r="BZ557" s="62"/>
      <c r="CA557" s="37" t="s">
        <v>2</v>
      </c>
      <c r="CB557" s="37">
        <v>1003734192</v>
      </c>
      <c r="CC557" s="37" t="s">
        <v>6528</v>
      </c>
      <c r="CD557" s="37" t="s">
        <v>6529</v>
      </c>
      <c r="CE557" s="37" t="s">
        <v>6530</v>
      </c>
      <c r="CF557" s="37" t="s">
        <v>3980</v>
      </c>
      <c r="CG557" s="81">
        <v>37079</v>
      </c>
      <c r="CH557" s="50">
        <f t="shared" ca="1" si="45"/>
        <v>21</v>
      </c>
      <c r="CI557" s="62" t="s">
        <v>8</v>
      </c>
      <c r="CJ557" s="62"/>
      <c r="CK557" s="62"/>
      <c r="CL557" s="37"/>
      <c r="CM557" s="37"/>
      <c r="CN557" s="37"/>
      <c r="CO557" s="81"/>
      <c r="CP557" s="37"/>
      <c r="CQ557" s="37"/>
      <c r="CR557" s="37"/>
      <c r="CS557" s="37"/>
      <c r="CT557" s="37"/>
      <c r="CU557" s="37"/>
      <c r="CV557" s="37"/>
      <c r="CW557" s="37"/>
      <c r="CX557" s="37"/>
      <c r="CY557" s="37"/>
      <c r="CZ557" s="37"/>
      <c r="DA557" s="37"/>
      <c r="DB557" s="37"/>
      <c r="DC55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7" s="37"/>
    </row>
    <row r="558" spans="1:108" ht="45" customHeight="1" x14ac:dyDescent="0.3">
      <c r="A558" s="50">
        <v>1003734192</v>
      </c>
      <c r="B558" s="37" t="s">
        <v>2427</v>
      </c>
      <c r="C558" s="81">
        <v>44830</v>
      </c>
      <c r="D558" s="81"/>
      <c r="E558" s="50"/>
      <c r="F558" s="50"/>
      <c r="G558" s="50"/>
      <c r="H558" s="50" t="s">
        <v>4102</v>
      </c>
      <c r="I558" s="50" t="s">
        <v>6747</v>
      </c>
      <c r="J558" s="37" t="str">
        <f>VLOOKUP(MATRIZ_PRINCIPAL_USUARIOS[[#This Row],[DUPLA]],DUPLAS[],2,0)</f>
        <v>EMILCE SANCHEZ - MARTHA PACASUCA</v>
      </c>
      <c r="K558" s="37" t="s">
        <v>2</v>
      </c>
      <c r="L558" s="37" t="s">
        <v>6528</v>
      </c>
      <c r="M558" s="37" t="s">
        <v>6529</v>
      </c>
      <c r="N558" s="37" t="s">
        <v>6530</v>
      </c>
      <c r="O558" s="37" t="s">
        <v>3980</v>
      </c>
      <c r="P55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KIRA LISNEY SEGURA ACOSTA</v>
      </c>
      <c r="Q558" s="81">
        <v>37079</v>
      </c>
      <c r="R558" s="50">
        <f t="shared" ca="1" si="42"/>
        <v>21</v>
      </c>
      <c r="S558" s="50">
        <f t="shared" ca="1" si="43"/>
        <v>8</v>
      </c>
      <c r="T558" s="50">
        <f t="shared" ca="1" si="44"/>
        <v>8</v>
      </c>
      <c r="U558" s="37" t="str">
        <f ca="1">IF(MATRIZ_PRINCIPAL_USUARIOS[[#This Row],[FECHA DE NACIMIENTO]]&gt;0,CONCATENATE(R558," AÑOS ",S558," MESES ",T558," DIAS "),"")</f>
        <v xml:space="preserve">21 AÑOS 8 MESES 8 DIAS </v>
      </c>
      <c r="V55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558" s="37" t="s">
        <v>130</v>
      </c>
      <c r="X558" s="37" t="s">
        <v>8</v>
      </c>
      <c r="Y558" s="37" t="s">
        <v>2642</v>
      </c>
      <c r="Z558" s="37" t="s">
        <v>2670</v>
      </c>
      <c r="AA558" s="37" t="s">
        <v>2496</v>
      </c>
      <c r="AB558" s="37" t="s">
        <v>2496</v>
      </c>
      <c r="AC558" s="37"/>
      <c r="AD558" s="37" t="s">
        <v>2518</v>
      </c>
      <c r="AE558" s="37"/>
      <c r="AF558" s="37" t="s">
        <v>2496</v>
      </c>
      <c r="AG558" s="37" t="s">
        <v>2496</v>
      </c>
      <c r="AH558" s="37" t="s">
        <v>2496</v>
      </c>
      <c r="AI558" s="37" t="s">
        <v>2496</v>
      </c>
      <c r="AJ558" s="37" t="s">
        <v>2496</v>
      </c>
      <c r="AK558" s="37" t="s">
        <v>2496</v>
      </c>
      <c r="AL558" s="37" t="s">
        <v>2496</v>
      </c>
      <c r="AM558" s="37" t="s">
        <v>8</v>
      </c>
      <c r="AN558" s="37" t="s">
        <v>116</v>
      </c>
      <c r="AO558" s="37" t="s">
        <v>140</v>
      </c>
      <c r="AP558" s="37" t="s">
        <v>143</v>
      </c>
      <c r="AQ558" s="37" t="s">
        <v>151</v>
      </c>
      <c r="AR558" s="37" t="s">
        <v>4596</v>
      </c>
      <c r="AS558" s="37"/>
      <c r="AT558" s="37" t="s">
        <v>6524</v>
      </c>
      <c r="AU558" s="37">
        <v>3102819517</v>
      </c>
      <c r="AV558" s="37"/>
      <c r="AW558" s="37">
        <v>1</v>
      </c>
      <c r="AX558" s="37" t="s">
        <v>135</v>
      </c>
      <c r="AY558" s="37" t="s">
        <v>2496</v>
      </c>
      <c r="AZ558" s="58"/>
      <c r="BA558" s="37" t="s">
        <v>2496</v>
      </c>
      <c r="BB558" s="37" t="s">
        <v>2496</v>
      </c>
      <c r="BC558" s="37"/>
      <c r="BD558" s="37"/>
      <c r="BE558" s="37" t="s">
        <v>2434</v>
      </c>
      <c r="BF558" s="37" t="s">
        <v>2</v>
      </c>
      <c r="BG558" s="37">
        <v>1003734192</v>
      </c>
      <c r="BH558" s="37"/>
      <c r="BI558" s="37"/>
      <c r="BJ558" s="37"/>
      <c r="BK558" s="37"/>
      <c r="BL558" s="81"/>
      <c r="BM558" s="37"/>
      <c r="BN558" s="37"/>
      <c r="BO558" s="37"/>
      <c r="BP558" s="37"/>
      <c r="BQ558" s="37"/>
      <c r="BR558" s="37"/>
      <c r="BS558" s="81"/>
      <c r="BT558" s="37"/>
      <c r="BU558" s="37"/>
      <c r="BV558" s="81"/>
      <c r="BW558" s="50" t="str">
        <f t="shared" si="46"/>
        <v/>
      </c>
      <c r="BX558" s="62"/>
      <c r="BY558" s="62"/>
      <c r="BZ558" s="62"/>
      <c r="CA558" s="37"/>
      <c r="CB558" s="37"/>
      <c r="CC558" s="37"/>
      <c r="CD558" s="37"/>
      <c r="CE558" s="37"/>
      <c r="CF558" s="37"/>
      <c r="CG558" s="81"/>
      <c r="CH558" s="50" t="str">
        <f t="shared" si="45"/>
        <v/>
      </c>
      <c r="CI558" s="62"/>
      <c r="CJ558" s="62"/>
      <c r="CK558" s="62"/>
      <c r="CL558" s="37"/>
      <c r="CM558" s="37"/>
      <c r="CN558" s="37"/>
      <c r="CO558" s="81"/>
      <c r="CP558" s="37"/>
      <c r="CQ558" s="37"/>
      <c r="CR558" s="37"/>
      <c r="CS558" s="37"/>
      <c r="CT558" s="37"/>
      <c r="CU558" s="37"/>
      <c r="CV558" s="37"/>
      <c r="CW558" s="37"/>
      <c r="CX558" s="37"/>
      <c r="CY558" s="37"/>
      <c r="CZ558" s="37"/>
      <c r="DA558" s="37"/>
      <c r="DB558" s="37"/>
      <c r="DC55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558" s="37"/>
    </row>
    <row r="559" spans="1:108" ht="45" customHeight="1" x14ac:dyDescent="0.3">
      <c r="A559" s="50">
        <v>1023985500</v>
      </c>
      <c r="B559" s="37" t="s">
        <v>2427</v>
      </c>
      <c r="C559" s="81">
        <v>44830</v>
      </c>
      <c r="D559" s="81"/>
      <c r="E559" s="50"/>
      <c r="F559" s="50"/>
      <c r="G559" s="50"/>
      <c r="H559" s="50" t="s">
        <v>4102</v>
      </c>
      <c r="I559" s="50" t="s">
        <v>6747</v>
      </c>
      <c r="J559" s="37" t="str">
        <f>VLOOKUP(MATRIZ_PRINCIPAL_USUARIOS[[#This Row],[DUPLA]],DUPLAS[],2,0)</f>
        <v>EMILCE SANCHEZ - MARTHA PACASUCA</v>
      </c>
      <c r="K559" s="37" t="s">
        <v>1</v>
      </c>
      <c r="L559" s="37" t="s">
        <v>6531</v>
      </c>
      <c r="M559" s="37" t="s">
        <v>6208</v>
      </c>
      <c r="N559" s="37" t="s">
        <v>6532</v>
      </c>
      <c r="O559" s="37" t="s">
        <v>3770</v>
      </c>
      <c r="P55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JHOSELYN MARIAM CADENA VELANDIA</v>
      </c>
      <c r="Q559" s="81">
        <v>43648</v>
      </c>
      <c r="R559" s="50">
        <f t="shared" ca="1" si="42"/>
        <v>3</v>
      </c>
      <c r="S559" s="50">
        <f t="shared" ca="1" si="43"/>
        <v>8</v>
      </c>
      <c r="T559" s="50">
        <f t="shared" ca="1" si="44"/>
        <v>13</v>
      </c>
      <c r="U559" s="37" t="str">
        <f ca="1">IF(MATRIZ_PRINCIPAL_USUARIOS[[#This Row],[FECHA DE NACIMIENTO]]&gt;0,CONCATENATE(R559," AÑOS ",S559," MESES ",T559," DIAS "),"")</f>
        <v xml:space="preserve">3 AÑOS 8 MESES 13 DIAS </v>
      </c>
      <c r="V55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59" s="37" t="s">
        <v>130</v>
      </c>
      <c r="X559" s="37" t="s">
        <v>8</v>
      </c>
      <c r="Y559" s="37" t="s">
        <v>116</v>
      </c>
      <c r="Z559" s="37" t="s">
        <v>116</v>
      </c>
      <c r="AA559" s="37" t="s">
        <v>2496</v>
      </c>
      <c r="AB559" s="37" t="s">
        <v>2496</v>
      </c>
      <c r="AC559" s="37"/>
      <c r="AD559" s="37" t="s">
        <v>2518</v>
      </c>
      <c r="AE559" s="37"/>
      <c r="AF559" s="37" t="s">
        <v>2496</v>
      </c>
      <c r="AG559" s="37" t="s">
        <v>2496</v>
      </c>
      <c r="AH559" s="37" t="s">
        <v>2496</v>
      </c>
      <c r="AI559" s="37" t="s">
        <v>2496</v>
      </c>
      <c r="AJ559" s="37" t="s">
        <v>2496</v>
      </c>
      <c r="AK559" s="37" t="s">
        <v>2496</v>
      </c>
      <c r="AL559" s="37" t="s">
        <v>2496</v>
      </c>
      <c r="AM559" s="37" t="s">
        <v>8</v>
      </c>
      <c r="AN559" s="37" t="s">
        <v>116</v>
      </c>
      <c r="AO559" s="37" t="s">
        <v>140</v>
      </c>
      <c r="AP559" s="37" t="s">
        <v>143</v>
      </c>
      <c r="AQ559" s="37" t="s">
        <v>151</v>
      </c>
      <c r="AR559" s="37" t="s">
        <v>4596</v>
      </c>
      <c r="AS559" s="37"/>
      <c r="AT559" s="37" t="s">
        <v>6524</v>
      </c>
      <c r="AU559" s="37">
        <v>3133074336</v>
      </c>
      <c r="AV559" s="37"/>
      <c r="AW559" s="37">
        <v>1</v>
      </c>
      <c r="AX559" s="37" t="s">
        <v>135</v>
      </c>
      <c r="AY559" s="37" t="s">
        <v>2496</v>
      </c>
      <c r="AZ559" s="58"/>
      <c r="BA559" s="37" t="s">
        <v>2496</v>
      </c>
      <c r="BB559" s="37" t="s">
        <v>2495</v>
      </c>
      <c r="BC559" s="37" t="s">
        <v>3612</v>
      </c>
      <c r="BD559" s="37"/>
      <c r="BE559" s="37" t="s">
        <v>2440</v>
      </c>
      <c r="BF559" s="37" t="s">
        <v>2</v>
      </c>
      <c r="BG559" s="37">
        <v>53129420</v>
      </c>
      <c r="BH559" s="37" t="s">
        <v>6051</v>
      </c>
      <c r="BI559" s="37" t="s">
        <v>3777</v>
      </c>
      <c r="BJ559" s="37" t="s">
        <v>3770</v>
      </c>
      <c r="BK559" s="37" t="s">
        <v>6533</v>
      </c>
      <c r="BL559" s="81">
        <v>30978</v>
      </c>
      <c r="BM559" s="37" t="s">
        <v>8</v>
      </c>
      <c r="BN559" s="37" t="s">
        <v>116</v>
      </c>
      <c r="BO559" s="37" t="s">
        <v>116</v>
      </c>
      <c r="BP559" s="37"/>
      <c r="BQ559" s="37"/>
      <c r="BR559" s="37"/>
      <c r="BS559" s="81"/>
      <c r="BT559" s="37"/>
      <c r="BU559" s="37"/>
      <c r="BV559" s="81"/>
      <c r="BW559" s="50" t="str">
        <f t="shared" si="46"/>
        <v/>
      </c>
      <c r="BX559" s="62"/>
      <c r="BY559" s="62"/>
      <c r="BZ559" s="62"/>
      <c r="CA559" s="37" t="s">
        <v>2</v>
      </c>
      <c r="CB559" s="37">
        <v>1000691815</v>
      </c>
      <c r="CC559" s="37" t="s">
        <v>3932</v>
      </c>
      <c r="CD559" s="37" t="s">
        <v>6534</v>
      </c>
      <c r="CE559" s="37" t="s">
        <v>6532</v>
      </c>
      <c r="CF559" s="37" t="s">
        <v>3770</v>
      </c>
      <c r="CG559" s="81">
        <v>37354</v>
      </c>
      <c r="CH559" s="50">
        <f t="shared" ca="1" si="45"/>
        <v>20</v>
      </c>
      <c r="CI559" s="62" t="s">
        <v>8</v>
      </c>
      <c r="CJ559" s="62" t="s">
        <v>116</v>
      </c>
      <c r="CK559" s="62" t="s">
        <v>116</v>
      </c>
      <c r="CL559" s="37" t="s">
        <v>2444</v>
      </c>
      <c r="CM559" s="37" t="s">
        <v>2462</v>
      </c>
      <c r="CN559" s="37" t="s">
        <v>2495</v>
      </c>
      <c r="CO559" s="81">
        <v>44830</v>
      </c>
      <c r="CP559" s="37" t="s">
        <v>2495</v>
      </c>
      <c r="CQ559" s="37" t="s">
        <v>2496</v>
      </c>
      <c r="CR559" s="37"/>
      <c r="CS559" s="37" t="s">
        <v>2496</v>
      </c>
      <c r="CT559" s="37"/>
      <c r="CU559" s="37"/>
      <c r="CV559" s="37">
        <v>38</v>
      </c>
      <c r="CW559" s="37">
        <v>2770</v>
      </c>
      <c r="CX559" s="37">
        <v>49</v>
      </c>
      <c r="CY559" s="37" t="s">
        <v>2496</v>
      </c>
      <c r="CZ559" s="37">
        <v>6</v>
      </c>
      <c r="DA559" s="37"/>
      <c r="DB559" s="37"/>
      <c r="DC55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59" s="37"/>
    </row>
    <row r="560" spans="1:108" ht="45" customHeight="1" x14ac:dyDescent="0.3">
      <c r="A560" s="50">
        <v>1028675792</v>
      </c>
      <c r="B560" s="37" t="s">
        <v>2427</v>
      </c>
      <c r="C560" s="81">
        <v>44830</v>
      </c>
      <c r="D560" s="81"/>
      <c r="E560" s="50"/>
      <c r="F560" s="50"/>
      <c r="G560" s="50"/>
      <c r="H560" s="50" t="s">
        <v>4102</v>
      </c>
      <c r="I560" s="50" t="s">
        <v>6747</v>
      </c>
      <c r="J560" s="37" t="str">
        <f>VLOOKUP(MATRIZ_PRINCIPAL_USUARIOS[[#This Row],[DUPLA]],DUPLAS[],2,0)</f>
        <v>EMILCE SANCHEZ - MARTHA PACASUCA</v>
      </c>
      <c r="K560" s="37" t="s">
        <v>1</v>
      </c>
      <c r="L560" s="37" t="s">
        <v>6535</v>
      </c>
      <c r="M560" s="37" t="s">
        <v>3726</v>
      </c>
      <c r="N560" s="37" t="s">
        <v>6536</v>
      </c>
      <c r="O560" s="37" t="s">
        <v>6532</v>
      </c>
      <c r="P56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LIHAN ANDRES ARDILA  CADENA</v>
      </c>
      <c r="Q560" s="81">
        <v>44700</v>
      </c>
      <c r="R560" s="50">
        <f t="shared" ca="1" si="42"/>
        <v>0</v>
      </c>
      <c r="S560" s="50">
        <f t="shared" ca="1" si="43"/>
        <v>9</v>
      </c>
      <c r="T560" s="50">
        <f t="shared" ca="1" si="44"/>
        <v>24</v>
      </c>
      <c r="U560" s="37" t="str">
        <f ca="1">IF(MATRIZ_PRINCIPAL_USUARIOS[[#This Row],[FECHA DE NACIMIENTO]]&gt;0,CONCATENATE(R560," AÑOS ",S560," MESES ",T560," DIAS "),"")</f>
        <v xml:space="preserve">0 AÑOS 9 MESES 24 DIAS </v>
      </c>
      <c r="V56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0" s="37" t="s">
        <v>129</v>
      </c>
      <c r="X560" s="37" t="s">
        <v>8</v>
      </c>
      <c r="Y560" s="37" t="s">
        <v>116</v>
      </c>
      <c r="Z560" s="37" t="s">
        <v>116</v>
      </c>
      <c r="AA560" s="37" t="s">
        <v>2496</v>
      </c>
      <c r="AB560" s="37" t="s">
        <v>2496</v>
      </c>
      <c r="AC560" s="37"/>
      <c r="AD560" s="37" t="s">
        <v>2518</v>
      </c>
      <c r="AE560" s="37"/>
      <c r="AF560" s="37" t="s">
        <v>2496</v>
      </c>
      <c r="AG560" s="37" t="s">
        <v>2496</v>
      </c>
      <c r="AH560" s="37" t="s">
        <v>2496</v>
      </c>
      <c r="AI560" s="37" t="s">
        <v>2496</v>
      </c>
      <c r="AJ560" s="37" t="s">
        <v>2496</v>
      </c>
      <c r="AK560" s="37" t="s">
        <v>2496</v>
      </c>
      <c r="AL560" s="37" t="s">
        <v>2496</v>
      </c>
      <c r="AM560" s="37" t="s">
        <v>8</v>
      </c>
      <c r="AN560" s="37" t="s">
        <v>116</v>
      </c>
      <c r="AO560" s="37" t="s">
        <v>140</v>
      </c>
      <c r="AP560" s="37" t="s">
        <v>143</v>
      </c>
      <c r="AQ560" s="37" t="s">
        <v>151</v>
      </c>
      <c r="AR560" s="37" t="s">
        <v>4596</v>
      </c>
      <c r="AS560" s="37"/>
      <c r="AT560" s="37" t="s">
        <v>6524</v>
      </c>
      <c r="AU560" s="37">
        <v>3133074336</v>
      </c>
      <c r="AV560" s="37"/>
      <c r="AW560" s="37">
        <v>1</v>
      </c>
      <c r="AX560" s="37" t="s">
        <v>135</v>
      </c>
      <c r="AY560" s="37" t="s">
        <v>2496</v>
      </c>
      <c r="AZ560" s="58"/>
      <c r="BA560" s="37" t="s">
        <v>2496</v>
      </c>
      <c r="BB560" s="37" t="s">
        <v>2495</v>
      </c>
      <c r="BC560" s="37" t="s">
        <v>3612</v>
      </c>
      <c r="BD560" s="37"/>
      <c r="BE560" s="37" t="s">
        <v>2440</v>
      </c>
      <c r="BF560" s="37" t="s">
        <v>2</v>
      </c>
      <c r="BG560" s="37">
        <v>53129420</v>
      </c>
      <c r="BH560" s="37" t="s">
        <v>6051</v>
      </c>
      <c r="BI560" s="37" t="s">
        <v>3777</v>
      </c>
      <c r="BJ560" s="37" t="s">
        <v>3770</v>
      </c>
      <c r="BK560" s="37" t="s">
        <v>6533</v>
      </c>
      <c r="BL560" s="81">
        <v>30978</v>
      </c>
      <c r="BM560" s="37" t="s">
        <v>8</v>
      </c>
      <c r="BN560" s="37" t="s">
        <v>116</v>
      </c>
      <c r="BO560" s="37" t="s">
        <v>116</v>
      </c>
      <c r="BP560" s="37"/>
      <c r="BQ560" s="37"/>
      <c r="BR560" s="37"/>
      <c r="BS560" s="81"/>
      <c r="BT560" s="37"/>
      <c r="BU560" s="37"/>
      <c r="BV560" s="81"/>
      <c r="BW560" s="50" t="str">
        <f t="shared" si="46"/>
        <v/>
      </c>
      <c r="BX560" s="62"/>
      <c r="BY560" s="62"/>
      <c r="BZ560" s="62"/>
      <c r="CA560" s="37" t="s">
        <v>2</v>
      </c>
      <c r="CB560" s="37">
        <v>1000691815</v>
      </c>
      <c r="CC560" s="37" t="s">
        <v>3932</v>
      </c>
      <c r="CD560" s="37" t="s">
        <v>6534</v>
      </c>
      <c r="CE560" s="37" t="s">
        <v>6532</v>
      </c>
      <c r="CF560" s="37" t="s">
        <v>3770</v>
      </c>
      <c r="CG560" s="81">
        <v>37354</v>
      </c>
      <c r="CH560" s="50">
        <f t="shared" ca="1" si="45"/>
        <v>20</v>
      </c>
      <c r="CI560" s="62" t="s">
        <v>8</v>
      </c>
      <c r="CJ560" s="62" t="s">
        <v>116</v>
      </c>
      <c r="CK560" s="62" t="s">
        <v>116</v>
      </c>
      <c r="CL560" s="37" t="s">
        <v>2444</v>
      </c>
      <c r="CM560" s="37" t="s">
        <v>2462</v>
      </c>
      <c r="CN560" s="37" t="s">
        <v>2495</v>
      </c>
      <c r="CO560" s="81">
        <v>44830</v>
      </c>
      <c r="CP560" s="37" t="s">
        <v>2495</v>
      </c>
      <c r="CQ560" s="37"/>
      <c r="CR560" s="37"/>
      <c r="CS560" s="37" t="s">
        <v>2496</v>
      </c>
      <c r="CT560" s="37"/>
      <c r="CU560" s="37"/>
      <c r="CV560" s="37"/>
      <c r="CW560" s="37"/>
      <c r="CX560" s="37"/>
      <c r="CY560" s="37" t="s">
        <v>2496</v>
      </c>
      <c r="CZ560" s="37"/>
      <c r="DA560" s="37"/>
      <c r="DB560" s="37"/>
      <c r="DC56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60" s="37"/>
    </row>
    <row r="561" spans="1:108" ht="45" customHeight="1" x14ac:dyDescent="0.3">
      <c r="A561" s="50">
        <v>1013363568</v>
      </c>
      <c r="B561" s="37" t="s">
        <v>2427</v>
      </c>
      <c r="C561" s="81">
        <v>44830</v>
      </c>
      <c r="D561" s="81"/>
      <c r="E561" s="50"/>
      <c r="F561" s="50"/>
      <c r="G561" s="50"/>
      <c r="H561" s="50" t="s">
        <v>4102</v>
      </c>
      <c r="I561" s="50" t="s">
        <v>6747</v>
      </c>
      <c r="J561" s="37" t="str">
        <f>VLOOKUP(MATRIZ_PRINCIPAL_USUARIOS[[#This Row],[DUPLA]],DUPLAS[],2,0)</f>
        <v>EMILCE SANCHEZ - MARTHA PACASUCA</v>
      </c>
      <c r="K561" s="37" t="s">
        <v>1</v>
      </c>
      <c r="L561" s="37" t="s">
        <v>6182</v>
      </c>
      <c r="M561" s="37"/>
      <c r="N561" s="37" t="s">
        <v>3797</v>
      </c>
      <c r="O561" s="37" t="s">
        <v>3980</v>
      </c>
      <c r="P56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SAMANTHA   FAJARDO  ACOSTA</v>
      </c>
      <c r="Q561" s="81">
        <v>43017</v>
      </c>
      <c r="R561" s="50">
        <f t="shared" ca="1" si="42"/>
        <v>5</v>
      </c>
      <c r="S561" s="50">
        <f t="shared" ca="1" si="43"/>
        <v>5</v>
      </c>
      <c r="T561" s="50">
        <f t="shared" ca="1" si="44"/>
        <v>6</v>
      </c>
      <c r="U561" s="37" t="str">
        <f ca="1">IF(MATRIZ_PRINCIPAL_USUARIOS[[#This Row],[FECHA DE NACIMIENTO]]&gt;0,CONCATENATE(R561," AÑOS ",S561," MESES ",T561," DIAS "),"")</f>
        <v xml:space="preserve">5 AÑOS 5 MESES 6 DIAS </v>
      </c>
      <c r="V56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1" s="37" t="s">
        <v>130</v>
      </c>
      <c r="X561" s="37" t="s">
        <v>8</v>
      </c>
      <c r="Y561" s="37" t="s">
        <v>15</v>
      </c>
      <c r="Z561" s="37" t="s">
        <v>57</v>
      </c>
      <c r="AA561" s="37" t="s">
        <v>2496</v>
      </c>
      <c r="AB561" s="37" t="s">
        <v>2496</v>
      </c>
      <c r="AC561" s="37"/>
      <c r="AD561" s="37" t="s">
        <v>2518</v>
      </c>
      <c r="AE561" s="37"/>
      <c r="AF561" s="37" t="s">
        <v>2496</v>
      </c>
      <c r="AG561" s="37" t="s">
        <v>2496</v>
      </c>
      <c r="AH561" s="37" t="s">
        <v>2496</v>
      </c>
      <c r="AI561" s="37" t="s">
        <v>2496</v>
      </c>
      <c r="AJ561" s="37" t="s">
        <v>2496</v>
      </c>
      <c r="AK561" s="37" t="s">
        <v>2496</v>
      </c>
      <c r="AL561" s="37" t="s">
        <v>2496</v>
      </c>
      <c r="AM561" s="37" t="s">
        <v>8</v>
      </c>
      <c r="AN561" s="37" t="s">
        <v>116</v>
      </c>
      <c r="AO561" s="37" t="s">
        <v>140</v>
      </c>
      <c r="AP561" s="37" t="s">
        <v>143</v>
      </c>
      <c r="AQ561" s="37" t="s">
        <v>151</v>
      </c>
      <c r="AR561" s="37" t="s">
        <v>4596</v>
      </c>
      <c r="AS561" s="37"/>
      <c r="AT561" s="37" t="s">
        <v>6524</v>
      </c>
      <c r="AU561" s="37">
        <v>3052428425</v>
      </c>
      <c r="AV561" s="37"/>
      <c r="AW561" s="37">
        <v>1</v>
      </c>
      <c r="AX561" s="37" t="s">
        <v>135</v>
      </c>
      <c r="AY561" s="37" t="s">
        <v>2496</v>
      </c>
      <c r="AZ561" s="58"/>
      <c r="BA561" s="37" t="s">
        <v>2496</v>
      </c>
      <c r="BB561" s="37" t="s">
        <v>2495</v>
      </c>
      <c r="BC561" s="37" t="s">
        <v>3612</v>
      </c>
      <c r="BD561" s="37"/>
      <c r="BE561" s="37" t="s">
        <v>2434</v>
      </c>
      <c r="BF561" s="37" t="s">
        <v>2</v>
      </c>
      <c r="BG561" s="37">
        <v>1007612780</v>
      </c>
      <c r="BH561" s="37" t="s">
        <v>3946</v>
      </c>
      <c r="BI561" s="37" t="s">
        <v>3927</v>
      </c>
      <c r="BJ561" s="37" t="s">
        <v>3976</v>
      </c>
      <c r="BK561" s="37" t="s">
        <v>3980</v>
      </c>
      <c r="BL561" s="81"/>
      <c r="BM561" s="37"/>
      <c r="BN561" s="37"/>
      <c r="BO561" s="37"/>
      <c r="BP561" s="37"/>
      <c r="BQ561" s="37"/>
      <c r="BR561" s="37"/>
      <c r="BS561" s="81"/>
      <c r="BT561" s="37"/>
      <c r="BU561" s="37"/>
      <c r="BV561" s="81"/>
      <c r="BW561" s="50" t="str">
        <f t="shared" si="46"/>
        <v/>
      </c>
      <c r="BX561" s="62"/>
      <c r="BY561" s="62"/>
      <c r="BZ561" s="62"/>
      <c r="CA561" s="37" t="s">
        <v>2</v>
      </c>
      <c r="CB561" s="37">
        <v>1007612780</v>
      </c>
      <c r="CC561" s="37" t="s">
        <v>3946</v>
      </c>
      <c r="CD561" s="37" t="s">
        <v>3927</v>
      </c>
      <c r="CE561" s="37" t="s">
        <v>3976</v>
      </c>
      <c r="CF561" s="37" t="s">
        <v>3980</v>
      </c>
      <c r="CG561" s="81"/>
      <c r="CH561" s="50" t="str">
        <f t="shared" si="45"/>
        <v/>
      </c>
      <c r="CI561" s="62" t="s">
        <v>8</v>
      </c>
      <c r="CJ561" s="62" t="s">
        <v>116</v>
      </c>
      <c r="CK561" s="62" t="s">
        <v>116</v>
      </c>
      <c r="CL561" s="37" t="s">
        <v>2444</v>
      </c>
      <c r="CM561" s="37" t="s">
        <v>2470</v>
      </c>
      <c r="CN561" s="37" t="s">
        <v>2495</v>
      </c>
      <c r="CO561" s="81">
        <v>44830</v>
      </c>
      <c r="CP561" s="37" t="s">
        <v>2495</v>
      </c>
      <c r="CQ561" s="37" t="s">
        <v>2496</v>
      </c>
      <c r="CR561" s="37"/>
      <c r="CS561" s="37" t="s">
        <v>2496</v>
      </c>
      <c r="CT561" s="37"/>
      <c r="CU561" s="37"/>
      <c r="CV561" s="37"/>
      <c r="CW561" s="37"/>
      <c r="CX561" s="37"/>
      <c r="CY561" s="37"/>
      <c r="CZ561" s="37"/>
      <c r="DA561" s="37"/>
      <c r="DB561" s="37"/>
      <c r="DC56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61" s="37"/>
    </row>
    <row r="562" spans="1:108" ht="45" customHeight="1" x14ac:dyDescent="0.3">
      <c r="A562" s="50">
        <v>1023047456</v>
      </c>
      <c r="B562" s="37" t="s">
        <v>2427</v>
      </c>
      <c r="C562" s="81">
        <v>44830</v>
      </c>
      <c r="D562" s="81"/>
      <c r="E562" s="50"/>
      <c r="F562" s="50"/>
      <c r="G562" s="50"/>
      <c r="H562" s="50" t="s">
        <v>4102</v>
      </c>
      <c r="I562" s="50" t="s">
        <v>6747</v>
      </c>
      <c r="J562" s="37" t="str">
        <f>VLOOKUP(MATRIZ_PRINCIPAL_USUARIOS[[#This Row],[DUPLA]],DUPLAS[],2,0)</f>
        <v>EMILCE SANCHEZ - MARTHA PACASUCA</v>
      </c>
      <c r="K562" s="37" t="s">
        <v>1</v>
      </c>
      <c r="L562" s="37" t="s">
        <v>3694</v>
      </c>
      <c r="M562" s="37" t="s">
        <v>3782</v>
      </c>
      <c r="N562" s="37" t="s">
        <v>3883</v>
      </c>
      <c r="O562" s="37" t="s">
        <v>6537</v>
      </c>
      <c r="P56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 DAVID GUTIERREZ SAMPER</v>
      </c>
      <c r="Q562" s="81">
        <v>44400</v>
      </c>
      <c r="R562" s="50">
        <f t="shared" ca="1" si="42"/>
        <v>1</v>
      </c>
      <c r="S562" s="50">
        <f t="shared" ca="1" si="43"/>
        <v>7</v>
      </c>
      <c r="T562" s="50">
        <f t="shared" ca="1" si="44"/>
        <v>20</v>
      </c>
      <c r="U562" s="37" t="str">
        <f ca="1">IF(MATRIZ_PRINCIPAL_USUARIOS[[#This Row],[FECHA DE NACIMIENTO]]&gt;0,CONCATENATE(R562," AÑOS ",S562," MESES ",T562," DIAS "),"")</f>
        <v xml:space="preserve">1 AÑOS 7 MESES 20 DIAS </v>
      </c>
      <c r="V56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2" s="37" t="s">
        <v>129</v>
      </c>
      <c r="X562" s="37" t="s">
        <v>8</v>
      </c>
      <c r="Y562" s="37" t="s">
        <v>116</v>
      </c>
      <c r="Z562" s="37" t="s">
        <v>116</v>
      </c>
      <c r="AA562" s="37" t="s">
        <v>2496</v>
      </c>
      <c r="AB562" s="37" t="s">
        <v>2496</v>
      </c>
      <c r="AC562" s="37"/>
      <c r="AD562" s="37" t="s">
        <v>2518</v>
      </c>
      <c r="AE562" s="37"/>
      <c r="AF562" s="37" t="s">
        <v>2496</v>
      </c>
      <c r="AG562" s="37" t="s">
        <v>2496</v>
      </c>
      <c r="AH562" s="37" t="s">
        <v>2496</v>
      </c>
      <c r="AI562" s="37" t="s">
        <v>2496</v>
      </c>
      <c r="AJ562" s="37" t="s">
        <v>2496</v>
      </c>
      <c r="AK562" s="37" t="s">
        <v>2496</v>
      </c>
      <c r="AL562" s="37" t="s">
        <v>2496</v>
      </c>
      <c r="AM562" s="37" t="s">
        <v>8</v>
      </c>
      <c r="AN562" s="37" t="s">
        <v>116</v>
      </c>
      <c r="AO562" s="37" t="s">
        <v>140</v>
      </c>
      <c r="AP562" s="37" t="s">
        <v>143</v>
      </c>
      <c r="AQ562" s="37" t="s">
        <v>151</v>
      </c>
      <c r="AR562" s="37" t="s">
        <v>4596</v>
      </c>
      <c r="AS562" s="37"/>
      <c r="AT562" s="37" t="s">
        <v>6524</v>
      </c>
      <c r="AU562" s="37">
        <v>3014525580</v>
      </c>
      <c r="AV562" s="37"/>
      <c r="AW562" s="37">
        <v>1</v>
      </c>
      <c r="AX562" s="37" t="s">
        <v>135</v>
      </c>
      <c r="AY562" s="37" t="s">
        <v>2496</v>
      </c>
      <c r="AZ562" s="58"/>
      <c r="BA562" s="37" t="s">
        <v>2496</v>
      </c>
      <c r="BB562" s="37" t="s">
        <v>2495</v>
      </c>
      <c r="BC562" s="37"/>
      <c r="BD562" s="37"/>
      <c r="BE562" s="37" t="s">
        <v>2434</v>
      </c>
      <c r="BF562" s="37" t="s">
        <v>2</v>
      </c>
      <c r="BG562" s="37">
        <v>57455756</v>
      </c>
      <c r="BH562" s="37" t="s">
        <v>6538</v>
      </c>
      <c r="BI562" s="37"/>
      <c r="BJ562" s="37" t="s">
        <v>3883</v>
      </c>
      <c r="BK562" s="37" t="s">
        <v>6537</v>
      </c>
      <c r="BL562" s="81">
        <v>27840</v>
      </c>
      <c r="BM562" s="37" t="s">
        <v>8</v>
      </c>
      <c r="BN562" s="37" t="s">
        <v>31</v>
      </c>
      <c r="BO562" s="37" t="s">
        <v>3356</v>
      </c>
      <c r="BP562" s="37"/>
      <c r="BQ562" s="37"/>
      <c r="BR562" s="37"/>
      <c r="BS562" s="81"/>
      <c r="BT562" s="37"/>
      <c r="BU562" s="37"/>
      <c r="BV562" s="81"/>
      <c r="BW562" s="50" t="str">
        <f t="shared" si="46"/>
        <v/>
      </c>
      <c r="BX562" s="62"/>
      <c r="BY562" s="62"/>
      <c r="BZ562" s="62"/>
      <c r="CA562" s="37" t="s">
        <v>2</v>
      </c>
      <c r="CB562" s="37">
        <v>57455756</v>
      </c>
      <c r="CC562" s="37" t="s">
        <v>6538</v>
      </c>
      <c r="CD562" s="37"/>
      <c r="CE562" s="37" t="s">
        <v>3883</v>
      </c>
      <c r="CF562" s="37" t="s">
        <v>6537</v>
      </c>
      <c r="CG562" s="81">
        <v>27840</v>
      </c>
      <c r="CH562" s="50">
        <f t="shared" ca="1" si="45"/>
        <v>46</v>
      </c>
      <c r="CI562" s="62" t="s">
        <v>8</v>
      </c>
      <c r="CJ562" s="62" t="s">
        <v>31</v>
      </c>
      <c r="CK562" s="62" t="s">
        <v>3356</v>
      </c>
      <c r="CL562" s="37" t="s">
        <v>2443</v>
      </c>
      <c r="CM562" s="37" t="s">
        <v>2450</v>
      </c>
      <c r="CN562" s="37" t="s">
        <v>2495</v>
      </c>
      <c r="CO562" s="81">
        <v>44830</v>
      </c>
      <c r="CP562" s="37" t="s">
        <v>2495</v>
      </c>
      <c r="CQ562" s="37" t="s">
        <v>2495</v>
      </c>
      <c r="CR562" s="37"/>
      <c r="CS562" s="37" t="s">
        <v>2496</v>
      </c>
      <c r="CT562" s="37"/>
      <c r="CU562" s="37"/>
      <c r="CV562" s="37"/>
      <c r="CW562" s="37"/>
      <c r="CX562" s="37"/>
      <c r="CY562" s="37"/>
      <c r="CZ562" s="37"/>
      <c r="DA562" s="37"/>
      <c r="DB562" s="37"/>
      <c r="DC56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2" s="37"/>
    </row>
    <row r="563" spans="1:108" ht="45" customHeight="1" x14ac:dyDescent="0.3">
      <c r="A563" s="50">
        <v>1023042724</v>
      </c>
      <c r="B563" s="37" t="s">
        <v>2427</v>
      </c>
      <c r="C563" s="81">
        <v>44830</v>
      </c>
      <c r="D563" s="81"/>
      <c r="E563" s="50"/>
      <c r="F563" s="50"/>
      <c r="G563" s="50"/>
      <c r="H563" s="50" t="s">
        <v>4102</v>
      </c>
      <c r="I563" s="50" t="s">
        <v>6747</v>
      </c>
      <c r="J563" s="37" t="str">
        <f>VLOOKUP(MATRIZ_PRINCIPAL_USUARIOS[[#This Row],[DUPLA]],DUPLAS[],2,0)</f>
        <v>EMILCE SANCHEZ - MARTHA PACASUCA</v>
      </c>
      <c r="K563" s="37" t="s">
        <v>1</v>
      </c>
      <c r="L563" s="37" t="s">
        <v>3903</v>
      </c>
      <c r="M563" s="37" t="s">
        <v>3736</v>
      </c>
      <c r="N563" s="37" t="s">
        <v>6539</v>
      </c>
      <c r="O563" s="37" t="s">
        <v>3883</v>
      </c>
      <c r="P56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DANIELA ALEJANDRA MORAN  GUTIERREZ</v>
      </c>
      <c r="Q563" s="81">
        <v>43499</v>
      </c>
      <c r="R563" s="50">
        <f t="shared" ca="1" si="42"/>
        <v>4</v>
      </c>
      <c r="S563" s="50">
        <f t="shared" ca="1" si="43"/>
        <v>1</v>
      </c>
      <c r="T563" s="50">
        <f t="shared" ca="1" si="44"/>
        <v>12</v>
      </c>
      <c r="U563" s="37" t="str">
        <f ca="1">IF(MATRIZ_PRINCIPAL_USUARIOS[[#This Row],[FECHA DE NACIMIENTO]]&gt;0,CONCATENATE(R563," AÑOS ",S563," MESES ",T563," DIAS "),"")</f>
        <v xml:space="preserve">4 AÑOS 1 MESES 12 DIAS </v>
      </c>
      <c r="V56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3" s="37" t="s">
        <v>130</v>
      </c>
      <c r="X563" s="37" t="s">
        <v>8</v>
      </c>
      <c r="Y563" s="37" t="s">
        <v>116</v>
      </c>
      <c r="Z563" s="37" t="s">
        <v>116</v>
      </c>
      <c r="AA563" s="37" t="s">
        <v>2496</v>
      </c>
      <c r="AB563" s="37" t="s">
        <v>2496</v>
      </c>
      <c r="AC563" s="37"/>
      <c r="AD563" s="37" t="s">
        <v>2518</v>
      </c>
      <c r="AE563" s="37"/>
      <c r="AF563" s="37" t="s">
        <v>2496</v>
      </c>
      <c r="AG563" s="37" t="s">
        <v>2496</v>
      </c>
      <c r="AH563" s="37" t="s">
        <v>2496</v>
      </c>
      <c r="AI563" s="37" t="s">
        <v>2496</v>
      </c>
      <c r="AJ563" s="37" t="s">
        <v>2496</v>
      </c>
      <c r="AK563" s="37" t="s">
        <v>2496</v>
      </c>
      <c r="AL563" s="37" t="s">
        <v>2496</v>
      </c>
      <c r="AM563" s="37" t="s">
        <v>8</v>
      </c>
      <c r="AN563" s="37" t="s">
        <v>116</v>
      </c>
      <c r="AO563" s="37" t="s">
        <v>140</v>
      </c>
      <c r="AP563" s="37" t="s">
        <v>143</v>
      </c>
      <c r="AQ563" s="37" t="s">
        <v>151</v>
      </c>
      <c r="AR563" s="37" t="s">
        <v>4596</v>
      </c>
      <c r="AS563" s="37"/>
      <c r="AT563" s="37" t="s">
        <v>6524</v>
      </c>
      <c r="AU563" s="37">
        <v>3014525580</v>
      </c>
      <c r="AV563" s="37"/>
      <c r="AW563" s="37">
        <v>1</v>
      </c>
      <c r="AX563" s="37" t="s">
        <v>135</v>
      </c>
      <c r="AY563" s="37" t="s">
        <v>2496</v>
      </c>
      <c r="AZ563" s="58"/>
      <c r="BA563" s="37" t="s">
        <v>2496</v>
      </c>
      <c r="BB563" s="37" t="s">
        <v>2495</v>
      </c>
      <c r="BC563" s="37"/>
      <c r="BD563" s="37"/>
      <c r="BE563" s="37" t="s">
        <v>2434</v>
      </c>
      <c r="BF563" s="37" t="s">
        <v>2</v>
      </c>
      <c r="BG563" s="37">
        <v>57455756</v>
      </c>
      <c r="BH563" s="37" t="s">
        <v>6538</v>
      </c>
      <c r="BI563" s="37"/>
      <c r="BJ563" s="37" t="s">
        <v>3883</v>
      </c>
      <c r="BK563" s="37" t="s">
        <v>6537</v>
      </c>
      <c r="BL563" s="81">
        <v>27840</v>
      </c>
      <c r="BM563" s="37" t="s">
        <v>8</v>
      </c>
      <c r="BN563" s="37" t="s">
        <v>31</v>
      </c>
      <c r="BO563" s="37" t="s">
        <v>3356</v>
      </c>
      <c r="BP563" s="37"/>
      <c r="BQ563" s="37"/>
      <c r="BR563" s="37"/>
      <c r="BS563" s="81"/>
      <c r="BT563" s="37"/>
      <c r="BU563" s="37"/>
      <c r="BV563" s="81"/>
      <c r="BW563" s="50" t="str">
        <f t="shared" si="46"/>
        <v/>
      </c>
      <c r="BX563" s="62"/>
      <c r="BY563" s="62"/>
      <c r="BZ563" s="62"/>
      <c r="CA563" s="37" t="s">
        <v>2</v>
      </c>
      <c r="CB563" s="37">
        <v>57455756</v>
      </c>
      <c r="CC563" s="37" t="s">
        <v>6538</v>
      </c>
      <c r="CD563" s="37"/>
      <c r="CE563" s="37" t="s">
        <v>3883</v>
      </c>
      <c r="CF563" s="37" t="s">
        <v>6537</v>
      </c>
      <c r="CG563" s="81">
        <v>27840</v>
      </c>
      <c r="CH563" s="50">
        <f t="shared" ca="1" si="45"/>
        <v>46</v>
      </c>
      <c r="CI563" s="62" t="s">
        <v>8</v>
      </c>
      <c r="CJ563" s="62" t="s">
        <v>31</v>
      </c>
      <c r="CK563" s="62" t="s">
        <v>3356</v>
      </c>
      <c r="CL563" s="37" t="s">
        <v>2443</v>
      </c>
      <c r="CM563" s="37" t="s">
        <v>2450</v>
      </c>
      <c r="CN563" s="37" t="s">
        <v>2495</v>
      </c>
      <c r="CO563" s="81">
        <v>44830</v>
      </c>
      <c r="CP563" s="37" t="s">
        <v>2495</v>
      </c>
      <c r="CQ563" s="37" t="s">
        <v>2495</v>
      </c>
      <c r="CR563" s="37"/>
      <c r="CS563" s="37" t="s">
        <v>2496</v>
      </c>
      <c r="CT563" s="37"/>
      <c r="CU563" s="37"/>
      <c r="CV563" s="37"/>
      <c r="CW563" s="37"/>
      <c r="CX563" s="37"/>
      <c r="CY563" s="37"/>
      <c r="CZ563" s="37"/>
      <c r="DA563" s="37"/>
      <c r="DB563" s="37"/>
      <c r="DC56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63" s="37"/>
    </row>
    <row r="564" spans="1:108" ht="45" customHeight="1" x14ac:dyDescent="0.3">
      <c r="A564" s="120">
        <v>1023985961</v>
      </c>
      <c r="B564" s="121" t="s">
        <v>2427</v>
      </c>
      <c r="C564" s="81">
        <v>44830</v>
      </c>
      <c r="D564" s="122"/>
      <c r="E564" s="120"/>
      <c r="F564" s="120"/>
      <c r="G564" s="120"/>
      <c r="H564" s="120" t="s">
        <v>4102</v>
      </c>
      <c r="I564" s="120" t="s">
        <v>6747</v>
      </c>
      <c r="J564" s="121" t="str">
        <f>VLOOKUP(MATRIZ_PRINCIPAL_USUARIOS[[#This Row],[DUPLA]],DUPLAS[],2,0)</f>
        <v>EMILCE SANCHEZ - MARTHA PACASUCA</v>
      </c>
      <c r="K564" s="121" t="s">
        <v>1</v>
      </c>
      <c r="L564" s="121" t="s">
        <v>4158</v>
      </c>
      <c r="M564" s="121" t="s">
        <v>4462</v>
      </c>
      <c r="N564" s="121" t="s">
        <v>6540</v>
      </c>
      <c r="O564" s="121" t="s">
        <v>6541</v>
      </c>
      <c r="P564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EMMANUEL  DE JESUS  ITURRIAGO VILLERO</v>
      </c>
      <c r="Q564" s="122">
        <v>43417</v>
      </c>
      <c r="R564" s="120">
        <f t="shared" ca="1" si="42"/>
        <v>4</v>
      </c>
      <c r="S564" s="120">
        <f t="shared" ca="1" si="43"/>
        <v>4</v>
      </c>
      <c r="T564" s="120">
        <f t="shared" ca="1" si="44"/>
        <v>2</v>
      </c>
      <c r="U564" s="121" t="str">
        <f ca="1">IF(MATRIZ_PRINCIPAL_USUARIOS[[#This Row],[FECHA DE NACIMIENTO]]&gt;0,CONCATENATE(R564," AÑOS ",S564," MESES ",T564," DIAS "),"")</f>
        <v xml:space="preserve">4 AÑOS 4 MESES 2 DIAS </v>
      </c>
      <c r="V564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4" s="121" t="s">
        <v>129</v>
      </c>
      <c r="X564" s="121" t="s">
        <v>8</v>
      </c>
      <c r="Y564" s="121" t="s">
        <v>18</v>
      </c>
      <c r="Z564" s="121" t="s">
        <v>59</v>
      </c>
      <c r="AA564" s="121" t="s">
        <v>2496</v>
      </c>
      <c r="AB564" s="121" t="s">
        <v>2496</v>
      </c>
      <c r="AC564" s="121"/>
      <c r="AD564" s="121" t="s">
        <v>2518</v>
      </c>
      <c r="AE564" s="121"/>
      <c r="AF564" s="121" t="s">
        <v>2496</v>
      </c>
      <c r="AG564" s="121" t="s">
        <v>2496</v>
      </c>
      <c r="AH564" s="121" t="s">
        <v>2496</v>
      </c>
      <c r="AI564" s="121" t="s">
        <v>2496</v>
      </c>
      <c r="AJ564" s="121" t="s">
        <v>2496</v>
      </c>
      <c r="AK564" s="121" t="s">
        <v>2496</v>
      </c>
      <c r="AL564" s="121" t="s">
        <v>2496</v>
      </c>
      <c r="AM564" s="121" t="s">
        <v>8</v>
      </c>
      <c r="AN564" s="121" t="s">
        <v>116</v>
      </c>
      <c r="AO564" s="121" t="s">
        <v>140</v>
      </c>
      <c r="AP564" s="121" t="s">
        <v>143</v>
      </c>
      <c r="AQ564" s="121" t="s">
        <v>151</v>
      </c>
      <c r="AR564" s="121" t="s">
        <v>4596</v>
      </c>
      <c r="AS564" s="121"/>
      <c r="AT564" s="121" t="s">
        <v>6524</v>
      </c>
      <c r="AU564" s="121">
        <v>3134754307</v>
      </c>
      <c r="AV564" s="121"/>
      <c r="AW564" s="121">
        <v>1</v>
      </c>
      <c r="AX564" s="121" t="s">
        <v>135</v>
      </c>
      <c r="AY564" s="121" t="s">
        <v>2496</v>
      </c>
      <c r="AZ564" s="123"/>
      <c r="BA564" s="121" t="s">
        <v>2496</v>
      </c>
      <c r="BB564" s="121" t="s">
        <v>2496</v>
      </c>
      <c r="BC564" s="121"/>
      <c r="BD564" s="121"/>
      <c r="BE564" s="121" t="s">
        <v>2434</v>
      </c>
      <c r="BF564" s="121" t="s">
        <v>2</v>
      </c>
      <c r="BG564" s="121">
        <v>1101464263</v>
      </c>
      <c r="BH564" s="121" t="s">
        <v>3742</v>
      </c>
      <c r="BI564" s="121" t="s">
        <v>5634</v>
      </c>
      <c r="BJ564" s="121" t="s">
        <v>6541</v>
      </c>
      <c r="BK564" s="121" t="s">
        <v>6542</v>
      </c>
      <c r="BL564" s="122">
        <v>32965</v>
      </c>
      <c r="BM564" s="121" t="s">
        <v>8</v>
      </c>
      <c r="BN564" s="121" t="s">
        <v>39</v>
      </c>
      <c r="BO564" s="121" t="s">
        <v>3157</v>
      </c>
      <c r="BP564" s="121"/>
      <c r="BQ564" s="121"/>
      <c r="BR564" s="121"/>
      <c r="BS564" s="122"/>
      <c r="BT564" s="121"/>
      <c r="BU564" s="121"/>
      <c r="BV564" s="122"/>
      <c r="BW564" s="120" t="str">
        <f t="shared" si="46"/>
        <v/>
      </c>
      <c r="BX564" s="124"/>
      <c r="BY564" s="124"/>
      <c r="BZ564" s="124"/>
      <c r="CA564" s="121" t="s">
        <v>2</v>
      </c>
      <c r="CB564" s="121">
        <v>1101464263</v>
      </c>
      <c r="CC564" s="121" t="s">
        <v>3742</v>
      </c>
      <c r="CD564" s="121" t="s">
        <v>5634</v>
      </c>
      <c r="CE564" s="121" t="s">
        <v>6541</v>
      </c>
      <c r="CF564" s="121" t="s">
        <v>6542</v>
      </c>
      <c r="CG564" s="122">
        <v>32965</v>
      </c>
      <c r="CH564" s="120">
        <f t="shared" ca="1" si="45"/>
        <v>32</v>
      </c>
      <c r="CI564" s="124" t="s">
        <v>8</v>
      </c>
      <c r="CJ564" s="124" t="s">
        <v>39</v>
      </c>
      <c r="CK564" s="124" t="s">
        <v>3157</v>
      </c>
      <c r="CL564" s="121" t="s">
        <v>2443</v>
      </c>
      <c r="CM564" s="121" t="s">
        <v>2457</v>
      </c>
      <c r="CN564" s="121" t="s">
        <v>2495</v>
      </c>
      <c r="CO564" s="122">
        <v>44830</v>
      </c>
      <c r="CP564" s="121" t="s">
        <v>2495</v>
      </c>
      <c r="CQ564" s="121" t="s">
        <v>2495</v>
      </c>
      <c r="CR564" s="121"/>
      <c r="CS564" s="121" t="s">
        <v>2496</v>
      </c>
      <c r="CT564" s="121"/>
      <c r="CU564" s="121"/>
      <c r="CV564" s="121"/>
      <c r="CW564" s="121">
        <v>3120</v>
      </c>
      <c r="CX564" s="121">
        <v>50</v>
      </c>
      <c r="CY564" s="121"/>
      <c r="CZ564" s="121">
        <v>6</v>
      </c>
      <c r="DA564" s="121">
        <v>2</v>
      </c>
      <c r="DB564" s="121"/>
      <c r="DC564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64" s="121"/>
    </row>
    <row r="565" spans="1:108" ht="45" customHeight="1" x14ac:dyDescent="0.3">
      <c r="A565" s="50">
        <v>1110181348</v>
      </c>
      <c r="B565" s="37" t="s">
        <v>2427</v>
      </c>
      <c r="C565" s="81">
        <v>44831</v>
      </c>
      <c r="D565" s="81"/>
      <c r="E565" s="50"/>
      <c r="F565" s="50"/>
      <c r="G565" s="50"/>
      <c r="H565" s="50" t="s">
        <v>4102</v>
      </c>
      <c r="I565" s="50" t="s">
        <v>6747</v>
      </c>
      <c r="J565" s="121" t="str">
        <f>VLOOKUP(MATRIZ_PRINCIPAL_USUARIOS[[#This Row],[DUPLA]],DUPLAS[],2,0)</f>
        <v>EMILCE SANCHEZ - MARTHA PACASUCA</v>
      </c>
      <c r="K565" s="37" t="s">
        <v>1</v>
      </c>
      <c r="L565" s="37" t="s">
        <v>3801</v>
      </c>
      <c r="M565" s="37"/>
      <c r="N565" s="37" t="s">
        <v>6543</v>
      </c>
      <c r="O565" s="37" t="s">
        <v>6544</v>
      </c>
      <c r="P56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DAMIAN  FERLA LIZCANO</v>
      </c>
      <c r="Q565" s="81">
        <v>44427</v>
      </c>
      <c r="R565" s="50">
        <f t="shared" ca="1" si="42"/>
        <v>1</v>
      </c>
      <c r="S565" s="50">
        <f t="shared" ca="1" si="43"/>
        <v>6</v>
      </c>
      <c r="T565" s="50">
        <f t="shared" ca="1" si="44"/>
        <v>24</v>
      </c>
      <c r="U565" s="121" t="str">
        <f ca="1">IF(MATRIZ_PRINCIPAL_USUARIOS[[#This Row],[FECHA DE NACIMIENTO]]&gt;0,CONCATENATE(R565," AÑOS ",S565," MESES ",T565," DIAS "),"")</f>
        <v xml:space="preserve">1 AÑOS 6 MESES 24 DIAS </v>
      </c>
      <c r="V56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5" s="37" t="s">
        <v>129</v>
      </c>
      <c r="X565" s="37" t="s">
        <v>8</v>
      </c>
      <c r="Y565" s="37" t="s">
        <v>116</v>
      </c>
      <c r="Z565" s="37" t="s">
        <v>116</v>
      </c>
      <c r="AA565" s="37" t="s">
        <v>2496</v>
      </c>
      <c r="AB565" s="37" t="s">
        <v>2496</v>
      </c>
      <c r="AC565" s="37" t="s">
        <v>2496</v>
      </c>
      <c r="AD565" s="37" t="s">
        <v>2496</v>
      </c>
      <c r="AE565" s="37" t="s">
        <v>2496</v>
      </c>
      <c r="AF565" s="37" t="s">
        <v>2496</v>
      </c>
      <c r="AG565" s="37" t="s">
        <v>2496</v>
      </c>
      <c r="AH565" s="37" t="s">
        <v>2496</v>
      </c>
      <c r="AI565" s="37" t="s">
        <v>2496</v>
      </c>
      <c r="AJ565" s="37" t="s">
        <v>2496</v>
      </c>
      <c r="AK565" s="37" t="s">
        <v>2496</v>
      </c>
      <c r="AL565" s="37" t="s">
        <v>2496</v>
      </c>
      <c r="AM565" s="37" t="s">
        <v>8</v>
      </c>
      <c r="AN565" s="37" t="s">
        <v>116</v>
      </c>
      <c r="AO565" s="37" t="s">
        <v>140</v>
      </c>
      <c r="AP565" s="37" t="s">
        <v>143</v>
      </c>
      <c r="AQ565" s="37" t="s">
        <v>151</v>
      </c>
      <c r="AR565" s="37" t="s">
        <v>4596</v>
      </c>
      <c r="AS565" s="37"/>
      <c r="AT565" s="37"/>
      <c r="AU565" s="37">
        <v>3044926050</v>
      </c>
      <c r="AV565" s="37">
        <v>3132323367</v>
      </c>
      <c r="AW565" s="37">
        <v>1</v>
      </c>
      <c r="AX565" s="37" t="s">
        <v>135</v>
      </c>
      <c r="AY565" s="37" t="s">
        <v>2495</v>
      </c>
      <c r="AZ565" s="58" t="s">
        <v>3601</v>
      </c>
      <c r="BA565" s="37" t="s">
        <v>2496</v>
      </c>
      <c r="BB565" s="37" t="s">
        <v>2496</v>
      </c>
      <c r="BC565" s="37"/>
      <c r="BD565" s="37"/>
      <c r="BE565" s="37" t="s">
        <v>2433</v>
      </c>
      <c r="BF565" s="37" t="s">
        <v>2</v>
      </c>
      <c r="BG565" s="37">
        <v>1111262447</v>
      </c>
      <c r="BH565" s="37" t="s">
        <v>3742</v>
      </c>
      <c r="BI565" s="37" t="s">
        <v>3878</v>
      </c>
      <c r="BJ565" s="37" t="s">
        <v>6544</v>
      </c>
      <c r="BK565" s="37" t="s">
        <v>3883</v>
      </c>
      <c r="BL565" s="81">
        <v>35727</v>
      </c>
      <c r="BM565" s="37" t="s">
        <v>8</v>
      </c>
      <c r="BN565" s="37" t="s">
        <v>40</v>
      </c>
      <c r="BO565" s="37" t="s">
        <v>2719</v>
      </c>
      <c r="BP565" s="37" t="s">
        <v>2</v>
      </c>
      <c r="BQ565" s="37">
        <v>1006093253</v>
      </c>
      <c r="BR565" s="37" t="s">
        <v>6545</v>
      </c>
      <c r="BS565" s="81"/>
      <c r="BT565" s="37" t="s">
        <v>6543</v>
      </c>
      <c r="BU565" s="37" t="s">
        <v>3805</v>
      </c>
      <c r="BV565" s="81">
        <v>36225</v>
      </c>
      <c r="BW565" s="120">
        <f t="shared" ca="1" si="46"/>
        <v>24</v>
      </c>
      <c r="BX565" s="62" t="s">
        <v>8</v>
      </c>
      <c r="BY565" s="62" t="s">
        <v>40</v>
      </c>
      <c r="BZ565" s="62" t="s">
        <v>2719</v>
      </c>
      <c r="CA565" s="37" t="s">
        <v>2</v>
      </c>
      <c r="CB565" s="37">
        <v>1111262447</v>
      </c>
      <c r="CC565" s="37" t="s">
        <v>3742</v>
      </c>
      <c r="CD565" s="37" t="s">
        <v>3878</v>
      </c>
      <c r="CE565" s="37" t="s">
        <v>6544</v>
      </c>
      <c r="CF565" s="37" t="s">
        <v>3883</v>
      </c>
      <c r="CG565" s="81">
        <v>35727</v>
      </c>
      <c r="CH565" s="120">
        <f t="shared" ca="1" si="45"/>
        <v>25</v>
      </c>
      <c r="CI565" s="62" t="s">
        <v>8</v>
      </c>
      <c r="CJ565" s="62" t="s">
        <v>40</v>
      </c>
      <c r="CK565" s="62" t="s">
        <v>2719</v>
      </c>
      <c r="CL565" s="37" t="s">
        <v>2443</v>
      </c>
      <c r="CM565" s="37" t="s">
        <v>2478</v>
      </c>
      <c r="CN565" s="37" t="s">
        <v>2495</v>
      </c>
      <c r="CO565" s="81"/>
      <c r="CP565" s="37" t="s">
        <v>2495</v>
      </c>
      <c r="CQ565" s="37" t="s">
        <v>2495</v>
      </c>
      <c r="CR565" s="37">
        <v>2</v>
      </c>
      <c r="CS565" s="37" t="s">
        <v>2496</v>
      </c>
      <c r="CT565" s="37"/>
      <c r="CU565" s="37"/>
      <c r="CV565" s="37"/>
      <c r="CW565" s="37">
        <v>3255</v>
      </c>
      <c r="CX565" s="37"/>
      <c r="CY565" s="37"/>
      <c r="CZ565" s="37">
        <v>3</v>
      </c>
      <c r="DA565" s="37" t="s">
        <v>6091</v>
      </c>
      <c r="DB565" s="37"/>
      <c r="DC56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5" s="37"/>
    </row>
    <row r="566" spans="1:108" ht="45" customHeight="1" x14ac:dyDescent="0.3">
      <c r="A566" s="50">
        <v>1028674952</v>
      </c>
      <c r="B566" s="37" t="s">
        <v>2427</v>
      </c>
      <c r="C566" s="81">
        <v>44831</v>
      </c>
      <c r="D566" s="81"/>
      <c r="E566" s="50"/>
      <c r="F566" s="50"/>
      <c r="G566" s="50"/>
      <c r="H566" s="50" t="s">
        <v>4102</v>
      </c>
      <c r="I566" s="50" t="s">
        <v>7220</v>
      </c>
      <c r="J566" s="121" t="str">
        <f>VLOOKUP(MATRIZ_PRINCIPAL_USUARIOS[[#This Row],[DUPLA]],DUPLAS[],2,0)</f>
        <v>MONICA</v>
      </c>
      <c r="K566" s="37" t="s">
        <v>1</v>
      </c>
      <c r="L566" s="37" t="s">
        <v>6546</v>
      </c>
      <c r="M566" s="37" t="s">
        <v>2622</v>
      </c>
      <c r="N566" s="37" t="s">
        <v>2618</v>
      </c>
      <c r="O566" s="37" t="s">
        <v>3808</v>
      </c>
      <c r="P56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ANGELES VICTORIA LINARES PEREZ</v>
      </c>
      <c r="Q566" s="81">
        <v>44166</v>
      </c>
      <c r="R566" s="50">
        <f t="shared" ca="1" si="42"/>
        <v>2</v>
      </c>
      <c r="S566" s="50">
        <f t="shared" ca="1" si="43"/>
        <v>3</v>
      </c>
      <c r="T566" s="50">
        <f t="shared" ca="1" si="44"/>
        <v>14</v>
      </c>
      <c r="U566" s="121" t="str">
        <f ca="1">IF(MATRIZ_PRINCIPAL_USUARIOS[[#This Row],[FECHA DE NACIMIENTO]]&gt;0,CONCATENATE(R566," AÑOS ",S566," MESES ",T566," DIAS "),"")</f>
        <v xml:space="preserve">2 AÑOS 3 MESES 14 DIAS </v>
      </c>
      <c r="V56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6" s="37" t="s">
        <v>130</v>
      </c>
      <c r="X566" s="37" t="s">
        <v>8</v>
      </c>
      <c r="Y566" s="37" t="s">
        <v>116</v>
      </c>
      <c r="Z566" s="37" t="s">
        <v>116</v>
      </c>
      <c r="AA566" s="37" t="s">
        <v>2496</v>
      </c>
      <c r="AB566" s="37" t="s">
        <v>2496</v>
      </c>
      <c r="AC566" s="37"/>
      <c r="AD566" s="37" t="s">
        <v>2518</v>
      </c>
      <c r="AE566" s="37"/>
      <c r="AF566" s="37" t="s">
        <v>2496</v>
      </c>
      <c r="AG566" s="37" t="s">
        <v>2496</v>
      </c>
      <c r="AH566" s="37" t="s">
        <v>2496</v>
      </c>
      <c r="AI566" s="37" t="s">
        <v>2496</v>
      </c>
      <c r="AJ566" s="37" t="s">
        <v>2496</v>
      </c>
      <c r="AK566" s="37" t="s">
        <v>2496</v>
      </c>
      <c r="AL566" s="37" t="s">
        <v>2496</v>
      </c>
      <c r="AM566" s="37" t="s">
        <v>8</v>
      </c>
      <c r="AN566" s="113" t="s">
        <v>116</v>
      </c>
      <c r="AO566" s="37" t="s">
        <v>140</v>
      </c>
      <c r="AP566" s="37" t="s">
        <v>143</v>
      </c>
      <c r="AQ566" s="37" t="s">
        <v>151</v>
      </c>
      <c r="AR566" s="37" t="s">
        <v>6251</v>
      </c>
      <c r="AS566" s="37" t="s">
        <v>6114</v>
      </c>
      <c r="AT566" s="37" t="s">
        <v>6547</v>
      </c>
      <c r="AU566" s="37">
        <v>3183242675</v>
      </c>
      <c r="AV566" s="37">
        <v>3144933130</v>
      </c>
      <c r="AW566" s="37">
        <v>1</v>
      </c>
      <c r="AX566" s="37" t="s">
        <v>135</v>
      </c>
      <c r="AY566" s="37"/>
      <c r="AZ566" s="58"/>
      <c r="BA566" s="37"/>
      <c r="BB566" s="37"/>
      <c r="BC566" s="37"/>
      <c r="BD566" s="37"/>
      <c r="BE566" s="37" t="s">
        <v>2434</v>
      </c>
      <c r="BF566" s="37" t="s">
        <v>5</v>
      </c>
      <c r="BG566" s="37"/>
      <c r="BH566" s="37" t="s">
        <v>6548</v>
      </c>
      <c r="BI566" s="37"/>
      <c r="BJ566" s="37" t="s">
        <v>6549</v>
      </c>
      <c r="BK566" s="37" t="s">
        <v>3808</v>
      </c>
      <c r="BL566" s="81"/>
      <c r="BM566" s="37" t="s">
        <v>9</v>
      </c>
      <c r="BN566" s="37" t="s">
        <v>45</v>
      </c>
      <c r="BO566" s="37" t="s">
        <v>45</v>
      </c>
      <c r="BP566" s="37"/>
      <c r="BQ566" s="37"/>
      <c r="BR566" s="37"/>
      <c r="BS566" s="81"/>
      <c r="BT566" s="37"/>
      <c r="BU566" s="37"/>
      <c r="BV566" s="81"/>
      <c r="BW566" s="120" t="str">
        <f t="shared" si="46"/>
        <v/>
      </c>
      <c r="BX566" s="62"/>
      <c r="BY566" s="62"/>
      <c r="BZ566" s="62"/>
      <c r="CA566" s="37" t="s">
        <v>5</v>
      </c>
      <c r="CB566" s="37"/>
      <c r="CC566" s="37" t="s">
        <v>6548</v>
      </c>
      <c r="CD566" s="37"/>
      <c r="CE566" s="37" t="s">
        <v>2618</v>
      </c>
      <c r="CF566" s="37" t="s">
        <v>3808</v>
      </c>
      <c r="CG566" s="81"/>
      <c r="CH566" s="120" t="str">
        <f t="shared" si="45"/>
        <v/>
      </c>
      <c r="CI566" s="62" t="s">
        <v>9</v>
      </c>
      <c r="CJ566" s="62" t="s">
        <v>45</v>
      </c>
      <c r="CK566" s="62" t="s">
        <v>45</v>
      </c>
      <c r="CL566" s="37" t="s">
        <v>2443</v>
      </c>
      <c r="CM566" s="37" t="s">
        <v>2457</v>
      </c>
      <c r="CN566" s="37" t="s">
        <v>2495</v>
      </c>
      <c r="CO566" s="81" t="s">
        <v>6550</v>
      </c>
      <c r="CP566" s="37" t="s">
        <v>2495</v>
      </c>
      <c r="CQ566" s="37" t="s">
        <v>2496</v>
      </c>
      <c r="CR566" s="37"/>
      <c r="CS566" s="37"/>
      <c r="CT566" s="37"/>
      <c r="CU566" s="37"/>
      <c r="CV566" s="37"/>
      <c r="CW566" s="37"/>
      <c r="CX566" s="37"/>
      <c r="CY566" s="37"/>
      <c r="CZ566" s="37"/>
      <c r="DA566" s="37"/>
      <c r="DB566" s="37"/>
      <c r="DC56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6" s="37"/>
    </row>
    <row r="567" spans="1:108" ht="45" customHeight="1" x14ac:dyDescent="0.3">
      <c r="A567" s="50">
        <v>1243760535</v>
      </c>
      <c r="B567" s="37" t="s">
        <v>2427</v>
      </c>
      <c r="C567" s="81">
        <v>44859</v>
      </c>
      <c r="D567" s="81"/>
      <c r="E567" s="50"/>
      <c r="F567" s="50"/>
      <c r="G567" s="50"/>
      <c r="H567" s="50" t="s">
        <v>4102</v>
      </c>
      <c r="I567" s="50" t="s">
        <v>7220</v>
      </c>
      <c r="J567" s="37" t="str">
        <f>VLOOKUP(MATRIZ_PRINCIPAL_USUARIOS[[#This Row],[DUPLA]],DUPLAS[],2,0)</f>
        <v>MONICA</v>
      </c>
      <c r="K567" s="37" t="s">
        <v>1</v>
      </c>
      <c r="L567" s="37" t="s">
        <v>3796</v>
      </c>
      <c r="M567" s="37" t="s">
        <v>6823</v>
      </c>
      <c r="N567" s="37" t="s">
        <v>2635</v>
      </c>
      <c r="O567" s="37" t="s">
        <v>6824</v>
      </c>
      <c r="P56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ERICK JAMPIER FONSECA LAVACUDE</v>
      </c>
      <c r="Q567" s="81">
        <v>44369</v>
      </c>
      <c r="R567" s="50">
        <f t="shared" ca="1" si="42"/>
        <v>1</v>
      </c>
      <c r="S567" s="50">
        <f t="shared" ca="1" si="43"/>
        <v>8</v>
      </c>
      <c r="T567" s="50">
        <f t="shared" ca="1" si="44"/>
        <v>21</v>
      </c>
      <c r="U567" s="37" t="str">
        <f ca="1">IF(MATRIZ_PRINCIPAL_USUARIOS[[#This Row],[FECHA DE NACIMIENTO]]&gt;0,CONCATENATE(R567," AÑOS ",S567," MESES ",T567," DIAS "),"")</f>
        <v xml:space="preserve">1 AÑOS 8 MESES 21 DIAS </v>
      </c>
      <c r="V56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7" s="37" t="s">
        <v>129</v>
      </c>
      <c r="X567" s="37" t="s">
        <v>8</v>
      </c>
      <c r="Y567" s="37" t="s">
        <v>116</v>
      </c>
      <c r="Z567" s="37" t="s">
        <v>116</v>
      </c>
      <c r="AA567" s="37" t="s">
        <v>2496</v>
      </c>
      <c r="AB567" s="37" t="s">
        <v>2496</v>
      </c>
      <c r="AC567" s="37"/>
      <c r="AD567" s="37" t="s">
        <v>2518</v>
      </c>
      <c r="AE567" s="37"/>
      <c r="AF567" s="37" t="s">
        <v>2496</v>
      </c>
      <c r="AG567" s="37" t="s">
        <v>2496</v>
      </c>
      <c r="AH567" s="37" t="s">
        <v>2496</v>
      </c>
      <c r="AI567" s="37" t="s">
        <v>2496</v>
      </c>
      <c r="AJ567" s="37" t="s">
        <v>2496</v>
      </c>
      <c r="AK567" s="37" t="s">
        <v>2496</v>
      </c>
      <c r="AL567" s="37" t="s">
        <v>2496</v>
      </c>
      <c r="AM567" s="37" t="s">
        <v>8</v>
      </c>
      <c r="AN567" s="62" t="s">
        <v>116</v>
      </c>
      <c r="AO567" s="37" t="s">
        <v>140</v>
      </c>
      <c r="AP567" s="37" t="s">
        <v>143</v>
      </c>
      <c r="AQ567" s="37" t="s">
        <v>151</v>
      </c>
      <c r="AR567" s="37" t="s">
        <v>6251</v>
      </c>
      <c r="AS567" s="37" t="s">
        <v>6114</v>
      </c>
      <c r="AT567" s="37" t="s">
        <v>6825</v>
      </c>
      <c r="AU567" s="37">
        <v>3102328918</v>
      </c>
      <c r="AV567" s="37">
        <v>3208076013</v>
      </c>
      <c r="AW567" s="37">
        <v>1</v>
      </c>
      <c r="AX567" s="37" t="s">
        <v>135</v>
      </c>
      <c r="AY567" s="37" t="s">
        <v>2496</v>
      </c>
      <c r="AZ567" s="58"/>
      <c r="BA567" s="37" t="s">
        <v>2496</v>
      </c>
      <c r="BB567" s="37" t="s">
        <v>2496</v>
      </c>
      <c r="BC567" s="37" t="s">
        <v>3654</v>
      </c>
      <c r="BD567" s="37"/>
      <c r="BE567" s="37" t="s">
        <v>2440</v>
      </c>
      <c r="BF567" s="37" t="s">
        <v>2</v>
      </c>
      <c r="BG567" s="37">
        <v>23522682</v>
      </c>
      <c r="BH567" s="37" t="s">
        <v>5614</v>
      </c>
      <c r="BI567" s="37"/>
      <c r="BJ567" s="37" t="s">
        <v>6826</v>
      </c>
      <c r="BK567" s="37" t="s">
        <v>3751</v>
      </c>
      <c r="BL567" s="81">
        <v>28363</v>
      </c>
      <c r="BM567" s="37" t="s">
        <v>8</v>
      </c>
      <c r="BN567" s="37" t="s">
        <v>19</v>
      </c>
      <c r="BO567" s="37" t="s">
        <v>2979</v>
      </c>
      <c r="BP567" s="37"/>
      <c r="BQ567" s="37"/>
      <c r="BR567" s="37"/>
      <c r="BS567" s="81"/>
      <c r="BT567" s="37"/>
      <c r="BU567" s="37"/>
      <c r="BV567" s="81"/>
      <c r="BW567" s="50" t="str">
        <f t="shared" si="46"/>
        <v/>
      </c>
      <c r="BX567" s="62"/>
      <c r="BY567" s="62"/>
      <c r="BZ567" s="62"/>
      <c r="CA567" s="37" t="s">
        <v>2</v>
      </c>
      <c r="CB567" s="37">
        <v>1000804663</v>
      </c>
      <c r="CC567" s="37" t="s">
        <v>3961</v>
      </c>
      <c r="CD567" s="37" t="s">
        <v>3926</v>
      </c>
      <c r="CE567" s="37" t="s">
        <v>6824</v>
      </c>
      <c r="CF567" s="37" t="s">
        <v>6826</v>
      </c>
      <c r="CG567" s="81">
        <v>36778</v>
      </c>
      <c r="CH567" s="50">
        <f t="shared" ca="1" si="45"/>
        <v>22</v>
      </c>
      <c r="CI567" s="62" t="s">
        <v>8</v>
      </c>
      <c r="CJ567" s="62" t="s">
        <v>116</v>
      </c>
      <c r="CK567" s="62" t="s">
        <v>116</v>
      </c>
      <c r="CL567" s="37" t="s">
        <v>2444</v>
      </c>
      <c r="CM567" s="37" t="s">
        <v>2462</v>
      </c>
      <c r="CN567" s="37" t="s">
        <v>2495</v>
      </c>
      <c r="CO567" s="81">
        <v>44855</v>
      </c>
      <c r="CP567" s="37" t="s">
        <v>2495</v>
      </c>
      <c r="CQ567" s="37" t="s">
        <v>2495</v>
      </c>
      <c r="CR567" s="37"/>
      <c r="CS567" s="37" t="s">
        <v>2495</v>
      </c>
      <c r="CT567" s="37"/>
      <c r="CU567" s="37"/>
      <c r="CV567" s="37">
        <v>37</v>
      </c>
      <c r="CW567" s="37" t="s">
        <v>6827</v>
      </c>
      <c r="CX567" s="37" t="s">
        <v>5244</v>
      </c>
      <c r="CY567" s="37"/>
      <c r="CZ567" s="37">
        <v>7</v>
      </c>
      <c r="DA567" s="37"/>
      <c r="DB567" s="37"/>
      <c r="DC56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7" s="37"/>
    </row>
    <row r="568" spans="1:108" ht="45" customHeight="1" x14ac:dyDescent="0.3">
      <c r="A568" s="50">
        <v>1023045866</v>
      </c>
      <c r="B568" s="37" t="s">
        <v>2428</v>
      </c>
      <c r="C568" s="81">
        <v>44831</v>
      </c>
      <c r="D568" s="81">
        <v>44858</v>
      </c>
      <c r="E568" s="50"/>
      <c r="F568" s="50" t="e">
        <f>VLOOKUP(MATRIZ_PRINCIPAL_USUARIOS[[#This Row],[NOMBRE COMPLETO]],$E$659:$E$682,1,0)</f>
        <v>#N/A</v>
      </c>
      <c r="G568" s="50"/>
      <c r="H568" s="50" t="s">
        <v>4102</v>
      </c>
      <c r="I568" s="50" t="s">
        <v>6750</v>
      </c>
      <c r="J568" s="121" t="str">
        <f>VLOOKUP(MATRIZ_PRINCIPAL_USUARIOS[[#This Row],[DUPLA]],DUPLAS[],2,0)</f>
        <v>JOHANA ALVARADO</v>
      </c>
      <c r="K568" s="37" t="s">
        <v>1</v>
      </c>
      <c r="L568" s="37" t="s">
        <v>6551</v>
      </c>
      <c r="M568" s="37" t="s">
        <v>5904</v>
      </c>
      <c r="N568" s="37" t="s">
        <v>4429</v>
      </c>
      <c r="O568" s="37" t="s">
        <v>4207</v>
      </c>
      <c r="P568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EVAN RICARDO SALAMANCA SANABRIA</v>
      </c>
      <c r="Q568" s="81" t="s">
        <v>6552</v>
      </c>
      <c r="R568" s="50">
        <f t="shared" ca="1" si="42"/>
        <v>2</v>
      </c>
      <c r="S568" s="50">
        <f t="shared" ca="1" si="43"/>
        <v>3</v>
      </c>
      <c r="T568" s="50">
        <f t="shared" ca="1" si="44"/>
        <v>14</v>
      </c>
      <c r="U568" s="121" t="str">
        <f ca="1">IF(MATRIZ_PRINCIPAL_USUARIOS[[#This Row],[FECHA DE NACIMIENTO]]&gt;0,CONCATENATE(R568," AÑOS ",S568," MESES ",T568," DIAS "),"")</f>
        <v xml:space="preserve">2 AÑOS 3 MESES 14 DIAS </v>
      </c>
      <c r="V568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8" s="37" t="s">
        <v>129</v>
      </c>
      <c r="X568" s="37" t="s">
        <v>8</v>
      </c>
      <c r="Y568" s="37" t="s">
        <v>116</v>
      </c>
      <c r="Z568" s="37" t="s">
        <v>116</v>
      </c>
      <c r="AA568" s="37" t="s">
        <v>2496</v>
      </c>
      <c r="AB568" s="37" t="s">
        <v>2496</v>
      </c>
      <c r="AC568" s="37"/>
      <c r="AD568" s="37" t="s">
        <v>2518</v>
      </c>
      <c r="AE568" s="37"/>
      <c r="AF568" s="37" t="s">
        <v>2496</v>
      </c>
      <c r="AG568" s="37" t="s">
        <v>2496</v>
      </c>
      <c r="AH568" s="37" t="s">
        <v>2496</v>
      </c>
      <c r="AI568" s="37" t="s">
        <v>2496</v>
      </c>
      <c r="AJ568" s="37" t="s">
        <v>2496</v>
      </c>
      <c r="AK568" s="37" t="s">
        <v>2496</v>
      </c>
      <c r="AL568" s="37" t="s">
        <v>2496</v>
      </c>
      <c r="AM568" s="37" t="s">
        <v>8</v>
      </c>
      <c r="AN568" s="113" t="s">
        <v>116</v>
      </c>
      <c r="AO568" s="37" t="s">
        <v>140</v>
      </c>
      <c r="AP568" s="37" t="s">
        <v>143</v>
      </c>
      <c r="AQ568" s="37" t="s">
        <v>151</v>
      </c>
      <c r="AR568" s="37" t="s">
        <v>6553</v>
      </c>
      <c r="AS568" s="37" t="s">
        <v>6114</v>
      </c>
      <c r="AT568" s="37" t="s">
        <v>6554</v>
      </c>
      <c r="AU568" s="37">
        <v>3209531820</v>
      </c>
      <c r="AV568" s="37">
        <v>3102760861</v>
      </c>
      <c r="AW568" s="37">
        <v>1</v>
      </c>
      <c r="AX568" s="37" t="s">
        <v>135</v>
      </c>
      <c r="AY568" s="37" t="s">
        <v>2495</v>
      </c>
      <c r="AZ568" s="58" t="s">
        <v>3600</v>
      </c>
      <c r="BA568" s="37"/>
      <c r="BB568" s="37"/>
      <c r="BC568" s="37"/>
      <c r="BD568" s="37"/>
      <c r="BE568" s="37" t="s">
        <v>2434</v>
      </c>
      <c r="BF568" s="37" t="s">
        <v>2</v>
      </c>
      <c r="BG568" s="37">
        <v>1007695229</v>
      </c>
      <c r="BH568" s="37" t="s">
        <v>5809</v>
      </c>
      <c r="BI568" s="37" t="s">
        <v>3739</v>
      </c>
      <c r="BJ568" s="37" t="s">
        <v>4207</v>
      </c>
      <c r="BK568" s="37" t="s">
        <v>5768</v>
      </c>
      <c r="BL568" s="81" t="s">
        <v>6555</v>
      </c>
      <c r="BM568" s="37" t="s">
        <v>8</v>
      </c>
      <c r="BN568" s="37" t="s">
        <v>116</v>
      </c>
      <c r="BO568" s="37" t="s">
        <v>116</v>
      </c>
      <c r="BP568" s="37"/>
      <c r="BQ568" s="37"/>
      <c r="BR568" s="37"/>
      <c r="BS568" s="81"/>
      <c r="BT568" s="37"/>
      <c r="BU568" s="37"/>
      <c r="BV568" s="81"/>
      <c r="BW568" s="120" t="str">
        <f t="shared" si="46"/>
        <v/>
      </c>
      <c r="BX568" s="62"/>
      <c r="BY568" s="62"/>
      <c r="BZ568" s="62"/>
      <c r="CA568" s="37" t="s">
        <v>2</v>
      </c>
      <c r="CB568" s="37">
        <v>1007695229</v>
      </c>
      <c r="CC568" s="37" t="s">
        <v>5809</v>
      </c>
      <c r="CD568" s="37" t="s">
        <v>3739</v>
      </c>
      <c r="CE568" s="37" t="s">
        <v>4207</v>
      </c>
      <c r="CF568" s="37" t="s">
        <v>5768</v>
      </c>
      <c r="CG568" s="81" t="s">
        <v>6555</v>
      </c>
      <c r="CH568" s="120">
        <f t="shared" ca="1" si="45"/>
        <v>22</v>
      </c>
      <c r="CI568" s="62" t="s">
        <v>8</v>
      </c>
      <c r="CJ568" s="62" t="s">
        <v>116</v>
      </c>
      <c r="CK568" s="62" t="s">
        <v>116</v>
      </c>
      <c r="CL568" s="37" t="s">
        <v>2444</v>
      </c>
      <c r="CM568" s="37" t="s">
        <v>2462</v>
      </c>
      <c r="CN568" s="37" t="s">
        <v>2495</v>
      </c>
      <c r="CO568" s="81" t="s">
        <v>6550</v>
      </c>
      <c r="CP568" s="37" t="s">
        <v>2495</v>
      </c>
      <c r="CQ568" s="37" t="s">
        <v>2495</v>
      </c>
      <c r="CR568" s="37"/>
      <c r="CS568" s="37"/>
      <c r="CT568" s="37"/>
      <c r="CU568" s="37"/>
      <c r="CV568" s="37"/>
      <c r="CW568" s="37"/>
      <c r="CX568" s="37"/>
      <c r="CY568" s="37"/>
      <c r="CZ568" s="37"/>
      <c r="DA568" s="37"/>
      <c r="DB568" s="37"/>
      <c r="DC56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8" s="37"/>
    </row>
    <row r="569" spans="1:108" ht="45" customHeight="1" x14ac:dyDescent="0.3">
      <c r="A569" s="50">
        <v>1028675486</v>
      </c>
      <c r="B569" s="37" t="s">
        <v>2427</v>
      </c>
      <c r="C569" s="81">
        <v>44831</v>
      </c>
      <c r="D569" s="81"/>
      <c r="E569" s="50"/>
      <c r="F569" s="50"/>
      <c r="G569" s="50"/>
      <c r="H569" s="50" t="s">
        <v>4102</v>
      </c>
      <c r="I569" s="50" t="s">
        <v>7220</v>
      </c>
      <c r="J569" s="121" t="str">
        <f>VLOOKUP(MATRIZ_PRINCIPAL_USUARIOS[[#This Row],[DUPLA]],DUPLAS[],2,0)</f>
        <v>MONICA</v>
      </c>
      <c r="K569" s="37" t="s">
        <v>1</v>
      </c>
      <c r="L569" s="37" t="s">
        <v>4460</v>
      </c>
      <c r="M569" s="37" t="s">
        <v>3906</v>
      </c>
      <c r="N569" s="37" t="s">
        <v>6556</v>
      </c>
      <c r="O569" s="37" t="s">
        <v>6557</v>
      </c>
      <c r="P56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EIMY JULIETH PAREDES DUGARTE</v>
      </c>
      <c r="Q569" s="81">
        <v>44284</v>
      </c>
      <c r="R569" s="50">
        <f t="shared" ca="1" si="42"/>
        <v>1</v>
      </c>
      <c r="S569" s="50">
        <f t="shared" ca="1" si="43"/>
        <v>11</v>
      </c>
      <c r="T569" s="50">
        <f t="shared" ca="1" si="44"/>
        <v>14</v>
      </c>
      <c r="U569" s="121" t="str">
        <f ca="1">IF(MATRIZ_PRINCIPAL_USUARIOS[[#This Row],[FECHA DE NACIMIENTO]]&gt;0,CONCATENATE(R569," AÑOS ",S569," MESES ",T569," DIAS "),"")</f>
        <v xml:space="preserve">1 AÑOS 11 MESES 14 DIAS </v>
      </c>
      <c r="V56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69" s="37" t="s">
        <v>130</v>
      </c>
      <c r="X569" s="37" t="s">
        <v>8</v>
      </c>
      <c r="Y569" s="37" t="s">
        <v>116</v>
      </c>
      <c r="Z569" s="37" t="s">
        <v>116</v>
      </c>
      <c r="AA569" s="37" t="s">
        <v>2496</v>
      </c>
      <c r="AB569" s="37" t="s">
        <v>2496</v>
      </c>
      <c r="AC569" s="37"/>
      <c r="AD569" s="37" t="s">
        <v>2518</v>
      </c>
      <c r="AE569" s="37"/>
      <c r="AF569" s="37" t="s">
        <v>2496</v>
      </c>
      <c r="AG569" s="37" t="s">
        <v>2496</v>
      </c>
      <c r="AH569" s="37" t="s">
        <v>2496</v>
      </c>
      <c r="AI569" s="37" t="s">
        <v>2496</v>
      </c>
      <c r="AJ569" s="37" t="s">
        <v>2496</v>
      </c>
      <c r="AK569" s="37" t="s">
        <v>2496</v>
      </c>
      <c r="AL569" s="37" t="s">
        <v>2496</v>
      </c>
      <c r="AM569" s="37" t="s">
        <v>8</v>
      </c>
      <c r="AN569" s="37" t="s">
        <v>116</v>
      </c>
      <c r="AO569" s="37" t="s">
        <v>140</v>
      </c>
      <c r="AP569" s="37" t="s">
        <v>143</v>
      </c>
      <c r="AQ569" s="37" t="s">
        <v>151</v>
      </c>
      <c r="AR569" s="37" t="s">
        <v>6251</v>
      </c>
      <c r="AS569" s="37"/>
      <c r="AT569" s="37" t="s">
        <v>6558</v>
      </c>
      <c r="AU569" s="37">
        <v>3112390714</v>
      </c>
      <c r="AV569" s="37">
        <v>3045754779</v>
      </c>
      <c r="AW569" s="37">
        <v>1</v>
      </c>
      <c r="AX569" s="37" t="s">
        <v>135</v>
      </c>
      <c r="AY569" s="37" t="s">
        <v>2496</v>
      </c>
      <c r="AZ569" s="58"/>
      <c r="BA569" s="37" t="s">
        <v>2496</v>
      </c>
      <c r="BB569" s="37" t="s">
        <v>2496</v>
      </c>
      <c r="BC569" s="37" t="s">
        <v>3654</v>
      </c>
      <c r="BD569" s="37"/>
      <c r="BE569" s="37" t="s">
        <v>2434</v>
      </c>
      <c r="BF569" s="37" t="s">
        <v>5</v>
      </c>
      <c r="BG569" s="37"/>
      <c r="BH569" s="37" t="s">
        <v>6559</v>
      </c>
      <c r="BI569" s="37" t="s">
        <v>3852</v>
      </c>
      <c r="BJ569" s="37" t="s">
        <v>6556</v>
      </c>
      <c r="BK569" s="37" t="s">
        <v>6557</v>
      </c>
      <c r="BL569" s="81"/>
      <c r="BM569" s="37" t="s">
        <v>9</v>
      </c>
      <c r="BN569" s="37" t="s">
        <v>45</v>
      </c>
      <c r="BO569" s="37" t="s">
        <v>45</v>
      </c>
      <c r="BP569" s="37"/>
      <c r="BQ569" s="37"/>
      <c r="BR569" s="37"/>
      <c r="BS569" s="81"/>
      <c r="BT569" s="37"/>
      <c r="BU569" s="37"/>
      <c r="BV569" s="81"/>
      <c r="BW569" s="120" t="str">
        <f t="shared" si="46"/>
        <v/>
      </c>
      <c r="BX569" s="62"/>
      <c r="BY569" s="62"/>
      <c r="BZ569" s="62"/>
      <c r="CA569" s="37" t="s">
        <v>5</v>
      </c>
      <c r="CB569" s="37"/>
      <c r="CC569" s="37" t="s">
        <v>6559</v>
      </c>
      <c r="CD569" s="37" t="s">
        <v>3852</v>
      </c>
      <c r="CE569" s="37" t="s">
        <v>6556</v>
      </c>
      <c r="CF569" s="37" t="s">
        <v>6557</v>
      </c>
      <c r="CG569" s="81"/>
      <c r="CH569" s="120" t="str">
        <f t="shared" si="45"/>
        <v/>
      </c>
      <c r="CI569" s="62" t="s">
        <v>9</v>
      </c>
      <c r="CJ569" s="62" t="s">
        <v>45</v>
      </c>
      <c r="CK569" s="62" t="s">
        <v>45</v>
      </c>
      <c r="CL569" s="37" t="s">
        <v>2443</v>
      </c>
      <c r="CM569" s="37" t="s">
        <v>2457</v>
      </c>
      <c r="CN569" s="37" t="s">
        <v>2495</v>
      </c>
      <c r="CO569" s="81">
        <v>44825</v>
      </c>
      <c r="CP569" s="37" t="s">
        <v>2495</v>
      </c>
      <c r="CQ569" s="37" t="s">
        <v>2495</v>
      </c>
      <c r="CR569" s="37">
        <v>1</v>
      </c>
      <c r="CS569" s="37" t="s">
        <v>2496</v>
      </c>
      <c r="CT569" s="37"/>
      <c r="CU569" s="37"/>
      <c r="CV569" s="37">
        <v>40</v>
      </c>
      <c r="CW569" s="37">
        <v>2655</v>
      </c>
      <c r="CX569" s="37">
        <v>50</v>
      </c>
      <c r="CY569" s="37"/>
      <c r="CZ569" s="37">
        <v>6</v>
      </c>
      <c r="DA569" s="37"/>
      <c r="DB569" s="37"/>
      <c r="DC56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69" s="37"/>
    </row>
    <row r="570" spans="1:108" ht="45" customHeight="1" x14ac:dyDescent="0.3">
      <c r="A570" s="50">
        <v>6856169</v>
      </c>
      <c r="B570" s="37" t="s">
        <v>2427</v>
      </c>
      <c r="C570" s="81">
        <v>44831</v>
      </c>
      <c r="D570" s="81"/>
      <c r="E570" s="50"/>
      <c r="F570" s="50"/>
      <c r="G570" s="50"/>
      <c r="H570" s="50" t="s">
        <v>4102</v>
      </c>
      <c r="I570" s="50" t="s">
        <v>7220</v>
      </c>
      <c r="J570" s="121" t="str">
        <f>VLOOKUP(MATRIZ_PRINCIPAL_USUARIOS[[#This Row],[DUPLA]],DUPLAS[],2,0)</f>
        <v>MONICA</v>
      </c>
      <c r="K570" s="37" t="s">
        <v>6579</v>
      </c>
      <c r="L570" s="37" t="s">
        <v>24</v>
      </c>
      <c r="M570" s="37" t="s">
        <v>5189</v>
      </c>
      <c r="N570" s="37" t="s">
        <v>6560</v>
      </c>
      <c r="O570" s="37" t="s">
        <v>3854</v>
      </c>
      <c r="P57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CESAR AUGUSTO FUENMAYOR MENDOZA</v>
      </c>
      <c r="Q570" s="81">
        <v>44175</v>
      </c>
      <c r="R570" s="50">
        <f t="shared" ca="1" si="42"/>
        <v>2</v>
      </c>
      <c r="S570" s="50">
        <f t="shared" ca="1" si="43"/>
        <v>3</v>
      </c>
      <c r="T570" s="50">
        <f t="shared" ca="1" si="44"/>
        <v>5</v>
      </c>
      <c r="U570" s="121" t="str">
        <f ca="1">IF(MATRIZ_PRINCIPAL_USUARIOS[[#This Row],[FECHA DE NACIMIENTO]]&gt;0,CONCATENATE(R570," AÑOS ",S570," MESES ",T570," DIAS "),"")</f>
        <v xml:space="preserve">2 AÑOS 3 MESES 5 DIAS </v>
      </c>
      <c r="V57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0" s="37" t="s">
        <v>129</v>
      </c>
      <c r="X570" s="37" t="s">
        <v>9</v>
      </c>
      <c r="Y570" s="37" t="s">
        <v>45</v>
      </c>
      <c r="Z570" s="37" t="s">
        <v>45</v>
      </c>
      <c r="AA570" s="37" t="s">
        <v>2496</v>
      </c>
      <c r="AB570" s="37" t="s">
        <v>2496</v>
      </c>
      <c r="AC570" s="37"/>
      <c r="AD570" s="37" t="s">
        <v>2518</v>
      </c>
      <c r="AE570" s="37"/>
      <c r="AF570" s="37" t="s">
        <v>2496</v>
      </c>
      <c r="AG570" s="37" t="s">
        <v>2496</v>
      </c>
      <c r="AH570" s="37" t="s">
        <v>2496</v>
      </c>
      <c r="AI570" s="37" t="s">
        <v>2496</v>
      </c>
      <c r="AJ570" s="37" t="s">
        <v>2496</v>
      </c>
      <c r="AK570" s="37" t="s">
        <v>2496</v>
      </c>
      <c r="AL570" s="37" t="s">
        <v>2496</v>
      </c>
      <c r="AM570" s="37" t="s">
        <v>8</v>
      </c>
      <c r="AN570" s="37" t="s">
        <v>116</v>
      </c>
      <c r="AO570" s="37" t="s">
        <v>140</v>
      </c>
      <c r="AP570" s="37" t="s">
        <v>143</v>
      </c>
      <c r="AQ570" s="37" t="s">
        <v>151</v>
      </c>
      <c r="AR570" s="37" t="s">
        <v>6114</v>
      </c>
      <c r="AS570" s="37"/>
      <c r="AT570" s="37" t="s">
        <v>6561</v>
      </c>
      <c r="AU570" s="37">
        <v>3132723737</v>
      </c>
      <c r="AV570" s="37">
        <v>3224502439</v>
      </c>
      <c r="AW570" s="37">
        <v>1</v>
      </c>
      <c r="AX570" s="37" t="s">
        <v>135</v>
      </c>
      <c r="AY570" s="37" t="s">
        <v>2496</v>
      </c>
      <c r="AZ570" s="58"/>
      <c r="BA570" s="37" t="s">
        <v>2496</v>
      </c>
      <c r="BB570" s="37" t="s">
        <v>2496</v>
      </c>
      <c r="BC570" s="37" t="s">
        <v>3654</v>
      </c>
      <c r="BD570" s="37"/>
      <c r="BE570" s="37" t="s">
        <v>2434</v>
      </c>
      <c r="BF570" s="37" t="s">
        <v>4</v>
      </c>
      <c r="BG570" s="37">
        <v>6855717</v>
      </c>
      <c r="BH570" s="37" t="s">
        <v>6562</v>
      </c>
      <c r="BI570" s="37" t="s">
        <v>3742</v>
      </c>
      <c r="BJ570" s="37" t="s">
        <v>3854</v>
      </c>
      <c r="BK570" s="37" t="s">
        <v>3900</v>
      </c>
      <c r="BL570" s="81">
        <v>37608</v>
      </c>
      <c r="BM570" s="37" t="s">
        <v>9</v>
      </c>
      <c r="BN570" s="37" t="s">
        <v>45</v>
      </c>
      <c r="BO570" s="37" t="s">
        <v>45</v>
      </c>
      <c r="BP570" s="37" t="s">
        <v>4</v>
      </c>
      <c r="BQ570" s="37">
        <v>6856222</v>
      </c>
      <c r="BR570" s="37" t="s">
        <v>5583</v>
      </c>
      <c r="BS570" s="81" t="s">
        <v>5189</v>
      </c>
      <c r="BT570" s="37" t="s">
        <v>6560</v>
      </c>
      <c r="BU570" s="37" t="s">
        <v>3730</v>
      </c>
      <c r="BV570" s="81">
        <v>38104</v>
      </c>
      <c r="BW570" s="120">
        <f t="shared" ca="1" si="46"/>
        <v>18</v>
      </c>
      <c r="BX570" s="62" t="s">
        <v>9</v>
      </c>
      <c r="BY570" s="62" t="s">
        <v>45</v>
      </c>
      <c r="BZ570" s="62" t="s">
        <v>45</v>
      </c>
      <c r="CA570" s="37" t="s">
        <v>4</v>
      </c>
      <c r="CB570" s="37">
        <v>6855717</v>
      </c>
      <c r="CC570" s="37" t="s">
        <v>6562</v>
      </c>
      <c r="CD570" s="37" t="s">
        <v>3742</v>
      </c>
      <c r="CE570" s="37" t="s">
        <v>3854</v>
      </c>
      <c r="CF570" s="37" t="s">
        <v>3900</v>
      </c>
      <c r="CG570" s="81">
        <v>37608</v>
      </c>
      <c r="CH570" s="120">
        <f t="shared" ca="1" si="45"/>
        <v>20</v>
      </c>
      <c r="CI570" s="62" t="s">
        <v>9</v>
      </c>
      <c r="CJ570" s="62" t="s">
        <v>45</v>
      </c>
      <c r="CK570" s="62" t="s">
        <v>45</v>
      </c>
      <c r="CL570" s="37" t="s">
        <v>2490</v>
      </c>
      <c r="CM570" s="37" t="s">
        <v>2490</v>
      </c>
      <c r="CN570" s="37" t="s">
        <v>2495</v>
      </c>
      <c r="CO570" s="81">
        <v>44825</v>
      </c>
      <c r="CP570" s="37" t="s">
        <v>2495</v>
      </c>
      <c r="CQ570" s="37" t="s">
        <v>2496</v>
      </c>
      <c r="CR570" s="37"/>
      <c r="CS570" s="37" t="s">
        <v>2496</v>
      </c>
      <c r="CT570" s="37"/>
      <c r="CU570" s="37"/>
      <c r="CV570" s="37">
        <v>42</v>
      </c>
      <c r="CW570" s="37">
        <v>3050</v>
      </c>
      <c r="CX570" s="37">
        <v>51</v>
      </c>
      <c r="CY570" s="37"/>
      <c r="CZ570" s="37">
        <v>5</v>
      </c>
      <c r="DA570" s="37"/>
      <c r="DB570" s="37"/>
      <c r="DC57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0" s="37"/>
    </row>
    <row r="571" spans="1:108" ht="45" customHeight="1" x14ac:dyDescent="0.3">
      <c r="A571" s="50">
        <v>1245078145</v>
      </c>
      <c r="B571" s="37" t="s">
        <v>2427</v>
      </c>
      <c r="C571" s="81">
        <v>44831</v>
      </c>
      <c r="D571" s="81"/>
      <c r="E571" s="50"/>
      <c r="F571" s="50"/>
      <c r="G571" s="50"/>
      <c r="H571" s="50" t="s">
        <v>4102</v>
      </c>
      <c r="I571" s="50" t="s">
        <v>6114</v>
      </c>
      <c r="J571" s="121" t="str">
        <f>VLOOKUP(MATRIZ_PRINCIPAL_USUARIOS[[#This Row],[DUPLA]],DUPLAS[],2,0)</f>
        <v>ANDREA ROJAS - TATIANA</v>
      </c>
      <c r="K571" s="37" t="s">
        <v>1</v>
      </c>
      <c r="L571" s="37" t="s">
        <v>6276</v>
      </c>
      <c r="M571" s="37" t="s">
        <v>3872</v>
      </c>
      <c r="N571" s="37" t="s">
        <v>3737</v>
      </c>
      <c r="O571" s="37" t="s">
        <v>6563</v>
      </c>
      <c r="P57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YULI SARAY GONZALEZ BULLA</v>
      </c>
      <c r="Q571" s="81">
        <v>44124</v>
      </c>
      <c r="R571" s="50">
        <f t="shared" ca="1" si="42"/>
        <v>2</v>
      </c>
      <c r="S571" s="50">
        <f t="shared" ca="1" si="43"/>
        <v>4</v>
      </c>
      <c r="T571" s="50">
        <f t="shared" ca="1" si="44"/>
        <v>23</v>
      </c>
      <c r="U571" s="121" t="str">
        <f ca="1">IF(MATRIZ_PRINCIPAL_USUARIOS[[#This Row],[FECHA DE NACIMIENTO]]&gt;0,CONCATENATE(R571," AÑOS ",S571," MESES ",T571," DIAS "),"")</f>
        <v xml:space="preserve">2 AÑOS 4 MESES 23 DIAS </v>
      </c>
      <c r="V57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1" s="37" t="s">
        <v>130</v>
      </c>
      <c r="X571" s="37" t="s">
        <v>8</v>
      </c>
      <c r="Y571" s="37" t="s">
        <v>116</v>
      </c>
      <c r="Z571" s="37" t="s">
        <v>116</v>
      </c>
      <c r="AA571" s="37" t="s">
        <v>2496</v>
      </c>
      <c r="AB571" s="37" t="s">
        <v>2496</v>
      </c>
      <c r="AC571" s="37"/>
      <c r="AD571" s="37" t="s">
        <v>2518</v>
      </c>
      <c r="AE571" s="37"/>
      <c r="AF571" s="37" t="s">
        <v>2496</v>
      </c>
      <c r="AG571" s="37" t="s">
        <v>2496</v>
      </c>
      <c r="AH571" s="37" t="s">
        <v>2496</v>
      </c>
      <c r="AI571" s="37" t="s">
        <v>2496</v>
      </c>
      <c r="AJ571" s="37" t="s">
        <v>2496</v>
      </c>
      <c r="AK571" s="37" t="s">
        <v>2496</v>
      </c>
      <c r="AL571" s="37" t="s">
        <v>2496</v>
      </c>
      <c r="AM571" s="37" t="s">
        <v>8</v>
      </c>
      <c r="AN571" s="37" t="s">
        <v>116</v>
      </c>
      <c r="AO571" s="37" t="s">
        <v>140</v>
      </c>
      <c r="AP571" s="37" t="s">
        <v>143</v>
      </c>
      <c r="AQ571" s="37" t="s">
        <v>151</v>
      </c>
      <c r="AR571" s="37" t="s">
        <v>6114</v>
      </c>
      <c r="AS571" s="37"/>
      <c r="AT571" s="37" t="s">
        <v>6564</v>
      </c>
      <c r="AU571" s="37">
        <v>3197696112</v>
      </c>
      <c r="AV571" s="37">
        <v>3142562409</v>
      </c>
      <c r="AW571" s="37">
        <v>1</v>
      </c>
      <c r="AX571" s="37" t="s">
        <v>135</v>
      </c>
      <c r="AY571" s="37" t="s">
        <v>2496</v>
      </c>
      <c r="AZ571" s="58"/>
      <c r="BA571" s="37" t="s">
        <v>2496</v>
      </c>
      <c r="BB571" s="37" t="s">
        <v>2496</v>
      </c>
      <c r="BC571" s="37" t="s">
        <v>3654</v>
      </c>
      <c r="BD571" s="37"/>
      <c r="BE571" s="37" t="s">
        <v>2434</v>
      </c>
      <c r="BF571" s="37" t="s">
        <v>2</v>
      </c>
      <c r="BG571" s="37">
        <v>52861390</v>
      </c>
      <c r="BH571" s="37" t="s">
        <v>3884</v>
      </c>
      <c r="BI571" s="37" t="s">
        <v>3740</v>
      </c>
      <c r="BJ571" s="37" t="s">
        <v>6563</v>
      </c>
      <c r="BK571" s="37" t="s">
        <v>2872</v>
      </c>
      <c r="BL571" s="81">
        <v>30340</v>
      </c>
      <c r="BM571" s="37" t="s">
        <v>8</v>
      </c>
      <c r="BN571" s="37" t="s">
        <v>116</v>
      </c>
      <c r="BO571" s="37" t="s">
        <v>116</v>
      </c>
      <c r="BP571" s="37"/>
      <c r="BQ571" s="37"/>
      <c r="BR571" s="37"/>
      <c r="BS571" s="81"/>
      <c r="BT571" s="37"/>
      <c r="BU571" s="37"/>
      <c r="BV571" s="81"/>
      <c r="BW571" s="120" t="str">
        <f t="shared" si="46"/>
        <v/>
      </c>
      <c r="BX571" s="62"/>
      <c r="BY571" s="62"/>
      <c r="BZ571" s="62"/>
      <c r="CA571" s="37" t="s">
        <v>2</v>
      </c>
      <c r="CB571" s="37">
        <v>52861390</v>
      </c>
      <c r="CC571" s="37" t="s">
        <v>3884</v>
      </c>
      <c r="CD571" s="37" t="s">
        <v>3740</v>
      </c>
      <c r="CE571" s="37" t="s">
        <v>6563</v>
      </c>
      <c r="CF571" s="37" t="s">
        <v>2872</v>
      </c>
      <c r="CG571" s="81">
        <v>30340</v>
      </c>
      <c r="CH571" s="120">
        <f t="shared" ca="1" si="45"/>
        <v>40</v>
      </c>
      <c r="CI571" s="62" t="s">
        <v>8</v>
      </c>
      <c r="CJ571" s="62" t="s">
        <v>116</v>
      </c>
      <c r="CK571" s="62" t="s">
        <v>116</v>
      </c>
      <c r="CL571" s="37" t="s">
        <v>2443</v>
      </c>
      <c r="CM571" s="37" t="s">
        <v>2457</v>
      </c>
      <c r="CN571" s="37" t="s">
        <v>2495</v>
      </c>
      <c r="CO571" s="81">
        <v>44825</v>
      </c>
      <c r="CP571" s="37" t="s">
        <v>2495</v>
      </c>
      <c r="CQ571" s="37" t="s">
        <v>2495</v>
      </c>
      <c r="CR571" s="37">
        <v>1</v>
      </c>
      <c r="CS571" s="37" t="s">
        <v>2496</v>
      </c>
      <c r="CT571" s="37"/>
      <c r="CU571" s="37"/>
      <c r="CV571" s="37">
        <v>39</v>
      </c>
      <c r="CW571" s="37">
        <v>2245</v>
      </c>
      <c r="CX571" s="37">
        <v>49</v>
      </c>
      <c r="CY571" s="37"/>
      <c r="CZ571" s="37">
        <v>5</v>
      </c>
      <c r="DA571" s="37"/>
      <c r="DB571" s="37"/>
      <c r="DC57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1" s="37"/>
    </row>
    <row r="572" spans="1:108" ht="45" customHeight="1" x14ac:dyDescent="0.3">
      <c r="A572" s="50">
        <v>1016750611</v>
      </c>
      <c r="B572" s="37" t="s">
        <v>2427</v>
      </c>
      <c r="C572" s="81">
        <v>44896</v>
      </c>
      <c r="D572" s="81"/>
      <c r="E572" s="50"/>
      <c r="F572" s="50"/>
      <c r="G572" s="50">
        <v>1</v>
      </c>
      <c r="H572" s="50" t="s">
        <v>4102</v>
      </c>
      <c r="I572" s="50" t="s">
        <v>6114</v>
      </c>
      <c r="J572" s="37" t="str">
        <f>VLOOKUP(MATRIZ_PRINCIPAL_USUARIOS[[#This Row],[DUPLA]],DUPLAS[],2,0)</f>
        <v>ANDREA ROJAS - TATIANA</v>
      </c>
      <c r="K572" s="37" t="s">
        <v>1</v>
      </c>
      <c r="L572" s="37" t="s">
        <v>4112</v>
      </c>
      <c r="M572" s="37" t="s">
        <v>3897</v>
      </c>
      <c r="N572" s="37" t="s">
        <v>3841</v>
      </c>
      <c r="O572" s="37" t="s">
        <v>6649</v>
      </c>
      <c r="P57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ANDRES  MATIAS PERDOMO BOLIVAR</v>
      </c>
      <c r="Q572" s="81">
        <v>44098</v>
      </c>
      <c r="R572" s="50">
        <f t="shared" ca="1" si="42"/>
        <v>2</v>
      </c>
      <c r="S572" s="50">
        <f t="shared" ca="1" si="43"/>
        <v>5</v>
      </c>
      <c r="T572" s="50">
        <f t="shared" ca="1" si="44"/>
        <v>19</v>
      </c>
      <c r="U572" s="37" t="str">
        <f ca="1">IF(MATRIZ_PRINCIPAL_USUARIOS[[#This Row],[FECHA DE NACIMIENTO]]&gt;0,CONCATENATE(R572," AÑOS ",S572," MESES ",T572," DIAS "),"")</f>
        <v xml:space="preserve">2 AÑOS 5 MESES 19 DIAS </v>
      </c>
      <c r="V57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2" s="37" t="s">
        <v>129</v>
      </c>
      <c r="X572" s="37" t="s">
        <v>8</v>
      </c>
      <c r="Y572" s="37" t="s">
        <v>116</v>
      </c>
      <c r="Z572" s="37" t="s">
        <v>116</v>
      </c>
      <c r="AA572" s="37" t="s">
        <v>2496</v>
      </c>
      <c r="AB572" s="37" t="s">
        <v>2496</v>
      </c>
      <c r="AC572" s="37" t="s">
        <v>4082</v>
      </c>
      <c r="AD572" s="37" t="s">
        <v>2518</v>
      </c>
      <c r="AE572" s="37" t="s">
        <v>4082</v>
      </c>
      <c r="AF572" s="37" t="s">
        <v>2496</v>
      </c>
      <c r="AG572" s="37" t="s">
        <v>2496</v>
      </c>
      <c r="AH572" s="37" t="s">
        <v>2496</v>
      </c>
      <c r="AI572" s="37" t="s">
        <v>2496</v>
      </c>
      <c r="AJ572" s="37" t="s">
        <v>2496</v>
      </c>
      <c r="AK572" s="37" t="s">
        <v>2496</v>
      </c>
      <c r="AL572" s="37" t="s">
        <v>2496</v>
      </c>
      <c r="AM572" s="37" t="s">
        <v>8</v>
      </c>
      <c r="AN572" s="37" t="s">
        <v>116</v>
      </c>
      <c r="AO572" s="37" t="s">
        <v>140</v>
      </c>
      <c r="AP572" s="37" t="s">
        <v>143</v>
      </c>
      <c r="AQ572" s="37" t="s">
        <v>151</v>
      </c>
      <c r="AR572" s="37" t="s">
        <v>6324</v>
      </c>
      <c r="AS572" s="37"/>
      <c r="AT572" s="37" t="s">
        <v>7257</v>
      </c>
      <c r="AU572" s="37">
        <v>3202977325</v>
      </c>
      <c r="AV572" s="37"/>
      <c r="AW572" s="37">
        <v>1</v>
      </c>
      <c r="AX572" s="37" t="s">
        <v>135</v>
      </c>
      <c r="AY572" s="37" t="s">
        <v>2495</v>
      </c>
      <c r="AZ572" s="58" t="s">
        <v>3605</v>
      </c>
      <c r="BA572" s="37" t="s">
        <v>2496</v>
      </c>
      <c r="BB572" s="37" t="s">
        <v>2496</v>
      </c>
      <c r="BC572" s="37" t="s">
        <v>3607</v>
      </c>
      <c r="BD572" s="37"/>
      <c r="BE572" s="37" t="s">
        <v>2440</v>
      </c>
      <c r="BF572" s="37" t="s">
        <v>2</v>
      </c>
      <c r="BG572" s="37">
        <v>53044118</v>
      </c>
      <c r="BH572" s="37" t="s">
        <v>7258</v>
      </c>
      <c r="BI572" s="37" t="s">
        <v>5774</v>
      </c>
      <c r="BJ572" s="37" t="s">
        <v>3883</v>
      </c>
      <c r="BK572" s="37" t="s">
        <v>3844</v>
      </c>
      <c r="BL572" s="81">
        <v>30496</v>
      </c>
      <c r="BM572" s="37" t="s">
        <v>8</v>
      </c>
      <c r="BN572" s="37" t="s">
        <v>116</v>
      </c>
      <c r="BO572" s="37" t="s">
        <v>116</v>
      </c>
      <c r="BP572" s="37"/>
      <c r="BQ572" s="37"/>
      <c r="BR572" s="37"/>
      <c r="BS572" s="81"/>
      <c r="BT572" s="37"/>
      <c r="BU572" s="37"/>
      <c r="BV572" s="81"/>
      <c r="BW572" s="50" t="str">
        <f t="shared" si="46"/>
        <v/>
      </c>
      <c r="BX572" s="62"/>
      <c r="BY572" s="62"/>
      <c r="BZ572" s="62"/>
      <c r="CA572" s="37" t="s">
        <v>2</v>
      </c>
      <c r="CB572" s="37">
        <v>1000778180</v>
      </c>
      <c r="CC572" s="37" t="s">
        <v>3932</v>
      </c>
      <c r="CD572" s="37" t="s">
        <v>4877</v>
      </c>
      <c r="CE572" s="37" t="s">
        <v>6649</v>
      </c>
      <c r="CF572" s="37" t="s">
        <v>3883</v>
      </c>
      <c r="CG572" s="81">
        <v>37778</v>
      </c>
      <c r="CH572" s="50">
        <f t="shared" ca="1" si="45"/>
        <v>19</v>
      </c>
      <c r="CI572" s="62" t="s">
        <v>8</v>
      </c>
      <c r="CJ572" s="62" t="s">
        <v>116</v>
      </c>
      <c r="CK572" s="62" t="s">
        <v>116</v>
      </c>
      <c r="CL572" s="37" t="s">
        <v>2444</v>
      </c>
      <c r="CM572" s="37" t="s">
        <v>2462</v>
      </c>
      <c r="CN572" s="37" t="s">
        <v>2495</v>
      </c>
      <c r="CO572" s="81">
        <v>44883</v>
      </c>
      <c r="CP572" s="37" t="s">
        <v>2495</v>
      </c>
      <c r="CQ572" s="37" t="s">
        <v>2495</v>
      </c>
      <c r="CR572" s="37">
        <v>1</v>
      </c>
      <c r="CS572" s="37" t="s">
        <v>2495</v>
      </c>
      <c r="CT572" s="37" t="s">
        <v>6512</v>
      </c>
      <c r="CU572" s="37"/>
      <c r="CV572" s="37">
        <v>34</v>
      </c>
      <c r="CW572" s="37">
        <v>2075</v>
      </c>
      <c r="CX572" s="37">
        <v>49</v>
      </c>
      <c r="CY572" s="37"/>
      <c r="CZ572" s="37">
        <v>6</v>
      </c>
      <c r="DA572" s="37">
        <v>24</v>
      </c>
      <c r="DB572" s="37" t="s">
        <v>6512</v>
      </c>
      <c r="DC57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2" s="37"/>
    </row>
    <row r="573" spans="1:108" ht="45" customHeight="1" x14ac:dyDescent="0.3">
      <c r="A573" s="50">
        <v>1016752177</v>
      </c>
      <c r="B573" s="37" t="s">
        <v>2428</v>
      </c>
      <c r="C573" s="81">
        <v>44831</v>
      </c>
      <c r="D573" s="81">
        <v>44896</v>
      </c>
      <c r="E573" s="50"/>
      <c r="F573" s="50"/>
      <c r="G573" s="50"/>
      <c r="H573" s="50" t="s">
        <v>4102</v>
      </c>
      <c r="I573" s="50" t="s">
        <v>6114</v>
      </c>
      <c r="J573" s="121" t="str">
        <f>VLOOKUP(MATRIZ_PRINCIPAL_USUARIOS[[#This Row],[DUPLA]],DUPLAS[],2,0)</f>
        <v>ANDREA ROJAS - TATIANA</v>
      </c>
      <c r="K573" s="37" t="s">
        <v>1</v>
      </c>
      <c r="L573" s="37" t="s">
        <v>3819</v>
      </c>
      <c r="M573" s="37"/>
      <c r="N573" s="37" t="s">
        <v>6565</v>
      </c>
      <c r="O573" s="37" t="s">
        <v>3820</v>
      </c>
      <c r="P57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SALOME  ROMEO ROMERO</v>
      </c>
      <c r="Q573" s="81">
        <v>44376</v>
      </c>
      <c r="R573" s="50">
        <f t="shared" ca="1" si="42"/>
        <v>1</v>
      </c>
      <c r="S573" s="50">
        <f t="shared" ca="1" si="43"/>
        <v>8</v>
      </c>
      <c r="T573" s="50">
        <f t="shared" ca="1" si="44"/>
        <v>14</v>
      </c>
      <c r="U573" s="121" t="str">
        <f ca="1">IF(MATRIZ_PRINCIPAL_USUARIOS[[#This Row],[FECHA DE NACIMIENTO]]&gt;0,CONCATENATE(R573," AÑOS ",S573," MESES ",T573," DIAS "),"")</f>
        <v xml:space="preserve">1 AÑOS 8 MESES 14 DIAS </v>
      </c>
      <c r="V57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3" s="37" t="s">
        <v>130</v>
      </c>
      <c r="X573" s="37" t="s">
        <v>8</v>
      </c>
      <c r="Y573" s="37" t="s">
        <v>116</v>
      </c>
      <c r="Z573" s="37" t="s">
        <v>116</v>
      </c>
      <c r="AA573" s="37" t="s">
        <v>2496</v>
      </c>
      <c r="AB573" s="37" t="s">
        <v>2496</v>
      </c>
      <c r="AC573" s="37"/>
      <c r="AD573" s="37" t="s">
        <v>2518</v>
      </c>
      <c r="AE573" s="37"/>
      <c r="AF573" s="37" t="s">
        <v>2496</v>
      </c>
      <c r="AG573" s="37" t="s">
        <v>2496</v>
      </c>
      <c r="AH573" s="37" t="s">
        <v>2496</v>
      </c>
      <c r="AI573" s="37" t="s">
        <v>2496</v>
      </c>
      <c r="AJ573" s="37" t="s">
        <v>2496</v>
      </c>
      <c r="AK573" s="37" t="s">
        <v>2496</v>
      </c>
      <c r="AL573" s="37" t="s">
        <v>2496</v>
      </c>
      <c r="AM573" s="37" t="s">
        <v>8</v>
      </c>
      <c r="AN573" s="37" t="s">
        <v>116</v>
      </c>
      <c r="AO573" s="37" t="s">
        <v>140</v>
      </c>
      <c r="AP573" s="37" t="s">
        <v>143</v>
      </c>
      <c r="AQ573" s="37" t="s">
        <v>151</v>
      </c>
      <c r="AR573" s="37" t="s">
        <v>6251</v>
      </c>
      <c r="AS573" s="37"/>
      <c r="AT573" s="37" t="s">
        <v>6566</v>
      </c>
      <c r="AU573" s="37">
        <v>3203440570</v>
      </c>
      <c r="AV573" s="37">
        <v>3057559308</v>
      </c>
      <c r="AW573" s="37">
        <v>1</v>
      </c>
      <c r="AX573" s="37" t="s">
        <v>135</v>
      </c>
      <c r="AY573" s="37" t="s">
        <v>2496</v>
      </c>
      <c r="AZ573" s="58"/>
      <c r="BA573" s="37" t="s">
        <v>2496</v>
      </c>
      <c r="BB573" s="37" t="s">
        <v>2496</v>
      </c>
      <c r="BC573" s="37" t="s">
        <v>3654</v>
      </c>
      <c r="BD573" s="37"/>
      <c r="BE573" s="37" t="s">
        <v>2434</v>
      </c>
      <c r="BF573" s="37" t="s">
        <v>2</v>
      </c>
      <c r="BG573" s="37">
        <v>52954889</v>
      </c>
      <c r="BH573" s="37" t="s">
        <v>6567</v>
      </c>
      <c r="BI573" s="37" t="s">
        <v>3804</v>
      </c>
      <c r="BJ573" s="37" t="s">
        <v>3820</v>
      </c>
      <c r="BK573" s="37" t="s">
        <v>4474</v>
      </c>
      <c r="BL573" s="81">
        <v>30479</v>
      </c>
      <c r="BM573" s="37" t="s">
        <v>8</v>
      </c>
      <c r="BN573" s="37" t="s">
        <v>116</v>
      </c>
      <c r="BO573" s="37" t="s">
        <v>116</v>
      </c>
      <c r="BP573" s="37" t="s">
        <v>2</v>
      </c>
      <c r="BQ573" s="37">
        <v>80116178</v>
      </c>
      <c r="BR573" s="37" t="s">
        <v>3695</v>
      </c>
      <c r="BS573" s="81" t="s">
        <v>3893</v>
      </c>
      <c r="BT573" s="37" t="s">
        <v>3820</v>
      </c>
      <c r="BU573" s="37" t="s">
        <v>3836</v>
      </c>
      <c r="BV573" s="81">
        <v>29506</v>
      </c>
      <c r="BW573" s="120">
        <f t="shared" ca="1" si="46"/>
        <v>42</v>
      </c>
      <c r="BX573" s="62" t="s">
        <v>8</v>
      </c>
      <c r="BY573" s="62" t="s">
        <v>19</v>
      </c>
      <c r="BZ573" s="62" t="s">
        <v>3032</v>
      </c>
      <c r="CA573" s="37" t="s">
        <v>2</v>
      </c>
      <c r="CB573" s="37">
        <v>52954889</v>
      </c>
      <c r="CC573" s="37" t="s">
        <v>6567</v>
      </c>
      <c r="CD573" s="37" t="s">
        <v>3804</v>
      </c>
      <c r="CE573" s="37" t="s">
        <v>3820</v>
      </c>
      <c r="CF573" s="37" t="s">
        <v>4474</v>
      </c>
      <c r="CG573" s="81">
        <v>30479</v>
      </c>
      <c r="CH573" s="120">
        <f t="shared" ca="1" si="45"/>
        <v>39</v>
      </c>
      <c r="CI573" s="62" t="s">
        <v>8</v>
      </c>
      <c r="CJ573" s="62" t="s">
        <v>116</v>
      </c>
      <c r="CK573" s="62" t="s">
        <v>116</v>
      </c>
      <c r="CL573" s="37" t="s">
        <v>2444</v>
      </c>
      <c r="CM573" s="37" t="s">
        <v>2460</v>
      </c>
      <c r="CN573" s="37" t="s">
        <v>2495</v>
      </c>
      <c r="CO573" s="81">
        <v>44825</v>
      </c>
      <c r="CP573" s="37" t="s">
        <v>2495</v>
      </c>
      <c r="CQ573" s="37" t="s">
        <v>2495</v>
      </c>
      <c r="CR573" s="37">
        <v>7</v>
      </c>
      <c r="CS573" s="37" t="s">
        <v>2496</v>
      </c>
      <c r="CT573" s="37"/>
      <c r="CU573" s="37"/>
      <c r="CV573" s="37">
        <v>37</v>
      </c>
      <c r="CW573" s="37">
        <v>2970</v>
      </c>
      <c r="CX573" s="37">
        <v>49</v>
      </c>
      <c r="CY573" s="37"/>
      <c r="CZ573" s="37">
        <v>5</v>
      </c>
      <c r="DA573" s="37"/>
      <c r="DB573" s="37"/>
      <c r="DC57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3" s="37"/>
    </row>
    <row r="574" spans="1:108" ht="45" customHeight="1" x14ac:dyDescent="0.3">
      <c r="A574" s="50">
        <v>1023990109</v>
      </c>
      <c r="B574" s="37" t="s">
        <v>2427</v>
      </c>
      <c r="C574" s="81">
        <v>44896</v>
      </c>
      <c r="D574" s="81"/>
      <c r="E574" s="50"/>
      <c r="F574" s="50"/>
      <c r="G574" s="50"/>
      <c r="H574" s="50" t="s">
        <v>4102</v>
      </c>
      <c r="I574" s="50" t="s">
        <v>6114</v>
      </c>
      <c r="J574" s="37" t="str">
        <f>VLOOKUP(MATRIZ_PRINCIPAL_USUARIOS[[#This Row],[DUPLA]],DUPLAS[],2,0)</f>
        <v>ANDREA ROJAS - TATIANA</v>
      </c>
      <c r="K574" s="37" t="s">
        <v>1</v>
      </c>
      <c r="L574" s="37" t="s">
        <v>4295</v>
      </c>
      <c r="M574" s="37" t="s">
        <v>5809</v>
      </c>
      <c r="N574" s="37" t="s">
        <v>2633</v>
      </c>
      <c r="O574" s="37" t="s">
        <v>3707</v>
      </c>
      <c r="P57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KAROL MICHELL RIVERA HERNANDEZ</v>
      </c>
      <c r="Q574" s="81">
        <v>44658</v>
      </c>
      <c r="R574" s="50">
        <f t="shared" ca="1" si="42"/>
        <v>0</v>
      </c>
      <c r="S574" s="50">
        <f t="shared" ca="1" si="43"/>
        <v>11</v>
      </c>
      <c r="T574" s="50">
        <f t="shared" ca="1" si="44"/>
        <v>8</v>
      </c>
      <c r="U574" s="37" t="str">
        <f ca="1">IF(MATRIZ_PRINCIPAL_USUARIOS[[#This Row],[FECHA DE NACIMIENTO]]&gt;0,CONCATENATE(R574," AÑOS ",S574," MESES ",T574," DIAS "),"")</f>
        <v xml:space="preserve">0 AÑOS 11 MESES 8 DIAS </v>
      </c>
      <c r="V57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4" s="173" t="s">
        <v>130</v>
      </c>
      <c r="X574" s="37" t="s">
        <v>8</v>
      </c>
      <c r="Y574" s="37" t="s">
        <v>116</v>
      </c>
      <c r="Z574" s="37" t="s">
        <v>116</v>
      </c>
      <c r="AA574" s="37" t="s">
        <v>2496</v>
      </c>
      <c r="AB574" s="37" t="s">
        <v>2496</v>
      </c>
      <c r="AC574" s="37" t="s">
        <v>4082</v>
      </c>
      <c r="AD574" s="37" t="s">
        <v>2518</v>
      </c>
      <c r="AE574" s="37" t="s">
        <v>4082</v>
      </c>
      <c r="AF574" s="37" t="s">
        <v>2496</v>
      </c>
      <c r="AG574" s="37" t="s">
        <v>2496</v>
      </c>
      <c r="AH574" s="37" t="s">
        <v>2496</v>
      </c>
      <c r="AI574" s="37" t="s">
        <v>2496</v>
      </c>
      <c r="AJ574" s="37" t="s">
        <v>2496</v>
      </c>
      <c r="AK574" s="37" t="s">
        <v>2496</v>
      </c>
      <c r="AL574" s="37" t="s">
        <v>2496</v>
      </c>
      <c r="AM574" s="37" t="s">
        <v>8</v>
      </c>
      <c r="AN574" s="37" t="s">
        <v>116</v>
      </c>
      <c r="AO574" s="37" t="s">
        <v>140</v>
      </c>
      <c r="AP574" s="37" t="s">
        <v>143</v>
      </c>
      <c r="AQ574" s="37" t="s">
        <v>151</v>
      </c>
      <c r="AR574" s="37" t="s">
        <v>6251</v>
      </c>
      <c r="AS574" s="37"/>
      <c r="AT574" s="37" t="s">
        <v>6390</v>
      </c>
      <c r="AU574" s="37">
        <v>3014720298</v>
      </c>
      <c r="AV574" s="37"/>
      <c r="AW574" s="37">
        <v>1</v>
      </c>
      <c r="AX574" s="37" t="s">
        <v>135</v>
      </c>
      <c r="AY574" s="37" t="s">
        <v>2496</v>
      </c>
      <c r="AZ574" s="58"/>
      <c r="BA574" s="37" t="s">
        <v>2496</v>
      </c>
      <c r="BB574" s="37" t="s">
        <v>2496</v>
      </c>
      <c r="BC574" s="37" t="s">
        <v>3654</v>
      </c>
      <c r="BD574" s="37"/>
      <c r="BE574" s="37" t="s">
        <v>2434</v>
      </c>
      <c r="BF574" s="37" t="s">
        <v>2</v>
      </c>
      <c r="BG574" s="37">
        <v>1026304869</v>
      </c>
      <c r="BH574" s="37" t="s">
        <v>3740</v>
      </c>
      <c r="BI574" s="37"/>
      <c r="BJ574" s="37" t="s">
        <v>3707</v>
      </c>
      <c r="BK574" s="37" t="s">
        <v>3917</v>
      </c>
      <c r="BL574" s="81">
        <v>36186</v>
      </c>
      <c r="BM574" s="37" t="s">
        <v>8</v>
      </c>
      <c r="BN574" s="37" t="s">
        <v>116</v>
      </c>
      <c r="BO574" s="37" t="s">
        <v>116</v>
      </c>
      <c r="BP574" s="37"/>
      <c r="BQ574" s="37"/>
      <c r="BR574" s="37"/>
      <c r="BS574" s="81"/>
      <c r="BT574" s="37"/>
      <c r="BU574" s="37"/>
      <c r="BV574" s="81"/>
      <c r="BW574" s="50" t="str">
        <f t="shared" si="46"/>
        <v/>
      </c>
      <c r="BX574" s="62"/>
      <c r="BY574" s="62"/>
      <c r="BZ574" s="62"/>
      <c r="CA574" s="37" t="s">
        <v>2</v>
      </c>
      <c r="CB574" s="37">
        <v>1026304869</v>
      </c>
      <c r="CC574" s="37" t="s">
        <v>3740</v>
      </c>
      <c r="CD574" s="37"/>
      <c r="CE574" s="37" t="s">
        <v>3707</v>
      </c>
      <c r="CF574" s="37" t="s">
        <v>3917</v>
      </c>
      <c r="CG574" s="81">
        <v>36186</v>
      </c>
      <c r="CH574" s="50">
        <f t="shared" ca="1" si="45"/>
        <v>24</v>
      </c>
      <c r="CI574" s="62" t="s">
        <v>8</v>
      </c>
      <c r="CJ574" s="62" t="s">
        <v>116</v>
      </c>
      <c r="CK574" s="62" t="s">
        <v>116</v>
      </c>
      <c r="CL574" s="37" t="s">
        <v>2443</v>
      </c>
      <c r="CM574" s="37" t="s">
        <v>6391</v>
      </c>
      <c r="CN574" s="37" t="s">
        <v>2495</v>
      </c>
      <c r="CO574" s="81" t="s">
        <v>7248</v>
      </c>
      <c r="CP574" s="37" t="s">
        <v>2495</v>
      </c>
      <c r="CQ574" s="37" t="s">
        <v>2495</v>
      </c>
      <c r="CR574" s="37">
        <v>1</v>
      </c>
      <c r="CS574" s="37" t="s">
        <v>2496</v>
      </c>
      <c r="CT574" s="37" t="s">
        <v>6512</v>
      </c>
      <c r="CU574" s="37"/>
      <c r="CV574" s="37">
        <v>38</v>
      </c>
      <c r="CW574" s="37">
        <v>3400</v>
      </c>
      <c r="CX574" s="37">
        <v>50</v>
      </c>
      <c r="CY574" s="37" t="s">
        <v>2495</v>
      </c>
      <c r="CZ574" s="37">
        <v>6</v>
      </c>
      <c r="DA574" s="37" t="s">
        <v>7249</v>
      </c>
      <c r="DB574" s="37" t="s">
        <v>6512</v>
      </c>
      <c r="DC57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74" s="37"/>
    </row>
    <row r="575" spans="1:108" ht="45" customHeight="1" x14ac:dyDescent="0.3">
      <c r="A575" s="50">
        <v>1013697728</v>
      </c>
      <c r="B575" s="37" t="s">
        <v>2428</v>
      </c>
      <c r="C575" s="81">
        <v>44831</v>
      </c>
      <c r="D575" s="81">
        <v>44896</v>
      </c>
      <c r="E575" s="50"/>
      <c r="F575" s="50"/>
      <c r="G575" s="50"/>
      <c r="H575" s="50" t="s">
        <v>4102</v>
      </c>
      <c r="I575" s="50" t="s">
        <v>6114</v>
      </c>
      <c r="J575" s="121" t="str">
        <f>VLOOKUP(MATRIZ_PRINCIPAL_USUARIOS[[#This Row],[DUPLA]],DUPLAS[],2,0)</f>
        <v>ANDREA ROJAS - TATIANA</v>
      </c>
      <c r="K575" s="37" t="s">
        <v>1</v>
      </c>
      <c r="L575" s="37" t="s">
        <v>5645</v>
      </c>
      <c r="M575" s="37" t="s">
        <v>2620</v>
      </c>
      <c r="N575" s="37" t="s">
        <v>4079</v>
      </c>
      <c r="O575" s="37" t="s">
        <v>4496</v>
      </c>
      <c r="P57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AARON SANTIAGO PAEZ CASTAÑO</v>
      </c>
      <c r="Q575" s="81">
        <v>44257</v>
      </c>
      <c r="R575" s="50">
        <f t="shared" ca="1" si="42"/>
        <v>2</v>
      </c>
      <c r="S575" s="50">
        <f t="shared" ca="1" si="43"/>
        <v>0</v>
      </c>
      <c r="T575" s="50">
        <f t="shared" ca="1" si="44"/>
        <v>13</v>
      </c>
      <c r="U575" s="121" t="str">
        <f ca="1">IF(MATRIZ_PRINCIPAL_USUARIOS[[#This Row],[FECHA DE NACIMIENTO]]&gt;0,CONCATENATE(R575," AÑOS ",S575," MESES ",T575," DIAS "),"")</f>
        <v xml:space="preserve">2 AÑOS 0 MESES 13 DIAS </v>
      </c>
      <c r="V57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5" s="37" t="s">
        <v>129</v>
      </c>
      <c r="X575" s="37" t="s">
        <v>8</v>
      </c>
      <c r="Y575" s="37" t="s">
        <v>116</v>
      </c>
      <c r="Z575" s="37" t="s">
        <v>116</v>
      </c>
      <c r="AA575" s="37" t="s">
        <v>2496</v>
      </c>
      <c r="AB575" s="37" t="s">
        <v>2496</v>
      </c>
      <c r="AC575" s="37"/>
      <c r="AD575" s="37" t="s">
        <v>2518</v>
      </c>
      <c r="AE575" s="37"/>
      <c r="AF575" s="37" t="s">
        <v>2496</v>
      </c>
      <c r="AG575" s="37" t="s">
        <v>2496</v>
      </c>
      <c r="AH575" s="37" t="s">
        <v>2496</v>
      </c>
      <c r="AI575" s="37" t="s">
        <v>2496</v>
      </c>
      <c r="AJ575" s="37" t="s">
        <v>2496</v>
      </c>
      <c r="AK575" s="37" t="s">
        <v>2496</v>
      </c>
      <c r="AL575" s="37" t="s">
        <v>2496</v>
      </c>
      <c r="AM575" s="37" t="s">
        <v>8</v>
      </c>
      <c r="AN575" s="37" t="s">
        <v>116</v>
      </c>
      <c r="AO575" s="37" t="s">
        <v>140</v>
      </c>
      <c r="AP575" s="37" t="s">
        <v>143</v>
      </c>
      <c r="AQ575" s="37" t="s">
        <v>151</v>
      </c>
      <c r="AR575" s="37" t="s">
        <v>6251</v>
      </c>
      <c r="AS575" s="37"/>
      <c r="AT575" s="37" t="s">
        <v>4959</v>
      </c>
      <c r="AU575" s="37">
        <v>3002457061</v>
      </c>
      <c r="AV575" s="37">
        <v>3212611110</v>
      </c>
      <c r="AW575" s="37">
        <v>1</v>
      </c>
      <c r="AX575" s="37" t="s">
        <v>135</v>
      </c>
      <c r="AY575" s="37" t="s">
        <v>2496</v>
      </c>
      <c r="AZ575" s="58"/>
      <c r="BA575" s="37" t="s">
        <v>2496</v>
      </c>
      <c r="BB575" s="37" t="s">
        <v>2496</v>
      </c>
      <c r="BC575" s="37" t="s">
        <v>3654</v>
      </c>
      <c r="BD575" s="37"/>
      <c r="BE575" s="37" t="s">
        <v>2434</v>
      </c>
      <c r="BF575" s="37" t="s">
        <v>2</v>
      </c>
      <c r="BG575" s="37">
        <v>1000781328</v>
      </c>
      <c r="BH575" s="37" t="s">
        <v>3938</v>
      </c>
      <c r="BI575" s="37" t="s">
        <v>3814</v>
      </c>
      <c r="BJ575" s="37" t="s">
        <v>4496</v>
      </c>
      <c r="BK575" s="37" t="s">
        <v>6568</v>
      </c>
      <c r="BL575" s="81">
        <v>36908</v>
      </c>
      <c r="BM575" s="37" t="s">
        <v>8</v>
      </c>
      <c r="BN575" s="37" t="s">
        <v>116</v>
      </c>
      <c r="BO575" s="37" t="s">
        <v>116</v>
      </c>
      <c r="BP575" s="37"/>
      <c r="BQ575" s="37"/>
      <c r="BR575" s="37"/>
      <c r="BS575" s="81"/>
      <c r="BT575" s="37"/>
      <c r="BU575" s="37"/>
      <c r="BV575" s="81"/>
      <c r="BW575" s="120" t="str">
        <f t="shared" si="46"/>
        <v/>
      </c>
      <c r="BX575" s="62"/>
      <c r="BY575" s="62"/>
      <c r="BZ575" s="62"/>
      <c r="CA575" s="37" t="s">
        <v>2</v>
      </c>
      <c r="CB575" s="37">
        <v>1000781328</v>
      </c>
      <c r="CC575" s="37" t="s">
        <v>3938</v>
      </c>
      <c r="CD575" s="37" t="s">
        <v>3814</v>
      </c>
      <c r="CE575" s="37" t="s">
        <v>4496</v>
      </c>
      <c r="CF575" s="37" t="s">
        <v>6568</v>
      </c>
      <c r="CG575" s="81">
        <v>36908</v>
      </c>
      <c r="CH575" s="120">
        <f t="shared" ca="1" si="45"/>
        <v>22</v>
      </c>
      <c r="CI575" s="62" t="s">
        <v>8</v>
      </c>
      <c r="CJ575" s="62" t="s">
        <v>116</v>
      </c>
      <c r="CK575" s="62" t="s">
        <v>116</v>
      </c>
      <c r="CL575" s="37" t="s">
        <v>2443</v>
      </c>
      <c r="CM575" s="37" t="s">
        <v>2457</v>
      </c>
      <c r="CN575" s="37" t="s">
        <v>2495</v>
      </c>
      <c r="CO575" s="81">
        <v>44825</v>
      </c>
      <c r="CP575" s="37" t="s">
        <v>2495</v>
      </c>
      <c r="CQ575" s="37" t="s">
        <v>2495</v>
      </c>
      <c r="CR575" s="37">
        <v>1</v>
      </c>
      <c r="CS575" s="37" t="s">
        <v>2496</v>
      </c>
      <c r="CT575" s="37"/>
      <c r="CU575" s="37"/>
      <c r="CV575" s="37">
        <v>40</v>
      </c>
      <c r="CW575" s="37">
        <v>2920</v>
      </c>
      <c r="CX575" s="37">
        <v>39</v>
      </c>
      <c r="CY575" s="37"/>
      <c r="CZ575" s="37">
        <v>5</v>
      </c>
      <c r="DA575" s="37"/>
      <c r="DB575" s="37"/>
      <c r="DC57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5" s="37"/>
    </row>
    <row r="576" spans="1:108" ht="45" customHeight="1" x14ac:dyDescent="0.3">
      <c r="A576" s="50">
        <v>1023989585</v>
      </c>
      <c r="B576" s="37" t="s">
        <v>2427</v>
      </c>
      <c r="C576" s="81">
        <v>44844</v>
      </c>
      <c r="D576" s="81"/>
      <c r="E576" s="50"/>
      <c r="F576" s="50"/>
      <c r="G576" s="50"/>
      <c r="H576" s="50" t="s">
        <v>4102</v>
      </c>
      <c r="I576" s="50" t="s">
        <v>7220</v>
      </c>
      <c r="J576" s="37" t="str">
        <f>VLOOKUP(MATRIZ_PRINCIPAL_USUARIOS[[#This Row],[DUPLA]],DUPLAS[],2,0)</f>
        <v>MONICA</v>
      </c>
      <c r="K576" s="37" t="s">
        <v>1</v>
      </c>
      <c r="L576" s="37" t="s">
        <v>3713</v>
      </c>
      <c r="M576" s="37" t="s">
        <v>3696</v>
      </c>
      <c r="N576" s="37" t="s">
        <v>4906</v>
      </c>
      <c r="O576" s="37" t="s">
        <v>5721</v>
      </c>
      <c r="P57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SOFIA DIMATE VALERO</v>
      </c>
      <c r="Q576" s="81">
        <v>44519</v>
      </c>
      <c r="R576" s="50">
        <f t="shared" ca="1" si="42"/>
        <v>1</v>
      </c>
      <c r="S576" s="50">
        <f t="shared" ca="1" si="43"/>
        <v>3</v>
      </c>
      <c r="T576" s="50">
        <f t="shared" ca="1" si="44"/>
        <v>24</v>
      </c>
      <c r="U576" s="37" t="str">
        <f ca="1">IF(MATRIZ_PRINCIPAL_USUARIOS[[#This Row],[FECHA DE NACIMIENTO]]&gt;0,CONCATENATE(R576," AÑOS ",S576," MESES ",T576," DIAS "),"")</f>
        <v xml:space="preserve">1 AÑOS 3 MESES 24 DIAS </v>
      </c>
      <c r="V57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6" s="37" t="s">
        <v>130</v>
      </c>
      <c r="X576" s="37" t="s">
        <v>8</v>
      </c>
      <c r="Y576" s="37" t="s">
        <v>116</v>
      </c>
      <c r="Z576" s="37" t="s">
        <v>116</v>
      </c>
      <c r="AA576" s="37" t="s">
        <v>2496</v>
      </c>
      <c r="AB576" s="37" t="s">
        <v>2496</v>
      </c>
      <c r="AC576" s="37" t="s">
        <v>2496</v>
      </c>
      <c r="AD576" s="37" t="s">
        <v>2496</v>
      </c>
      <c r="AE576" s="37" t="s">
        <v>2496</v>
      </c>
      <c r="AF576" s="37" t="s">
        <v>2496</v>
      </c>
      <c r="AG576" s="37" t="s">
        <v>2496</v>
      </c>
      <c r="AH576" s="37" t="s">
        <v>2496</v>
      </c>
      <c r="AI576" s="37" t="s">
        <v>2496</v>
      </c>
      <c r="AJ576" s="37" t="s">
        <v>2496</v>
      </c>
      <c r="AK576" s="37" t="s">
        <v>2496</v>
      </c>
      <c r="AL576" s="37"/>
      <c r="AM576" s="37" t="s">
        <v>8</v>
      </c>
      <c r="AN576" s="37" t="s">
        <v>116</v>
      </c>
      <c r="AO576" s="37" t="s">
        <v>140</v>
      </c>
      <c r="AP576" s="37" t="s">
        <v>143</v>
      </c>
      <c r="AQ576" s="37" t="s">
        <v>151</v>
      </c>
      <c r="AR576" s="37" t="s">
        <v>6251</v>
      </c>
      <c r="AS576" s="37"/>
      <c r="AT576" s="37" t="s">
        <v>6757</v>
      </c>
      <c r="AU576" s="37">
        <v>3222396328</v>
      </c>
      <c r="AV576" s="37">
        <v>3103052784</v>
      </c>
      <c r="AW576" s="37">
        <v>1</v>
      </c>
      <c r="AX576" s="37" t="s">
        <v>135</v>
      </c>
      <c r="AY576" s="37" t="s">
        <v>2496</v>
      </c>
      <c r="AZ576" s="58" t="s">
        <v>2496</v>
      </c>
      <c r="BA576" s="37" t="s">
        <v>2496</v>
      </c>
      <c r="BB576" s="37" t="s">
        <v>2496</v>
      </c>
      <c r="BC576" s="37" t="s">
        <v>3654</v>
      </c>
      <c r="BD576" s="37"/>
      <c r="BE576" s="37" t="s">
        <v>2434</v>
      </c>
      <c r="BF576" s="37" t="s">
        <v>2</v>
      </c>
      <c r="BG576" s="37">
        <v>1007103675</v>
      </c>
      <c r="BH576" s="37" t="s">
        <v>6758</v>
      </c>
      <c r="BI576" s="37" t="s">
        <v>6269</v>
      </c>
      <c r="BJ576" s="37" t="s">
        <v>5721</v>
      </c>
      <c r="BK576" s="37" t="s">
        <v>3887</v>
      </c>
      <c r="BL576" s="81">
        <v>37866</v>
      </c>
      <c r="BM576" s="37" t="s">
        <v>8</v>
      </c>
      <c r="BN576" s="37" t="s">
        <v>116</v>
      </c>
      <c r="BO576" s="37" t="s">
        <v>116</v>
      </c>
      <c r="BP576" s="37" t="s">
        <v>2</v>
      </c>
      <c r="BQ576" s="37">
        <v>1003527753</v>
      </c>
      <c r="BR576" s="37" t="s">
        <v>3831</v>
      </c>
      <c r="BS576" s="81" t="s">
        <v>3944</v>
      </c>
      <c r="BT576" s="37" t="s">
        <v>4906</v>
      </c>
      <c r="BU576" s="37" t="s">
        <v>3835</v>
      </c>
      <c r="BV576" s="81">
        <v>37011</v>
      </c>
      <c r="BW576" s="50">
        <f t="shared" ca="1" si="46"/>
        <v>21</v>
      </c>
      <c r="BX576" s="62" t="s">
        <v>8</v>
      </c>
      <c r="BY576" s="62" t="s">
        <v>26</v>
      </c>
      <c r="BZ576" s="62" t="s">
        <v>3426</v>
      </c>
      <c r="CA576" s="37" t="s">
        <v>2</v>
      </c>
      <c r="CB576" s="37">
        <v>1007103675</v>
      </c>
      <c r="CC576" s="37" t="s">
        <v>6758</v>
      </c>
      <c r="CD576" s="37" t="s">
        <v>6269</v>
      </c>
      <c r="CE576" s="37" t="s">
        <v>5721</v>
      </c>
      <c r="CF576" s="37" t="s">
        <v>3887</v>
      </c>
      <c r="CG576" s="81">
        <v>37866</v>
      </c>
      <c r="CH576" s="50">
        <f t="shared" ca="1" si="45"/>
        <v>19</v>
      </c>
      <c r="CI576" s="62" t="s">
        <v>8</v>
      </c>
      <c r="CJ576" s="62" t="s">
        <v>116</v>
      </c>
      <c r="CK576" s="62" t="s">
        <v>116</v>
      </c>
      <c r="CL576" s="37" t="s">
        <v>2443</v>
      </c>
      <c r="CM576" s="37" t="s">
        <v>6391</v>
      </c>
      <c r="CN576" s="37" t="s">
        <v>2495</v>
      </c>
      <c r="CO576" s="81">
        <v>44844</v>
      </c>
      <c r="CP576" s="37" t="s">
        <v>2495</v>
      </c>
      <c r="CQ576" s="37" t="s">
        <v>4082</v>
      </c>
      <c r="CR576" s="37"/>
      <c r="CS576" s="37" t="s">
        <v>2495</v>
      </c>
      <c r="CT576" s="37" t="s">
        <v>4062</v>
      </c>
      <c r="CU576" s="37"/>
      <c r="CV576" s="37">
        <v>35</v>
      </c>
      <c r="CW576" s="37">
        <v>1500</v>
      </c>
      <c r="CX576" s="37">
        <v>50</v>
      </c>
      <c r="CY576" s="37" t="s">
        <v>4082</v>
      </c>
      <c r="CZ576" s="37" t="s">
        <v>6759</v>
      </c>
      <c r="DA576" s="37" t="s">
        <v>6759</v>
      </c>
      <c r="DB576" s="37"/>
      <c r="DC57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6" s="37"/>
    </row>
    <row r="577" spans="1:108" ht="45" customHeight="1" x14ac:dyDescent="0.3">
      <c r="A577" s="50">
        <v>1072433413</v>
      </c>
      <c r="B577" s="37" t="s">
        <v>2428</v>
      </c>
      <c r="C577" s="81">
        <v>44831</v>
      </c>
      <c r="D577" s="81">
        <v>44844</v>
      </c>
      <c r="E577" s="50" t="e">
        <f>VLOOKUP(MATRIZ_PRINCIPAL_USUARIOS[[#This Row],[NUMERO DE DOCUMENTO]],#REF!,2,0)</f>
        <v>#REF!</v>
      </c>
      <c r="F577" s="50" t="e">
        <f>VLOOKUP(MATRIZ_PRINCIPAL_USUARIOS[[#This Row],[NOMBRE COMPLETO]],$E$659:$E$682,1,0)</f>
        <v>#N/A</v>
      </c>
      <c r="G577" s="50"/>
      <c r="H577" s="50" t="s">
        <v>4102</v>
      </c>
      <c r="I577" s="50" t="s">
        <v>6114</v>
      </c>
      <c r="J577" s="121" t="str">
        <f>VLOOKUP(MATRIZ_PRINCIPAL_USUARIOS[[#This Row],[DUPLA]],DUPLAS[],2,0)</f>
        <v>ANDREA ROJAS - TATIANA</v>
      </c>
      <c r="K577" s="37" t="s">
        <v>1</v>
      </c>
      <c r="L577" s="37" t="s">
        <v>4310</v>
      </c>
      <c r="M577" s="37" t="s">
        <v>6569</v>
      </c>
      <c r="N577" s="37" t="s">
        <v>3751</v>
      </c>
      <c r="O577" s="37" t="s">
        <v>3731</v>
      </c>
      <c r="P57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SOL DAHIANN MARTINEZ GARCIA</v>
      </c>
      <c r="Q577" s="81">
        <v>44513</v>
      </c>
      <c r="R577" s="50">
        <f t="shared" ca="1" si="42"/>
        <v>1</v>
      </c>
      <c r="S577" s="50">
        <f t="shared" ca="1" si="43"/>
        <v>4</v>
      </c>
      <c r="T577" s="50">
        <f t="shared" ca="1" si="44"/>
        <v>2</v>
      </c>
      <c r="U577" s="121" t="str">
        <f ca="1">IF(MATRIZ_PRINCIPAL_USUARIOS[[#This Row],[FECHA DE NACIMIENTO]]&gt;0,CONCATENATE(R577," AÑOS ",S577," MESES ",T577," DIAS "),"")</f>
        <v xml:space="preserve">1 AÑOS 4 MESES 2 DIAS </v>
      </c>
      <c r="V57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7" s="37" t="s">
        <v>130</v>
      </c>
      <c r="X577" s="37" t="s">
        <v>8</v>
      </c>
      <c r="Y577" s="37" t="s">
        <v>116</v>
      </c>
      <c r="Z577" s="37" t="s">
        <v>116</v>
      </c>
      <c r="AA577" s="37" t="s">
        <v>2496</v>
      </c>
      <c r="AB577" s="37" t="s">
        <v>2496</v>
      </c>
      <c r="AC577" s="37"/>
      <c r="AD577" s="37" t="s">
        <v>2518</v>
      </c>
      <c r="AE577" s="37"/>
      <c r="AF577" s="37" t="s">
        <v>2496</v>
      </c>
      <c r="AG577" s="37" t="s">
        <v>2496</v>
      </c>
      <c r="AH577" s="37" t="s">
        <v>2496</v>
      </c>
      <c r="AI577" s="37" t="s">
        <v>2496</v>
      </c>
      <c r="AJ577" s="37" t="s">
        <v>2496</v>
      </c>
      <c r="AK577" s="37" t="s">
        <v>2496</v>
      </c>
      <c r="AL577" s="37" t="s">
        <v>2496</v>
      </c>
      <c r="AM577" s="37" t="s">
        <v>8</v>
      </c>
      <c r="AN577" s="37" t="s">
        <v>116</v>
      </c>
      <c r="AO577" s="37" t="s">
        <v>140</v>
      </c>
      <c r="AP577" s="37" t="s">
        <v>143</v>
      </c>
      <c r="AQ577" s="37" t="s">
        <v>151</v>
      </c>
      <c r="AR577" s="37" t="s">
        <v>6251</v>
      </c>
      <c r="AS577" s="37"/>
      <c r="AT577" s="37" t="s">
        <v>6570</v>
      </c>
      <c r="AU577" s="37">
        <v>3114121688</v>
      </c>
      <c r="AV577" s="37">
        <v>3103540972</v>
      </c>
      <c r="AW577" s="37">
        <v>1</v>
      </c>
      <c r="AX577" s="37" t="s">
        <v>135</v>
      </c>
      <c r="AY577" s="37" t="s">
        <v>2496</v>
      </c>
      <c r="AZ577" s="58"/>
      <c r="BA577" s="37" t="s">
        <v>2496</v>
      </c>
      <c r="BB577" s="37" t="s">
        <v>2496</v>
      </c>
      <c r="BC577" s="37" t="s">
        <v>3654</v>
      </c>
      <c r="BD577" s="37"/>
      <c r="BE577" s="37" t="s">
        <v>2434</v>
      </c>
      <c r="BF577" s="37" t="s">
        <v>2</v>
      </c>
      <c r="BG577" s="37">
        <v>1007155571</v>
      </c>
      <c r="BH577" s="37" t="s">
        <v>4067</v>
      </c>
      <c r="BI577" s="37" t="s">
        <v>5717</v>
      </c>
      <c r="BJ577" s="37" t="s">
        <v>3731</v>
      </c>
      <c r="BK577" s="37" t="s">
        <v>3976</v>
      </c>
      <c r="BL577" s="81">
        <v>37371</v>
      </c>
      <c r="BM577" s="37" t="s">
        <v>8</v>
      </c>
      <c r="BN577" s="37" t="s">
        <v>26</v>
      </c>
      <c r="BO577" s="37" t="s">
        <v>3445</v>
      </c>
      <c r="BP577" s="37" t="s">
        <v>2</v>
      </c>
      <c r="BQ577" s="37">
        <v>1010141347</v>
      </c>
      <c r="BR577" s="37" t="s">
        <v>6571</v>
      </c>
      <c r="BS577" s="81" t="s">
        <v>4012</v>
      </c>
      <c r="BT577" s="37" t="s">
        <v>3751</v>
      </c>
      <c r="BU577" s="37" t="s">
        <v>4329</v>
      </c>
      <c r="BV577" s="81">
        <v>36785</v>
      </c>
      <c r="BW577" s="120">
        <f t="shared" ca="1" si="46"/>
        <v>22</v>
      </c>
      <c r="BX577" s="62" t="s">
        <v>8</v>
      </c>
      <c r="BY577" s="62" t="s">
        <v>131</v>
      </c>
      <c r="BZ577" s="62" t="s">
        <v>3368</v>
      </c>
      <c r="CA577" s="37" t="s">
        <v>2</v>
      </c>
      <c r="CB577" s="37">
        <v>1007155571</v>
      </c>
      <c r="CC577" s="37" t="s">
        <v>4067</v>
      </c>
      <c r="CD577" s="37" t="s">
        <v>5717</v>
      </c>
      <c r="CE577" s="37" t="s">
        <v>3731</v>
      </c>
      <c r="CF577" s="37" t="s">
        <v>3976</v>
      </c>
      <c r="CG577" s="81">
        <v>37371</v>
      </c>
      <c r="CH577" s="120">
        <f t="shared" ca="1" si="45"/>
        <v>20</v>
      </c>
      <c r="CI577" s="62" t="s">
        <v>8</v>
      </c>
      <c r="CJ577" s="62" t="s">
        <v>26</v>
      </c>
      <c r="CK577" s="62" t="s">
        <v>3445</v>
      </c>
      <c r="CL577" s="37" t="s">
        <v>2443</v>
      </c>
      <c r="CM577" s="37" t="s">
        <v>2475</v>
      </c>
      <c r="CN577" s="37" t="s">
        <v>2495</v>
      </c>
      <c r="CO577" s="81">
        <v>44825</v>
      </c>
      <c r="CP577" s="37" t="s">
        <v>2495</v>
      </c>
      <c r="CQ577" s="37" t="s">
        <v>2495</v>
      </c>
      <c r="CR577" s="37">
        <v>5</v>
      </c>
      <c r="CS577" s="37" t="s">
        <v>2496</v>
      </c>
      <c r="CT577" s="37"/>
      <c r="CU577" s="37"/>
      <c r="CV577" s="37">
        <v>38</v>
      </c>
      <c r="CW577" s="37">
        <v>2860</v>
      </c>
      <c r="CX577" s="37">
        <v>48</v>
      </c>
      <c r="CY577" s="37"/>
      <c r="CZ577" s="37">
        <v>5</v>
      </c>
      <c r="DA577" s="37"/>
      <c r="DB577" s="37"/>
      <c r="DC57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7" s="37"/>
    </row>
    <row r="578" spans="1:108" ht="45" customHeight="1" x14ac:dyDescent="0.3">
      <c r="A578" s="50">
        <v>1024611079</v>
      </c>
      <c r="B578" s="37" t="s">
        <v>2427</v>
      </c>
      <c r="C578" s="81">
        <v>44896</v>
      </c>
      <c r="D578" s="81"/>
      <c r="E578" s="50"/>
      <c r="F578" s="50"/>
      <c r="G578" s="50"/>
      <c r="H578" s="50" t="s">
        <v>4102</v>
      </c>
      <c r="I578" s="50" t="s">
        <v>6750</v>
      </c>
      <c r="J578" s="37" t="str">
        <f>VLOOKUP(MATRIZ_PRINCIPAL_USUARIOS[[#This Row],[DUPLA]],DUPLAS[],2,0)</f>
        <v>JOHANA ALVARADO</v>
      </c>
      <c r="K578" s="37" t="s">
        <v>1</v>
      </c>
      <c r="L578" s="37" t="s">
        <v>7250</v>
      </c>
      <c r="M578" s="37" t="s">
        <v>3719</v>
      </c>
      <c r="N578" s="37" t="s">
        <v>3712</v>
      </c>
      <c r="O578" s="37" t="s">
        <v>7251</v>
      </c>
      <c r="P57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ESTEFANI  SAMANTHA TORRES SUANCA</v>
      </c>
      <c r="Q578" s="81">
        <v>44300</v>
      </c>
      <c r="R578" s="50">
        <f t="shared" ca="1" si="42"/>
        <v>1</v>
      </c>
      <c r="S578" s="50">
        <f t="shared" ca="1" si="43"/>
        <v>11</v>
      </c>
      <c r="T578" s="50">
        <f t="shared" ca="1" si="44"/>
        <v>1</v>
      </c>
      <c r="U578" s="37" t="str">
        <f ca="1">IF(MATRIZ_PRINCIPAL_USUARIOS[[#This Row],[FECHA DE NACIMIENTO]]&gt;0,CONCATENATE(R578," AÑOS ",S578," MESES ",T578," DIAS "),"")</f>
        <v xml:space="preserve">1 AÑOS 11 MESES 1 DIAS </v>
      </c>
      <c r="V57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8" s="173" t="s">
        <v>130</v>
      </c>
      <c r="X578" s="37" t="s">
        <v>8</v>
      </c>
      <c r="Y578" s="37" t="s">
        <v>116</v>
      </c>
      <c r="Z578" s="37" t="s">
        <v>116</v>
      </c>
      <c r="AA578" s="37" t="s">
        <v>2496</v>
      </c>
      <c r="AB578" s="37" t="s">
        <v>2496</v>
      </c>
      <c r="AC578" s="37"/>
      <c r="AD578" s="37" t="s">
        <v>2518</v>
      </c>
      <c r="AE578" s="37"/>
      <c r="AF578" s="37" t="s">
        <v>2496</v>
      </c>
      <c r="AG578" s="37" t="s">
        <v>2496</v>
      </c>
      <c r="AH578" s="37" t="s">
        <v>2496</v>
      </c>
      <c r="AI578" s="37" t="s">
        <v>2496</v>
      </c>
      <c r="AJ578" s="37" t="s">
        <v>2496</v>
      </c>
      <c r="AK578" s="37" t="s">
        <v>2496</v>
      </c>
      <c r="AL578" s="37" t="s">
        <v>2496</v>
      </c>
      <c r="AM578" s="37" t="s">
        <v>8</v>
      </c>
      <c r="AN578" s="37" t="s">
        <v>116</v>
      </c>
      <c r="AO578" s="37" t="s">
        <v>140</v>
      </c>
      <c r="AP578" s="37" t="s">
        <v>143</v>
      </c>
      <c r="AQ578" s="37" t="s">
        <v>151</v>
      </c>
      <c r="AR578" s="37" t="s">
        <v>6251</v>
      </c>
      <c r="AS578" s="37"/>
      <c r="AT578" s="37" t="s">
        <v>7252</v>
      </c>
      <c r="AU578" s="37">
        <v>3202252017</v>
      </c>
      <c r="AV578" s="37"/>
      <c r="AW578" s="37">
        <v>1</v>
      </c>
      <c r="AX578" s="37" t="s">
        <v>135</v>
      </c>
      <c r="AY578" s="37" t="s">
        <v>2496</v>
      </c>
      <c r="AZ578" s="58"/>
      <c r="BA578" s="37" t="s">
        <v>2496</v>
      </c>
      <c r="BB578" s="37" t="s">
        <v>2496</v>
      </c>
      <c r="BC578" s="37" t="s">
        <v>3654</v>
      </c>
      <c r="BD578" s="37"/>
      <c r="BE578" s="37" t="s">
        <v>2434</v>
      </c>
      <c r="BF578" s="37" t="s">
        <v>2</v>
      </c>
      <c r="BG578" s="37">
        <v>1032363567</v>
      </c>
      <c r="BH578" s="37" t="s">
        <v>4076</v>
      </c>
      <c r="BI578" s="37" t="s">
        <v>6269</v>
      </c>
      <c r="BJ578" s="37" t="s">
        <v>7251</v>
      </c>
      <c r="BK578" s="37" t="s">
        <v>2748</v>
      </c>
      <c r="BL578" s="81">
        <v>37578</v>
      </c>
      <c r="BM578" s="37" t="s">
        <v>8</v>
      </c>
      <c r="BN578" s="37" t="s">
        <v>116</v>
      </c>
      <c r="BO578" s="37" t="s">
        <v>116</v>
      </c>
      <c r="BP578" s="37" t="s">
        <v>2</v>
      </c>
      <c r="BQ578" s="37">
        <v>1001272721</v>
      </c>
      <c r="BR578" s="37" t="s">
        <v>5583</v>
      </c>
      <c r="BS578" s="81" t="s">
        <v>3860</v>
      </c>
      <c r="BT578" s="37" t="s">
        <v>3712</v>
      </c>
      <c r="BU578" s="37" t="s">
        <v>6350</v>
      </c>
      <c r="BV578" s="81">
        <v>36722</v>
      </c>
      <c r="BW578" s="50">
        <f t="shared" ca="1" si="46"/>
        <v>22</v>
      </c>
      <c r="BX578" s="62" t="s">
        <v>8</v>
      </c>
      <c r="BY578" s="62" t="s">
        <v>116</v>
      </c>
      <c r="BZ578" s="62" t="s">
        <v>116</v>
      </c>
      <c r="CA578" s="37" t="s">
        <v>2</v>
      </c>
      <c r="CB578" s="37">
        <v>1032363567</v>
      </c>
      <c r="CC578" s="37" t="s">
        <v>4076</v>
      </c>
      <c r="CD578" s="37" t="s">
        <v>6269</v>
      </c>
      <c r="CE578" s="37" t="s">
        <v>7251</v>
      </c>
      <c r="CF578" s="37" t="s">
        <v>2748</v>
      </c>
      <c r="CG578" s="81">
        <v>37576</v>
      </c>
      <c r="CH578" s="50">
        <f t="shared" ca="1" si="45"/>
        <v>20</v>
      </c>
      <c r="CI578" s="62" t="s">
        <v>8</v>
      </c>
      <c r="CJ578" s="62" t="s">
        <v>116</v>
      </c>
      <c r="CK578" s="62" t="s">
        <v>116</v>
      </c>
      <c r="CL578" s="37" t="s">
        <v>2443</v>
      </c>
      <c r="CM578" s="37" t="s">
        <v>2457</v>
      </c>
      <c r="CN578" s="37" t="s">
        <v>2495</v>
      </c>
      <c r="CO578" s="81">
        <v>44890</v>
      </c>
      <c r="CP578" s="37" t="s">
        <v>2495</v>
      </c>
      <c r="CQ578" s="37" t="s">
        <v>2495</v>
      </c>
      <c r="CR578" s="37">
        <v>1</v>
      </c>
      <c r="CS578" s="37"/>
      <c r="CT578" s="37"/>
      <c r="CU578" s="37"/>
      <c r="CV578" s="37">
        <v>40</v>
      </c>
      <c r="CW578" s="37">
        <v>2540</v>
      </c>
      <c r="CX578" s="37">
        <v>48</v>
      </c>
      <c r="CY578" s="37"/>
      <c r="CZ578" s="37">
        <v>6</v>
      </c>
      <c r="DA578" s="37">
        <v>6</v>
      </c>
      <c r="DB578" s="37"/>
      <c r="DC57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8" s="37"/>
    </row>
    <row r="579" spans="1:108" ht="45" customHeight="1" x14ac:dyDescent="0.3">
      <c r="A579" s="120">
        <v>1023988244</v>
      </c>
      <c r="B579" s="121" t="s">
        <v>2428</v>
      </c>
      <c r="C579" s="122">
        <v>44831</v>
      </c>
      <c r="D579" s="122">
        <v>44896</v>
      </c>
      <c r="E579" s="120"/>
      <c r="F579" s="120"/>
      <c r="G579" s="120"/>
      <c r="H579" s="120" t="s">
        <v>4102</v>
      </c>
      <c r="I579" s="50" t="s">
        <v>7220</v>
      </c>
      <c r="J579" s="121" t="str">
        <f>VLOOKUP(MATRIZ_PRINCIPAL_USUARIOS[[#This Row],[DUPLA]],DUPLAS[],2,0)</f>
        <v>MONICA</v>
      </c>
      <c r="K579" s="121" t="s">
        <v>1</v>
      </c>
      <c r="L579" s="121" t="s">
        <v>3748</v>
      </c>
      <c r="M579" s="121" t="s">
        <v>3719</v>
      </c>
      <c r="N579" s="121" t="s">
        <v>6572</v>
      </c>
      <c r="O579" s="121" t="s">
        <v>6573</v>
      </c>
      <c r="P57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MIA SAMANTHA VENERO HERRAN</v>
      </c>
      <c r="Q579" s="122">
        <v>44280</v>
      </c>
      <c r="R579" s="120">
        <f t="shared" ca="1" si="42"/>
        <v>1</v>
      </c>
      <c r="S579" s="120">
        <f t="shared" ca="1" si="43"/>
        <v>11</v>
      </c>
      <c r="T579" s="120">
        <f t="shared" ca="1" si="44"/>
        <v>18</v>
      </c>
      <c r="U579" s="121" t="str">
        <f ca="1">IF(MATRIZ_PRINCIPAL_USUARIOS[[#This Row],[FECHA DE NACIMIENTO]]&gt;0,CONCATENATE(R579," AÑOS ",S579," MESES ",T579," DIAS "),"")</f>
        <v xml:space="preserve">1 AÑOS 11 MESES 18 DIAS </v>
      </c>
      <c r="V57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79" s="121" t="s">
        <v>130</v>
      </c>
      <c r="X579" s="121" t="s">
        <v>8</v>
      </c>
      <c r="Y579" s="121" t="s">
        <v>116</v>
      </c>
      <c r="Z579" s="121" t="s">
        <v>116</v>
      </c>
      <c r="AA579" s="121" t="s">
        <v>2496</v>
      </c>
      <c r="AB579" s="121" t="s">
        <v>2496</v>
      </c>
      <c r="AC579" s="121"/>
      <c r="AD579" s="121" t="s">
        <v>2518</v>
      </c>
      <c r="AE579" s="121"/>
      <c r="AF579" s="121" t="s">
        <v>2496</v>
      </c>
      <c r="AG579" s="121" t="s">
        <v>2496</v>
      </c>
      <c r="AH579" s="121" t="s">
        <v>2496</v>
      </c>
      <c r="AI579" s="121" t="s">
        <v>2496</v>
      </c>
      <c r="AJ579" s="121" t="s">
        <v>2496</v>
      </c>
      <c r="AK579" s="121" t="s">
        <v>2496</v>
      </c>
      <c r="AL579" s="121" t="s">
        <v>2496</v>
      </c>
      <c r="AM579" s="121" t="s">
        <v>8</v>
      </c>
      <c r="AN579" s="121" t="s">
        <v>116</v>
      </c>
      <c r="AO579" s="121" t="s">
        <v>140</v>
      </c>
      <c r="AP579" s="121" t="s">
        <v>143</v>
      </c>
      <c r="AQ579" s="121" t="s">
        <v>151</v>
      </c>
      <c r="AR579" s="121" t="s">
        <v>6324</v>
      </c>
      <c r="AS579" s="121"/>
      <c r="AT579" s="121" t="s">
        <v>6574</v>
      </c>
      <c r="AU579" s="121">
        <v>3107929360</v>
      </c>
      <c r="AV579" s="121"/>
      <c r="AW579" s="121">
        <v>1</v>
      </c>
      <c r="AX579" s="121" t="s">
        <v>135</v>
      </c>
      <c r="AY579" s="121" t="s">
        <v>2496</v>
      </c>
      <c r="AZ579" s="123"/>
      <c r="BA579" s="121" t="s">
        <v>2496</v>
      </c>
      <c r="BB579" s="121" t="s">
        <v>2496</v>
      </c>
      <c r="BC579" s="121" t="s">
        <v>3654</v>
      </c>
      <c r="BD579" s="121"/>
      <c r="BE579" s="121" t="s">
        <v>2434</v>
      </c>
      <c r="BF579" s="121" t="s">
        <v>2</v>
      </c>
      <c r="BG579" s="121">
        <v>1010191424</v>
      </c>
      <c r="BH579" s="121" t="s">
        <v>3874</v>
      </c>
      <c r="BI579" s="121" t="s">
        <v>3742</v>
      </c>
      <c r="BJ579" s="121" t="s">
        <v>6575</v>
      </c>
      <c r="BK579" s="121" t="s">
        <v>3805</v>
      </c>
      <c r="BL579" s="122"/>
      <c r="BM579" s="121" t="s">
        <v>8</v>
      </c>
      <c r="BN579" s="121"/>
      <c r="BO579" s="121"/>
      <c r="BP579" s="121" t="s">
        <v>5</v>
      </c>
      <c r="BQ579" s="121"/>
      <c r="BR579" s="121" t="s">
        <v>3817</v>
      </c>
      <c r="BS579" s="122" t="s">
        <v>5620</v>
      </c>
      <c r="BT579" s="121" t="s">
        <v>6576</v>
      </c>
      <c r="BU579" s="121" t="s">
        <v>6577</v>
      </c>
      <c r="BV579" s="122"/>
      <c r="BW579" s="120" t="str">
        <f t="shared" si="46"/>
        <v/>
      </c>
      <c r="BX579" s="124" t="s">
        <v>9</v>
      </c>
      <c r="BY579" s="124" t="s">
        <v>45</v>
      </c>
      <c r="BZ579" s="124" t="s">
        <v>45</v>
      </c>
      <c r="CA579" s="121" t="s">
        <v>2</v>
      </c>
      <c r="CB579" s="121">
        <v>1010191424</v>
      </c>
      <c r="CC579" s="121" t="s">
        <v>3874</v>
      </c>
      <c r="CD579" s="121" t="s">
        <v>3742</v>
      </c>
      <c r="CE579" s="121" t="s">
        <v>6575</v>
      </c>
      <c r="CF579" s="121" t="s">
        <v>3805</v>
      </c>
      <c r="CG579" s="122"/>
      <c r="CH579" s="120" t="str">
        <f t="shared" si="45"/>
        <v/>
      </c>
      <c r="CI579" s="124" t="s">
        <v>8</v>
      </c>
      <c r="CJ579" s="124"/>
      <c r="CK579" s="124"/>
      <c r="CL579" s="121"/>
      <c r="CM579" s="121"/>
      <c r="CN579" s="121" t="s">
        <v>2495</v>
      </c>
      <c r="CO579" s="122">
        <v>44825</v>
      </c>
      <c r="CP579" s="121" t="s">
        <v>2495</v>
      </c>
      <c r="CQ579" s="121" t="s">
        <v>2495</v>
      </c>
      <c r="CR579" s="121">
        <v>4</v>
      </c>
      <c r="CS579" s="121" t="s">
        <v>2496</v>
      </c>
      <c r="CT579" s="121"/>
      <c r="CU579" s="121"/>
      <c r="CV579" s="121">
        <v>38</v>
      </c>
      <c r="CW579" s="121">
        <v>3240</v>
      </c>
      <c r="CX579" s="121">
        <v>50</v>
      </c>
      <c r="CY579" s="121"/>
      <c r="CZ579" s="121">
        <v>5</v>
      </c>
      <c r="DA579" s="121"/>
      <c r="DB579" s="121"/>
      <c r="DC579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79" s="121"/>
    </row>
    <row r="580" spans="1:108" ht="45" customHeight="1" x14ac:dyDescent="0.3">
      <c r="A580" s="50">
        <v>1023045054</v>
      </c>
      <c r="B580" s="37" t="s">
        <v>2427</v>
      </c>
      <c r="C580" s="81">
        <v>44838</v>
      </c>
      <c r="D580" s="81"/>
      <c r="E580" s="50"/>
      <c r="F580" s="50"/>
      <c r="G580" s="50"/>
      <c r="H580" s="50" t="s">
        <v>4102</v>
      </c>
      <c r="I580" s="50" t="s">
        <v>6749</v>
      </c>
      <c r="J580" s="37" t="str">
        <f>VLOOKUP(MATRIZ_PRINCIPAL_USUARIOS[[#This Row],[DUPLA]],DUPLAS[],2,0)</f>
        <v>ANGIE YARA - YORMARY MENECES</v>
      </c>
      <c r="K580" s="37" t="s">
        <v>1</v>
      </c>
      <c r="L580" s="37" t="s">
        <v>6227</v>
      </c>
      <c r="M580" s="37" t="s">
        <v>6588</v>
      </c>
      <c r="N580" s="37" t="s">
        <v>3727</v>
      </c>
      <c r="O580" s="37" t="s">
        <v>4030</v>
      </c>
      <c r="P58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EMERSON FERNELY AREVALO BERNAL</v>
      </c>
      <c r="Q580" s="81">
        <v>43839</v>
      </c>
      <c r="R580" s="50">
        <f t="shared" ca="1" si="42"/>
        <v>3</v>
      </c>
      <c r="S580" s="50">
        <f t="shared" ca="1" si="43"/>
        <v>2</v>
      </c>
      <c r="T580" s="50">
        <f t="shared" ca="1" si="44"/>
        <v>6</v>
      </c>
      <c r="U580" s="37" t="str">
        <f ca="1">IF(MATRIZ_PRINCIPAL_USUARIOS[[#This Row],[FECHA DE NACIMIENTO]]&gt;0,CONCATENATE(R580," AÑOS ",S580," MESES ",T580," DIAS "),"")</f>
        <v xml:space="preserve">3 AÑOS 2 MESES 6 DIAS </v>
      </c>
      <c r="V58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0" s="37" t="s">
        <v>129</v>
      </c>
      <c r="X580" s="37" t="s">
        <v>8</v>
      </c>
      <c r="Y580" s="37" t="s">
        <v>116</v>
      </c>
      <c r="Z580" s="37" t="s">
        <v>116</v>
      </c>
      <c r="AA580" s="37" t="s">
        <v>2496</v>
      </c>
      <c r="AB580" s="37" t="s">
        <v>2496</v>
      </c>
      <c r="AC580" s="37" t="s">
        <v>4082</v>
      </c>
      <c r="AD580" s="37" t="s">
        <v>2518</v>
      </c>
      <c r="AE580" s="37" t="s">
        <v>4082</v>
      </c>
      <c r="AF580" s="37" t="s">
        <v>2496</v>
      </c>
      <c r="AG580" s="37" t="s">
        <v>2496</v>
      </c>
      <c r="AH580" s="37" t="s">
        <v>2496</v>
      </c>
      <c r="AI580" s="37" t="s">
        <v>2496</v>
      </c>
      <c r="AJ580" s="37" t="s">
        <v>2496</v>
      </c>
      <c r="AK580" s="37" t="s">
        <v>2496</v>
      </c>
      <c r="AL580" s="37" t="s">
        <v>2496</v>
      </c>
      <c r="AM580" s="37" t="s">
        <v>8</v>
      </c>
      <c r="AN580" s="37" t="s">
        <v>116</v>
      </c>
      <c r="AO580" s="37" t="s">
        <v>140</v>
      </c>
      <c r="AP580" s="37" t="s">
        <v>143</v>
      </c>
      <c r="AQ580" s="37" t="s">
        <v>151</v>
      </c>
      <c r="AR580" s="37"/>
      <c r="AS580" s="37"/>
      <c r="AT580" s="37" t="s">
        <v>6589</v>
      </c>
      <c r="AU580" s="37">
        <v>3016653391</v>
      </c>
      <c r="AV580" s="37"/>
      <c r="AW580" s="37">
        <v>1</v>
      </c>
      <c r="AX580" s="37" t="s">
        <v>135</v>
      </c>
      <c r="AY580" s="37" t="s">
        <v>2495</v>
      </c>
      <c r="AZ580" s="58" t="s">
        <v>3605</v>
      </c>
      <c r="BA580" s="37" t="s">
        <v>2496</v>
      </c>
      <c r="BB580" s="37" t="s">
        <v>2496</v>
      </c>
      <c r="BC580" s="37" t="s">
        <v>3654</v>
      </c>
      <c r="BD580" s="37"/>
      <c r="BE580" s="37" t="s">
        <v>2434</v>
      </c>
      <c r="BF580" s="37" t="s">
        <v>2</v>
      </c>
      <c r="BG580" s="37">
        <v>1019002243</v>
      </c>
      <c r="BH580" s="37" t="s">
        <v>4050</v>
      </c>
      <c r="BI580" s="37"/>
      <c r="BJ580" s="37" t="s">
        <v>4030</v>
      </c>
      <c r="BK580" s="37" t="s">
        <v>6590</v>
      </c>
      <c r="BL580" s="81">
        <v>37343</v>
      </c>
      <c r="BM580" s="37" t="s">
        <v>8</v>
      </c>
      <c r="BN580" s="37" t="s">
        <v>116</v>
      </c>
      <c r="BO580" s="37" t="s">
        <v>116</v>
      </c>
      <c r="BP580" s="37" t="s">
        <v>2</v>
      </c>
      <c r="BQ580" s="37">
        <v>80879159</v>
      </c>
      <c r="BR580" s="37" t="s">
        <v>3863</v>
      </c>
      <c r="BS580" s="81" t="s">
        <v>6591</v>
      </c>
      <c r="BT580" s="37" t="s">
        <v>3727</v>
      </c>
      <c r="BU580" s="37" t="s">
        <v>3849</v>
      </c>
      <c r="BV580" s="81">
        <v>31133</v>
      </c>
      <c r="BW580" s="50">
        <f t="shared" ca="1" si="46"/>
        <v>37</v>
      </c>
      <c r="BX580" s="62" t="s">
        <v>8</v>
      </c>
      <c r="BY580" s="62" t="s">
        <v>116</v>
      </c>
      <c r="BZ580" s="62" t="s">
        <v>116</v>
      </c>
      <c r="CA580" s="37" t="s">
        <v>2</v>
      </c>
      <c r="CB580" s="37">
        <v>1019002243</v>
      </c>
      <c r="CC580" s="37" t="s">
        <v>4050</v>
      </c>
      <c r="CD580" s="37"/>
      <c r="CE580" s="37" t="s">
        <v>4030</v>
      </c>
      <c r="CF580" s="37" t="s">
        <v>6590</v>
      </c>
      <c r="CG580" s="81">
        <v>37343</v>
      </c>
      <c r="CH580" s="50">
        <f t="shared" ca="1" si="45"/>
        <v>20</v>
      </c>
      <c r="CI580" s="62" t="s">
        <v>8</v>
      </c>
      <c r="CJ580" s="62" t="s">
        <v>116</v>
      </c>
      <c r="CK580" s="62" t="s">
        <v>116</v>
      </c>
      <c r="CL580" s="37" t="s">
        <v>2443</v>
      </c>
      <c r="CM580" s="37" t="s">
        <v>2457</v>
      </c>
      <c r="CN580" s="37" t="s">
        <v>2496</v>
      </c>
      <c r="CO580" s="81">
        <v>44832</v>
      </c>
      <c r="CP580" s="37" t="s">
        <v>2496</v>
      </c>
      <c r="CQ580" s="37" t="s">
        <v>2496</v>
      </c>
      <c r="CR580" s="37"/>
      <c r="CS580" s="37" t="s">
        <v>2496</v>
      </c>
      <c r="CT580" s="37" t="s">
        <v>4082</v>
      </c>
      <c r="CU580" s="37"/>
      <c r="CV580" s="37" t="s">
        <v>5231</v>
      </c>
      <c r="CW580" s="37">
        <v>2510</v>
      </c>
      <c r="CX580" s="37">
        <v>50</v>
      </c>
      <c r="CY580" s="37" t="s">
        <v>2496</v>
      </c>
      <c r="CZ580" s="37">
        <v>6</v>
      </c>
      <c r="DA580" s="37">
        <v>6</v>
      </c>
      <c r="DB580" s="37"/>
      <c r="DC58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80" s="37"/>
    </row>
    <row r="581" spans="1:108" ht="45" customHeight="1" x14ac:dyDescent="0.3">
      <c r="A581" s="50">
        <v>1074830522</v>
      </c>
      <c r="B581" s="37" t="s">
        <v>2427</v>
      </c>
      <c r="C581" s="81">
        <v>44900</v>
      </c>
      <c r="D581" s="81"/>
      <c r="E581" s="50"/>
      <c r="F581" s="50"/>
      <c r="G581" s="50"/>
      <c r="H581" s="50" t="s">
        <v>4102</v>
      </c>
      <c r="I581" s="50" t="s">
        <v>6114</v>
      </c>
      <c r="J581" s="37" t="str">
        <f>VLOOKUP(MATRIZ_PRINCIPAL_USUARIOS[[#This Row],[DUPLA]],DUPLAS[],2,0)</f>
        <v>ANDREA ROJAS - TATIANA</v>
      </c>
      <c r="K581" s="37" t="s">
        <v>1</v>
      </c>
      <c r="L581" s="37" t="s">
        <v>7270</v>
      </c>
      <c r="M581" s="37" t="s">
        <v>7271</v>
      </c>
      <c r="N581" s="37" t="s">
        <v>7272</v>
      </c>
      <c r="O581" s="37" t="s">
        <v>7273</v>
      </c>
      <c r="P58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ELY  MILAGROS  ESPINOZA  ALGARRA</v>
      </c>
      <c r="Q581" s="81">
        <v>44192</v>
      </c>
      <c r="R581" s="50">
        <f t="shared" ref="R581" ca="1" si="47">+IF(Q581&gt;0,DATEDIF(Q581,$B$1,"y"),"")</f>
        <v>2</v>
      </c>
      <c r="S581" s="50">
        <f t="shared" ref="S581" ca="1" si="48">+IF(Q581&gt;0,DATEDIF(Q581,$B$1,"ym"),"")</f>
        <v>2</v>
      </c>
      <c r="T581" s="50">
        <f t="shared" ref="T581" ca="1" si="49">ABS(IF(Q581&gt;0,DATEDIF(Q581,$B$1,"md"),""))</f>
        <v>16</v>
      </c>
      <c r="U581" s="37" t="str">
        <f ca="1">IF(MATRIZ_PRINCIPAL_USUARIOS[[#This Row],[FECHA DE NACIMIENTO]]&gt;0,CONCATENATE(R581," AÑOS ",S581," MESES ",T581," DIAS "),"")</f>
        <v xml:space="preserve">2 AÑOS 2 MESES 16 DIAS </v>
      </c>
      <c r="V58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1" s="37" t="s">
        <v>130</v>
      </c>
      <c r="X581" s="37" t="s">
        <v>8</v>
      </c>
      <c r="Y581" s="37" t="s">
        <v>7274</v>
      </c>
      <c r="Z581" s="37" t="s">
        <v>7274</v>
      </c>
      <c r="AA581" s="37" t="s">
        <v>2496</v>
      </c>
      <c r="AB581" s="37" t="s">
        <v>2496</v>
      </c>
      <c r="AC581" s="37" t="s">
        <v>4082</v>
      </c>
      <c r="AD581" s="37" t="s">
        <v>2518</v>
      </c>
      <c r="AE581" s="37" t="s">
        <v>4082</v>
      </c>
      <c r="AF581" s="37" t="s">
        <v>2496</v>
      </c>
      <c r="AG581" s="37" t="s">
        <v>2496</v>
      </c>
      <c r="AH581" s="37" t="s">
        <v>2496</v>
      </c>
      <c r="AI581" s="37" t="s">
        <v>2496</v>
      </c>
      <c r="AJ581" s="37" t="s">
        <v>2496</v>
      </c>
      <c r="AK581" s="37" t="s">
        <v>2496</v>
      </c>
      <c r="AL581" s="37" t="s">
        <v>2496</v>
      </c>
      <c r="AM581" s="37" t="s">
        <v>8</v>
      </c>
      <c r="AN581" s="37" t="s">
        <v>116</v>
      </c>
      <c r="AO581" s="37" t="s">
        <v>140</v>
      </c>
      <c r="AP581" s="37" t="s">
        <v>143</v>
      </c>
      <c r="AQ581" s="37" t="s">
        <v>151</v>
      </c>
      <c r="AR581" s="37" t="s">
        <v>6324</v>
      </c>
      <c r="AS581" s="37"/>
      <c r="AT581" s="37" t="s">
        <v>7275</v>
      </c>
      <c r="AU581" s="37">
        <v>3136845573</v>
      </c>
      <c r="AV581" s="37"/>
      <c r="AW581" s="37">
        <v>1</v>
      </c>
      <c r="AX581" s="37" t="s">
        <v>135</v>
      </c>
      <c r="AY581" s="37" t="s">
        <v>2495</v>
      </c>
      <c r="AZ581" s="58" t="s">
        <v>3606</v>
      </c>
      <c r="BA581" s="37" t="s">
        <v>4082</v>
      </c>
      <c r="BB581" s="37" t="s">
        <v>4082</v>
      </c>
      <c r="BC581" s="37" t="s">
        <v>3607</v>
      </c>
      <c r="BD581" s="37"/>
      <c r="BE581" s="37" t="s">
        <v>2434</v>
      </c>
      <c r="BF581" s="37" t="s">
        <v>2</v>
      </c>
      <c r="BG581" s="37">
        <v>1012391017</v>
      </c>
      <c r="BH581" s="37" t="s">
        <v>6848</v>
      </c>
      <c r="BI581" s="37" t="s">
        <v>4813</v>
      </c>
      <c r="BJ581" s="37" t="s">
        <v>7276</v>
      </c>
      <c r="BK581" s="37" t="s">
        <v>4387</v>
      </c>
      <c r="BL581" s="81">
        <v>33832</v>
      </c>
      <c r="BM581" s="37" t="s">
        <v>7277</v>
      </c>
      <c r="BN581" s="37" t="s">
        <v>4256</v>
      </c>
      <c r="BO581" s="37" t="s">
        <v>4256</v>
      </c>
      <c r="BP581" s="37" t="s">
        <v>2</v>
      </c>
      <c r="BQ581" s="37">
        <v>1099545371</v>
      </c>
      <c r="BR581" s="37" t="s">
        <v>7278</v>
      </c>
      <c r="BS581" s="81" t="s">
        <v>7279</v>
      </c>
      <c r="BT581" s="37" t="s">
        <v>5607</v>
      </c>
      <c r="BU581" s="37" t="s">
        <v>4417</v>
      </c>
      <c r="BV581" s="81">
        <v>32403</v>
      </c>
      <c r="BW581" s="50">
        <f t="shared" ca="1" si="46"/>
        <v>34</v>
      </c>
      <c r="BX581" s="62" t="s">
        <v>7277</v>
      </c>
      <c r="BY581" s="62" t="s">
        <v>7280</v>
      </c>
      <c r="BZ581" s="62" t="s">
        <v>7281</v>
      </c>
      <c r="CA581" s="37" t="s">
        <v>2</v>
      </c>
      <c r="CB581" s="37">
        <v>1012391017</v>
      </c>
      <c r="CC581" s="37" t="s">
        <v>6848</v>
      </c>
      <c r="CD581" s="37" t="s">
        <v>4813</v>
      </c>
      <c r="CE581" s="37" t="s">
        <v>7276</v>
      </c>
      <c r="CF581" s="37" t="s">
        <v>4387</v>
      </c>
      <c r="CG581" s="81">
        <v>33832</v>
      </c>
      <c r="CH581" s="50">
        <f t="shared" ca="1" si="45"/>
        <v>30</v>
      </c>
      <c r="CI581" s="62" t="s">
        <v>7277</v>
      </c>
      <c r="CJ581" s="62" t="s">
        <v>7274</v>
      </c>
      <c r="CK581" s="62" t="s">
        <v>7274</v>
      </c>
      <c r="CL581" s="37" t="s">
        <v>2443</v>
      </c>
      <c r="CM581" s="37" t="s">
        <v>6771</v>
      </c>
      <c r="CN581" s="37" t="s">
        <v>2495</v>
      </c>
      <c r="CO581" s="81">
        <v>44900</v>
      </c>
      <c r="CP581" s="37" t="s">
        <v>2495</v>
      </c>
      <c r="CQ581" s="37" t="s">
        <v>2496</v>
      </c>
      <c r="CR581" s="37">
        <v>0</v>
      </c>
      <c r="CS581" s="37" t="s">
        <v>2496</v>
      </c>
      <c r="CT581" s="37" t="s">
        <v>4082</v>
      </c>
      <c r="CU581" s="37"/>
      <c r="CV581" s="37">
        <v>40</v>
      </c>
      <c r="CW581" s="37">
        <v>3350</v>
      </c>
      <c r="CX581" s="37">
        <v>50</v>
      </c>
      <c r="CY581" s="37" t="s">
        <v>2496</v>
      </c>
      <c r="CZ581" s="37">
        <v>5</v>
      </c>
      <c r="DA581" s="37">
        <v>23</v>
      </c>
      <c r="DB581" s="37"/>
      <c r="DC58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1" s="37"/>
    </row>
    <row r="582" spans="1:108" ht="45" customHeight="1" x14ac:dyDescent="0.3">
      <c r="A582" s="50">
        <v>1027541214</v>
      </c>
      <c r="B582" s="37" t="s">
        <v>2428</v>
      </c>
      <c r="C582" s="81">
        <v>44896</v>
      </c>
      <c r="D582" s="81">
        <v>44896</v>
      </c>
      <c r="E582" s="50"/>
      <c r="F582" s="50"/>
      <c r="G582" s="50">
        <v>1</v>
      </c>
      <c r="H582" s="50" t="s">
        <v>4102</v>
      </c>
      <c r="I582" s="50" t="s">
        <v>6114</v>
      </c>
      <c r="J582" s="37" t="str">
        <f>VLOOKUP(MATRIZ_PRINCIPAL_USUARIOS[[#This Row],[DUPLA]],DUPLAS[],2,0)</f>
        <v>ANDREA ROJAS - TATIANA</v>
      </c>
      <c r="K582" s="37" t="s">
        <v>1</v>
      </c>
      <c r="L582" s="37" t="s">
        <v>4310</v>
      </c>
      <c r="M582" s="37" t="s">
        <v>3736</v>
      </c>
      <c r="N582" s="37" t="s">
        <v>4030</v>
      </c>
      <c r="O582" s="37" t="s">
        <v>3730</v>
      </c>
      <c r="P58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SOL ALEJANDRA BERNAL RODRIGUEZ</v>
      </c>
      <c r="Q582" s="81">
        <v>43846</v>
      </c>
      <c r="R582" s="50">
        <f t="shared" ca="1" si="42"/>
        <v>3</v>
      </c>
      <c r="S582" s="50">
        <f t="shared" ca="1" si="43"/>
        <v>1</v>
      </c>
      <c r="T582" s="50">
        <f t="shared" ca="1" si="44"/>
        <v>27</v>
      </c>
      <c r="U582" s="37" t="str">
        <f ca="1">IF(MATRIZ_PRINCIPAL_USUARIOS[[#This Row],[FECHA DE NACIMIENTO]]&gt;0,CONCATENATE(R582," AÑOS ",S582," MESES ",T582," DIAS "),"")</f>
        <v xml:space="preserve">3 AÑOS 1 MESES 27 DIAS </v>
      </c>
      <c r="V58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2" s="37" t="s">
        <v>130</v>
      </c>
      <c r="X582" s="37" t="s">
        <v>8</v>
      </c>
      <c r="Y582" s="37" t="s">
        <v>116</v>
      </c>
      <c r="Z582" s="37" t="s">
        <v>116</v>
      </c>
      <c r="AA582" s="37" t="s">
        <v>2496</v>
      </c>
      <c r="AB582" s="37" t="s">
        <v>2496</v>
      </c>
      <c r="AC582" s="37" t="s">
        <v>4082</v>
      </c>
      <c r="AD582" s="37" t="s">
        <v>2518</v>
      </c>
      <c r="AE582" s="37" t="s">
        <v>4082</v>
      </c>
      <c r="AF582" s="37" t="s">
        <v>2496</v>
      </c>
      <c r="AG582" s="37" t="s">
        <v>2496</v>
      </c>
      <c r="AH582" s="37" t="s">
        <v>2496</v>
      </c>
      <c r="AI582" s="37" t="s">
        <v>2496</v>
      </c>
      <c r="AJ582" s="37" t="s">
        <v>2496</v>
      </c>
      <c r="AK582" s="37" t="s">
        <v>2496</v>
      </c>
      <c r="AL582" s="37" t="s">
        <v>2496</v>
      </c>
      <c r="AM582" s="37" t="s">
        <v>8</v>
      </c>
      <c r="AN582" s="37" t="s">
        <v>116</v>
      </c>
      <c r="AO582" s="37" t="s">
        <v>140</v>
      </c>
      <c r="AP582" s="37" t="s">
        <v>143</v>
      </c>
      <c r="AQ582" s="37" t="s">
        <v>151</v>
      </c>
      <c r="AR582" s="37" t="s">
        <v>6114</v>
      </c>
      <c r="AS582" s="37" t="s">
        <v>6114</v>
      </c>
      <c r="AT582" s="37" t="s">
        <v>7259</v>
      </c>
      <c r="AU582" s="37">
        <v>3112380989</v>
      </c>
      <c r="AV582" s="37"/>
      <c r="AW582" s="37">
        <v>1</v>
      </c>
      <c r="AX582" s="37" t="s">
        <v>135</v>
      </c>
      <c r="AY582" s="37" t="s">
        <v>2495</v>
      </c>
      <c r="AZ582" s="58" t="s">
        <v>3592</v>
      </c>
      <c r="BA582" s="37" t="s">
        <v>2496</v>
      </c>
      <c r="BB582" s="37" t="s">
        <v>2496</v>
      </c>
      <c r="BC582" s="37" t="s">
        <v>3607</v>
      </c>
      <c r="BD582" s="37"/>
      <c r="BE582" s="37" t="s">
        <v>2434</v>
      </c>
      <c r="BF582" s="37" t="s">
        <v>2</v>
      </c>
      <c r="BG582" s="37">
        <v>52883197</v>
      </c>
      <c r="BH582" s="37" t="s">
        <v>3884</v>
      </c>
      <c r="BI582" s="37" t="s">
        <v>3736</v>
      </c>
      <c r="BJ582" s="37" t="s">
        <v>3730</v>
      </c>
      <c r="BK582" s="37" t="s">
        <v>7260</v>
      </c>
      <c r="BL582" s="81">
        <v>29799</v>
      </c>
      <c r="BM582" s="37" t="s">
        <v>8</v>
      </c>
      <c r="BN582" s="37" t="s">
        <v>116</v>
      </c>
      <c r="BO582" s="37" t="s">
        <v>116</v>
      </c>
      <c r="BP582" s="37"/>
      <c r="BQ582" s="37"/>
      <c r="BR582" s="37"/>
      <c r="BS582" s="81"/>
      <c r="BT582" s="37"/>
      <c r="BU582" s="37"/>
      <c r="BV582" s="81"/>
      <c r="BW582" s="50" t="str">
        <f t="shared" si="46"/>
        <v/>
      </c>
      <c r="BX582" s="62"/>
      <c r="BY582" s="62"/>
      <c r="BZ582" s="62"/>
      <c r="CA582" s="37" t="s">
        <v>2</v>
      </c>
      <c r="CB582" s="37">
        <v>52883197</v>
      </c>
      <c r="CC582" s="37" t="s">
        <v>3884</v>
      </c>
      <c r="CD582" s="37" t="s">
        <v>3736</v>
      </c>
      <c r="CE582" s="37" t="s">
        <v>3730</v>
      </c>
      <c r="CF582" s="37" t="s">
        <v>7260</v>
      </c>
      <c r="CG582" s="81">
        <v>29799</v>
      </c>
      <c r="CH582" s="50">
        <f t="shared" ca="1" si="45"/>
        <v>41</v>
      </c>
      <c r="CI582" s="62" t="s">
        <v>8</v>
      </c>
      <c r="CJ582" s="62" t="s">
        <v>116</v>
      </c>
      <c r="CK582" s="62" t="s">
        <v>116</v>
      </c>
      <c r="CL582" s="37" t="s">
        <v>2444</v>
      </c>
      <c r="CM582" s="37" t="s">
        <v>2470</v>
      </c>
      <c r="CN582" s="37" t="s">
        <v>2495</v>
      </c>
      <c r="CO582" s="81">
        <v>44883</v>
      </c>
      <c r="CP582" s="37" t="s">
        <v>2495</v>
      </c>
      <c r="CQ582" s="37" t="s">
        <v>2496</v>
      </c>
      <c r="CR582" s="37">
        <v>1</v>
      </c>
      <c r="CS582" s="37" t="s">
        <v>2496</v>
      </c>
      <c r="CT582" s="37" t="s">
        <v>4082</v>
      </c>
      <c r="CU582" s="37"/>
      <c r="CV582" s="37">
        <v>37</v>
      </c>
      <c r="CW582" s="37">
        <v>3370</v>
      </c>
      <c r="CX582" s="37">
        <v>54</v>
      </c>
      <c r="CY582" s="37"/>
      <c r="CZ582" s="37">
        <v>6</v>
      </c>
      <c r="DA582" s="37">
        <v>24</v>
      </c>
      <c r="DB582" s="37" t="s">
        <v>6512</v>
      </c>
      <c r="DC58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82" s="37"/>
    </row>
    <row r="583" spans="1:108" ht="45" customHeight="1" x14ac:dyDescent="0.3">
      <c r="A583" s="50">
        <v>1031187823</v>
      </c>
      <c r="B583" s="37" t="s">
        <v>2428</v>
      </c>
      <c r="C583" s="81">
        <v>44838</v>
      </c>
      <c r="D583" s="81">
        <v>44896</v>
      </c>
      <c r="E583" s="50"/>
      <c r="F583" s="50"/>
      <c r="G583" s="50"/>
      <c r="H583" s="50" t="s">
        <v>4102</v>
      </c>
      <c r="I583" s="50" t="s">
        <v>6114</v>
      </c>
      <c r="J583" s="37" t="str">
        <f>VLOOKUP(MATRIZ_PRINCIPAL_USUARIOS[[#This Row],[DUPLA]],DUPLAS[],2,0)</f>
        <v>ANDREA ROJAS - TATIANA</v>
      </c>
      <c r="K583" s="37" t="s">
        <v>1</v>
      </c>
      <c r="L583" s="37" t="s">
        <v>3866</v>
      </c>
      <c r="M583" s="37" t="s">
        <v>3856</v>
      </c>
      <c r="N583" s="37" t="s">
        <v>4152</v>
      </c>
      <c r="O583" s="37" t="s">
        <v>5221</v>
      </c>
      <c r="P58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JOSE EDUARDO GARCIA  BAQUERO</v>
      </c>
      <c r="Q583" s="81">
        <v>44448</v>
      </c>
      <c r="R583" s="50">
        <f t="shared" ca="1" si="42"/>
        <v>1</v>
      </c>
      <c r="S583" s="50">
        <f t="shared" ca="1" si="43"/>
        <v>6</v>
      </c>
      <c r="T583" s="50">
        <f t="shared" ca="1" si="44"/>
        <v>6</v>
      </c>
      <c r="U583" s="37" t="str">
        <f ca="1">IF(MATRIZ_PRINCIPAL_USUARIOS[[#This Row],[FECHA DE NACIMIENTO]]&gt;0,CONCATENATE(R583," AÑOS ",S583," MESES ",T583," DIAS "),"")</f>
        <v xml:space="preserve">1 AÑOS 6 MESES 6 DIAS </v>
      </c>
      <c r="V58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3" s="37" t="s">
        <v>129</v>
      </c>
      <c r="X583" s="37" t="s">
        <v>8</v>
      </c>
      <c r="Y583" s="37" t="s">
        <v>116</v>
      </c>
      <c r="Z583" s="37" t="s">
        <v>116</v>
      </c>
      <c r="AA583" s="37" t="s">
        <v>2496</v>
      </c>
      <c r="AB583" s="37" t="s">
        <v>2496</v>
      </c>
      <c r="AC583" s="37" t="s">
        <v>4082</v>
      </c>
      <c r="AD583" s="37" t="s">
        <v>2518</v>
      </c>
      <c r="AE583" s="37"/>
      <c r="AF583" s="37" t="s">
        <v>2496</v>
      </c>
      <c r="AG583" s="37" t="s">
        <v>2496</v>
      </c>
      <c r="AH583" s="37" t="s">
        <v>2496</v>
      </c>
      <c r="AI583" s="37" t="s">
        <v>2496</v>
      </c>
      <c r="AJ583" s="37" t="s">
        <v>2496</v>
      </c>
      <c r="AK583" s="37" t="s">
        <v>2496</v>
      </c>
      <c r="AL583" s="37" t="s">
        <v>2496</v>
      </c>
      <c r="AM583" s="37" t="s">
        <v>8</v>
      </c>
      <c r="AN583" s="37" t="s">
        <v>116</v>
      </c>
      <c r="AO583" s="37" t="s">
        <v>140</v>
      </c>
      <c r="AP583" s="37" t="s">
        <v>143</v>
      </c>
      <c r="AQ583" s="37" t="s">
        <v>151</v>
      </c>
      <c r="AR583" s="37" t="s">
        <v>6114</v>
      </c>
      <c r="AS583" s="37" t="s">
        <v>6114</v>
      </c>
      <c r="AT583" s="37"/>
      <c r="AU583" s="37">
        <v>3123237478</v>
      </c>
      <c r="AV583" s="37">
        <v>3125131203</v>
      </c>
      <c r="AW583" s="37">
        <v>1</v>
      </c>
      <c r="AX583" s="37" t="s">
        <v>135</v>
      </c>
      <c r="AY583" s="37" t="s">
        <v>2496</v>
      </c>
      <c r="AZ583" s="58"/>
      <c r="BA583" s="37" t="s">
        <v>2496</v>
      </c>
      <c r="BB583" s="37" t="s">
        <v>2496</v>
      </c>
      <c r="BC583" s="37" t="s">
        <v>3654</v>
      </c>
      <c r="BD583" s="37"/>
      <c r="BE583" s="37" t="s">
        <v>2434</v>
      </c>
      <c r="BF583" s="37" t="s">
        <v>2</v>
      </c>
      <c r="BG583" s="37">
        <v>1033677584</v>
      </c>
      <c r="BH583" s="37" t="s">
        <v>4961</v>
      </c>
      <c r="BI583" s="37" t="s">
        <v>5630</v>
      </c>
      <c r="BJ583" s="37" t="s">
        <v>5221</v>
      </c>
      <c r="BK583" s="37" t="s">
        <v>6592</v>
      </c>
      <c r="BL583" s="81">
        <v>31301</v>
      </c>
      <c r="BM583" s="37" t="s">
        <v>8</v>
      </c>
      <c r="BN583" s="37" t="s">
        <v>116</v>
      </c>
      <c r="BO583" s="37" t="s">
        <v>116</v>
      </c>
      <c r="BP583" s="37"/>
      <c r="BQ583" s="37"/>
      <c r="BR583" s="37"/>
      <c r="BS583" s="81"/>
      <c r="BT583" s="37"/>
      <c r="BU583" s="37"/>
      <c r="BV583" s="81"/>
      <c r="BW583" s="50" t="str">
        <f t="shared" si="46"/>
        <v/>
      </c>
      <c r="BX583" s="62"/>
      <c r="BY583" s="62"/>
      <c r="BZ583" s="62"/>
      <c r="CA583" s="37" t="s">
        <v>2</v>
      </c>
      <c r="CB583" s="37">
        <v>1033677584</v>
      </c>
      <c r="CC583" s="37" t="s">
        <v>4961</v>
      </c>
      <c r="CD583" s="37" t="s">
        <v>5630</v>
      </c>
      <c r="CE583" s="37" t="s">
        <v>5221</v>
      </c>
      <c r="CF583" s="37" t="s">
        <v>6592</v>
      </c>
      <c r="CG583" s="81">
        <v>31301</v>
      </c>
      <c r="CH583" s="50">
        <f t="shared" ca="1" si="45"/>
        <v>37</v>
      </c>
      <c r="CI583" s="62" t="s">
        <v>8</v>
      </c>
      <c r="CJ583" s="62" t="s">
        <v>116</v>
      </c>
      <c r="CK583" s="62" t="s">
        <v>116</v>
      </c>
      <c r="CL583" s="37" t="s">
        <v>2444</v>
      </c>
      <c r="CM583" s="37" t="s">
        <v>2466</v>
      </c>
      <c r="CN583" s="37" t="s">
        <v>2495</v>
      </c>
      <c r="CO583" s="81">
        <v>44831</v>
      </c>
      <c r="CP583" s="37" t="s">
        <v>2495</v>
      </c>
      <c r="CQ583" s="37" t="s">
        <v>2495</v>
      </c>
      <c r="CR583" s="37">
        <v>2</v>
      </c>
      <c r="CS583" s="37" t="s">
        <v>2496</v>
      </c>
      <c r="CT583" s="37"/>
      <c r="CU583" s="37"/>
      <c r="CV583" s="37">
        <v>40</v>
      </c>
      <c r="CW583" s="37">
        <v>3610</v>
      </c>
      <c r="CX583" s="37">
        <v>51</v>
      </c>
      <c r="CY583" s="37"/>
      <c r="CZ583" s="37">
        <v>6</v>
      </c>
      <c r="DA583" s="37"/>
      <c r="DB583" s="37"/>
      <c r="DC58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3" s="37"/>
    </row>
    <row r="584" spans="1:108" ht="45" customHeight="1" x14ac:dyDescent="0.3">
      <c r="A584" s="50">
        <v>1109423243</v>
      </c>
      <c r="B584" s="37" t="s">
        <v>2427</v>
      </c>
      <c r="C584" s="81">
        <v>44838</v>
      </c>
      <c r="D584" s="81"/>
      <c r="E584" s="50"/>
      <c r="F584" s="50"/>
      <c r="G584" s="50"/>
      <c r="H584" s="50" t="s">
        <v>4102</v>
      </c>
      <c r="I584" s="50" t="s">
        <v>7220</v>
      </c>
      <c r="J584" s="37" t="str">
        <f>VLOOKUP(MATRIZ_PRINCIPAL_USUARIOS[[#This Row],[DUPLA]],DUPLAS[],2,0)</f>
        <v>MONICA</v>
      </c>
      <c r="K584" s="37" t="s">
        <v>1</v>
      </c>
      <c r="L584" s="37" t="s">
        <v>6593</v>
      </c>
      <c r="M584" s="37" t="s">
        <v>6594</v>
      </c>
      <c r="N584" s="37" t="s">
        <v>3820</v>
      </c>
      <c r="O584" s="37" t="s">
        <v>2634</v>
      </c>
      <c r="P58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LINDA ANALY ROMERO GIRALDO</v>
      </c>
      <c r="Q584" s="81">
        <v>43631</v>
      </c>
      <c r="R584" s="50">
        <f t="shared" ca="1" si="42"/>
        <v>3</v>
      </c>
      <c r="S584" s="50">
        <f t="shared" ca="1" si="43"/>
        <v>9</v>
      </c>
      <c r="T584" s="50">
        <f t="shared" ca="1" si="44"/>
        <v>0</v>
      </c>
      <c r="U584" s="37" t="str">
        <f ca="1">IF(MATRIZ_PRINCIPAL_USUARIOS[[#This Row],[FECHA DE NACIMIENTO]]&gt;0,CONCATENATE(R584," AÑOS ",S584," MESES ",T584," DIAS "),"")</f>
        <v xml:space="preserve">3 AÑOS 9 MESES 0 DIAS </v>
      </c>
      <c r="V58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4" s="37" t="s">
        <v>130</v>
      </c>
      <c r="X584" s="37" t="s">
        <v>8</v>
      </c>
      <c r="Y584" s="37" t="s">
        <v>116</v>
      </c>
      <c r="Z584" s="37" t="s">
        <v>116</v>
      </c>
      <c r="AA584" s="37" t="s">
        <v>2496</v>
      </c>
      <c r="AB584" s="37" t="s">
        <v>2496</v>
      </c>
      <c r="AC584" s="37" t="s">
        <v>4082</v>
      </c>
      <c r="AD584" s="37" t="s">
        <v>2518</v>
      </c>
      <c r="AE584" s="37"/>
      <c r="AF584" s="37" t="s">
        <v>2496</v>
      </c>
      <c r="AG584" s="37" t="s">
        <v>2496</v>
      </c>
      <c r="AH584" s="37" t="s">
        <v>2496</v>
      </c>
      <c r="AI584" s="37" t="s">
        <v>2496</v>
      </c>
      <c r="AJ584" s="37" t="s">
        <v>2496</v>
      </c>
      <c r="AK584" s="37" t="s">
        <v>2496</v>
      </c>
      <c r="AL584" s="37" t="s">
        <v>2496</v>
      </c>
      <c r="AM584" s="37" t="s">
        <v>8</v>
      </c>
      <c r="AN584" s="37" t="s">
        <v>116</v>
      </c>
      <c r="AO584" s="37" t="s">
        <v>140</v>
      </c>
      <c r="AP584" s="37" t="s">
        <v>143</v>
      </c>
      <c r="AQ584" s="37" t="s">
        <v>151</v>
      </c>
      <c r="AR584" s="37" t="s">
        <v>6114</v>
      </c>
      <c r="AS584" s="37" t="s">
        <v>6114</v>
      </c>
      <c r="AT584" s="37"/>
      <c r="AU584" s="37">
        <v>3173492034</v>
      </c>
      <c r="AV584" s="37">
        <v>3208402406</v>
      </c>
      <c r="AW584" s="37">
        <v>1</v>
      </c>
      <c r="AX584" s="37" t="s">
        <v>135</v>
      </c>
      <c r="AY584" s="37" t="s">
        <v>2495</v>
      </c>
      <c r="AZ584" s="58" t="s">
        <v>3593</v>
      </c>
      <c r="BA584" s="37" t="s">
        <v>2496</v>
      </c>
      <c r="BB584" s="37" t="s">
        <v>2496</v>
      </c>
      <c r="BC584" s="37" t="s">
        <v>3654</v>
      </c>
      <c r="BD584" s="37"/>
      <c r="BE584" s="37" t="s">
        <v>2434</v>
      </c>
      <c r="BF584" s="37" t="s">
        <v>2</v>
      </c>
      <c r="BG584" s="37">
        <v>1030583636</v>
      </c>
      <c r="BH584" s="37" t="s">
        <v>6595</v>
      </c>
      <c r="BI584" s="37"/>
      <c r="BJ584" s="37" t="s">
        <v>2634</v>
      </c>
      <c r="BK584" s="37" t="s">
        <v>4970</v>
      </c>
      <c r="BL584" s="81">
        <v>33101</v>
      </c>
      <c r="BM584" s="37" t="s">
        <v>8</v>
      </c>
      <c r="BN584" s="37" t="s">
        <v>40</v>
      </c>
      <c r="BO584" s="37" t="s">
        <v>3130</v>
      </c>
      <c r="BP584" s="37"/>
      <c r="BQ584" s="37"/>
      <c r="BR584" s="37"/>
      <c r="BS584" s="81"/>
      <c r="BT584" s="37"/>
      <c r="BU584" s="37"/>
      <c r="BV584" s="81"/>
      <c r="BW584" s="50" t="str">
        <f t="shared" si="46"/>
        <v/>
      </c>
      <c r="BX584" s="62"/>
      <c r="BY584" s="62"/>
      <c r="BZ584" s="62"/>
      <c r="CA584" s="37" t="s">
        <v>2</v>
      </c>
      <c r="CB584" s="37">
        <v>1030583636</v>
      </c>
      <c r="CC584" s="37" t="s">
        <v>6595</v>
      </c>
      <c r="CD584" s="37"/>
      <c r="CE584" s="37" t="s">
        <v>2634</v>
      </c>
      <c r="CF584" s="37" t="s">
        <v>4970</v>
      </c>
      <c r="CG584" s="81">
        <v>33101</v>
      </c>
      <c r="CH584" s="50">
        <f t="shared" ca="1" si="45"/>
        <v>32</v>
      </c>
      <c r="CI584" s="62" t="s">
        <v>8</v>
      </c>
      <c r="CJ584" s="62" t="s">
        <v>40</v>
      </c>
      <c r="CK584" s="62" t="s">
        <v>3130</v>
      </c>
      <c r="CL584" s="37" t="s">
        <v>2443</v>
      </c>
      <c r="CM584" s="37" t="s">
        <v>2466</v>
      </c>
      <c r="CN584" s="37" t="s">
        <v>2495</v>
      </c>
      <c r="CO584" s="81">
        <v>44831</v>
      </c>
      <c r="CP584" s="37" t="s">
        <v>2495</v>
      </c>
      <c r="CQ584" s="37" t="s">
        <v>2495</v>
      </c>
      <c r="CR584" s="37">
        <v>7</v>
      </c>
      <c r="CS584" s="37" t="s">
        <v>2496</v>
      </c>
      <c r="CT584" s="37"/>
      <c r="CU584" s="37"/>
      <c r="CV584" s="37">
        <v>40</v>
      </c>
      <c r="CW584" s="37">
        <v>3260</v>
      </c>
      <c r="CX584" s="37">
        <v>51</v>
      </c>
      <c r="CY584" s="37"/>
      <c r="CZ584" s="37">
        <v>6</v>
      </c>
      <c r="DA584" s="37"/>
      <c r="DB584" s="37"/>
      <c r="DC58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584" s="37"/>
    </row>
    <row r="585" spans="1:108" ht="45" customHeight="1" x14ac:dyDescent="0.3">
      <c r="A585" s="50">
        <v>1023989178</v>
      </c>
      <c r="B585" s="37" t="s">
        <v>2427</v>
      </c>
      <c r="C585" s="81">
        <v>44901</v>
      </c>
      <c r="D585" s="81"/>
      <c r="E585" s="50" t="s">
        <v>7282</v>
      </c>
      <c r="F585" s="50"/>
      <c r="G585" s="50"/>
      <c r="H585" s="50" t="s">
        <v>4102</v>
      </c>
      <c r="I585" s="50" t="s">
        <v>7220</v>
      </c>
      <c r="J585" s="37" t="str">
        <f>VLOOKUP(MATRIZ_PRINCIPAL_USUARIOS[[#This Row],[DUPLA]],DUPLAS[],2,0)</f>
        <v>MONICA</v>
      </c>
      <c r="K585" s="37" t="s">
        <v>1</v>
      </c>
      <c r="L585" s="37" t="s">
        <v>7283</v>
      </c>
      <c r="M585" s="37" t="s">
        <v>7284</v>
      </c>
      <c r="N585" s="37" t="s">
        <v>7285</v>
      </c>
      <c r="O585" s="37" t="s">
        <v>7286</v>
      </c>
      <c r="P585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JEANMARIS YALIANA MURIA BERROTERAN</v>
      </c>
      <c r="Q585" s="81">
        <v>44224</v>
      </c>
      <c r="R585" s="50">
        <f t="shared" ref="R585" ca="1" si="50">+IF(Q585&gt;0,DATEDIF(Q585,$B$1,"y"),"")</f>
        <v>2</v>
      </c>
      <c r="S585" s="50">
        <f t="shared" ref="S585" ca="1" si="51">+IF(Q585&gt;0,DATEDIF(Q585,$B$1,"ym"),"")</f>
        <v>1</v>
      </c>
      <c r="T585" s="50">
        <f t="shared" ref="T585" ca="1" si="52">ABS(IF(Q585&gt;0,DATEDIF(Q585,$B$1,"md"),""))</f>
        <v>15</v>
      </c>
      <c r="U585" s="37" t="str">
        <f ca="1">IF(MATRIZ_PRINCIPAL_USUARIOS[[#This Row],[FECHA DE NACIMIENTO]]&gt;0,CONCATENATE(R585," AÑOS ",S585," MESES ",T585," DIAS "),"")</f>
        <v xml:space="preserve">2 AÑOS 1 MESES 15 DIAS </v>
      </c>
      <c r="V585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5" s="174" t="s">
        <v>130</v>
      </c>
      <c r="X585" s="37" t="s">
        <v>8</v>
      </c>
      <c r="Y585" s="37" t="s">
        <v>116</v>
      </c>
      <c r="Z585" s="37" t="s">
        <v>116</v>
      </c>
      <c r="AA585" s="37" t="s">
        <v>2496</v>
      </c>
      <c r="AB585" s="37" t="s">
        <v>2496</v>
      </c>
      <c r="AC585" s="37" t="s">
        <v>4082</v>
      </c>
      <c r="AD585" s="37" t="s">
        <v>2518</v>
      </c>
      <c r="AE585" s="37" t="s">
        <v>2496</v>
      </c>
      <c r="AF585" s="37" t="s">
        <v>2496</v>
      </c>
      <c r="AG585" s="37" t="s">
        <v>2496</v>
      </c>
      <c r="AH585" s="37" t="s">
        <v>2496</v>
      </c>
      <c r="AI585" s="37" t="s">
        <v>2496</v>
      </c>
      <c r="AJ585" s="37" t="s">
        <v>2496</v>
      </c>
      <c r="AK585" s="37" t="s">
        <v>2496</v>
      </c>
      <c r="AL585" s="37" t="s">
        <v>2496</v>
      </c>
      <c r="AM585" s="37" t="s">
        <v>8</v>
      </c>
      <c r="AN585" s="37" t="s">
        <v>116</v>
      </c>
      <c r="AO585" s="37" t="s">
        <v>140</v>
      </c>
      <c r="AP585" s="37" t="s">
        <v>143</v>
      </c>
      <c r="AQ585" s="37" t="s">
        <v>151</v>
      </c>
      <c r="AR585" s="37" t="s">
        <v>3098</v>
      </c>
      <c r="AS585" s="37"/>
      <c r="AT585" s="37" t="s">
        <v>7287</v>
      </c>
      <c r="AU585" s="37">
        <v>3105583015</v>
      </c>
      <c r="AV585" s="37">
        <v>3004975546</v>
      </c>
      <c r="AW585" s="37">
        <v>1</v>
      </c>
      <c r="AX585" s="37" t="s">
        <v>135</v>
      </c>
      <c r="AY585" s="37" t="s">
        <v>2496</v>
      </c>
      <c r="AZ585" s="58"/>
      <c r="BA585" s="37" t="s">
        <v>2496</v>
      </c>
      <c r="BB585" s="37" t="s">
        <v>2496</v>
      </c>
      <c r="BC585" s="37" t="s">
        <v>3654</v>
      </c>
      <c r="BD585" s="37" t="s">
        <v>2496</v>
      </c>
      <c r="BE585" s="37" t="s">
        <v>2434</v>
      </c>
      <c r="BF585" s="37" t="s">
        <v>5</v>
      </c>
      <c r="BG585" s="37"/>
      <c r="BH585" s="37" t="s">
        <v>3742</v>
      </c>
      <c r="BI585" s="37" t="s">
        <v>3866</v>
      </c>
      <c r="BJ585" s="37" t="s">
        <v>7286</v>
      </c>
      <c r="BK585" s="37" t="s">
        <v>6440</v>
      </c>
      <c r="BL585" s="81">
        <v>38058</v>
      </c>
      <c r="BM585" s="37" t="s">
        <v>9</v>
      </c>
      <c r="BN585" s="37" t="s">
        <v>45</v>
      </c>
      <c r="BO585" s="37" t="s">
        <v>45</v>
      </c>
      <c r="BP585" s="37" t="s">
        <v>5</v>
      </c>
      <c r="BQ585" s="37"/>
      <c r="BR585" s="37" t="s">
        <v>4887</v>
      </c>
      <c r="BS585" s="81" t="s">
        <v>4012</v>
      </c>
      <c r="BT585" s="37" t="s">
        <v>7285</v>
      </c>
      <c r="BU585" s="37" t="s">
        <v>2719</v>
      </c>
      <c r="BV585" s="81"/>
      <c r="BW585" s="50" t="str">
        <f t="shared" si="46"/>
        <v/>
      </c>
      <c r="BX585" s="62" t="s">
        <v>9</v>
      </c>
      <c r="BY585" s="62" t="s">
        <v>45</v>
      </c>
      <c r="BZ585" s="62" t="s">
        <v>45</v>
      </c>
      <c r="CA585" s="37" t="s">
        <v>5</v>
      </c>
      <c r="CB585" s="37"/>
      <c r="CC585" s="37" t="s">
        <v>3742</v>
      </c>
      <c r="CD585" s="37" t="s">
        <v>3866</v>
      </c>
      <c r="CE585" s="37" t="s">
        <v>7286</v>
      </c>
      <c r="CF585" s="37" t="s">
        <v>6440</v>
      </c>
      <c r="CG585" s="81">
        <v>38058</v>
      </c>
      <c r="CH585" s="50">
        <f t="shared" ca="1" si="45"/>
        <v>19</v>
      </c>
      <c r="CI585" s="62" t="s">
        <v>9</v>
      </c>
      <c r="CJ585" s="62" t="s">
        <v>45</v>
      </c>
      <c r="CK585" s="62" t="s">
        <v>45</v>
      </c>
      <c r="CL585" s="37" t="s">
        <v>2490</v>
      </c>
      <c r="CM585" s="37" t="s">
        <v>2490</v>
      </c>
      <c r="CN585" s="37" t="s">
        <v>2495</v>
      </c>
      <c r="CO585" s="81">
        <v>44901</v>
      </c>
      <c r="CP585" s="37" t="s">
        <v>2495</v>
      </c>
      <c r="CQ585" s="37" t="s">
        <v>2496</v>
      </c>
      <c r="CR585" s="37"/>
      <c r="CS585" s="37" t="s">
        <v>2496</v>
      </c>
      <c r="CT585" s="37"/>
      <c r="CU585" s="37"/>
      <c r="CV585" s="37" t="s">
        <v>5237</v>
      </c>
      <c r="CW585" s="37" t="s">
        <v>5243</v>
      </c>
      <c r="CX585" s="37" t="s">
        <v>6180</v>
      </c>
      <c r="CY585" s="37"/>
      <c r="CZ585" s="37"/>
      <c r="DA585" s="37"/>
      <c r="DB585" s="37"/>
      <c r="DC58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5" s="37"/>
    </row>
    <row r="586" spans="1:108" ht="45" customHeight="1" x14ac:dyDescent="0.3">
      <c r="A586" s="50">
        <v>1016752365</v>
      </c>
      <c r="B586" s="37" t="s">
        <v>2428</v>
      </c>
      <c r="C586" s="81">
        <v>44838</v>
      </c>
      <c r="D586" s="81">
        <v>44900</v>
      </c>
      <c r="E586" s="50"/>
      <c r="F586" s="50"/>
      <c r="G586" s="50"/>
      <c r="H586" s="50" t="s">
        <v>4102</v>
      </c>
      <c r="I586" s="50" t="s">
        <v>7220</v>
      </c>
      <c r="J586" s="37" t="str">
        <f>VLOOKUP(MATRIZ_PRINCIPAL_USUARIOS[[#This Row],[DUPLA]],DUPLAS[],2,0)</f>
        <v>MONICA</v>
      </c>
      <c r="K586" s="37" t="s">
        <v>1</v>
      </c>
      <c r="L586" s="37" t="s">
        <v>3721</v>
      </c>
      <c r="M586" s="37" t="s">
        <v>3749</v>
      </c>
      <c r="N586" s="37" t="s">
        <v>6262</v>
      </c>
      <c r="O586" s="37" t="s">
        <v>6596</v>
      </c>
      <c r="P58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 ISABELLA ORJUELA SINISTERRA</v>
      </c>
      <c r="Q586" s="81">
        <v>44400</v>
      </c>
      <c r="R586" s="50">
        <f t="shared" ca="1" si="42"/>
        <v>1</v>
      </c>
      <c r="S586" s="50">
        <f t="shared" ca="1" si="43"/>
        <v>7</v>
      </c>
      <c r="T586" s="50">
        <f t="shared" ca="1" si="44"/>
        <v>20</v>
      </c>
      <c r="U586" s="37" t="str">
        <f ca="1">IF(MATRIZ_PRINCIPAL_USUARIOS[[#This Row],[FECHA DE NACIMIENTO]]&gt;0,CONCATENATE(R586," AÑOS ",S586," MESES ",T586," DIAS "),"")</f>
        <v xml:space="preserve">1 AÑOS 7 MESES 20 DIAS </v>
      </c>
      <c r="V58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6" s="37" t="s">
        <v>130</v>
      </c>
      <c r="X586" s="37" t="s">
        <v>8</v>
      </c>
      <c r="Y586" s="37" t="s">
        <v>116</v>
      </c>
      <c r="Z586" s="37" t="s">
        <v>116</v>
      </c>
      <c r="AA586" s="37" t="s">
        <v>2496</v>
      </c>
      <c r="AB586" s="37" t="s">
        <v>2496</v>
      </c>
      <c r="AC586" s="37" t="s">
        <v>4082</v>
      </c>
      <c r="AD586" s="37" t="s">
        <v>2518</v>
      </c>
      <c r="AE586" s="37"/>
      <c r="AF586" s="37" t="s">
        <v>2496</v>
      </c>
      <c r="AG586" s="37" t="s">
        <v>2496</v>
      </c>
      <c r="AH586" s="37" t="s">
        <v>2496</v>
      </c>
      <c r="AI586" s="37" t="s">
        <v>2496</v>
      </c>
      <c r="AJ586" s="37" t="s">
        <v>2496</v>
      </c>
      <c r="AK586" s="37" t="s">
        <v>2496</v>
      </c>
      <c r="AL586" s="37" t="s">
        <v>2496</v>
      </c>
      <c r="AM586" s="37" t="s">
        <v>8</v>
      </c>
      <c r="AN586" s="37" t="s">
        <v>116</v>
      </c>
      <c r="AO586" s="37" t="s">
        <v>140</v>
      </c>
      <c r="AP586" s="37" t="s">
        <v>143</v>
      </c>
      <c r="AQ586" s="37" t="s">
        <v>151</v>
      </c>
      <c r="AR586" s="37" t="s">
        <v>6251</v>
      </c>
      <c r="AS586" s="37" t="s">
        <v>6114</v>
      </c>
      <c r="AT586" s="37" t="s">
        <v>6597</v>
      </c>
      <c r="AU586" s="37">
        <v>3227536752</v>
      </c>
      <c r="AV586" s="37"/>
      <c r="AW586" s="37">
        <v>1</v>
      </c>
      <c r="AX586" s="37" t="s">
        <v>135</v>
      </c>
      <c r="AY586" s="37" t="s">
        <v>2496</v>
      </c>
      <c r="AZ586" s="58"/>
      <c r="BA586" s="37" t="s">
        <v>2496</v>
      </c>
      <c r="BB586" s="37" t="s">
        <v>2496</v>
      </c>
      <c r="BC586" s="37" t="s">
        <v>3654</v>
      </c>
      <c r="BD586" s="37"/>
      <c r="BE586" s="37" t="s">
        <v>2434</v>
      </c>
      <c r="BF586" s="37" t="s">
        <v>2</v>
      </c>
      <c r="BG586" s="37">
        <v>1012392058</v>
      </c>
      <c r="BH586" s="37" t="s">
        <v>6598</v>
      </c>
      <c r="BI586" s="37"/>
      <c r="BJ586" s="37" t="s">
        <v>6596</v>
      </c>
      <c r="BK586" s="37" t="s">
        <v>3805</v>
      </c>
      <c r="BL586" s="81">
        <v>33743</v>
      </c>
      <c r="BM586" s="37" t="s">
        <v>8</v>
      </c>
      <c r="BN586" s="37" t="s">
        <v>23</v>
      </c>
      <c r="BO586" s="37" t="s">
        <v>6599</v>
      </c>
      <c r="BP586" s="37"/>
      <c r="BQ586" s="37"/>
      <c r="BR586" s="37"/>
      <c r="BS586" s="81"/>
      <c r="BT586" s="37"/>
      <c r="BU586" s="37"/>
      <c r="BV586" s="81"/>
      <c r="BW586" s="50" t="str">
        <f t="shared" si="46"/>
        <v/>
      </c>
      <c r="BX586" s="62"/>
      <c r="BY586" s="62"/>
      <c r="BZ586" s="62"/>
      <c r="CA586" s="37" t="s">
        <v>2</v>
      </c>
      <c r="CB586" s="37">
        <v>1012392058</v>
      </c>
      <c r="CC586" s="37" t="s">
        <v>6598</v>
      </c>
      <c r="CD586" s="37"/>
      <c r="CE586" s="37" t="s">
        <v>6596</v>
      </c>
      <c r="CF586" s="37" t="s">
        <v>3805</v>
      </c>
      <c r="CG586" s="81">
        <v>33743</v>
      </c>
      <c r="CH586" s="50">
        <f t="shared" ca="1" si="45"/>
        <v>30</v>
      </c>
      <c r="CI586" s="62" t="s">
        <v>8</v>
      </c>
      <c r="CJ586" s="62" t="s">
        <v>23</v>
      </c>
      <c r="CK586" s="62" t="s">
        <v>6599</v>
      </c>
      <c r="CL586" s="37" t="s">
        <v>2443</v>
      </c>
      <c r="CM586" s="37" t="s">
        <v>6600</v>
      </c>
      <c r="CN586" s="37" t="s">
        <v>2495</v>
      </c>
      <c r="CO586" s="81">
        <v>44831</v>
      </c>
      <c r="CP586" s="37" t="s">
        <v>2495</v>
      </c>
      <c r="CQ586" s="37" t="s">
        <v>2495</v>
      </c>
      <c r="CR586" s="37">
        <v>1</v>
      </c>
      <c r="CS586" s="37" t="s">
        <v>2496</v>
      </c>
      <c r="CT586" s="37" t="s">
        <v>4082</v>
      </c>
      <c r="CU586" s="37"/>
      <c r="CV586" s="37">
        <v>39</v>
      </c>
      <c r="CW586" s="37">
        <v>2850</v>
      </c>
      <c r="CX586" s="37">
        <v>49</v>
      </c>
      <c r="CY586" s="37"/>
      <c r="CZ586" s="37">
        <v>6</v>
      </c>
      <c r="DA586" s="37"/>
      <c r="DB586" s="37"/>
      <c r="DC58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6" s="37"/>
    </row>
    <row r="587" spans="1:108" ht="45" customHeight="1" x14ac:dyDescent="0.3">
      <c r="A587" s="120">
        <v>1031188322</v>
      </c>
      <c r="B587" s="121" t="s">
        <v>2427</v>
      </c>
      <c r="C587" s="81">
        <v>44838</v>
      </c>
      <c r="D587" s="122"/>
      <c r="E587" s="120"/>
      <c r="F587" s="120"/>
      <c r="G587" s="120"/>
      <c r="H587" s="120" t="s">
        <v>4102</v>
      </c>
      <c r="I587" s="120" t="s">
        <v>6114</v>
      </c>
      <c r="J587" s="121" t="str">
        <f>VLOOKUP(MATRIZ_PRINCIPAL_USUARIOS[[#This Row],[DUPLA]],DUPLAS[],2,0)</f>
        <v>ANDREA ROJAS - TATIANA</v>
      </c>
      <c r="K587" s="121" t="s">
        <v>1</v>
      </c>
      <c r="L587" s="121" t="s">
        <v>4434</v>
      </c>
      <c r="M587" s="121" t="s">
        <v>3862</v>
      </c>
      <c r="N587" s="121" t="s">
        <v>6475</v>
      </c>
      <c r="O587" s="121" t="s">
        <v>3805</v>
      </c>
      <c r="P58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LUNA ESMERALDA VELASQUEZ ORTIZ</v>
      </c>
      <c r="Q587" s="122">
        <v>44596</v>
      </c>
      <c r="R587" s="120">
        <f t="shared" ca="1" si="42"/>
        <v>1</v>
      </c>
      <c r="S587" s="120">
        <f t="shared" ca="1" si="43"/>
        <v>1</v>
      </c>
      <c r="T587" s="120">
        <f t="shared" ca="1" si="44"/>
        <v>11</v>
      </c>
      <c r="U587" s="121" t="str">
        <f ca="1">IF(MATRIZ_PRINCIPAL_USUARIOS[[#This Row],[FECHA DE NACIMIENTO]]&gt;0,CONCATENATE(R587," AÑOS ",S587," MESES ",T587," DIAS "),"")</f>
        <v xml:space="preserve">1 AÑOS 1 MESES 11 DIAS </v>
      </c>
      <c r="V58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7" s="121" t="s">
        <v>130</v>
      </c>
      <c r="X587" s="121" t="s">
        <v>8</v>
      </c>
      <c r="Y587" s="121" t="s">
        <v>116</v>
      </c>
      <c r="Z587" s="121" t="s">
        <v>116</v>
      </c>
      <c r="AA587" s="121" t="s">
        <v>2496</v>
      </c>
      <c r="AB587" s="121" t="s">
        <v>2496</v>
      </c>
      <c r="AC587" s="121" t="s">
        <v>4082</v>
      </c>
      <c r="AD587" s="121" t="s">
        <v>2518</v>
      </c>
      <c r="AE587" s="121"/>
      <c r="AF587" s="121" t="s">
        <v>2496</v>
      </c>
      <c r="AG587" s="121" t="s">
        <v>2496</v>
      </c>
      <c r="AH587" s="121" t="s">
        <v>2496</v>
      </c>
      <c r="AI587" s="121" t="s">
        <v>2496</v>
      </c>
      <c r="AJ587" s="121" t="s">
        <v>2496</v>
      </c>
      <c r="AK587" s="121" t="s">
        <v>2496</v>
      </c>
      <c r="AL587" s="121" t="s">
        <v>2496</v>
      </c>
      <c r="AM587" s="121" t="s">
        <v>8</v>
      </c>
      <c r="AN587" s="121" t="s">
        <v>116</v>
      </c>
      <c r="AO587" s="121" t="s">
        <v>140</v>
      </c>
      <c r="AP587" s="121" t="s">
        <v>143</v>
      </c>
      <c r="AQ587" s="121" t="s">
        <v>151</v>
      </c>
      <c r="AR587" s="121" t="s">
        <v>6251</v>
      </c>
      <c r="AS587" s="121" t="s">
        <v>6114</v>
      </c>
      <c r="AT587" s="121" t="s">
        <v>6601</v>
      </c>
      <c r="AU587" s="121">
        <v>3132825003</v>
      </c>
      <c r="AV587" s="121"/>
      <c r="AW587" s="121">
        <v>1</v>
      </c>
      <c r="AX587" s="121" t="s">
        <v>135</v>
      </c>
      <c r="AY587" s="121" t="s">
        <v>2496</v>
      </c>
      <c r="AZ587" s="123"/>
      <c r="BA587" s="121" t="s">
        <v>2496</v>
      </c>
      <c r="BB587" s="121" t="s">
        <v>2496</v>
      </c>
      <c r="BC587" s="121" t="s">
        <v>3654</v>
      </c>
      <c r="BD587" s="121"/>
      <c r="BE587" s="121" t="s">
        <v>2434</v>
      </c>
      <c r="BF587" s="121" t="s">
        <v>2</v>
      </c>
      <c r="BG587" s="121">
        <v>52882804</v>
      </c>
      <c r="BH587" s="121" t="s">
        <v>6016</v>
      </c>
      <c r="BI587" s="121" t="s">
        <v>3848</v>
      </c>
      <c r="BJ587" s="121" t="s">
        <v>3805</v>
      </c>
      <c r="BK587" s="121" t="s">
        <v>6602</v>
      </c>
      <c r="BL587" s="122">
        <v>29763</v>
      </c>
      <c r="BM587" s="121" t="s">
        <v>8</v>
      </c>
      <c r="BN587" s="121" t="s">
        <v>116</v>
      </c>
      <c r="BO587" s="121" t="s">
        <v>116</v>
      </c>
      <c r="BP587" s="121"/>
      <c r="BQ587" s="121"/>
      <c r="BR587" s="121"/>
      <c r="BS587" s="122"/>
      <c r="BT587" s="121"/>
      <c r="BU587" s="121"/>
      <c r="BV587" s="122"/>
      <c r="BW587" s="120" t="str">
        <f t="shared" si="46"/>
        <v/>
      </c>
      <c r="BX587" s="124"/>
      <c r="BY587" s="124"/>
      <c r="BZ587" s="124"/>
      <c r="CA587" s="121" t="s">
        <v>2</v>
      </c>
      <c r="CB587" s="121">
        <v>52882804</v>
      </c>
      <c r="CC587" s="121" t="s">
        <v>6016</v>
      </c>
      <c r="CD587" s="121" t="s">
        <v>3848</v>
      </c>
      <c r="CE587" s="121" t="s">
        <v>3805</v>
      </c>
      <c r="CF587" s="121" t="s">
        <v>6602</v>
      </c>
      <c r="CG587" s="122">
        <v>29763</v>
      </c>
      <c r="CH587" s="120">
        <f t="shared" ca="1" si="45"/>
        <v>41</v>
      </c>
      <c r="CI587" s="124" t="s">
        <v>8</v>
      </c>
      <c r="CJ587" s="124" t="s">
        <v>116</v>
      </c>
      <c r="CK587" s="124" t="s">
        <v>116</v>
      </c>
      <c r="CL587" s="121" t="s">
        <v>2444</v>
      </c>
      <c r="CM587" s="121" t="s">
        <v>6600</v>
      </c>
      <c r="CN587" s="121" t="s">
        <v>2495</v>
      </c>
      <c r="CO587" s="122">
        <v>44831</v>
      </c>
      <c r="CP587" s="121" t="s">
        <v>2495</v>
      </c>
      <c r="CQ587" s="121" t="s">
        <v>2495</v>
      </c>
      <c r="CR587" s="121">
        <v>5</v>
      </c>
      <c r="CS587" s="121" t="s">
        <v>2495</v>
      </c>
      <c r="CT587" s="121"/>
      <c r="CU587" s="121"/>
      <c r="CV587" s="121">
        <v>38</v>
      </c>
      <c r="CW587" s="121">
        <v>2180</v>
      </c>
      <c r="CX587" s="121">
        <v>48</v>
      </c>
      <c r="CY587" s="121"/>
      <c r="CZ587" s="121">
        <v>6</v>
      </c>
      <c r="DA587" s="121" t="s">
        <v>6091</v>
      </c>
      <c r="DB587" s="121"/>
      <c r="DC58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7" s="121"/>
    </row>
    <row r="588" spans="1:108" ht="45" customHeight="1" x14ac:dyDescent="0.3">
      <c r="A588" s="50">
        <v>1136912511</v>
      </c>
      <c r="B588" s="37" t="s">
        <v>2427</v>
      </c>
      <c r="C588" s="81">
        <v>44838</v>
      </c>
      <c r="D588" s="81"/>
      <c r="E588" s="50"/>
      <c r="F588" s="50"/>
      <c r="G588" s="50"/>
      <c r="H588" s="50" t="s">
        <v>4102</v>
      </c>
      <c r="I588" s="50" t="s">
        <v>6114</v>
      </c>
      <c r="J588" s="37" t="str">
        <f>VLOOKUP(MATRIZ_PRINCIPAL_USUARIOS[[#This Row],[DUPLA]],DUPLAS[],2,0)</f>
        <v>ANDREA ROJAS - TATIANA</v>
      </c>
      <c r="K588" s="37" t="s">
        <v>1</v>
      </c>
      <c r="L588" s="37" t="s">
        <v>6603</v>
      </c>
      <c r="M588" s="37" t="s">
        <v>2622</v>
      </c>
      <c r="N588" s="37" t="s">
        <v>6048</v>
      </c>
      <c r="O588" s="37" t="s">
        <v>6604</v>
      </c>
      <c r="P58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ADELIN VICTORIA RIVAS PERAZA</v>
      </c>
      <c r="Q588" s="81">
        <v>44348</v>
      </c>
      <c r="R588" s="50">
        <f t="shared" ref="R588:R652" ca="1" si="53">+IF(Q588&gt;0,DATEDIF(Q588,$B$1,"y"),"")</f>
        <v>1</v>
      </c>
      <c r="S588" s="50">
        <f t="shared" ref="S588:S652" ca="1" si="54">+IF(Q588&gt;0,DATEDIF(Q588,$B$1,"ym"),"")</f>
        <v>9</v>
      </c>
      <c r="T588" s="50">
        <f t="shared" ref="T588:T652" ca="1" si="55">ABS(IF(Q588&gt;0,DATEDIF(Q588,$B$1,"md"),""))</f>
        <v>14</v>
      </c>
      <c r="U588" s="37" t="str">
        <f ca="1">IF(MATRIZ_PRINCIPAL_USUARIOS[[#This Row],[FECHA DE NACIMIENTO]]&gt;0,CONCATENATE(R588," AÑOS ",S588," MESES ",T588," DIAS "),"")</f>
        <v xml:space="preserve">1 AÑOS 9 MESES 14 DIAS </v>
      </c>
      <c r="V58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8" s="37" t="s">
        <v>130</v>
      </c>
      <c r="X588" s="37" t="s">
        <v>8</v>
      </c>
      <c r="Y588" s="37" t="s">
        <v>116</v>
      </c>
      <c r="Z588" s="37" t="s">
        <v>116</v>
      </c>
      <c r="AA588" s="37" t="s">
        <v>2496</v>
      </c>
      <c r="AB588" s="37" t="s">
        <v>2496</v>
      </c>
      <c r="AC588" s="37" t="s">
        <v>2496</v>
      </c>
      <c r="AD588" s="37" t="s">
        <v>2496</v>
      </c>
      <c r="AE588" s="37" t="s">
        <v>2496</v>
      </c>
      <c r="AF588" s="37" t="s">
        <v>2496</v>
      </c>
      <c r="AG588" s="37" t="s">
        <v>2496</v>
      </c>
      <c r="AH588" s="37" t="s">
        <v>2496</v>
      </c>
      <c r="AI588" s="37" t="s">
        <v>2496</v>
      </c>
      <c r="AJ588" s="37" t="s">
        <v>2496</v>
      </c>
      <c r="AK588" s="37" t="s">
        <v>2496</v>
      </c>
      <c r="AL588" s="37" t="s">
        <v>2496</v>
      </c>
      <c r="AM588" s="37" t="s">
        <v>8</v>
      </c>
      <c r="AN588" s="37" t="s">
        <v>116</v>
      </c>
      <c r="AO588" s="37" t="s">
        <v>140</v>
      </c>
      <c r="AP588" s="37" t="s">
        <v>143</v>
      </c>
      <c r="AQ588" s="37" t="s">
        <v>151</v>
      </c>
      <c r="AR588" s="37"/>
      <c r="AS588" s="37"/>
      <c r="AT588" s="37"/>
      <c r="AU588" s="37">
        <v>3209826269</v>
      </c>
      <c r="AV588" s="37"/>
      <c r="AW588" s="37">
        <v>1</v>
      </c>
      <c r="AX588" s="37" t="s">
        <v>135</v>
      </c>
      <c r="AY588" s="37" t="s">
        <v>2495</v>
      </c>
      <c r="AZ588" s="58"/>
      <c r="BA588" s="37" t="s">
        <v>2496</v>
      </c>
      <c r="BB588" s="37" t="s">
        <v>2496</v>
      </c>
      <c r="BC588" s="37" t="s">
        <v>3654</v>
      </c>
      <c r="BD588" s="37"/>
      <c r="BE588" s="37" t="s">
        <v>2434</v>
      </c>
      <c r="BF588" s="37" t="s">
        <v>4081</v>
      </c>
      <c r="BG588" s="37"/>
      <c r="BH588" s="37" t="s">
        <v>6605</v>
      </c>
      <c r="BI588" s="37" t="s">
        <v>2622</v>
      </c>
      <c r="BJ588" s="37" t="s">
        <v>6604</v>
      </c>
      <c r="BK588" s="37" t="s">
        <v>6606</v>
      </c>
      <c r="BL588" s="81"/>
      <c r="BM588" s="37" t="s">
        <v>9</v>
      </c>
      <c r="BN588" s="37"/>
      <c r="BO588" s="37"/>
      <c r="BP588" s="37"/>
      <c r="BQ588" s="37"/>
      <c r="BR588" s="37"/>
      <c r="BS588" s="81"/>
      <c r="BT588" s="37"/>
      <c r="BU588" s="37"/>
      <c r="BV588" s="81"/>
      <c r="BW588" s="50" t="str">
        <f t="shared" si="46"/>
        <v/>
      </c>
      <c r="BX588" s="62"/>
      <c r="BY588" s="62"/>
      <c r="BZ588" s="62"/>
      <c r="CA588" s="37" t="s">
        <v>4081</v>
      </c>
      <c r="CB588" s="37"/>
      <c r="CC588" s="37" t="s">
        <v>6605</v>
      </c>
      <c r="CD588" s="37" t="s">
        <v>2622</v>
      </c>
      <c r="CE588" s="37" t="s">
        <v>6604</v>
      </c>
      <c r="CF588" s="37" t="s">
        <v>6606</v>
      </c>
      <c r="CG588" s="81"/>
      <c r="CH588" s="50" t="str">
        <f t="shared" ref="CH588:CH652" si="56">+IF(CG588&gt;0,DATEDIF(CG588,$B$1,"y"),"")</f>
        <v/>
      </c>
      <c r="CI588" s="62" t="s">
        <v>9</v>
      </c>
      <c r="CJ588" s="62"/>
      <c r="CK588" s="62"/>
      <c r="CL588" s="37"/>
      <c r="CM588" s="37"/>
      <c r="CN588" s="37" t="s">
        <v>2495</v>
      </c>
      <c r="CO588" s="81">
        <v>44630</v>
      </c>
      <c r="CP588" s="37" t="s">
        <v>2495</v>
      </c>
      <c r="CQ588" s="37" t="s">
        <v>2496</v>
      </c>
      <c r="CR588" s="37"/>
      <c r="CS588" s="37"/>
      <c r="CT588" s="37"/>
      <c r="CU588" s="37"/>
      <c r="CV588" s="37"/>
      <c r="CW588" s="37"/>
      <c r="CX588" s="37"/>
      <c r="CY588" s="37"/>
      <c r="CZ588" s="37"/>
      <c r="DA588" s="37"/>
      <c r="DB588" s="37"/>
      <c r="DC58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8" s="37"/>
    </row>
    <row r="589" spans="1:108" ht="45" customHeight="1" x14ac:dyDescent="0.3">
      <c r="A589" s="120">
        <v>1116084636</v>
      </c>
      <c r="B589" s="121" t="s">
        <v>2427</v>
      </c>
      <c r="C589" s="81">
        <v>44838</v>
      </c>
      <c r="D589" s="122"/>
      <c r="E589" s="120"/>
      <c r="F589" s="120"/>
      <c r="G589" s="120"/>
      <c r="H589" s="120" t="s">
        <v>4102</v>
      </c>
      <c r="I589" s="50" t="s">
        <v>7220</v>
      </c>
      <c r="J589" s="121" t="str">
        <f>VLOOKUP(MATRIZ_PRINCIPAL_USUARIOS[[#This Row],[DUPLA]],DUPLAS[],2,0)</f>
        <v>MONICA</v>
      </c>
      <c r="K589" s="121" t="s">
        <v>1</v>
      </c>
      <c r="L589" s="121" t="s">
        <v>3890</v>
      </c>
      <c r="M589" s="121" t="s">
        <v>3742</v>
      </c>
      <c r="N589" s="121" t="s">
        <v>6596</v>
      </c>
      <c r="O589" s="121" t="s">
        <v>6607</v>
      </c>
      <c r="P58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DULCE MARIA SINISTERRA SOLIS</v>
      </c>
      <c r="Q589" s="122">
        <v>44551</v>
      </c>
      <c r="R589" s="120">
        <f t="shared" ca="1" si="53"/>
        <v>1</v>
      </c>
      <c r="S589" s="120">
        <f t="shared" ca="1" si="54"/>
        <v>2</v>
      </c>
      <c r="T589" s="120">
        <f t="shared" ca="1" si="55"/>
        <v>22</v>
      </c>
      <c r="U589" s="121" t="str">
        <f ca="1">IF(MATRIZ_PRINCIPAL_USUARIOS[[#This Row],[FECHA DE NACIMIENTO]]&gt;0,CONCATENATE(R589," AÑOS ",S589," MESES ",T589," DIAS "),"")</f>
        <v xml:space="preserve">1 AÑOS 2 MESES 22 DIAS </v>
      </c>
      <c r="V58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89" s="121" t="s">
        <v>130</v>
      </c>
      <c r="X589" s="121" t="s">
        <v>8</v>
      </c>
      <c r="Y589" s="121" t="s">
        <v>116</v>
      </c>
      <c r="Z589" s="121" t="s">
        <v>116</v>
      </c>
      <c r="AA589" s="121" t="s">
        <v>2496</v>
      </c>
      <c r="AB589" s="121" t="s">
        <v>2496</v>
      </c>
      <c r="AC589" s="121" t="s">
        <v>2496</v>
      </c>
      <c r="AD589" s="121" t="s">
        <v>2496</v>
      </c>
      <c r="AE589" s="121" t="s">
        <v>2496</v>
      </c>
      <c r="AF589" s="121" t="s">
        <v>2496</v>
      </c>
      <c r="AG589" s="121" t="s">
        <v>2496</v>
      </c>
      <c r="AH589" s="121" t="s">
        <v>2496</v>
      </c>
      <c r="AI589" s="121" t="s">
        <v>2496</v>
      </c>
      <c r="AJ589" s="121" t="s">
        <v>2496</v>
      </c>
      <c r="AK589" s="121" t="s">
        <v>2496</v>
      </c>
      <c r="AL589" s="121" t="s">
        <v>2496</v>
      </c>
      <c r="AM589" s="121" t="s">
        <v>8</v>
      </c>
      <c r="AN589" s="121" t="s">
        <v>116</v>
      </c>
      <c r="AO589" s="121" t="s">
        <v>140</v>
      </c>
      <c r="AP589" s="121" t="s">
        <v>143</v>
      </c>
      <c r="AQ589" s="121" t="s">
        <v>151</v>
      </c>
      <c r="AR589" s="121" t="s">
        <v>6251</v>
      </c>
      <c r="AS589" s="121"/>
      <c r="AT589" s="121" t="s">
        <v>6608</v>
      </c>
      <c r="AU589" s="121">
        <v>3167880180</v>
      </c>
      <c r="AV589" s="121"/>
      <c r="AW589" s="121">
        <v>1</v>
      </c>
      <c r="AX589" s="121" t="s">
        <v>135</v>
      </c>
      <c r="AY589" s="121" t="s">
        <v>2495</v>
      </c>
      <c r="AZ589" s="123" t="s">
        <v>3601</v>
      </c>
      <c r="BA589" s="121" t="s">
        <v>2496</v>
      </c>
      <c r="BB589" s="121" t="s">
        <v>2496</v>
      </c>
      <c r="BC589" s="121" t="s">
        <v>3654</v>
      </c>
      <c r="BD589" s="121"/>
      <c r="BE589" s="121" t="s">
        <v>2434</v>
      </c>
      <c r="BF589" s="121" t="s">
        <v>2</v>
      </c>
      <c r="BG589" s="121">
        <v>1007478743</v>
      </c>
      <c r="BH589" s="121" t="s">
        <v>5578</v>
      </c>
      <c r="BI589" s="121" t="s">
        <v>3804</v>
      </c>
      <c r="BJ589" s="121" t="s">
        <v>6607</v>
      </c>
      <c r="BK589" s="121" t="s">
        <v>6609</v>
      </c>
      <c r="BL589" s="122">
        <v>35703</v>
      </c>
      <c r="BM589" s="121" t="s">
        <v>8</v>
      </c>
      <c r="BN589" s="121" t="s">
        <v>33</v>
      </c>
      <c r="BO589" s="121" t="s">
        <v>3292</v>
      </c>
      <c r="BP589" s="121"/>
      <c r="BQ589" s="121"/>
      <c r="BR589" s="121"/>
      <c r="BS589" s="122"/>
      <c r="BT589" s="121"/>
      <c r="BU589" s="121"/>
      <c r="BV589" s="122"/>
      <c r="BW589" s="120" t="str">
        <f t="shared" si="46"/>
        <v/>
      </c>
      <c r="BX589" s="124"/>
      <c r="BY589" s="124"/>
      <c r="BZ589" s="124"/>
      <c r="CA589" s="121" t="s">
        <v>2</v>
      </c>
      <c r="CB589" s="121">
        <v>1007478743</v>
      </c>
      <c r="CC589" s="121" t="s">
        <v>5578</v>
      </c>
      <c r="CD589" s="121" t="s">
        <v>3804</v>
      </c>
      <c r="CE589" s="121" t="s">
        <v>6607</v>
      </c>
      <c r="CF589" s="121" t="s">
        <v>6609</v>
      </c>
      <c r="CG589" s="122">
        <v>35703</v>
      </c>
      <c r="CH589" s="120">
        <f t="shared" ca="1" si="56"/>
        <v>25</v>
      </c>
      <c r="CI589" s="124" t="s">
        <v>8</v>
      </c>
      <c r="CJ589" s="124" t="s">
        <v>33</v>
      </c>
      <c r="CK589" s="124" t="s">
        <v>3292</v>
      </c>
      <c r="CL589" s="121"/>
      <c r="CM589" s="121"/>
      <c r="CN589" s="121" t="s">
        <v>2495</v>
      </c>
      <c r="CO589" s="122">
        <v>44630</v>
      </c>
      <c r="CP589" s="121" t="s">
        <v>2496</v>
      </c>
      <c r="CQ589" s="121" t="s">
        <v>2496</v>
      </c>
      <c r="CR589" s="121"/>
      <c r="CS589" s="121"/>
      <c r="CT589" s="121"/>
      <c r="CU589" s="121"/>
      <c r="CV589" s="121"/>
      <c r="CW589" s="121"/>
      <c r="CX589" s="121"/>
      <c r="CY589" s="121"/>
      <c r="CZ589" s="121"/>
      <c r="DA589" s="121"/>
      <c r="DB589" s="121"/>
      <c r="DC589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89" s="121"/>
    </row>
    <row r="590" spans="1:108" ht="45" customHeight="1" x14ac:dyDescent="0.3">
      <c r="A590" s="120">
        <v>1243859848</v>
      </c>
      <c r="B590" s="121" t="s">
        <v>2427</v>
      </c>
      <c r="C590" s="81">
        <v>44838</v>
      </c>
      <c r="D590" s="122"/>
      <c r="E590" s="120"/>
      <c r="F590" s="120"/>
      <c r="G590" s="120"/>
      <c r="H590" s="120" t="s">
        <v>4102</v>
      </c>
      <c r="I590" s="120" t="s">
        <v>6745</v>
      </c>
      <c r="J590" s="121" t="str">
        <f>VLOOKUP(MATRIZ_PRINCIPAL_USUARIOS[[#This Row],[DUPLA]],DUPLAS[],2,0)</f>
        <v>NIKOL MALES - ANDREA ROCIO</v>
      </c>
      <c r="K590" s="121" t="s">
        <v>1</v>
      </c>
      <c r="L590" s="121" t="s">
        <v>4412</v>
      </c>
      <c r="M590" s="121" t="s">
        <v>6610</v>
      </c>
      <c r="N590" s="121" t="s">
        <v>3835</v>
      </c>
      <c r="O590" s="121" t="s">
        <v>4385</v>
      </c>
      <c r="P59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ANNY SHARAY SANCHEZ CUBIDES</v>
      </c>
      <c r="Q590" s="122">
        <v>44183</v>
      </c>
      <c r="R590" s="120">
        <f t="shared" ca="1" si="53"/>
        <v>2</v>
      </c>
      <c r="S590" s="120">
        <f t="shared" ca="1" si="54"/>
        <v>2</v>
      </c>
      <c r="T590" s="120">
        <f t="shared" ca="1" si="55"/>
        <v>25</v>
      </c>
      <c r="U590" s="121" t="str">
        <f ca="1">IF(MATRIZ_PRINCIPAL_USUARIOS[[#This Row],[FECHA DE NACIMIENTO]]&gt;0,CONCATENATE(R590," AÑOS ",S590," MESES ",T590," DIAS "),"")</f>
        <v xml:space="preserve">2 AÑOS 2 MESES 25 DIAS </v>
      </c>
      <c r="V59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0" s="121" t="s">
        <v>130</v>
      </c>
      <c r="X590" s="121" t="s">
        <v>8</v>
      </c>
      <c r="Y590" s="121" t="s">
        <v>116</v>
      </c>
      <c r="Z590" s="121" t="s">
        <v>116</v>
      </c>
      <c r="AA590" s="121" t="s">
        <v>2496</v>
      </c>
      <c r="AB590" s="121" t="s">
        <v>2496</v>
      </c>
      <c r="AC590" s="121"/>
      <c r="AD590" s="121" t="s">
        <v>2518</v>
      </c>
      <c r="AE590" s="121"/>
      <c r="AF590" s="121" t="s">
        <v>2496</v>
      </c>
      <c r="AG590" s="121" t="s">
        <v>2496</v>
      </c>
      <c r="AH590" s="121" t="s">
        <v>2496</v>
      </c>
      <c r="AI590" s="121" t="s">
        <v>2496</v>
      </c>
      <c r="AJ590" s="121" t="s">
        <v>2496</v>
      </c>
      <c r="AK590" s="121" t="s">
        <v>2496</v>
      </c>
      <c r="AL590" s="121" t="s">
        <v>2496</v>
      </c>
      <c r="AM590" s="121" t="s">
        <v>8</v>
      </c>
      <c r="AN590" s="121" t="s">
        <v>116</v>
      </c>
      <c r="AO590" s="121" t="s">
        <v>140</v>
      </c>
      <c r="AP590" s="121" t="s">
        <v>143</v>
      </c>
      <c r="AQ590" s="121" t="s">
        <v>151</v>
      </c>
      <c r="AR590" s="121" t="s">
        <v>5051</v>
      </c>
      <c r="AS590" s="121"/>
      <c r="AT590" s="121" t="s">
        <v>6611</v>
      </c>
      <c r="AU590" s="121">
        <v>3142540110</v>
      </c>
      <c r="AV590" s="121"/>
      <c r="AW590" s="121">
        <v>1</v>
      </c>
      <c r="AX590" s="121" t="s">
        <v>135</v>
      </c>
      <c r="AY590" s="121" t="s">
        <v>2495</v>
      </c>
      <c r="AZ590" s="123" t="s">
        <v>3595</v>
      </c>
      <c r="BA590" s="121" t="s">
        <v>2496</v>
      </c>
      <c r="BB590" s="121" t="s">
        <v>2496</v>
      </c>
      <c r="BC590" s="121" t="s">
        <v>3607</v>
      </c>
      <c r="BD590" s="121"/>
      <c r="BE590" s="121" t="s">
        <v>2440</v>
      </c>
      <c r="BF590" s="121" t="s">
        <v>2</v>
      </c>
      <c r="BG590" s="121">
        <v>37695998</v>
      </c>
      <c r="BH590" s="121" t="s">
        <v>3742</v>
      </c>
      <c r="BI590" s="121" t="s">
        <v>3722</v>
      </c>
      <c r="BJ590" s="121" t="s">
        <v>4385</v>
      </c>
      <c r="BK590" s="121" t="s">
        <v>3732</v>
      </c>
      <c r="BL590" s="122">
        <v>20713</v>
      </c>
      <c r="BM590" s="121" t="s">
        <v>8</v>
      </c>
      <c r="BN590" s="121" t="s">
        <v>38</v>
      </c>
      <c r="BO590" s="121" t="s">
        <v>3200</v>
      </c>
      <c r="BP590" s="121"/>
      <c r="BQ590" s="121"/>
      <c r="BR590" s="121"/>
      <c r="BS590" s="122"/>
      <c r="BT590" s="121"/>
      <c r="BU590" s="121"/>
      <c r="BV590" s="122"/>
      <c r="BW590" s="120" t="str">
        <f t="shared" si="46"/>
        <v/>
      </c>
      <c r="BX590" s="124"/>
      <c r="BY590" s="124"/>
      <c r="BZ590" s="124"/>
      <c r="CA590" s="121" t="s">
        <v>2</v>
      </c>
      <c r="CB590" s="121">
        <v>1097992933</v>
      </c>
      <c r="CC590" s="121" t="s">
        <v>6612</v>
      </c>
      <c r="CD590" s="121"/>
      <c r="CE590" s="121" t="s">
        <v>4385</v>
      </c>
      <c r="CF590" s="121" t="s">
        <v>3732</v>
      </c>
      <c r="CG590" s="122">
        <v>31639</v>
      </c>
      <c r="CH590" s="120">
        <f t="shared" ca="1" si="56"/>
        <v>36</v>
      </c>
      <c r="CI590" s="124" t="s">
        <v>8</v>
      </c>
      <c r="CJ590" s="124" t="s">
        <v>38</v>
      </c>
      <c r="CK590" s="124" t="s">
        <v>3200</v>
      </c>
      <c r="CL590" s="121" t="s">
        <v>2444</v>
      </c>
      <c r="CM590" s="121" t="s">
        <v>2450</v>
      </c>
      <c r="CN590" s="121" t="s">
        <v>2495</v>
      </c>
      <c r="CO590" s="122">
        <v>44617</v>
      </c>
      <c r="CP590" s="121" t="s">
        <v>2495</v>
      </c>
      <c r="CQ590" s="121" t="s">
        <v>2495</v>
      </c>
      <c r="CR590" s="121">
        <v>1</v>
      </c>
      <c r="CS590" s="121" t="s">
        <v>2496</v>
      </c>
      <c r="CT590" s="121" t="s">
        <v>4082</v>
      </c>
      <c r="CU590" s="121"/>
      <c r="CV590" s="121"/>
      <c r="CW590" s="121">
        <v>3065</v>
      </c>
      <c r="CX590" s="121">
        <v>39</v>
      </c>
      <c r="CY590" s="121" t="s">
        <v>2496</v>
      </c>
      <c r="CZ590" s="121">
        <v>6</v>
      </c>
      <c r="DA590" s="121"/>
      <c r="DB590" s="121"/>
      <c r="DC590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0" s="121"/>
    </row>
    <row r="591" spans="1:108" ht="45" customHeight="1" x14ac:dyDescent="0.3">
      <c r="A591" s="120">
        <v>1243860479</v>
      </c>
      <c r="B591" s="121" t="s">
        <v>2427</v>
      </c>
      <c r="C591" s="81">
        <v>44838</v>
      </c>
      <c r="D591" s="122"/>
      <c r="E591" s="120"/>
      <c r="F591" s="120"/>
      <c r="G591" s="120"/>
      <c r="H591" s="120" t="s">
        <v>4102</v>
      </c>
      <c r="I591" s="120" t="s">
        <v>6745</v>
      </c>
      <c r="J591" s="121" t="str">
        <f>VLOOKUP(MATRIZ_PRINCIPAL_USUARIOS[[#This Row],[DUPLA]],DUPLAS[],2,0)</f>
        <v>NIKOL MALES - ANDREA ROCIO</v>
      </c>
      <c r="K591" s="121" t="s">
        <v>1</v>
      </c>
      <c r="L591" s="121" t="s">
        <v>5665</v>
      </c>
      <c r="M591" s="121" t="s">
        <v>3719</v>
      </c>
      <c r="N591" s="121" t="s">
        <v>3822</v>
      </c>
      <c r="O591" s="121" t="s">
        <v>3771</v>
      </c>
      <c r="P59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EVELYN SAMANTHA VARGAS DIAZ</v>
      </c>
      <c r="Q591" s="122">
        <v>44402</v>
      </c>
      <c r="R591" s="120">
        <f t="shared" ca="1" si="53"/>
        <v>1</v>
      </c>
      <c r="S591" s="120">
        <f t="shared" ca="1" si="54"/>
        <v>7</v>
      </c>
      <c r="T591" s="120">
        <f t="shared" ca="1" si="55"/>
        <v>18</v>
      </c>
      <c r="U591" s="121" t="str">
        <f ca="1">IF(MATRIZ_PRINCIPAL_USUARIOS[[#This Row],[FECHA DE NACIMIENTO]]&gt;0,CONCATENATE(R591," AÑOS ",S591," MESES ",T591," DIAS "),"")</f>
        <v xml:space="preserve">1 AÑOS 7 MESES 18 DIAS </v>
      </c>
      <c r="V59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1" s="121" t="s">
        <v>130</v>
      </c>
      <c r="X591" s="121" t="s">
        <v>8</v>
      </c>
      <c r="Y591" s="121" t="s">
        <v>116</v>
      </c>
      <c r="Z591" s="121" t="s">
        <v>116</v>
      </c>
      <c r="AA591" s="121" t="s">
        <v>2496</v>
      </c>
      <c r="AB591" s="121" t="s">
        <v>2496</v>
      </c>
      <c r="AC591" s="121"/>
      <c r="AD591" s="121" t="s">
        <v>2518</v>
      </c>
      <c r="AE591" s="121"/>
      <c r="AF591" s="121" t="s">
        <v>2496</v>
      </c>
      <c r="AG591" s="121" t="s">
        <v>2496</v>
      </c>
      <c r="AH591" s="121" t="s">
        <v>2496</v>
      </c>
      <c r="AI591" s="121" t="s">
        <v>2496</v>
      </c>
      <c r="AJ591" s="121" t="s">
        <v>2496</v>
      </c>
      <c r="AK591" s="121" t="s">
        <v>2496</v>
      </c>
      <c r="AL591" s="121" t="s">
        <v>2496</v>
      </c>
      <c r="AM591" s="121" t="s">
        <v>8</v>
      </c>
      <c r="AN591" s="121" t="s">
        <v>116</v>
      </c>
      <c r="AO591" s="121" t="s">
        <v>140</v>
      </c>
      <c r="AP591" s="121" t="s">
        <v>143</v>
      </c>
      <c r="AQ591" s="121" t="s">
        <v>151</v>
      </c>
      <c r="AR591" s="121" t="s">
        <v>4539</v>
      </c>
      <c r="AS591" s="121"/>
      <c r="AT591" s="121" t="s">
        <v>6613</v>
      </c>
      <c r="AU591" s="121">
        <v>3228612223</v>
      </c>
      <c r="AV591" s="121">
        <v>3124677329</v>
      </c>
      <c r="AW591" s="121">
        <v>1</v>
      </c>
      <c r="AX591" s="121" t="s">
        <v>135</v>
      </c>
      <c r="AY591" s="121" t="s">
        <v>2495</v>
      </c>
      <c r="AZ591" s="123" t="s">
        <v>3591</v>
      </c>
      <c r="BA591" s="121" t="s">
        <v>2496</v>
      </c>
      <c r="BB591" s="121" t="s">
        <v>2496</v>
      </c>
      <c r="BC591" s="121" t="s">
        <v>3607</v>
      </c>
      <c r="BD591" s="121"/>
      <c r="BE591" s="121" t="s">
        <v>2440</v>
      </c>
      <c r="BF591" s="121" t="s">
        <v>2</v>
      </c>
      <c r="BG591" s="121">
        <v>52740928</v>
      </c>
      <c r="BH591" s="121" t="s">
        <v>4973</v>
      </c>
      <c r="BI591" s="121" t="s">
        <v>5634</v>
      </c>
      <c r="BJ591" s="121" t="s">
        <v>3806</v>
      </c>
      <c r="BK591" s="121"/>
      <c r="BL591" s="122">
        <v>26921</v>
      </c>
      <c r="BM591" s="121" t="s">
        <v>8</v>
      </c>
      <c r="BN591" s="121" t="s">
        <v>116</v>
      </c>
      <c r="BO591" s="121" t="s">
        <v>116</v>
      </c>
      <c r="BP591" s="121" t="s">
        <v>2</v>
      </c>
      <c r="BQ591" s="121">
        <v>1022993854</v>
      </c>
      <c r="BR591" s="121" t="s">
        <v>6614</v>
      </c>
      <c r="BS591" s="122" t="s">
        <v>3944</v>
      </c>
      <c r="BT591" s="121" t="s">
        <v>3822</v>
      </c>
      <c r="BU591" s="121" t="s">
        <v>6615</v>
      </c>
      <c r="BV591" s="122">
        <v>34396</v>
      </c>
      <c r="BW591" s="120">
        <f t="shared" ca="1" si="46"/>
        <v>29</v>
      </c>
      <c r="BX591" s="124" t="s">
        <v>8</v>
      </c>
      <c r="BY591" s="124" t="s">
        <v>116</v>
      </c>
      <c r="BZ591" s="124" t="s">
        <v>116</v>
      </c>
      <c r="CA591" s="121" t="s">
        <v>2</v>
      </c>
      <c r="CB591" s="121">
        <v>1022988346</v>
      </c>
      <c r="CC591" s="121" t="s">
        <v>6616</v>
      </c>
      <c r="CD591" s="121" t="s">
        <v>6617</v>
      </c>
      <c r="CE591" s="121" t="s">
        <v>6067</v>
      </c>
      <c r="CF591" s="121" t="s">
        <v>3806</v>
      </c>
      <c r="CG591" s="122">
        <v>34166</v>
      </c>
      <c r="CH591" s="120">
        <f t="shared" ca="1" si="56"/>
        <v>29</v>
      </c>
      <c r="CI591" s="124" t="s">
        <v>8</v>
      </c>
      <c r="CJ591" s="124" t="s">
        <v>116</v>
      </c>
      <c r="CK591" s="124" t="s">
        <v>116</v>
      </c>
      <c r="CL591" s="121" t="s">
        <v>2444</v>
      </c>
      <c r="CM591" s="121" t="s">
        <v>2468</v>
      </c>
      <c r="CN591" s="121" t="s">
        <v>2495</v>
      </c>
      <c r="CO591" s="122">
        <v>44617</v>
      </c>
      <c r="CP591" s="121" t="s">
        <v>2495</v>
      </c>
      <c r="CQ591" s="121" t="s">
        <v>2495</v>
      </c>
      <c r="CR591" s="121">
        <v>1</v>
      </c>
      <c r="CS591" s="121" t="s">
        <v>2496</v>
      </c>
      <c r="CT591" s="121"/>
      <c r="CU591" s="121"/>
      <c r="CV591" s="121">
        <v>39</v>
      </c>
      <c r="CW591" s="121">
        <v>3285</v>
      </c>
      <c r="CX591" s="121">
        <v>50</v>
      </c>
      <c r="CY591" s="121" t="s">
        <v>2496</v>
      </c>
      <c r="CZ591" s="121">
        <v>6</v>
      </c>
      <c r="DA591" s="121">
        <v>7</v>
      </c>
      <c r="DB591" s="121"/>
      <c r="DC591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1" s="121"/>
    </row>
    <row r="592" spans="1:108" ht="45" customHeight="1" x14ac:dyDescent="0.3">
      <c r="A592" s="120">
        <v>1140937378</v>
      </c>
      <c r="B592" s="121" t="s">
        <v>2427</v>
      </c>
      <c r="C592" s="81">
        <v>44838</v>
      </c>
      <c r="D592" s="122"/>
      <c r="E592" s="120"/>
      <c r="F592" s="120"/>
      <c r="G592" s="120"/>
      <c r="H592" s="120" t="s">
        <v>4102</v>
      </c>
      <c r="I592" s="120" t="s">
        <v>6745</v>
      </c>
      <c r="J592" s="121" t="str">
        <f>VLOOKUP(MATRIZ_PRINCIPAL_USUARIOS[[#This Row],[DUPLA]],DUPLAS[],2,0)</f>
        <v>NIKOL MALES - ANDREA ROCIO</v>
      </c>
      <c r="K592" s="121" t="s">
        <v>1</v>
      </c>
      <c r="L592" s="121" t="s">
        <v>4092</v>
      </c>
      <c r="M592" s="121" t="s">
        <v>3814</v>
      </c>
      <c r="N592" s="121" t="s">
        <v>3724</v>
      </c>
      <c r="O592" s="121" t="s">
        <v>6618</v>
      </c>
      <c r="P592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SARA VALENTINA AMAYA PLAZAS</v>
      </c>
      <c r="Q592" s="122">
        <v>43949</v>
      </c>
      <c r="R592" s="120">
        <f t="shared" ca="1" si="53"/>
        <v>2</v>
      </c>
      <c r="S592" s="120">
        <f t="shared" ca="1" si="54"/>
        <v>10</v>
      </c>
      <c r="T592" s="120">
        <f t="shared" ca="1" si="55"/>
        <v>15</v>
      </c>
      <c r="U592" s="121" t="str">
        <f ca="1">IF(MATRIZ_PRINCIPAL_USUARIOS[[#This Row],[FECHA DE NACIMIENTO]]&gt;0,CONCATENATE(R592," AÑOS ",S592," MESES ",T592," DIAS "),"")</f>
        <v xml:space="preserve">2 AÑOS 10 MESES 15 DIAS </v>
      </c>
      <c r="V592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2" s="121" t="s">
        <v>130</v>
      </c>
      <c r="X592" s="121" t="s">
        <v>8</v>
      </c>
      <c r="Y592" s="121" t="s">
        <v>116</v>
      </c>
      <c r="Z592" s="121" t="s">
        <v>116</v>
      </c>
      <c r="AA592" s="121" t="s">
        <v>2496</v>
      </c>
      <c r="AB592" s="121" t="s">
        <v>2496</v>
      </c>
      <c r="AC592" s="121"/>
      <c r="AD592" s="121" t="s">
        <v>2518</v>
      </c>
      <c r="AE592" s="121"/>
      <c r="AF592" s="121" t="s">
        <v>2496</v>
      </c>
      <c r="AG592" s="121" t="s">
        <v>2496</v>
      </c>
      <c r="AH592" s="121" t="s">
        <v>2496</v>
      </c>
      <c r="AI592" s="121" t="s">
        <v>2496</v>
      </c>
      <c r="AJ592" s="121" t="s">
        <v>2496</v>
      </c>
      <c r="AK592" s="121" t="s">
        <v>2496</v>
      </c>
      <c r="AL592" s="121" t="s">
        <v>2496</v>
      </c>
      <c r="AM592" s="121" t="s">
        <v>8</v>
      </c>
      <c r="AN592" s="121" t="s">
        <v>116</v>
      </c>
      <c r="AO592" s="121" t="s">
        <v>140</v>
      </c>
      <c r="AP592" s="121" t="s">
        <v>143</v>
      </c>
      <c r="AQ592" s="121" t="s">
        <v>151</v>
      </c>
      <c r="AR592" s="121" t="s">
        <v>4501</v>
      </c>
      <c r="AS592" s="121"/>
      <c r="AT592" s="121" t="s">
        <v>6619</v>
      </c>
      <c r="AU592" s="121">
        <v>3114952490</v>
      </c>
      <c r="AV592" s="121">
        <v>3114952490</v>
      </c>
      <c r="AW592" s="121">
        <v>1</v>
      </c>
      <c r="AX592" s="121" t="s">
        <v>135</v>
      </c>
      <c r="AY592" s="121" t="s">
        <v>2495</v>
      </c>
      <c r="AZ592" s="123" t="s">
        <v>3593</v>
      </c>
      <c r="BA592" s="121" t="s">
        <v>2496</v>
      </c>
      <c r="BB592" s="121" t="s">
        <v>2496</v>
      </c>
      <c r="BC592" s="121" t="s">
        <v>3607</v>
      </c>
      <c r="BD592" s="121"/>
      <c r="BE592" s="121" t="s">
        <v>2440</v>
      </c>
      <c r="BF592" s="121" t="s">
        <v>2</v>
      </c>
      <c r="BG592" s="121">
        <v>39549096</v>
      </c>
      <c r="BH592" s="121" t="s">
        <v>3962</v>
      </c>
      <c r="BI592" s="121"/>
      <c r="BJ592" s="121" t="s">
        <v>5880</v>
      </c>
      <c r="BK592" s="121" t="s">
        <v>6620</v>
      </c>
      <c r="BL592" s="122">
        <v>25266</v>
      </c>
      <c r="BM592" s="121" t="s">
        <v>8</v>
      </c>
      <c r="BN592" s="121" t="s">
        <v>116</v>
      </c>
      <c r="BO592" s="121" t="s">
        <v>116</v>
      </c>
      <c r="BP592" s="121" t="s">
        <v>2</v>
      </c>
      <c r="BQ592" s="121">
        <v>1022950805</v>
      </c>
      <c r="BR592" s="121" t="s">
        <v>3957</v>
      </c>
      <c r="BS592" s="122" t="s">
        <v>3864</v>
      </c>
      <c r="BT592" s="121" t="s">
        <v>3724</v>
      </c>
      <c r="BU592" s="121" t="s">
        <v>5880</v>
      </c>
      <c r="BV592" s="122">
        <v>32632</v>
      </c>
      <c r="BW592" s="120">
        <f t="shared" ca="1" si="46"/>
        <v>33</v>
      </c>
      <c r="BX592" s="124" t="s">
        <v>8</v>
      </c>
      <c r="BY592" s="124" t="s">
        <v>116</v>
      </c>
      <c r="BZ592" s="124" t="s">
        <v>116</v>
      </c>
      <c r="CA592" s="121" t="s">
        <v>2</v>
      </c>
      <c r="CB592" s="121">
        <v>1023002364</v>
      </c>
      <c r="CC592" s="121" t="s">
        <v>3988</v>
      </c>
      <c r="CD592" s="121" t="s">
        <v>6621</v>
      </c>
      <c r="CE592" s="121" t="s">
        <v>6618</v>
      </c>
      <c r="CF592" s="121" t="s">
        <v>4048</v>
      </c>
      <c r="CG592" s="122">
        <v>34753</v>
      </c>
      <c r="CH592" s="120">
        <f t="shared" ca="1" si="56"/>
        <v>28</v>
      </c>
      <c r="CI592" s="124" t="s">
        <v>8</v>
      </c>
      <c r="CJ592" s="124" t="s">
        <v>116</v>
      </c>
      <c r="CK592" s="124" t="s">
        <v>116</v>
      </c>
      <c r="CL592" s="121" t="s">
        <v>2443</v>
      </c>
      <c r="CM592" s="121" t="s">
        <v>2460</v>
      </c>
      <c r="CN592" s="121" t="s">
        <v>2495</v>
      </c>
      <c r="CO592" s="122">
        <v>44617</v>
      </c>
      <c r="CP592" s="121" t="s">
        <v>2495</v>
      </c>
      <c r="CQ592" s="121" t="s">
        <v>2495</v>
      </c>
      <c r="CR592" s="121">
        <v>1</v>
      </c>
      <c r="CS592" s="121" t="s">
        <v>2496</v>
      </c>
      <c r="CT592" s="121"/>
      <c r="CU592" s="121"/>
      <c r="CV592" s="121"/>
      <c r="CW592" s="121">
        <v>3110</v>
      </c>
      <c r="CX592" s="121">
        <v>52</v>
      </c>
      <c r="CY592" s="121" t="s">
        <v>2496</v>
      </c>
      <c r="CZ592" s="121">
        <v>6</v>
      </c>
      <c r="DA592" s="121">
        <v>22</v>
      </c>
      <c r="DB592" s="121"/>
      <c r="DC592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2" s="121"/>
    </row>
    <row r="593" spans="1:108" ht="45" customHeight="1" x14ac:dyDescent="0.3">
      <c r="A593" s="120">
        <v>1023048810</v>
      </c>
      <c r="B593" s="121" t="s">
        <v>2427</v>
      </c>
      <c r="C593" s="81">
        <v>44838</v>
      </c>
      <c r="D593" s="122"/>
      <c r="E593" s="120"/>
      <c r="F593" s="120"/>
      <c r="G593" s="120"/>
      <c r="H593" s="120" t="s">
        <v>4102</v>
      </c>
      <c r="I593" s="120" t="s">
        <v>6745</v>
      </c>
      <c r="J593" s="121" t="str">
        <f>VLOOKUP(MATRIZ_PRINCIPAL_USUARIOS[[#This Row],[DUPLA]],DUPLAS[],2,0)</f>
        <v>NIKOL MALES - ANDREA ROCIO</v>
      </c>
      <c r="K593" s="121" t="s">
        <v>1</v>
      </c>
      <c r="L593" s="121" t="s">
        <v>6622</v>
      </c>
      <c r="M593" s="121" t="s">
        <v>3878</v>
      </c>
      <c r="N593" s="121" t="s">
        <v>4039</v>
      </c>
      <c r="O593" s="121" t="s">
        <v>3746</v>
      </c>
      <c r="P59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KEIDY ESTEFANIA CARDOZO GOMEZ</v>
      </c>
      <c r="Q593" s="122">
        <v>44760</v>
      </c>
      <c r="R593" s="120">
        <f t="shared" ca="1" si="53"/>
        <v>0</v>
      </c>
      <c r="S593" s="120">
        <f t="shared" ca="1" si="54"/>
        <v>7</v>
      </c>
      <c r="T593" s="120">
        <f t="shared" ca="1" si="55"/>
        <v>25</v>
      </c>
      <c r="U593" s="121" t="str">
        <f ca="1">IF(MATRIZ_PRINCIPAL_USUARIOS[[#This Row],[FECHA DE NACIMIENTO]]&gt;0,CONCATENATE(R593," AÑOS ",S593," MESES ",T593," DIAS "),"")</f>
        <v xml:space="preserve">0 AÑOS 7 MESES 25 DIAS </v>
      </c>
      <c r="V59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3" s="121" t="s">
        <v>130</v>
      </c>
      <c r="X593" s="121" t="s">
        <v>8</v>
      </c>
      <c r="Y593" s="121" t="s">
        <v>116</v>
      </c>
      <c r="Z593" s="121" t="s">
        <v>116</v>
      </c>
      <c r="AA593" s="121" t="s">
        <v>2496</v>
      </c>
      <c r="AB593" s="121" t="s">
        <v>2496</v>
      </c>
      <c r="AC593" s="121"/>
      <c r="AD593" s="121" t="s">
        <v>2518</v>
      </c>
      <c r="AE593" s="121"/>
      <c r="AF593" s="121" t="s">
        <v>2496</v>
      </c>
      <c r="AG593" s="121" t="s">
        <v>2496</v>
      </c>
      <c r="AH593" s="121" t="s">
        <v>2496</v>
      </c>
      <c r="AI593" s="121" t="s">
        <v>2496</v>
      </c>
      <c r="AJ593" s="121" t="s">
        <v>2496</v>
      </c>
      <c r="AK593" s="121" t="s">
        <v>2496</v>
      </c>
      <c r="AL593" s="121" t="s">
        <v>2496</v>
      </c>
      <c r="AM593" s="121" t="s">
        <v>8</v>
      </c>
      <c r="AN593" s="121" t="s">
        <v>116</v>
      </c>
      <c r="AO593" s="121" t="s">
        <v>140</v>
      </c>
      <c r="AP593" s="121" t="s">
        <v>143</v>
      </c>
      <c r="AQ593" s="121" t="s">
        <v>151</v>
      </c>
      <c r="AR593" s="121" t="s">
        <v>4539</v>
      </c>
      <c r="AS593" s="121"/>
      <c r="AT593" s="121" t="s">
        <v>6623</v>
      </c>
      <c r="AU593" s="121">
        <v>3222934816</v>
      </c>
      <c r="AV593" s="121">
        <v>3203738847</v>
      </c>
      <c r="AW593" s="121">
        <v>1</v>
      </c>
      <c r="AX593" s="121" t="s">
        <v>135</v>
      </c>
      <c r="AY593" s="121" t="s">
        <v>2495</v>
      </c>
      <c r="AZ593" s="123" t="s">
        <v>3592</v>
      </c>
      <c r="BA593" s="121" t="s">
        <v>2496</v>
      </c>
      <c r="BB593" s="121" t="s">
        <v>2496</v>
      </c>
      <c r="BC593" s="121" t="s">
        <v>3607</v>
      </c>
      <c r="BD593" s="121"/>
      <c r="BE593" s="121" t="s">
        <v>2440</v>
      </c>
      <c r="BF593" s="121" t="s">
        <v>2</v>
      </c>
      <c r="BG593" s="121">
        <v>38287179</v>
      </c>
      <c r="BH593" s="121" t="s">
        <v>6624</v>
      </c>
      <c r="BI593" s="121" t="s">
        <v>3930</v>
      </c>
      <c r="BJ593" s="121" t="s">
        <v>4207</v>
      </c>
      <c r="BK593" s="121" t="s">
        <v>3737</v>
      </c>
      <c r="BL593" s="122">
        <v>27355</v>
      </c>
      <c r="BM593" s="121" t="s">
        <v>8</v>
      </c>
      <c r="BN593" s="121" t="s">
        <v>116</v>
      </c>
      <c r="BO593" s="121" t="s">
        <v>116</v>
      </c>
      <c r="BP593" s="121" t="s">
        <v>2</v>
      </c>
      <c r="BQ593" s="121">
        <v>1023012615</v>
      </c>
      <c r="BR593" s="121" t="s">
        <v>6625</v>
      </c>
      <c r="BS593" s="122"/>
      <c r="BT593" s="121" t="s">
        <v>4039</v>
      </c>
      <c r="BU593" s="121" t="s">
        <v>3805</v>
      </c>
      <c r="BV593" s="122">
        <v>35163</v>
      </c>
      <c r="BW593" s="120">
        <f t="shared" ref="BW593:BW657" ca="1" si="57">+IF(BV593&gt;0,DATEDIF(BV593,$B$1,"y"),"")</f>
        <v>26</v>
      </c>
      <c r="BX593" s="124" t="s">
        <v>8</v>
      </c>
      <c r="BY593" s="124" t="s">
        <v>21</v>
      </c>
      <c r="BZ593" s="124" t="s">
        <v>118</v>
      </c>
      <c r="CA593" s="121" t="s">
        <v>2</v>
      </c>
      <c r="CB593" s="121">
        <v>1000065046</v>
      </c>
      <c r="CC593" s="121" t="s">
        <v>3933</v>
      </c>
      <c r="CD593" s="121" t="s">
        <v>6626</v>
      </c>
      <c r="CE593" s="121" t="s">
        <v>3746</v>
      </c>
      <c r="CF593" s="121" t="s">
        <v>4207</v>
      </c>
      <c r="CG593" s="122">
        <v>37174</v>
      </c>
      <c r="CH593" s="120">
        <f t="shared" ca="1" si="56"/>
        <v>21</v>
      </c>
      <c r="CI593" s="124" t="s">
        <v>8</v>
      </c>
      <c r="CJ593" s="124" t="s">
        <v>116</v>
      </c>
      <c r="CK593" s="124" t="s">
        <v>116</v>
      </c>
      <c r="CL593" s="121" t="s">
        <v>2443</v>
      </c>
      <c r="CM593" s="121" t="s">
        <v>2457</v>
      </c>
      <c r="CN593" s="121" t="s">
        <v>2495</v>
      </c>
      <c r="CO593" s="122">
        <v>44782</v>
      </c>
      <c r="CP593" s="121" t="s">
        <v>2495</v>
      </c>
      <c r="CQ593" s="121" t="s">
        <v>2495</v>
      </c>
      <c r="CR593" s="121">
        <v>1</v>
      </c>
      <c r="CS593" s="121" t="s">
        <v>2496</v>
      </c>
      <c r="CT593" s="121" t="s">
        <v>4082</v>
      </c>
      <c r="CU593" s="121"/>
      <c r="CV593" s="121">
        <v>40</v>
      </c>
      <c r="CW593" s="121">
        <v>3200</v>
      </c>
      <c r="CX593" s="121">
        <v>47</v>
      </c>
      <c r="CY593" s="121" t="s">
        <v>2495</v>
      </c>
      <c r="CZ593" s="121">
        <v>1</v>
      </c>
      <c r="DA593" s="121">
        <v>1</v>
      </c>
      <c r="DB593" s="121"/>
      <c r="DC593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93" s="121"/>
    </row>
    <row r="594" spans="1:108" ht="45" customHeight="1" x14ac:dyDescent="0.3">
      <c r="A594" s="120">
        <v>1023048476</v>
      </c>
      <c r="B594" s="121" t="s">
        <v>2427</v>
      </c>
      <c r="C594" s="81">
        <v>44838</v>
      </c>
      <c r="D594" s="122"/>
      <c r="E594" s="120"/>
      <c r="F594" s="120"/>
      <c r="G594" s="120"/>
      <c r="H594" s="120" t="s">
        <v>4102</v>
      </c>
      <c r="I594" s="120" t="s">
        <v>6747</v>
      </c>
      <c r="J594" s="121" t="str">
        <f>VLOOKUP(MATRIZ_PRINCIPAL_USUARIOS[[#This Row],[DUPLA]],DUPLAS[],2,0)</f>
        <v>EMILCE SANCHEZ - MARTHA PACASUCA</v>
      </c>
      <c r="K594" s="121" t="s">
        <v>1</v>
      </c>
      <c r="L594" s="121" t="s">
        <v>6627</v>
      </c>
      <c r="M594" s="121" t="s">
        <v>3811</v>
      </c>
      <c r="N594" s="121" t="s">
        <v>2722</v>
      </c>
      <c r="O594" s="121" t="s">
        <v>2722</v>
      </c>
      <c r="P594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ALIZON VANESSA MOSQUERA MOSQUERA</v>
      </c>
      <c r="Q594" s="122">
        <v>44668</v>
      </c>
      <c r="R594" s="120">
        <f t="shared" ca="1" si="53"/>
        <v>0</v>
      </c>
      <c r="S594" s="120">
        <f t="shared" ca="1" si="54"/>
        <v>10</v>
      </c>
      <c r="T594" s="120">
        <f t="shared" ca="1" si="55"/>
        <v>26</v>
      </c>
      <c r="U594" s="121" t="str">
        <f ca="1">IF(MATRIZ_PRINCIPAL_USUARIOS[[#This Row],[FECHA DE NACIMIENTO]]&gt;0,CONCATENATE(R594," AÑOS ",S594," MESES ",T594," DIAS "),"")</f>
        <v xml:space="preserve">0 AÑOS 10 MESES 26 DIAS </v>
      </c>
      <c r="V594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4" s="121" t="s">
        <v>130</v>
      </c>
      <c r="X594" s="121" t="s">
        <v>8</v>
      </c>
      <c r="Y594" s="121" t="s">
        <v>116</v>
      </c>
      <c r="Z594" s="121" t="s">
        <v>116</v>
      </c>
      <c r="AA594" s="121" t="s">
        <v>2496</v>
      </c>
      <c r="AB594" s="121" t="s">
        <v>2496</v>
      </c>
      <c r="AC594" s="121"/>
      <c r="AD594" s="121" t="s">
        <v>2518</v>
      </c>
      <c r="AE594" s="121"/>
      <c r="AF594" s="121" t="s">
        <v>2496</v>
      </c>
      <c r="AG594" s="121" t="s">
        <v>2496</v>
      </c>
      <c r="AH594" s="121" t="s">
        <v>2496</v>
      </c>
      <c r="AI594" s="121" t="s">
        <v>2496</v>
      </c>
      <c r="AJ594" s="121" t="s">
        <v>2496</v>
      </c>
      <c r="AK594" s="121" t="s">
        <v>2496</v>
      </c>
      <c r="AL594" s="121" t="s">
        <v>2496</v>
      </c>
      <c r="AM594" s="121" t="s">
        <v>8</v>
      </c>
      <c r="AN594" s="121" t="s">
        <v>116</v>
      </c>
      <c r="AO594" s="121" t="s">
        <v>140</v>
      </c>
      <c r="AP594" s="121" t="s">
        <v>143</v>
      </c>
      <c r="AQ594" s="121" t="s">
        <v>151</v>
      </c>
      <c r="AR594" s="121" t="s">
        <v>4539</v>
      </c>
      <c r="AS594" s="121"/>
      <c r="AT594" s="121" t="s">
        <v>6628</v>
      </c>
      <c r="AU594" s="121">
        <v>3209516063</v>
      </c>
      <c r="AV594" s="121"/>
      <c r="AW594" s="121">
        <v>1</v>
      </c>
      <c r="AX594" s="121" t="s">
        <v>135</v>
      </c>
      <c r="AY594" s="121" t="s">
        <v>2496</v>
      </c>
      <c r="AZ594" s="123" t="s">
        <v>3592</v>
      </c>
      <c r="BA594" s="121" t="s">
        <v>2496</v>
      </c>
      <c r="BB594" s="121" t="s">
        <v>2496</v>
      </c>
      <c r="BC594" s="121" t="s">
        <v>3607</v>
      </c>
      <c r="BD594" s="121"/>
      <c r="BE594" s="121" t="s">
        <v>2438</v>
      </c>
      <c r="BF594" s="121" t="s">
        <v>2</v>
      </c>
      <c r="BG594" s="121">
        <v>1022974438</v>
      </c>
      <c r="BH594" s="121" t="s">
        <v>6629</v>
      </c>
      <c r="BI594" s="121" t="s">
        <v>6630</v>
      </c>
      <c r="BJ594" s="121" t="s">
        <v>4220</v>
      </c>
      <c r="BK594" s="121" t="s">
        <v>3805</v>
      </c>
      <c r="BL594" s="122">
        <v>36186</v>
      </c>
      <c r="BM594" s="121" t="s">
        <v>8</v>
      </c>
      <c r="BN594" s="121" t="s">
        <v>116</v>
      </c>
      <c r="BO594" s="121" t="s">
        <v>116</v>
      </c>
      <c r="BP594" s="121"/>
      <c r="BQ594" s="121"/>
      <c r="BR594" s="121"/>
      <c r="BS594" s="122"/>
      <c r="BT594" s="121"/>
      <c r="BU594" s="121"/>
      <c r="BV594" s="122"/>
      <c r="BW594" s="120" t="str">
        <f t="shared" si="57"/>
        <v/>
      </c>
      <c r="BX594" s="124"/>
      <c r="BY594" s="124"/>
      <c r="BZ594" s="124"/>
      <c r="CA594" s="121" t="s">
        <v>2</v>
      </c>
      <c r="CB594" s="121">
        <v>1022926666</v>
      </c>
      <c r="CC594" s="121" t="s">
        <v>3742</v>
      </c>
      <c r="CD594" s="121" t="s">
        <v>3743</v>
      </c>
      <c r="CE594" s="121" t="s">
        <v>2722</v>
      </c>
      <c r="CF594" s="121" t="s">
        <v>2722</v>
      </c>
      <c r="CG594" s="122">
        <v>38207</v>
      </c>
      <c r="CH594" s="120">
        <f t="shared" ca="1" si="56"/>
        <v>18</v>
      </c>
      <c r="CI594" s="124" t="s">
        <v>8</v>
      </c>
      <c r="CJ594" s="124" t="s">
        <v>116</v>
      </c>
      <c r="CK594" s="124" t="s">
        <v>116</v>
      </c>
      <c r="CL594" s="121" t="s">
        <v>2443</v>
      </c>
      <c r="CM594" s="121" t="s">
        <v>2457</v>
      </c>
      <c r="CN594" s="121" t="s">
        <v>2495</v>
      </c>
      <c r="CO594" s="122">
        <v>44719</v>
      </c>
      <c r="CP594" s="121" t="s">
        <v>2495</v>
      </c>
      <c r="CQ594" s="121" t="s">
        <v>2495</v>
      </c>
      <c r="CR594" s="121">
        <v>1</v>
      </c>
      <c r="CS594" s="121" t="s">
        <v>2496</v>
      </c>
      <c r="CT594" s="121"/>
      <c r="CU594" s="121"/>
      <c r="CV594" s="121">
        <v>38</v>
      </c>
      <c r="CW594" s="121">
        <v>2835</v>
      </c>
      <c r="CX594" s="121">
        <v>51</v>
      </c>
      <c r="CY594" s="121" t="s">
        <v>2495</v>
      </c>
      <c r="CZ594" s="121">
        <v>4</v>
      </c>
      <c r="DA594" s="121">
        <v>4</v>
      </c>
      <c r="DB594" s="121"/>
      <c r="DC594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94" s="121"/>
    </row>
    <row r="595" spans="1:108" ht="45" customHeight="1" x14ac:dyDescent="0.3">
      <c r="A595" s="120">
        <v>1023045825</v>
      </c>
      <c r="B595" s="121" t="s">
        <v>2427</v>
      </c>
      <c r="C595" s="81">
        <v>44838</v>
      </c>
      <c r="D595" s="122"/>
      <c r="E595" s="120"/>
      <c r="F595" s="120"/>
      <c r="G595" s="120"/>
      <c r="H595" s="120" t="s">
        <v>4102</v>
      </c>
      <c r="I595" s="120" t="s">
        <v>6745</v>
      </c>
      <c r="J595" s="121" t="str">
        <f>VLOOKUP(MATRIZ_PRINCIPAL_USUARIOS[[#This Row],[DUPLA]],DUPLAS[],2,0)</f>
        <v>NIKOL MALES - ANDREA ROCIO</v>
      </c>
      <c r="K595" s="121" t="s">
        <v>1</v>
      </c>
      <c r="L595" s="121" t="s">
        <v>3792</v>
      </c>
      <c r="M595" s="121" t="s">
        <v>3843</v>
      </c>
      <c r="N595" s="121" t="s">
        <v>5906</v>
      </c>
      <c r="O595" s="121" t="s">
        <v>6631</v>
      </c>
      <c r="P59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LIAM JOEL QUINTERO AGUIAR</v>
      </c>
      <c r="Q595" s="122">
        <v>44150</v>
      </c>
      <c r="R595" s="120">
        <f t="shared" ca="1" si="53"/>
        <v>2</v>
      </c>
      <c r="S595" s="120">
        <f t="shared" ca="1" si="54"/>
        <v>4</v>
      </c>
      <c r="T595" s="120">
        <f t="shared" ca="1" si="55"/>
        <v>0</v>
      </c>
      <c r="U595" s="121" t="str">
        <f ca="1">IF(MATRIZ_PRINCIPAL_USUARIOS[[#This Row],[FECHA DE NACIMIENTO]]&gt;0,CONCATENATE(R595," AÑOS ",S595," MESES ",T595," DIAS "),"")</f>
        <v xml:space="preserve">2 AÑOS 4 MESES 0 DIAS </v>
      </c>
      <c r="V59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5" s="121" t="s">
        <v>129</v>
      </c>
      <c r="X595" s="121" t="s">
        <v>8</v>
      </c>
      <c r="Y595" s="121" t="s">
        <v>116</v>
      </c>
      <c r="Z595" s="121" t="s">
        <v>116</v>
      </c>
      <c r="AA595" s="121" t="s">
        <v>2496</v>
      </c>
      <c r="AB595" s="121" t="s">
        <v>2496</v>
      </c>
      <c r="AC595" s="121"/>
      <c r="AD595" s="121" t="s">
        <v>2518</v>
      </c>
      <c r="AE595" s="121"/>
      <c r="AF595" s="121" t="s">
        <v>2496</v>
      </c>
      <c r="AG595" s="121" t="s">
        <v>2496</v>
      </c>
      <c r="AH595" s="121" t="s">
        <v>2496</v>
      </c>
      <c r="AI595" s="121" t="s">
        <v>2496</v>
      </c>
      <c r="AJ595" s="121" t="s">
        <v>2496</v>
      </c>
      <c r="AK595" s="121" t="s">
        <v>2496</v>
      </c>
      <c r="AL595" s="121" t="s">
        <v>2496</v>
      </c>
      <c r="AM595" s="121" t="s">
        <v>8</v>
      </c>
      <c r="AN595" s="121" t="s">
        <v>116</v>
      </c>
      <c r="AO595" s="121" t="s">
        <v>140</v>
      </c>
      <c r="AP595" s="121" t="s">
        <v>143</v>
      </c>
      <c r="AQ595" s="121" t="s">
        <v>151</v>
      </c>
      <c r="AR595" s="121" t="s">
        <v>4539</v>
      </c>
      <c r="AS595" s="121"/>
      <c r="AT595" s="121" t="s">
        <v>6632</v>
      </c>
      <c r="AU595" s="121">
        <v>3229136015</v>
      </c>
      <c r="AV595" s="121">
        <v>3104343761</v>
      </c>
      <c r="AW595" s="121">
        <v>1</v>
      </c>
      <c r="AX595" s="121" t="s">
        <v>135</v>
      </c>
      <c r="AY595" s="121" t="s">
        <v>2495</v>
      </c>
      <c r="AZ595" s="123" t="s">
        <v>3603</v>
      </c>
      <c r="BA595" s="121" t="s">
        <v>2496</v>
      </c>
      <c r="BB595" s="121" t="s">
        <v>2496</v>
      </c>
      <c r="BC595" s="121" t="s">
        <v>3607</v>
      </c>
      <c r="BD595" s="121"/>
      <c r="BE595" s="121" t="s">
        <v>2440</v>
      </c>
      <c r="BF595" s="121" t="s">
        <v>2</v>
      </c>
      <c r="BG595" s="121">
        <v>28928455</v>
      </c>
      <c r="BH595" s="121" t="s">
        <v>6633</v>
      </c>
      <c r="BI595" s="121"/>
      <c r="BJ595" s="121" t="s">
        <v>4070</v>
      </c>
      <c r="BK595" s="121" t="s">
        <v>3778</v>
      </c>
      <c r="BL595" s="122">
        <v>23628</v>
      </c>
      <c r="BM595" s="121" t="s">
        <v>8</v>
      </c>
      <c r="BN595" s="121" t="s">
        <v>40</v>
      </c>
      <c r="BO595" s="121" t="s">
        <v>3135</v>
      </c>
      <c r="BP595" s="121" t="s">
        <v>2</v>
      </c>
      <c r="BQ595" s="121">
        <v>1031183042</v>
      </c>
      <c r="BR595" s="121" t="s">
        <v>5714</v>
      </c>
      <c r="BS595" s="122" t="s">
        <v>3985</v>
      </c>
      <c r="BT595" s="121" t="s">
        <v>5906</v>
      </c>
      <c r="BU595" s="121" t="s">
        <v>6475</v>
      </c>
      <c r="BV595" s="122">
        <v>36475</v>
      </c>
      <c r="BW595" s="120">
        <f t="shared" ca="1" si="57"/>
        <v>23</v>
      </c>
      <c r="BX595" s="124" t="s">
        <v>8</v>
      </c>
      <c r="BY595" s="124" t="s">
        <v>116</v>
      </c>
      <c r="BZ595" s="124" t="s">
        <v>116</v>
      </c>
      <c r="CA595" s="121" t="s">
        <v>2</v>
      </c>
      <c r="CB595" s="121">
        <v>1023017400</v>
      </c>
      <c r="CC595" s="121" t="s">
        <v>6634</v>
      </c>
      <c r="CD595" s="121"/>
      <c r="CE595" s="121" t="s">
        <v>6631</v>
      </c>
      <c r="CF595" s="121" t="s">
        <v>4070</v>
      </c>
      <c r="CG595" s="122">
        <v>35392</v>
      </c>
      <c r="CH595" s="120">
        <f t="shared" ca="1" si="56"/>
        <v>26</v>
      </c>
      <c r="CI595" s="124" t="s">
        <v>8</v>
      </c>
      <c r="CJ595" s="124" t="s">
        <v>26</v>
      </c>
      <c r="CK595" s="124" t="s">
        <v>3428</v>
      </c>
      <c r="CL595" s="121" t="s">
        <v>2444</v>
      </c>
      <c r="CM595" s="121" t="s">
        <v>2468</v>
      </c>
      <c r="CN595" s="121" t="s">
        <v>2495</v>
      </c>
      <c r="CO595" s="122">
        <v>44617</v>
      </c>
      <c r="CP595" s="121" t="s">
        <v>2495</v>
      </c>
      <c r="CQ595" s="121" t="s">
        <v>2495</v>
      </c>
      <c r="CR595" s="121">
        <v>1</v>
      </c>
      <c r="CS595" s="121" t="s">
        <v>2496</v>
      </c>
      <c r="CT595" s="121" t="s">
        <v>4082</v>
      </c>
      <c r="CU595" s="121" t="s">
        <v>4082</v>
      </c>
      <c r="CV595" s="121">
        <v>40</v>
      </c>
      <c r="CW595" s="121">
        <v>3605</v>
      </c>
      <c r="CX595" s="121">
        <v>51</v>
      </c>
      <c r="CY595" s="121" t="s">
        <v>2496</v>
      </c>
      <c r="CZ595" s="121">
        <v>6</v>
      </c>
      <c r="DA595" s="121">
        <v>8</v>
      </c>
      <c r="DB595" s="121"/>
      <c r="DC595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5" s="121"/>
    </row>
    <row r="596" spans="1:108" ht="45" customHeight="1" x14ac:dyDescent="0.3">
      <c r="A596" s="120">
        <v>1010252066</v>
      </c>
      <c r="B596" s="121" t="s">
        <v>2427</v>
      </c>
      <c r="C596" s="81">
        <v>44838</v>
      </c>
      <c r="D596" s="122"/>
      <c r="E596" s="120"/>
      <c r="F596" s="120"/>
      <c r="G596" s="120"/>
      <c r="H596" s="120" t="s">
        <v>4102</v>
      </c>
      <c r="I596" s="120" t="s">
        <v>6747</v>
      </c>
      <c r="J596" s="121" t="str">
        <f>VLOOKUP(MATRIZ_PRINCIPAL_USUARIOS[[#This Row],[DUPLA]],DUPLAS[],2,0)</f>
        <v>EMILCE SANCHEZ - MARTHA PACASUCA</v>
      </c>
      <c r="K596" s="121" t="s">
        <v>1</v>
      </c>
      <c r="L596" s="121" t="s">
        <v>6635</v>
      </c>
      <c r="M596" s="121" t="s">
        <v>6636</v>
      </c>
      <c r="N596" s="121" t="s">
        <v>6637</v>
      </c>
      <c r="O596" s="121" t="s">
        <v>3945</v>
      </c>
      <c r="P59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MARA  ALEJANDRA  BALLEN  DAZA</v>
      </c>
      <c r="Q596" s="122">
        <v>44400</v>
      </c>
      <c r="R596" s="120">
        <f t="shared" ca="1" si="53"/>
        <v>1</v>
      </c>
      <c r="S596" s="120">
        <f t="shared" ca="1" si="54"/>
        <v>7</v>
      </c>
      <c r="T596" s="120">
        <f t="shared" ca="1" si="55"/>
        <v>20</v>
      </c>
      <c r="U596" s="121" t="str">
        <f ca="1">IF(MATRIZ_PRINCIPAL_USUARIOS[[#This Row],[FECHA DE NACIMIENTO]]&gt;0,CONCATENATE(R596," AÑOS ",S596," MESES ",T596," DIAS "),"")</f>
        <v xml:space="preserve">1 AÑOS 7 MESES 20 DIAS </v>
      </c>
      <c r="V59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6" s="121" t="s">
        <v>130</v>
      </c>
      <c r="X596" s="121" t="s">
        <v>8</v>
      </c>
      <c r="Y596" s="121" t="s">
        <v>116</v>
      </c>
      <c r="Z596" s="121" t="s">
        <v>116</v>
      </c>
      <c r="AA596" s="121" t="s">
        <v>2496</v>
      </c>
      <c r="AB596" s="121" t="s">
        <v>2496</v>
      </c>
      <c r="AC596" s="121"/>
      <c r="AD596" s="121" t="s">
        <v>2518</v>
      </c>
      <c r="AE596" s="121"/>
      <c r="AF596" s="121" t="s">
        <v>2496</v>
      </c>
      <c r="AG596" s="121" t="s">
        <v>2496</v>
      </c>
      <c r="AH596" s="121" t="s">
        <v>2496</v>
      </c>
      <c r="AI596" s="121" t="s">
        <v>2496</v>
      </c>
      <c r="AJ596" s="121" t="s">
        <v>2496</v>
      </c>
      <c r="AK596" s="121" t="s">
        <v>2496</v>
      </c>
      <c r="AL596" s="121" t="s">
        <v>2496</v>
      </c>
      <c r="AM596" s="121" t="s">
        <v>8</v>
      </c>
      <c r="AN596" s="121" t="s">
        <v>116</v>
      </c>
      <c r="AO596" s="121" t="s">
        <v>140</v>
      </c>
      <c r="AP596" s="121" t="s">
        <v>143</v>
      </c>
      <c r="AQ596" s="121" t="s">
        <v>151</v>
      </c>
      <c r="AR596" s="121" t="s">
        <v>4539</v>
      </c>
      <c r="AS596" s="121"/>
      <c r="AT596" s="121" t="s">
        <v>6638</v>
      </c>
      <c r="AU596" s="121">
        <v>3144749302</v>
      </c>
      <c r="AV596" s="121"/>
      <c r="AW596" s="121">
        <v>1</v>
      </c>
      <c r="AX596" s="121" t="s">
        <v>135</v>
      </c>
      <c r="AY596" s="121" t="s">
        <v>2495</v>
      </c>
      <c r="AZ596" s="123" t="s">
        <v>3594</v>
      </c>
      <c r="BA596" s="121" t="s">
        <v>2496</v>
      </c>
      <c r="BB596" s="121" t="s">
        <v>2496</v>
      </c>
      <c r="BC596" s="121" t="s">
        <v>3607</v>
      </c>
      <c r="BD596" s="121"/>
      <c r="BE596" s="121" t="s">
        <v>2434</v>
      </c>
      <c r="BF596" s="121" t="s">
        <v>2</v>
      </c>
      <c r="BG596" s="121">
        <v>1023022593</v>
      </c>
      <c r="BH596" s="121" t="s">
        <v>6639</v>
      </c>
      <c r="BI596" s="121" t="s">
        <v>3930</v>
      </c>
      <c r="BJ596" s="121" t="s">
        <v>6640</v>
      </c>
      <c r="BK596" s="121" t="s">
        <v>2721</v>
      </c>
      <c r="BL596" s="122">
        <v>35611</v>
      </c>
      <c r="BM596" s="121" t="s">
        <v>8</v>
      </c>
      <c r="BN596" s="121" t="s">
        <v>116</v>
      </c>
      <c r="BO596" s="121" t="s">
        <v>116</v>
      </c>
      <c r="BP596" s="121" t="s">
        <v>2</v>
      </c>
      <c r="BQ596" s="121">
        <v>1030589593</v>
      </c>
      <c r="BR596" s="121" t="s">
        <v>4001</v>
      </c>
      <c r="BS596" s="122" t="s">
        <v>4704</v>
      </c>
      <c r="BT596" s="121" t="s">
        <v>6641</v>
      </c>
      <c r="BU596" s="121" t="s">
        <v>6642</v>
      </c>
      <c r="BV596" s="122">
        <v>33320</v>
      </c>
      <c r="BW596" s="120">
        <f t="shared" ca="1" si="57"/>
        <v>31</v>
      </c>
      <c r="BX596" s="124" t="s">
        <v>8</v>
      </c>
      <c r="BY596" s="124" t="s">
        <v>116</v>
      </c>
      <c r="BZ596" s="124" t="s">
        <v>116</v>
      </c>
      <c r="CA596" s="121" t="s">
        <v>2</v>
      </c>
      <c r="CB596" s="121">
        <v>1023022593</v>
      </c>
      <c r="CC596" s="121" t="s">
        <v>6639</v>
      </c>
      <c r="CD596" s="121" t="s">
        <v>3930</v>
      </c>
      <c r="CE596" s="121" t="s">
        <v>6640</v>
      </c>
      <c r="CF596" s="121" t="s">
        <v>2721</v>
      </c>
      <c r="CG596" s="122">
        <v>35611</v>
      </c>
      <c r="CH596" s="120">
        <f t="shared" ca="1" si="56"/>
        <v>25</v>
      </c>
      <c r="CI596" s="124" t="s">
        <v>8</v>
      </c>
      <c r="CJ596" s="124" t="s">
        <v>116</v>
      </c>
      <c r="CK596" s="124" t="s">
        <v>116</v>
      </c>
      <c r="CL596" s="121" t="s">
        <v>2444</v>
      </c>
      <c r="CM596" s="121" t="s">
        <v>2468</v>
      </c>
      <c r="CN596" s="121" t="s">
        <v>2495</v>
      </c>
      <c r="CO596" s="122">
        <v>44618</v>
      </c>
      <c r="CP596" s="121" t="s">
        <v>2495</v>
      </c>
      <c r="CQ596" s="121" t="s">
        <v>2495</v>
      </c>
      <c r="CR596" s="121">
        <v>1</v>
      </c>
      <c r="CS596" s="121" t="s">
        <v>2496</v>
      </c>
      <c r="CT596" s="121"/>
      <c r="CU596" s="121"/>
      <c r="CV596" s="121">
        <v>40</v>
      </c>
      <c r="CW596" s="121">
        <v>3285</v>
      </c>
      <c r="CX596" s="121">
        <v>50</v>
      </c>
      <c r="CY596" s="121" t="s">
        <v>2495</v>
      </c>
      <c r="CZ596" s="121">
        <v>5</v>
      </c>
      <c r="DA596" s="121">
        <v>5</v>
      </c>
      <c r="DB596" s="121"/>
      <c r="DC596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6" s="121"/>
    </row>
    <row r="597" spans="1:108" ht="45" customHeight="1" x14ac:dyDescent="0.3">
      <c r="A597" s="159">
        <v>1243861071</v>
      </c>
      <c r="B597" s="121" t="s">
        <v>2428</v>
      </c>
      <c r="C597" s="81">
        <v>44838</v>
      </c>
      <c r="D597" s="122">
        <v>44846</v>
      </c>
      <c r="E597" s="120"/>
      <c r="F597" s="120" t="e">
        <f>VLOOKUP(MATRIZ_PRINCIPAL_USUARIOS[[#This Row],[NOMBRE COMPLETO]],$E$659:$E$682,1,0)</f>
        <v>#N/A</v>
      </c>
      <c r="G597" s="120"/>
      <c r="H597" s="120" t="s">
        <v>4102</v>
      </c>
      <c r="I597" s="120" t="s">
        <v>6745</v>
      </c>
      <c r="J597" s="121" t="str">
        <f>VLOOKUP(MATRIZ_PRINCIPAL_USUARIOS[[#This Row],[DUPLA]],DUPLAS[],2,0)</f>
        <v>NIKOL MALES - ANDREA ROCIO</v>
      </c>
      <c r="K597" s="121" t="s">
        <v>1</v>
      </c>
      <c r="L597" s="121" t="s">
        <v>6643</v>
      </c>
      <c r="M597" s="121" t="s">
        <v>2620</v>
      </c>
      <c r="N597" s="121" t="s">
        <v>3837</v>
      </c>
      <c r="O597" s="121" t="s">
        <v>4979</v>
      </c>
      <c r="P59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ANTONY SANTIAGO SIERRA MURCIA</v>
      </c>
      <c r="Q597" s="122">
        <v>44694</v>
      </c>
      <c r="R597" s="120">
        <f t="shared" ca="1" si="53"/>
        <v>0</v>
      </c>
      <c r="S597" s="120">
        <f t="shared" ca="1" si="54"/>
        <v>10</v>
      </c>
      <c r="T597" s="120">
        <f t="shared" ca="1" si="55"/>
        <v>2</v>
      </c>
      <c r="U597" s="121" t="str">
        <f ca="1">IF(MATRIZ_PRINCIPAL_USUARIOS[[#This Row],[FECHA DE NACIMIENTO]]&gt;0,CONCATENATE(R597," AÑOS ",S597," MESES ",T597," DIAS "),"")</f>
        <v xml:space="preserve">0 AÑOS 10 MESES 2 DIAS </v>
      </c>
      <c r="V59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7" s="121" t="s">
        <v>129</v>
      </c>
      <c r="X597" s="121" t="s">
        <v>8</v>
      </c>
      <c r="Y597" s="121" t="s">
        <v>116</v>
      </c>
      <c r="Z597" s="121" t="s">
        <v>116</v>
      </c>
      <c r="AA597" s="121" t="s">
        <v>2496</v>
      </c>
      <c r="AB597" s="121" t="s">
        <v>2496</v>
      </c>
      <c r="AC597" s="121"/>
      <c r="AD597" s="121" t="s">
        <v>2518</v>
      </c>
      <c r="AE597" s="121"/>
      <c r="AF597" s="121" t="s">
        <v>2496</v>
      </c>
      <c r="AG597" s="121" t="s">
        <v>2496</v>
      </c>
      <c r="AH597" s="121" t="s">
        <v>2496</v>
      </c>
      <c r="AI597" s="121" t="s">
        <v>2496</v>
      </c>
      <c r="AJ597" s="121" t="s">
        <v>2496</v>
      </c>
      <c r="AK597" s="121" t="s">
        <v>2496</v>
      </c>
      <c r="AL597" s="121" t="s">
        <v>2496</v>
      </c>
      <c r="AM597" s="121" t="s">
        <v>8</v>
      </c>
      <c r="AN597" s="121" t="s">
        <v>116</v>
      </c>
      <c r="AO597" s="121" t="s">
        <v>140</v>
      </c>
      <c r="AP597" s="121" t="s">
        <v>143</v>
      </c>
      <c r="AQ597" s="121" t="s">
        <v>151</v>
      </c>
      <c r="AR597" s="121" t="s">
        <v>4539</v>
      </c>
      <c r="AS597" s="121"/>
      <c r="AT597" s="121" t="s">
        <v>6644</v>
      </c>
      <c r="AU597" s="121">
        <v>3224479723</v>
      </c>
      <c r="AV597" s="121">
        <v>3143212236</v>
      </c>
      <c r="AW597" s="121">
        <v>1</v>
      </c>
      <c r="AX597" s="121" t="s">
        <v>135</v>
      </c>
      <c r="AY597" s="121" t="s">
        <v>2495</v>
      </c>
      <c r="AZ597" s="123" t="s">
        <v>3602</v>
      </c>
      <c r="BA597" s="121" t="s">
        <v>2496</v>
      </c>
      <c r="BB597" s="121" t="s">
        <v>2496</v>
      </c>
      <c r="BC597" s="121" t="s">
        <v>3607</v>
      </c>
      <c r="BD597" s="121" t="s">
        <v>2496</v>
      </c>
      <c r="BE597" s="121" t="s">
        <v>2434</v>
      </c>
      <c r="BF597" s="121" t="s">
        <v>2</v>
      </c>
      <c r="BG597" s="121">
        <v>1023024679</v>
      </c>
      <c r="BH597" s="121" t="s">
        <v>5962</v>
      </c>
      <c r="BI597" s="121" t="s">
        <v>5788</v>
      </c>
      <c r="BJ597" s="121" t="s">
        <v>4979</v>
      </c>
      <c r="BK597" s="121" t="s">
        <v>2725</v>
      </c>
      <c r="BL597" s="122">
        <v>35719</v>
      </c>
      <c r="BM597" s="121" t="s">
        <v>8</v>
      </c>
      <c r="BN597" s="121" t="s">
        <v>116</v>
      </c>
      <c r="BO597" s="121" t="s">
        <v>116</v>
      </c>
      <c r="BP597" s="121" t="s">
        <v>2</v>
      </c>
      <c r="BQ597" s="121">
        <v>1023005490</v>
      </c>
      <c r="BR597" s="121" t="s">
        <v>3960</v>
      </c>
      <c r="BS597" s="122" t="s">
        <v>3864</v>
      </c>
      <c r="BT597" s="121" t="s">
        <v>3837</v>
      </c>
      <c r="BU597" s="121" t="s">
        <v>6645</v>
      </c>
      <c r="BV597" s="122">
        <v>34874</v>
      </c>
      <c r="BW597" s="120">
        <f t="shared" ca="1" si="57"/>
        <v>27</v>
      </c>
      <c r="BX597" s="124" t="s">
        <v>8</v>
      </c>
      <c r="BY597" s="124" t="s">
        <v>116</v>
      </c>
      <c r="BZ597" s="124" t="s">
        <v>116</v>
      </c>
      <c r="CA597" s="121" t="s">
        <v>2</v>
      </c>
      <c r="CB597" s="121">
        <v>1023024679</v>
      </c>
      <c r="CC597" s="121" t="s">
        <v>5962</v>
      </c>
      <c r="CD597" s="121" t="s">
        <v>5788</v>
      </c>
      <c r="CE597" s="121" t="s">
        <v>4979</v>
      </c>
      <c r="CF597" s="121" t="s">
        <v>2725</v>
      </c>
      <c r="CG597" s="122">
        <v>35719</v>
      </c>
      <c r="CH597" s="120">
        <f t="shared" ca="1" si="56"/>
        <v>25</v>
      </c>
      <c r="CI597" s="124" t="s">
        <v>8</v>
      </c>
      <c r="CJ597" s="124" t="s">
        <v>116</v>
      </c>
      <c r="CK597" s="124" t="s">
        <v>116</v>
      </c>
      <c r="CL597" s="121" t="s">
        <v>2443</v>
      </c>
      <c r="CM597" s="121" t="s">
        <v>2468</v>
      </c>
      <c r="CN597" s="121" t="s">
        <v>2495</v>
      </c>
      <c r="CO597" s="122">
        <v>44713</v>
      </c>
      <c r="CP597" s="121" t="s">
        <v>2495</v>
      </c>
      <c r="CQ597" s="121" t="s">
        <v>2495</v>
      </c>
      <c r="CR597" s="121">
        <v>1</v>
      </c>
      <c r="CS597" s="121" t="s">
        <v>2496</v>
      </c>
      <c r="CT597" s="121" t="s">
        <v>4082</v>
      </c>
      <c r="CU597" s="121"/>
      <c r="CV597" s="121"/>
      <c r="CW597" s="121">
        <v>3240</v>
      </c>
      <c r="CX597" s="121">
        <v>50</v>
      </c>
      <c r="CY597" s="121" t="s">
        <v>2495</v>
      </c>
      <c r="CZ597" s="121">
        <v>1</v>
      </c>
      <c r="DA597" s="121">
        <v>1</v>
      </c>
      <c r="DB597" s="121"/>
      <c r="DC59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597" s="121"/>
    </row>
    <row r="598" spans="1:108" ht="45" customHeight="1" x14ac:dyDescent="0.3">
      <c r="A598" s="120">
        <v>1243860096</v>
      </c>
      <c r="B598" s="121" t="s">
        <v>2427</v>
      </c>
      <c r="C598" s="81">
        <v>44838</v>
      </c>
      <c r="D598" s="122"/>
      <c r="E598" s="120"/>
      <c r="F598" s="120"/>
      <c r="G598" s="120"/>
      <c r="H598" s="120" t="s">
        <v>4102</v>
      </c>
      <c r="I598" s="120" t="s">
        <v>6745</v>
      </c>
      <c r="J598" s="121" t="str">
        <f>VLOOKUP(MATRIZ_PRINCIPAL_USUARIOS[[#This Row],[DUPLA]],DUPLAS[],2,0)</f>
        <v>NIKOL MALES - ANDREA ROCIO</v>
      </c>
      <c r="K598" s="121" t="s">
        <v>1</v>
      </c>
      <c r="L598" s="121" t="s">
        <v>6646</v>
      </c>
      <c r="M598" s="121" t="s">
        <v>3819</v>
      </c>
      <c r="N598" s="121" t="s">
        <v>3830</v>
      </c>
      <c r="O598" s="121" t="s">
        <v>5635</v>
      </c>
      <c r="P598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DAILYN SALOME QUIROGA GUIZA</v>
      </c>
      <c r="Q598" s="122">
        <v>44256</v>
      </c>
      <c r="R598" s="120">
        <f t="shared" ca="1" si="53"/>
        <v>2</v>
      </c>
      <c r="S598" s="120">
        <f t="shared" ca="1" si="54"/>
        <v>0</v>
      </c>
      <c r="T598" s="120">
        <f t="shared" ca="1" si="55"/>
        <v>14</v>
      </c>
      <c r="U598" s="121" t="str">
        <f ca="1">IF(MATRIZ_PRINCIPAL_USUARIOS[[#This Row],[FECHA DE NACIMIENTO]]&gt;0,CONCATENATE(R598," AÑOS ",S598," MESES ",T598," DIAS "),"")</f>
        <v xml:space="preserve">2 AÑOS 0 MESES 14 DIAS </v>
      </c>
      <c r="V598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8" s="121" t="s">
        <v>130</v>
      </c>
      <c r="X598" s="121" t="s">
        <v>8</v>
      </c>
      <c r="Y598" s="121" t="s">
        <v>116</v>
      </c>
      <c r="Z598" s="121" t="s">
        <v>116</v>
      </c>
      <c r="AA598" s="121" t="s">
        <v>2496</v>
      </c>
      <c r="AB598" s="121" t="s">
        <v>2496</v>
      </c>
      <c r="AC598" s="121"/>
      <c r="AD598" s="121" t="s">
        <v>2518</v>
      </c>
      <c r="AE598" s="121"/>
      <c r="AF598" s="121" t="s">
        <v>2496</v>
      </c>
      <c r="AG598" s="121" t="s">
        <v>2496</v>
      </c>
      <c r="AH598" s="121" t="s">
        <v>2496</v>
      </c>
      <c r="AI598" s="121" t="s">
        <v>2496</v>
      </c>
      <c r="AJ598" s="121" t="s">
        <v>2496</v>
      </c>
      <c r="AK598" s="121" t="s">
        <v>2496</v>
      </c>
      <c r="AL598" s="121" t="s">
        <v>2496</v>
      </c>
      <c r="AM598" s="121" t="s">
        <v>8</v>
      </c>
      <c r="AN598" s="121" t="s">
        <v>116</v>
      </c>
      <c r="AO598" s="121" t="s">
        <v>140</v>
      </c>
      <c r="AP598" s="121" t="s">
        <v>143</v>
      </c>
      <c r="AQ598" s="121" t="s">
        <v>151</v>
      </c>
      <c r="AR598" s="121" t="s">
        <v>4102</v>
      </c>
      <c r="AS598" s="121"/>
      <c r="AT598" s="121" t="s">
        <v>6647</v>
      </c>
      <c r="AU598" s="121">
        <v>3108526716</v>
      </c>
      <c r="AV598" s="121">
        <v>3013541108</v>
      </c>
      <c r="AW598" s="121">
        <v>1</v>
      </c>
      <c r="AX598" s="121" t="s">
        <v>135</v>
      </c>
      <c r="AY598" s="121" t="s">
        <v>2495</v>
      </c>
      <c r="AZ598" s="123" t="s">
        <v>3594</v>
      </c>
      <c r="BA598" s="121" t="s">
        <v>2496</v>
      </c>
      <c r="BB598" s="121" t="s">
        <v>2496</v>
      </c>
      <c r="BC598" s="121" t="s">
        <v>3607</v>
      </c>
      <c r="BD598" s="121" t="s">
        <v>2496</v>
      </c>
      <c r="BE598" s="121" t="s">
        <v>2438</v>
      </c>
      <c r="BF598" s="121" t="s">
        <v>2</v>
      </c>
      <c r="BG598" s="121">
        <v>1022945021</v>
      </c>
      <c r="BH598" s="121" t="s">
        <v>3961</v>
      </c>
      <c r="BI598" s="121" t="s">
        <v>6648</v>
      </c>
      <c r="BJ598" s="121" t="s">
        <v>3707</v>
      </c>
      <c r="BK598" s="121" t="s">
        <v>4446</v>
      </c>
      <c r="BL598" s="122">
        <v>32389</v>
      </c>
      <c r="BM598" s="121" t="s">
        <v>8</v>
      </c>
      <c r="BN598" s="121" t="s">
        <v>38</v>
      </c>
      <c r="BO598" s="121" t="s">
        <v>6649</v>
      </c>
      <c r="BP598" s="121" t="s">
        <v>2</v>
      </c>
      <c r="BQ598" s="121">
        <v>1098171303</v>
      </c>
      <c r="BR598" s="121" t="s">
        <v>4088</v>
      </c>
      <c r="BS598" s="122"/>
      <c r="BT598" s="121" t="s">
        <v>3830</v>
      </c>
      <c r="BU598" s="121" t="s">
        <v>5635</v>
      </c>
      <c r="BV598" s="122">
        <v>34237</v>
      </c>
      <c r="BW598" s="120">
        <f t="shared" ca="1" si="57"/>
        <v>29</v>
      </c>
      <c r="BX598" s="124" t="s">
        <v>8</v>
      </c>
      <c r="BY598" s="124" t="s">
        <v>38</v>
      </c>
      <c r="BZ598" s="124" t="s">
        <v>2941</v>
      </c>
      <c r="CA598" s="121" t="s">
        <v>2</v>
      </c>
      <c r="CB598" s="121">
        <v>1022960176</v>
      </c>
      <c r="CC598" s="121" t="s">
        <v>6650</v>
      </c>
      <c r="CD598" s="121"/>
      <c r="CE598" s="121" t="s">
        <v>5635</v>
      </c>
      <c r="CF598" s="121" t="s">
        <v>4446</v>
      </c>
      <c r="CG598" s="122">
        <v>33010</v>
      </c>
      <c r="CH598" s="120">
        <f t="shared" ca="1" si="56"/>
        <v>32</v>
      </c>
      <c r="CI598" s="124" t="s">
        <v>8</v>
      </c>
      <c r="CJ598" s="124" t="s">
        <v>38</v>
      </c>
      <c r="CK598" s="124" t="s">
        <v>6649</v>
      </c>
      <c r="CL598" s="121" t="s">
        <v>2443</v>
      </c>
      <c r="CM598" s="121" t="s">
        <v>2457</v>
      </c>
      <c r="CN598" s="121" t="s">
        <v>2495</v>
      </c>
      <c r="CO598" s="122">
        <v>44617</v>
      </c>
      <c r="CP598" s="121" t="s">
        <v>2495</v>
      </c>
      <c r="CQ598" s="121" t="s">
        <v>2495</v>
      </c>
      <c r="CR598" s="121">
        <v>1</v>
      </c>
      <c r="CS598" s="121" t="s">
        <v>2496</v>
      </c>
      <c r="CT598" s="121" t="s">
        <v>4082</v>
      </c>
      <c r="CU598" s="121"/>
      <c r="CV598" s="121">
        <v>39</v>
      </c>
      <c r="CW598" s="121">
        <v>3040</v>
      </c>
      <c r="CX598" s="121">
        <v>53</v>
      </c>
      <c r="CY598" s="121" t="s">
        <v>2496</v>
      </c>
      <c r="CZ598" s="121">
        <v>6</v>
      </c>
      <c r="DA598" s="121">
        <v>11</v>
      </c>
      <c r="DB598" s="121"/>
      <c r="DC598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8" s="121"/>
    </row>
    <row r="599" spans="1:108" ht="45" customHeight="1" x14ac:dyDescent="0.3">
      <c r="A599" s="120">
        <v>1243859556</v>
      </c>
      <c r="B599" s="121" t="s">
        <v>2427</v>
      </c>
      <c r="C599" s="81">
        <v>44838</v>
      </c>
      <c r="D599" s="122"/>
      <c r="E599" s="120"/>
      <c r="F599" s="120"/>
      <c r="G599" s="120"/>
      <c r="H599" s="120" t="s">
        <v>4102</v>
      </c>
      <c r="I599" s="120" t="s">
        <v>6748</v>
      </c>
      <c r="J599" s="121" t="str">
        <f>VLOOKUP(MATRIZ_PRINCIPAL_USUARIOS[[#This Row],[DUPLA]],DUPLAS[],2,0)</f>
        <v>GLORIA GUERRA - KAROL</v>
      </c>
      <c r="K599" s="121" t="s">
        <v>1</v>
      </c>
      <c r="L599" s="121" t="s">
        <v>4412</v>
      </c>
      <c r="M599" s="121" t="s">
        <v>3906</v>
      </c>
      <c r="N599" s="121" t="s">
        <v>3824</v>
      </c>
      <c r="O599" s="121" t="s">
        <v>3731</v>
      </c>
      <c r="P59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ANNY JULIETH CARO GARCIA</v>
      </c>
      <c r="Q599" s="122">
        <v>44100</v>
      </c>
      <c r="R599" s="120">
        <f t="shared" ca="1" si="53"/>
        <v>2</v>
      </c>
      <c r="S599" s="120">
        <f t="shared" ca="1" si="54"/>
        <v>5</v>
      </c>
      <c r="T599" s="120">
        <f t="shared" ca="1" si="55"/>
        <v>17</v>
      </c>
      <c r="U599" s="121" t="str">
        <f ca="1">IF(MATRIZ_PRINCIPAL_USUARIOS[[#This Row],[FECHA DE NACIMIENTO]]&gt;0,CONCATENATE(R599," AÑOS ",S599," MESES ",T599," DIAS "),"")</f>
        <v xml:space="preserve">2 AÑOS 5 MESES 17 DIAS </v>
      </c>
      <c r="V59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599" s="121" t="s">
        <v>130</v>
      </c>
      <c r="X599" s="121" t="s">
        <v>8</v>
      </c>
      <c r="Y599" s="121" t="s">
        <v>116</v>
      </c>
      <c r="Z599" s="121" t="s">
        <v>116</v>
      </c>
      <c r="AA599" s="121" t="s">
        <v>2496</v>
      </c>
      <c r="AB599" s="121" t="s">
        <v>2496</v>
      </c>
      <c r="AC599" s="121"/>
      <c r="AD599" s="121" t="s">
        <v>2518</v>
      </c>
      <c r="AE599" s="121"/>
      <c r="AF599" s="121" t="s">
        <v>2496</v>
      </c>
      <c r="AG599" s="121" t="s">
        <v>2496</v>
      </c>
      <c r="AH599" s="121" t="s">
        <v>2496</v>
      </c>
      <c r="AI599" s="121" t="s">
        <v>2496</v>
      </c>
      <c r="AJ599" s="121" t="s">
        <v>2496</v>
      </c>
      <c r="AK599" s="121" t="s">
        <v>2496</v>
      </c>
      <c r="AL599" s="121" t="s">
        <v>2496</v>
      </c>
      <c r="AM599" s="121" t="s">
        <v>8</v>
      </c>
      <c r="AN599" s="121" t="s">
        <v>116</v>
      </c>
      <c r="AO599" s="121" t="s">
        <v>140</v>
      </c>
      <c r="AP599" s="121" t="s">
        <v>143</v>
      </c>
      <c r="AQ599" s="121" t="s">
        <v>151</v>
      </c>
      <c r="AR599" s="121" t="s">
        <v>4539</v>
      </c>
      <c r="AS599" s="121"/>
      <c r="AT599" s="121" t="s">
        <v>6651</v>
      </c>
      <c r="AU599" s="121">
        <v>3227064686</v>
      </c>
      <c r="AV599" s="121"/>
      <c r="AW599" s="121">
        <v>1</v>
      </c>
      <c r="AX599" s="121" t="s">
        <v>135</v>
      </c>
      <c r="AY599" s="121" t="s">
        <v>2495</v>
      </c>
      <c r="AZ599" s="123" t="s">
        <v>3602</v>
      </c>
      <c r="BA599" s="121" t="s">
        <v>2496</v>
      </c>
      <c r="BB599" s="121" t="s">
        <v>2496</v>
      </c>
      <c r="BC599" s="121" t="s">
        <v>3607</v>
      </c>
      <c r="BD599" s="121" t="s">
        <v>2496</v>
      </c>
      <c r="BE599" s="121" t="s">
        <v>2440</v>
      </c>
      <c r="BF599" s="121" t="s">
        <v>2</v>
      </c>
      <c r="BG599" s="121">
        <v>6013394</v>
      </c>
      <c r="BH599" s="121" t="s">
        <v>3866</v>
      </c>
      <c r="BI599" s="121" t="s">
        <v>6652</v>
      </c>
      <c r="BJ599" s="121" t="s">
        <v>3824</v>
      </c>
      <c r="BK599" s="121" t="s">
        <v>4003</v>
      </c>
      <c r="BL599" s="122">
        <v>24356</v>
      </c>
      <c r="BM599" s="121" t="s">
        <v>8</v>
      </c>
      <c r="BN599" s="121" t="s">
        <v>29</v>
      </c>
      <c r="BO599" s="121" t="s">
        <v>3390</v>
      </c>
      <c r="BP599" s="121"/>
      <c r="BQ599" s="121"/>
      <c r="BR599" s="121"/>
      <c r="BS599" s="122"/>
      <c r="BT599" s="121"/>
      <c r="BU599" s="121"/>
      <c r="BV599" s="122"/>
      <c r="BW599" s="120" t="str">
        <f t="shared" si="57"/>
        <v/>
      </c>
      <c r="BX599" s="124"/>
      <c r="BY599" s="124"/>
      <c r="BZ599" s="124"/>
      <c r="CA599" s="121" t="s">
        <v>2</v>
      </c>
      <c r="CB599" s="121">
        <v>1022984470</v>
      </c>
      <c r="CC599" s="121" t="s">
        <v>3946</v>
      </c>
      <c r="CD599" s="121" t="s">
        <v>5630</v>
      </c>
      <c r="CE599" s="121" t="s">
        <v>3824</v>
      </c>
      <c r="CF599" s="121" t="s">
        <v>3731</v>
      </c>
      <c r="CG599" s="122">
        <v>34039</v>
      </c>
      <c r="CH599" s="120">
        <f t="shared" ca="1" si="56"/>
        <v>30</v>
      </c>
      <c r="CI599" s="124" t="s">
        <v>8</v>
      </c>
      <c r="CJ599" s="124" t="s">
        <v>40</v>
      </c>
      <c r="CK599" s="124" t="s">
        <v>3136</v>
      </c>
      <c r="CL599" s="121" t="s">
        <v>2443</v>
      </c>
      <c r="CM599" s="121" t="s">
        <v>2457</v>
      </c>
      <c r="CN599" s="121" t="s">
        <v>2495</v>
      </c>
      <c r="CO599" s="122">
        <v>44617</v>
      </c>
      <c r="CP599" s="121" t="s">
        <v>2495</v>
      </c>
      <c r="CQ599" s="121" t="s">
        <v>2495</v>
      </c>
      <c r="CR599" s="121">
        <v>1</v>
      </c>
      <c r="CS599" s="121" t="s">
        <v>2496</v>
      </c>
      <c r="CT599" s="121" t="s">
        <v>4082</v>
      </c>
      <c r="CU599" s="121"/>
      <c r="CV599" s="121">
        <v>39</v>
      </c>
      <c r="CW599" s="121">
        <v>3370</v>
      </c>
      <c r="CX599" s="121">
        <v>51</v>
      </c>
      <c r="CY599" s="121" t="s">
        <v>2496</v>
      </c>
      <c r="CZ599" s="121">
        <v>6</v>
      </c>
      <c r="DA599" s="121">
        <v>17</v>
      </c>
      <c r="DB599" s="121"/>
      <c r="DC599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599" s="121"/>
    </row>
    <row r="600" spans="1:108" ht="45" customHeight="1" x14ac:dyDescent="0.3">
      <c r="A600" s="120">
        <v>1024612013</v>
      </c>
      <c r="B600" s="121" t="s">
        <v>2427</v>
      </c>
      <c r="C600" s="81">
        <v>44838</v>
      </c>
      <c r="D600" s="122"/>
      <c r="E600" s="120"/>
      <c r="F600" s="120"/>
      <c r="G600" s="120"/>
      <c r="H600" s="120" t="s">
        <v>4102</v>
      </c>
      <c r="I600" s="120" t="s">
        <v>6748</v>
      </c>
      <c r="J600" s="121" t="str">
        <f>VLOOKUP(MATRIZ_PRINCIPAL_USUARIOS[[#This Row],[DUPLA]],DUPLAS[],2,0)</f>
        <v>GLORIA GUERRA - KAROL</v>
      </c>
      <c r="K600" s="121" t="s">
        <v>1</v>
      </c>
      <c r="L600" s="121" t="s">
        <v>6653</v>
      </c>
      <c r="M600" s="121" t="s">
        <v>3711</v>
      </c>
      <c r="N600" s="121" t="s">
        <v>6654</v>
      </c>
      <c r="O600" s="121" t="s">
        <v>5931</v>
      </c>
      <c r="P60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BENJAMIN JOSUE JARABA PALMA</v>
      </c>
      <c r="Q600" s="122">
        <v>44493</v>
      </c>
      <c r="R600" s="120">
        <f t="shared" ca="1" si="53"/>
        <v>1</v>
      </c>
      <c r="S600" s="120">
        <f t="shared" ca="1" si="54"/>
        <v>4</v>
      </c>
      <c r="T600" s="120">
        <f t="shared" ca="1" si="55"/>
        <v>19</v>
      </c>
      <c r="U600" s="121" t="str">
        <f ca="1">IF(MATRIZ_PRINCIPAL_USUARIOS[[#This Row],[FECHA DE NACIMIENTO]]&gt;0,CONCATENATE(R600," AÑOS ",S600," MESES ",T600," DIAS "),"")</f>
        <v xml:space="preserve">1 AÑOS 4 MESES 19 DIAS </v>
      </c>
      <c r="V60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0" s="121" t="s">
        <v>129</v>
      </c>
      <c r="X600" s="121" t="s">
        <v>8</v>
      </c>
      <c r="Y600" s="121" t="s">
        <v>116</v>
      </c>
      <c r="Z600" s="121" t="s">
        <v>116</v>
      </c>
      <c r="AA600" s="121" t="s">
        <v>2496</v>
      </c>
      <c r="AB600" s="121" t="s">
        <v>2496</v>
      </c>
      <c r="AC600" s="121"/>
      <c r="AD600" s="121" t="s">
        <v>2518</v>
      </c>
      <c r="AE600" s="121"/>
      <c r="AF600" s="121" t="s">
        <v>2496</v>
      </c>
      <c r="AG600" s="121" t="s">
        <v>2496</v>
      </c>
      <c r="AH600" s="121" t="s">
        <v>2496</v>
      </c>
      <c r="AI600" s="121" t="s">
        <v>2496</v>
      </c>
      <c r="AJ600" s="121" t="s">
        <v>2496</v>
      </c>
      <c r="AK600" s="121" t="s">
        <v>2496</v>
      </c>
      <c r="AL600" s="121" t="s">
        <v>2496</v>
      </c>
      <c r="AM600" s="121" t="s">
        <v>8</v>
      </c>
      <c r="AN600" s="121" t="s">
        <v>116</v>
      </c>
      <c r="AO600" s="121" t="s">
        <v>140</v>
      </c>
      <c r="AP600" s="121" t="s">
        <v>143</v>
      </c>
      <c r="AQ600" s="121" t="s">
        <v>151</v>
      </c>
      <c r="AR600" s="121" t="s">
        <v>4559</v>
      </c>
      <c r="AS600" s="121"/>
      <c r="AT600" s="121" t="s">
        <v>5932</v>
      </c>
      <c r="AU600" s="121">
        <v>3102793129</v>
      </c>
      <c r="AV600" s="121">
        <v>3209508616</v>
      </c>
      <c r="AW600" s="121">
        <v>1</v>
      </c>
      <c r="AX600" s="121" t="s">
        <v>135</v>
      </c>
      <c r="AY600" s="121" t="s">
        <v>2495</v>
      </c>
      <c r="AZ600" s="123" t="s">
        <v>3593</v>
      </c>
      <c r="BA600" s="121" t="s">
        <v>2496</v>
      </c>
      <c r="BB600" s="121" t="s">
        <v>2496</v>
      </c>
      <c r="BC600" s="121" t="s">
        <v>3607</v>
      </c>
      <c r="BD600" s="121"/>
      <c r="BE600" s="121" t="s">
        <v>2434</v>
      </c>
      <c r="BF600" s="121" t="s">
        <v>2</v>
      </c>
      <c r="BG600" s="121">
        <v>1023003780</v>
      </c>
      <c r="BH600" s="121" t="s">
        <v>3821</v>
      </c>
      <c r="BI600" s="121" t="s">
        <v>4679</v>
      </c>
      <c r="BJ600" s="121" t="s">
        <v>5931</v>
      </c>
      <c r="BK600" s="121" t="s">
        <v>3806</v>
      </c>
      <c r="BL600" s="122">
        <v>34794</v>
      </c>
      <c r="BM600" s="121" t="s">
        <v>8</v>
      </c>
      <c r="BN600" s="121" t="s">
        <v>25</v>
      </c>
      <c r="BO600" s="121" t="s">
        <v>2696</v>
      </c>
      <c r="BP600" s="121"/>
      <c r="BQ600" s="121"/>
      <c r="BR600" s="121"/>
      <c r="BS600" s="122"/>
      <c r="BT600" s="121"/>
      <c r="BU600" s="121"/>
      <c r="BV600" s="122"/>
      <c r="BW600" s="120" t="str">
        <f t="shared" si="57"/>
        <v/>
      </c>
      <c r="BX600" s="124"/>
      <c r="BY600" s="124"/>
      <c r="BZ600" s="124"/>
      <c r="CA600" s="121" t="s">
        <v>2</v>
      </c>
      <c r="CB600" s="121">
        <v>1023003780</v>
      </c>
      <c r="CC600" s="121" t="s">
        <v>3821</v>
      </c>
      <c r="CD600" s="121" t="s">
        <v>4679</v>
      </c>
      <c r="CE600" s="121" t="s">
        <v>5931</v>
      </c>
      <c r="CF600" s="121" t="s">
        <v>3806</v>
      </c>
      <c r="CG600" s="122">
        <v>34794</v>
      </c>
      <c r="CH600" s="120">
        <f t="shared" ca="1" si="56"/>
        <v>27</v>
      </c>
      <c r="CI600" s="124" t="s">
        <v>8</v>
      </c>
      <c r="CJ600" s="124" t="s">
        <v>25</v>
      </c>
      <c r="CK600" s="124" t="s">
        <v>2696</v>
      </c>
      <c r="CL600" s="121" t="s">
        <v>2443</v>
      </c>
      <c r="CM600" s="121" t="s">
        <v>2457</v>
      </c>
      <c r="CN600" s="121" t="s">
        <v>2495</v>
      </c>
      <c r="CO600" s="122">
        <v>44698</v>
      </c>
      <c r="CP600" s="121" t="s">
        <v>2495</v>
      </c>
      <c r="CQ600" s="121" t="s">
        <v>2495</v>
      </c>
      <c r="CR600" s="121">
        <v>2</v>
      </c>
      <c r="CS600" s="121" t="s">
        <v>2496</v>
      </c>
      <c r="CT600" s="121" t="s">
        <v>4082</v>
      </c>
      <c r="CU600" s="121"/>
      <c r="CV600" s="121">
        <v>40</v>
      </c>
      <c r="CW600" s="121">
        <v>3650</v>
      </c>
      <c r="CX600" s="121">
        <v>62</v>
      </c>
      <c r="CY600" s="121" t="s">
        <v>2495</v>
      </c>
      <c r="CZ600" s="121">
        <v>6</v>
      </c>
      <c r="DA600" s="121">
        <v>6</v>
      </c>
      <c r="DB600" s="121"/>
      <c r="DC600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0" s="121"/>
    </row>
    <row r="601" spans="1:108" ht="45" customHeight="1" x14ac:dyDescent="0.3">
      <c r="A601" s="120">
        <v>1243761335</v>
      </c>
      <c r="B601" s="121" t="s">
        <v>2427</v>
      </c>
      <c r="C601" s="81">
        <v>44838</v>
      </c>
      <c r="D601" s="122"/>
      <c r="E601" s="120"/>
      <c r="F601" s="120"/>
      <c r="G601" s="120"/>
      <c r="H601" s="120" t="s">
        <v>4102</v>
      </c>
      <c r="I601" s="120" t="s">
        <v>6748</v>
      </c>
      <c r="J601" s="121" t="str">
        <f>VLOOKUP(MATRIZ_PRINCIPAL_USUARIOS[[#This Row],[DUPLA]],DUPLAS[],2,0)</f>
        <v>GLORIA GUERRA - KAROL</v>
      </c>
      <c r="K601" s="121" t="s">
        <v>1</v>
      </c>
      <c r="L601" s="121" t="s">
        <v>3768</v>
      </c>
      <c r="M601" s="121"/>
      <c r="N601" s="121" t="s">
        <v>3861</v>
      </c>
      <c r="O601" s="121" t="s">
        <v>6440</v>
      </c>
      <c r="P60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JULIANA  GALINDO MACHADO</v>
      </c>
      <c r="Q601" s="122">
        <v>44450</v>
      </c>
      <c r="R601" s="120">
        <f t="shared" ca="1" si="53"/>
        <v>1</v>
      </c>
      <c r="S601" s="120">
        <f t="shared" ca="1" si="54"/>
        <v>6</v>
      </c>
      <c r="T601" s="120">
        <f t="shared" ca="1" si="55"/>
        <v>4</v>
      </c>
      <c r="U601" s="121" t="str">
        <f ca="1">IF(MATRIZ_PRINCIPAL_USUARIOS[[#This Row],[FECHA DE NACIMIENTO]]&gt;0,CONCATENATE(R601," AÑOS ",S601," MESES ",T601," DIAS "),"")</f>
        <v xml:space="preserve">1 AÑOS 6 MESES 4 DIAS </v>
      </c>
      <c r="V60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1" s="121" t="s">
        <v>130</v>
      </c>
      <c r="X601" s="121" t="s">
        <v>8</v>
      </c>
      <c r="Y601" s="121" t="s">
        <v>116</v>
      </c>
      <c r="Z601" s="121" t="s">
        <v>116</v>
      </c>
      <c r="AA601" s="121" t="s">
        <v>2496</v>
      </c>
      <c r="AB601" s="121" t="s">
        <v>2496</v>
      </c>
      <c r="AC601" s="121"/>
      <c r="AD601" s="121" t="s">
        <v>2518</v>
      </c>
      <c r="AE601" s="121"/>
      <c r="AF601" s="121" t="s">
        <v>2496</v>
      </c>
      <c r="AG601" s="121" t="s">
        <v>2496</v>
      </c>
      <c r="AH601" s="121" t="s">
        <v>2496</v>
      </c>
      <c r="AI601" s="121" t="s">
        <v>2496</v>
      </c>
      <c r="AJ601" s="121" t="s">
        <v>2496</v>
      </c>
      <c r="AK601" s="121" t="s">
        <v>2496</v>
      </c>
      <c r="AL601" s="121" t="s">
        <v>2496</v>
      </c>
      <c r="AM601" s="121" t="s">
        <v>8</v>
      </c>
      <c r="AN601" s="121" t="s">
        <v>116</v>
      </c>
      <c r="AO601" s="121" t="s">
        <v>140</v>
      </c>
      <c r="AP601" s="121" t="s">
        <v>143</v>
      </c>
      <c r="AQ601" s="121" t="s">
        <v>151</v>
      </c>
      <c r="AR601" s="121" t="s">
        <v>4501</v>
      </c>
      <c r="AS601" s="121"/>
      <c r="AT601" s="121" t="s">
        <v>6655</v>
      </c>
      <c r="AU601" s="121">
        <v>3224752754</v>
      </c>
      <c r="AV601" s="121">
        <v>3023962853</v>
      </c>
      <c r="AW601" s="121">
        <v>1</v>
      </c>
      <c r="AX601" s="121" t="s">
        <v>135</v>
      </c>
      <c r="AY601" s="121" t="s">
        <v>2495</v>
      </c>
      <c r="AZ601" s="123" t="s">
        <v>3592</v>
      </c>
      <c r="BA601" s="121" t="s">
        <v>2496</v>
      </c>
      <c r="BB601" s="121" t="s">
        <v>2496</v>
      </c>
      <c r="BC601" s="121" t="s">
        <v>3607</v>
      </c>
      <c r="BD601" s="121"/>
      <c r="BE601" s="121" t="s">
        <v>2440</v>
      </c>
      <c r="BF601" s="121" t="s">
        <v>2</v>
      </c>
      <c r="BG601" s="121">
        <v>39802876</v>
      </c>
      <c r="BH601" s="121" t="s">
        <v>6656</v>
      </c>
      <c r="BI601" s="121" t="s">
        <v>3930</v>
      </c>
      <c r="BJ601" s="121" t="s">
        <v>3771</v>
      </c>
      <c r="BK601" s="121" t="s">
        <v>5061</v>
      </c>
      <c r="BL601" s="122">
        <v>27019</v>
      </c>
      <c r="BM601" s="121" t="s">
        <v>8</v>
      </c>
      <c r="BN601" s="121" t="s">
        <v>32</v>
      </c>
      <c r="BO601" s="121" t="s">
        <v>2842</v>
      </c>
      <c r="BP601" s="121" t="s">
        <v>2</v>
      </c>
      <c r="BQ601" s="121">
        <v>80879866</v>
      </c>
      <c r="BR601" s="121" t="s">
        <v>3757</v>
      </c>
      <c r="BS601" s="122" t="s">
        <v>4503</v>
      </c>
      <c r="BT601" s="121" t="s">
        <v>3861</v>
      </c>
      <c r="BU601" s="121" t="s">
        <v>4180</v>
      </c>
      <c r="BV601" s="122">
        <v>31111</v>
      </c>
      <c r="BW601" s="120">
        <f t="shared" ca="1" si="57"/>
        <v>38</v>
      </c>
      <c r="BX601" s="124" t="s">
        <v>8</v>
      </c>
      <c r="BY601" s="124" t="s">
        <v>116</v>
      </c>
      <c r="BZ601" s="124" t="s">
        <v>116</v>
      </c>
      <c r="CA601" s="121" t="s">
        <v>2</v>
      </c>
      <c r="CB601" s="121">
        <v>1024520272</v>
      </c>
      <c r="CC601" s="121" t="s">
        <v>3951</v>
      </c>
      <c r="CD601" s="121" t="s">
        <v>3810</v>
      </c>
      <c r="CE601" s="121" t="s">
        <v>6440</v>
      </c>
      <c r="CF601" s="121" t="s">
        <v>3771</v>
      </c>
      <c r="CG601" s="122">
        <v>33333</v>
      </c>
      <c r="CH601" s="120">
        <f t="shared" ca="1" si="56"/>
        <v>31</v>
      </c>
      <c r="CI601" s="124" t="s">
        <v>8</v>
      </c>
      <c r="CJ601" s="124" t="s">
        <v>116</v>
      </c>
      <c r="CK601" s="124" t="s">
        <v>116</v>
      </c>
      <c r="CL601" s="121" t="s">
        <v>2444</v>
      </c>
      <c r="CM601" s="121" t="s">
        <v>2462</v>
      </c>
      <c r="CN601" s="121" t="s">
        <v>2495</v>
      </c>
      <c r="CO601" s="122">
        <v>44617</v>
      </c>
      <c r="CP601" s="121" t="s">
        <v>2495</v>
      </c>
      <c r="CQ601" s="121" t="s">
        <v>2495</v>
      </c>
      <c r="CR601" s="121">
        <v>1</v>
      </c>
      <c r="CS601" s="121" t="s">
        <v>2496</v>
      </c>
      <c r="CT601" s="121"/>
      <c r="CU601" s="121"/>
      <c r="CV601" s="121">
        <v>40</v>
      </c>
      <c r="CW601" s="121">
        <v>3010</v>
      </c>
      <c r="CX601" s="121">
        <v>49</v>
      </c>
      <c r="CY601" s="121" t="s">
        <v>2495</v>
      </c>
      <c r="CZ601" s="121">
        <v>6</v>
      </c>
      <c r="DA601" s="121">
        <v>6</v>
      </c>
      <c r="DB601" s="121"/>
      <c r="DC601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1" s="121"/>
    </row>
    <row r="602" spans="1:108" ht="45" customHeight="1" x14ac:dyDescent="0.3">
      <c r="A602" s="120">
        <v>1022939239</v>
      </c>
      <c r="B602" s="121" t="s">
        <v>2427</v>
      </c>
      <c r="C602" s="81">
        <v>44838</v>
      </c>
      <c r="D602" s="122"/>
      <c r="E602" s="120"/>
      <c r="F602" s="120"/>
      <c r="G602" s="120"/>
      <c r="H602" s="120" t="s">
        <v>4102</v>
      </c>
      <c r="I602" s="120" t="s">
        <v>5619</v>
      </c>
      <c r="J602" s="121" t="str">
        <f>VLOOKUP(MATRIZ_PRINCIPAL_USUARIOS[[#This Row],[DUPLA]],DUPLAS[],2,0)</f>
        <v>PAOLA</v>
      </c>
      <c r="K602" s="121" t="s">
        <v>3</v>
      </c>
      <c r="L602" s="121" t="s">
        <v>4053</v>
      </c>
      <c r="M602" s="121" t="s">
        <v>4104</v>
      </c>
      <c r="N602" s="121" t="s">
        <v>3820</v>
      </c>
      <c r="O602" s="121" t="s">
        <v>3731</v>
      </c>
      <c r="P602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CAROL DAYANA ROMERO GARCIA</v>
      </c>
      <c r="Q602" s="122">
        <v>38706</v>
      </c>
      <c r="R602" s="120">
        <f t="shared" ca="1" si="53"/>
        <v>17</v>
      </c>
      <c r="S602" s="120">
        <f t="shared" ca="1" si="54"/>
        <v>2</v>
      </c>
      <c r="T602" s="120">
        <f t="shared" ca="1" si="55"/>
        <v>23</v>
      </c>
      <c r="U602" s="121" t="str">
        <f ca="1">IF(MATRIZ_PRINCIPAL_USUARIOS[[#This Row],[FECHA DE NACIMIENTO]]&gt;0,CONCATENATE(R602," AÑOS ",S602," MESES ",T602," DIAS "),"")</f>
        <v xml:space="preserve">17 AÑOS 2 MESES 23 DIAS </v>
      </c>
      <c r="V602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02" s="121" t="s">
        <v>130</v>
      </c>
      <c r="X602" s="121" t="s">
        <v>8</v>
      </c>
      <c r="Y602" s="121" t="s">
        <v>116</v>
      </c>
      <c r="Z602" s="121" t="s">
        <v>116</v>
      </c>
      <c r="AA602" s="121" t="s">
        <v>2496</v>
      </c>
      <c r="AB602" s="121" t="s">
        <v>2496</v>
      </c>
      <c r="AC602" s="121"/>
      <c r="AD602" s="121" t="s">
        <v>2518</v>
      </c>
      <c r="AE602" s="121"/>
      <c r="AF602" s="121" t="s">
        <v>2496</v>
      </c>
      <c r="AG602" s="121" t="s">
        <v>2496</v>
      </c>
      <c r="AH602" s="121" t="s">
        <v>2496</v>
      </c>
      <c r="AI602" s="121" t="s">
        <v>2496</v>
      </c>
      <c r="AJ602" s="121" t="s">
        <v>2496</v>
      </c>
      <c r="AK602" s="121" t="s">
        <v>2496</v>
      </c>
      <c r="AL602" s="121" t="s">
        <v>2496</v>
      </c>
      <c r="AM602" s="121" t="s">
        <v>8</v>
      </c>
      <c r="AN602" s="121" t="s">
        <v>116</v>
      </c>
      <c r="AO602" s="121" t="s">
        <v>140</v>
      </c>
      <c r="AP602" s="121" t="s">
        <v>143</v>
      </c>
      <c r="AQ602" s="121" t="s">
        <v>151</v>
      </c>
      <c r="AR602" s="121" t="s">
        <v>4102</v>
      </c>
      <c r="AS602" s="121"/>
      <c r="AT602" s="121" t="s">
        <v>6657</v>
      </c>
      <c r="AU602" s="121">
        <v>3148253955</v>
      </c>
      <c r="AV602" s="121">
        <v>3126124461</v>
      </c>
      <c r="AW602" s="121">
        <v>1</v>
      </c>
      <c r="AX602" s="121" t="s">
        <v>135</v>
      </c>
      <c r="AY602" s="121" t="s">
        <v>2495</v>
      </c>
      <c r="AZ602" s="123" t="s">
        <v>3594</v>
      </c>
      <c r="BA602" s="121" t="s">
        <v>2496</v>
      </c>
      <c r="BB602" s="121" t="s">
        <v>2496</v>
      </c>
      <c r="BC602" s="121" t="s">
        <v>3607</v>
      </c>
      <c r="BD602" s="121"/>
      <c r="BE602" s="121" t="s">
        <v>2434</v>
      </c>
      <c r="BF602" s="121" t="s">
        <v>2</v>
      </c>
      <c r="BG602" s="121">
        <v>52287158</v>
      </c>
      <c r="BH602" s="121" t="s">
        <v>3742</v>
      </c>
      <c r="BI602" s="121" t="s">
        <v>6658</v>
      </c>
      <c r="BJ602" s="121" t="s">
        <v>3731</v>
      </c>
      <c r="BK602" s="121" t="s">
        <v>3806</v>
      </c>
      <c r="BL602" s="122">
        <v>28270</v>
      </c>
      <c r="BM602" s="121" t="s">
        <v>8</v>
      </c>
      <c r="BN602" s="121" t="s">
        <v>20</v>
      </c>
      <c r="BO602" s="121" t="s">
        <v>3501</v>
      </c>
      <c r="BP602" s="121"/>
      <c r="BQ602" s="121"/>
      <c r="BR602" s="121"/>
      <c r="BS602" s="122"/>
      <c r="BT602" s="121"/>
      <c r="BU602" s="121"/>
      <c r="BV602" s="122"/>
      <c r="BW602" s="120" t="str">
        <f t="shared" si="57"/>
        <v/>
      </c>
      <c r="BX602" s="124"/>
      <c r="BY602" s="124"/>
      <c r="BZ602" s="124"/>
      <c r="CA602" s="121" t="s">
        <v>2</v>
      </c>
      <c r="CB602" s="121">
        <v>52287158</v>
      </c>
      <c r="CC602" s="121" t="s">
        <v>3742</v>
      </c>
      <c r="CD602" s="121" t="s">
        <v>6658</v>
      </c>
      <c r="CE602" s="121" t="s">
        <v>3731</v>
      </c>
      <c r="CF602" s="121" t="s">
        <v>3806</v>
      </c>
      <c r="CG602" s="122">
        <v>28270</v>
      </c>
      <c r="CH602" s="120">
        <f t="shared" ca="1" si="56"/>
        <v>45</v>
      </c>
      <c r="CI602" s="124" t="s">
        <v>8</v>
      </c>
      <c r="CJ602" s="124" t="s">
        <v>20</v>
      </c>
      <c r="CK602" s="124" t="s">
        <v>3501</v>
      </c>
      <c r="CL602" s="121" t="s">
        <v>2444</v>
      </c>
      <c r="CM602" s="121" t="s">
        <v>2460</v>
      </c>
      <c r="CN602" s="121" t="s">
        <v>2496</v>
      </c>
      <c r="CO602" s="122">
        <v>44775</v>
      </c>
      <c r="CP602" s="121" t="s">
        <v>2496</v>
      </c>
      <c r="CQ602" s="121" t="s">
        <v>2496</v>
      </c>
      <c r="CR602" s="121">
        <v>0</v>
      </c>
      <c r="CS602" s="121" t="s">
        <v>2496</v>
      </c>
      <c r="CT602" s="121" t="s">
        <v>5257</v>
      </c>
      <c r="CU602" s="121" t="s">
        <v>5257</v>
      </c>
      <c r="CV602" s="121" t="s">
        <v>5257</v>
      </c>
      <c r="CW602" s="121" t="s">
        <v>5257</v>
      </c>
      <c r="CX602" s="121" t="s">
        <v>5257</v>
      </c>
      <c r="CY602" s="121" t="s">
        <v>2496</v>
      </c>
      <c r="CZ602" s="121"/>
      <c r="DA602" s="121"/>
      <c r="DB602" s="121"/>
      <c r="DC602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02" s="121"/>
    </row>
    <row r="603" spans="1:108" ht="45" customHeight="1" x14ac:dyDescent="0.3">
      <c r="A603" s="120">
        <v>1023047888</v>
      </c>
      <c r="B603" s="121" t="s">
        <v>2428</v>
      </c>
      <c r="C603" s="81">
        <v>44838</v>
      </c>
      <c r="D603" s="122">
        <v>44847</v>
      </c>
      <c r="E603" s="120"/>
      <c r="F603" s="120" t="e">
        <f>VLOOKUP(MATRIZ_PRINCIPAL_USUARIOS[[#This Row],[NOMBRE COMPLETO]],$E$659:$E$682,1,0)</f>
        <v>#N/A</v>
      </c>
      <c r="G603" s="120"/>
      <c r="H603" s="120" t="s">
        <v>4102</v>
      </c>
      <c r="I603" s="120" t="s">
        <v>6747</v>
      </c>
      <c r="J603" s="121" t="str">
        <f>VLOOKUP(MATRIZ_PRINCIPAL_USUARIOS[[#This Row],[DUPLA]],DUPLAS[],2,0)</f>
        <v>EMILCE SANCHEZ - MARTHA PACASUCA</v>
      </c>
      <c r="K603" s="121" t="s">
        <v>1</v>
      </c>
      <c r="L603" s="121" t="s">
        <v>3800</v>
      </c>
      <c r="M603" s="121" t="s">
        <v>3695</v>
      </c>
      <c r="N603" s="121" t="s">
        <v>6659</v>
      </c>
      <c r="O603" s="121" t="s">
        <v>3835</v>
      </c>
      <c r="P60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JESUS GALEANO SANCHEZ</v>
      </c>
      <c r="Q603" s="122">
        <v>44600</v>
      </c>
      <c r="R603" s="120">
        <f t="shared" ca="1" si="53"/>
        <v>1</v>
      </c>
      <c r="S603" s="120">
        <f t="shared" ca="1" si="54"/>
        <v>1</v>
      </c>
      <c r="T603" s="120">
        <f t="shared" ca="1" si="55"/>
        <v>7</v>
      </c>
      <c r="U603" s="121" t="str">
        <f ca="1">IF(MATRIZ_PRINCIPAL_USUARIOS[[#This Row],[FECHA DE NACIMIENTO]]&gt;0,CONCATENATE(R603," AÑOS ",S603," MESES ",T603," DIAS "),"")</f>
        <v xml:space="preserve">1 AÑOS 1 MESES 7 DIAS </v>
      </c>
      <c r="V60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3" s="121" t="s">
        <v>129</v>
      </c>
      <c r="X603" s="121" t="s">
        <v>8</v>
      </c>
      <c r="Y603" s="121" t="s">
        <v>116</v>
      </c>
      <c r="Z603" s="121" t="s">
        <v>116</v>
      </c>
      <c r="AA603" s="121" t="s">
        <v>2496</v>
      </c>
      <c r="AB603" s="121" t="s">
        <v>2496</v>
      </c>
      <c r="AC603" s="121"/>
      <c r="AD603" s="121" t="s">
        <v>2518</v>
      </c>
      <c r="AE603" s="121" t="s">
        <v>4082</v>
      </c>
      <c r="AF603" s="121" t="s">
        <v>2496</v>
      </c>
      <c r="AG603" s="121" t="s">
        <v>2496</v>
      </c>
      <c r="AH603" s="121" t="s">
        <v>2496</v>
      </c>
      <c r="AI603" s="121" t="s">
        <v>2496</v>
      </c>
      <c r="AJ603" s="121" t="s">
        <v>2496</v>
      </c>
      <c r="AK603" s="121" t="s">
        <v>2496</v>
      </c>
      <c r="AL603" s="121" t="s">
        <v>2496</v>
      </c>
      <c r="AM603" s="121" t="s">
        <v>8</v>
      </c>
      <c r="AN603" s="121" t="s">
        <v>116</v>
      </c>
      <c r="AO603" s="121" t="s">
        <v>140</v>
      </c>
      <c r="AP603" s="121" t="s">
        <v>143</v>
      </c>
      <c r="AQ603" s="121" t="s">
        <v>151</v>
      </c>
      <c r="AR603" s="121" t="s">
        <v>4539</v>
      </c>
      <c r="AS603" s="121"/>
      <c r="AT603" s="121" t="s">
        <v>6660</v>
      </c>
      <c r="AU603" s="121">
        <v>3227171939</v>
      </c>
      <c r="AV603" s="121">
        <v>3118866114</v>
      </c>
      <c r="AW603" s="121">
        <v>1</v>
      </c>
      <c r="AX603" s="121" t="s">
        <v>135</v>
      </c>
      <c r="AY603" s="121" t="s">
        <v>2495</v>
      </c>
      <c r="AZ603" s="123" t="s">
        <v>3595</v>
      </c>
      <c r="BA603" s="121" t="s">
        <v>2496</v>
      </c>
      <c r="BB603" s="121" t="s">
        <v>2496</v>
      </c>
      <c r="BC603" s="121" t="s">
        <v>3607</v>
      </c>
      <c r="BD603" s="121"/>
      <c r="BE603" s="121" t="s">
        <v>2434</v>
      </c>
      <c r="BF603" s="121" t="s">
        <v>2</v>
      </c>
      <c r="BG603" s="121">
        <v>1023006918</v>
      </c>
      <c r="BH603" s="121" t="s">
        <v>6661</v>
      </c>
      <c r="BI603" s="121"/>
      <c r="BJ603" s="121" t="s">
        <v>3835</v>
      </c>
      <c r="BK603" s="121" t="s">
        <v>3809</v>
      </c>
      <c r="BL603" s="122">
        <v>34877</v>
      </c>
      <c r="BM603" s="121" t="s">
        <v>8</v>
      </c>
      <c r="BN603" s="121" t="s">
        <v>116</v>
      </c>
      <c r="BO603" s="121" t="s">
        <v>116</v>
      </c>
      <c r="BP603" s="121" t="s">
        <v>2</v>
      </c>
      <c r="BQ603" s="121">
        <v>1033753736</v>
      </c>
      <c r="BR603" s="121" t="s">
        <v>6662</v>
      </c>
      <c r="BS603" s="122" t="s">
        <v>3782</v>
      </c>
      <c r="BT603" s="121" t="s">
        <v>6659</v>
      </c>
      <c r="BU603" s="121" t="s">
        <v>4077</v>
      </c>
      <c r="BV603" s="122">
        <v>34076</v>
      </c>
      <c r="BW603" s="120">
        <f t="shared" ca="1" si="57"/>
        <v>29</v>
      </c>
      <c r="BX603" s="124" t="s">
        <v>8</v>
      </c>
      <c r="BY603" s="124" t="s">
        <v>116</v>
      </c>
      <c r="BZ603" s="124" t="s">
        <v>116</v>
      </c>
      <c r="CA603" s="121" t="s">
        <v>2</v>
      </c>
      <c r="CB603" s="121">
        <v>1023006918</v>
      </c>
      <c r="CC603" s="121" t="s">
        <v>6661</v>
      </c>
      <c r="CD603" s="121"/>
      <c r="CE603" s="121" t="s">
        <v>3835</v>
      </c>
      <c r="CF603" s="121" t="s">
        <v>3809</v>
      </c>
      <c r="CG603" s="122">
        <v>34877</v>
      </c>
      <c r="CH603" s="120">
        <f t="shared" ca="1" si="56"/>
        <v>27</v>
      </c>
      <c r="CI603" s="124" t="s">
        <v>8</v>
      </c>
      <c r="CJ603" s="124" t="s">
        <v>116</v>
      </c>
      <c r="CK603" s="124" t="s">
        <v>116</v>
      </c>
      <c r="CL603" s="121" t="s">
        <v>2444</v>
      </c>
      <c r="CM603" s="121" t="s">
        <v>2468</v>
      </c>
      <c r="CN603" s="121" t="s">
        <v>2495</v>
      </c>
      <c r="CO603" s="122">
        <v>44719</v>
      </c>
      <c r="CP603" s="121" t="s">
        <v>2495</v>
      </c>
      <c r="CQ603" s="121" t="s">
        <v>2495</v>
      </c>
      <c r="CR603" s="121">
        <v>1</v>
      </c>
      <c r="CS603" s="121" t="s">
        <v>2496</v>
      </c>
      <c r="CT603" s="121"/>
      <c r="CU603" s="121"/>
      <c r="CV603" s="121">
        <v>38</v>
      </c>
      <c r="CW603" s="121">
        <v>2680</v>
      </c>
      <c r="CX603" s="121">
        <v>45</v>
      </c>
      <c r="CY603" s="121" t="s">
        <v>2495</v>
      </c>
      <c r="CZ603" s="121">
        <v>6</v>
      </c>
      <c r="DA603" s="121">
        <v>7</v>
      </c>
      <c r="DB603" s="121"/>
      <c r="DC603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3" s="121"/>
    </row>
    <row r="604" spans="1:108" ht="45" customHeight="1" x14ac:dyDescent="0.3">
      <c r="A604" s="120">
        <v>1023048929</v>
      </c>
      <c r="B604" s="121" t="s">
        <v>2427</v>
      </c>
      <c r="C604" s="81">
        <v>44838</v>
      </c>
      <c r="D604" s="122"/>
      <c r="E604" s="120"/>
      <c r="F604" s="120"/>
      <c r="G604" s="120"/>
      <c r="H604" s="120" t="s">
        <v>4102</v>
      </c>
      <c r="I604" s="120" t="s">
        <v>5619</v>
      </c>
      <c r="J604" s="121" t="str">
        <f>VLOOKUP(MATRIZ_PRINCIPAL_USUARIOS[[#This Row],[DUPLA]],DUPLAS[],2,0)</f>
        <v>PAOLA</v>
      </c>
      <c r="K604" s="121" t="s">
        <v>1</v>
      </c>
      <c r="L604" s="121" t="s">
        <v>6135</v>
      </c>
      <c r="M604" s="121" t="s">
        <v>3860</v>
      </c>
      <c r="N604" s="121" t="s">
        <v>3730</v>
      </c>
      <c r="O604" s="121" t="s">
        <v>4746</v>
      </c>
      <c r="P604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LOGAN STIVEN RODRIGUEZ RIAÑO</v>
      </c>
      <c r="Q604" s="122">
        <v>44780</v>
      </c>
      <c r="R604" s="120">
        <f t="shared" ca="1" si="53"/>
        <v>0</v>
      </c>
      <c r="S604" s="120">
        <f t="shared" ca="1" si="54"/>
        <v>7</v>
      </c>
      <c r="T604" s="120">
        <f t="shared" ca="1" si="55"/>
        <v>8</v>
      </c>
      <c r="U604" s="121" t="str">
        <f ca="1">IF(MATRIZ_PRINCIPAL_USUARIOS[[#This Row],[FECHA DE NACIMIENTO]]&gt;0,CONCATENATE(R604," AÑOS ",S604," MESES ",T604," DIAS "),"")</f>
        <v xml:space="preserve">0 AÑOS 7 MESES 8 DIAS </v>
      </c>
      <c r="V604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4" s="121" t="s">
        <v>129</v>
      </c>
      <c r="X604" s="121" t="s">
        <v>8</v>
      </c>
      <c r="Y604" s="121" t="s">
        <v>116</v>
      </c>
      <c r="Z604" s="121" t="s">
        <v>116</v>
      </c>
      <c r="AA604" s="121" t="s">
        <v>2496</v>
      </c>
      <c r="AB604" s="121" t="s">
        <v>2496</v>
      </c>
      <c r="AC604" s="121"/>
      <c r="AD604" s="121" t="s">
        <v>2518</v>
      </c>
      <c r="AE604" s="121"/>
      <c r="AF604" s="121" t="s">
        <v>2496</v>
      </c>
      <c r="AG604" s="121" t="s">
        <v>2496</v>
      </c>
      <c r="AH604" s="121" t="s">
        <v>2496</v>
      </c>
      <c r="AI604" s="121" t="s">
        <v>2496</v>
      </c>
      <c r="AJ604" s="121" t="s">
        <v>2496</v>
      </c>
      <c r="AK604" s="121" t="s">
        <v>2496</v>
      </c>
      <c r="AL604" s="121" t="s">
        <v>2496</v>
      </c>
      <c r="AM604" s="121" t="s">
        <v>8</v>
      </c>
      <c r="AN604" s="121" t="s">
        <v>116</v>
      </c>
      <c r="AO604" s="121" t="s">
        <v>140</v>
      </c>
      <c r="AP604" s="121" t="s">
        <v>143</v>
      </c>
      <c r="AQ604" s="121" t="s">
        <v>151</v>
      </c>
      <c r="AR604" s="121" t="s">
        <v>4539</v>
      </c>
      <c r="AS604" s="121"/>
      <c r="AT604" s="121" t="s">
        <v>6663</v>
      </c>
      <c r="AU604" s="121">
        <v>3219977478</v>
      </c>
      <c r="AV604" s="121"/>
      <c r="AW604" s="121">
        <v>1</v>
      </c>
      <c r="AX604" s="121" t="s">
        <v>135</v>
      </c>
      <c r="AY604" s="121" t="s">
        <v>2496</v>
      </c>
      <c r="AZ604" s="123" t="s">
        <v>3600</v>
      </c>
      <c r="BA604" s="121" t="s">
        <v>2496</v>
      </c>
      <c r="BB604" s="121" t="s">
        <v>2496</v>
      </c>
      <c r="BC604" s="121" t="s">
        <v>3654</v>
      </c>
      <c r="BD604" s="121"/>
      <c r="BE604" s="121" t="s">
        <v>2434</v>
      </c>
      <c r="BF604" s="121" t="s">
        <v>2</v>
      </c>
      <c r="BG604" s="121">
        <v>1000018080</v>
      </c>
      <c r="BH604" s="121" t="s">
        <v>6189</v>
      </c>
      <c r="BI604" s="121" t="s">
        <v>3811</v>
      </c>
      <c r="BJ604" s="121" t="s">
        <v>4746</v>
      </c>
      <c r="BK604" s="121" t="s">
        <v>2726</v>
      </c>
      <c r="BL604" s="122">
        <v>37190</v>
      </c>
      <c r="BM604" s="121" t="s">
        <v>8</v>
      </c>
      <c r="BN604" s="121" t="s">
        <v>116</v>
      </c>
      <c r="BO604" s="121" t="s">
        <v>116</v>
      </c>
      <c r="BP604" s="121" t="s">
        <v>2</v>
      </c>
      <c r="BQ604" s="121">
        <v>1023016848</v>
      </c>
      <c r="BR604" s="121" t="s">
        <v>3782</v>
      </c>
      <c r="BS604" s="122" t="s">
        <v>3860</v>
      </c>
      <c r="BT604" s="121" t="s">
        <v>3730</v>
      </c>
      <c r="BU604" s="121" t="s">
        <v>3980</v>
      </c>
      <c r="BV604" s="122">
        <v>35319</v>
      </c>
      <c r="BW604" s="120">
        <f t="shared" ca="1" si="57"/>
        <v>26</v>
      </c>
      <c r="BX604" s="124" t="s">
        <v>8</v>
      </c>
      <c r="BY604" s="124" t="s">
        <v>116</v>
      </c>
      <c r="BZ604" s="124" t="s">
        <v>116</v>
      </c>
      <c r="CA604" s="121" t="s">
        <v>2</v>
      </c>
      <c r="CB604" s="121">
        <v>1000018080</v>
      </c>
      <c r="CC604" s="121" t="s">
        <v>6189</v>
      </c>
      <c r="CD604" s="121" t="s">
        <v>3811</v>
      </c>
      <c r="CE604" s="121" t="s">
        <v>4746</v>
      </c>
      <c r="CF604" s="121" t="s">
        <v>2726</v>
      </c>
      <c r="CG604" s="122">
        <v>37190</v>
      </c>
      <c r="CH604" s="120">
        <f t="shared" ca="1" si="56"/>
        <v>21</v>
      </c>
      <c r="CI604" s="124" t="s">
        <v>8</v>
      </c>
      <c r="CJ604" s="124" t="s">
        <v>116</v>
      </c>
      <c r="CK604" s="124" t="s">
        <v>116</v>
      </c>
      <c r="CL604" s="121" t="s">
        <v>2444</v>
      </c>
      <c r="CM604" s="121" t="s">
        <v>2462</v>
      </c>
      <c r="CN604" s="121" t="s">
        <v>2495</v>
      </c>
      <c r="CO604" s="122">
        <v>44809</v>
      </c>
      <c r="CP604" s="121" t="s">
        <v>2495</v>
      </c>
      <c r="CQ604" s="121" t="s">
        <v>2495</v>
      </c>
      <c r="CR604" s="121">
        <v>1</v>
      </c>
      <c r="CS604" s="121" t="s">
        <v>2496</v>
      </c>
      <c r="CT604" s="121" t="s">
        <v>4082</v>
      </c>
      <c r="CU604" s="121"/>
      <c r="CV604" s="121">
        <v>38</v>
      </c>
      <c r="CW604" s="121">
        <v>2990</v>
      </c>
      <c r="CX604" s="121">
        <v>49</v>
      </c>
      <c r="CY604" s="121" t="s">
        <v>2495</v>
      </c>
      <c r="CZ604" s="121">
        <v>1</v>
      </c>
      <c r="DA604" s="121">
        <v>1</v>
      </c>
      <c r="DB604" s="121"/>
      <c r="DC604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04" s="121"/>
    </row>
    <row r="605" spans="1:108" ht="45" customHeight="1" x14ac:dyDescent="0.3">
      <c r="A605" s="120">
        <v>1023048978</v>
      </c>
      <c r="B605" s="121" t="s">
        <v>2427</v>
      </c>
      <c r="C605" s="81">
        <v>44838</v>
      </c>
      <c r="D605" s="122"/>
      <c r="E605" s="120"/>
      <c r="F605" s="120"/>
      <c r="G605" s="120"/>
      <c r="H605" s="120" t="s">
        <v>4102</v>
      </c>
      <c r="I605" s="120" t="s">
        <v>6745</v>
      </c>
      <c r="J605" s="121" t="str">
        <f>VLOOKUP(MATRIZ_PRINCIPAL_USUARIOS[[#This Row],[DUPLA]],DUPLAS[],2,0)</f>
        <v>NIKOL MALES - ANDREA ROCIO</v>
      </c>
      <c r="K605" s="121" t="s">
        <v>1</v>
      </c>
      <c r="L605" s="121" t="s">
        <v>6664</v>
      </c>
      <c r="M605" s="121" t="s">
        <v>5872</v>
      </c>
      <c r="N605" s="121" t="s">
        <v>6350</v>
      </c>
      <c r="O605" s="121" t="s">
        <v>4985</v>
      </c>
      <c r="P60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YAMIR ALEXIS BARRAGAN ESPERANZA</v>
      </c>
      <c r="Q605" s="122">
        <v>44769</v>
      </c>
      <c r="R605" s="120">
        <f t="shared" ca="1" si="53"/>
        <v>0</v>
      </c>
      <c r="S605" s="120">
        <f t="shared" ca="1" si="54"/>
        <v>7</v>
      </c>
      <c r="T605" s="120">
        <f t="shared" ca="1" si="55"/>
        <v>16</v>
      </c>
      <c r="U605" s="121" t="str">
        <f ca="1">IF(MATRIZ_PRINCIPAL_USUARIOS[[#This Row],[FECHA DE NACIMIENTO]]&gt;0,CONCATENATE(R605," AÑOS ",S605," MESES ",T605," DIAS "),"")</f>
        <v xml:space="preserve">0 AÑOS 7 MESES 16 DIAS </v>
      </c>
      <c r="V60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5" s="121" t="s">
        <v>129</v>
      </c>
      <c r="X605" s="121" t="s">
        <v>8</v>
      </c>
      <c r="Y605" s="121" t="s">
        <v>116</v>
      </c>
      <c r="Z605" s="121" t="s">
        <v>116</v>
      </c>
      <c r="AA605" s="121" t="s">
        <v>2496</v>
      </c>
      <c r="AB605" s="121" t="s">
        <v>2496</v>
      </c>
      <c r="AC605" s="121"/>
      <c r="AD605" s="121" t="s">
        <v>2518</v>
      </c>
      <c r="AE605" s="121" t="s">
        <v>4082</v>
      </c>
      <c r="AF605" s="121" t="s">
        <v>2496</v>
      </c>
      <c r="AG605" s="121" t="s">
        <v>2496</v>
      </c>
      <c r="AH605" s="121" t="s">
        <v>2496</v>
      </c>
      <c r="AI605" s="121" t="s">
        <v>2496</v>
      </c>
      <c r="AJ605" s="121" t="s">
        <v>2496</v>
      </c>
      <c r="AK605" s="121" t="s">
        <v>2496</v>
      </c>
      <c r="AL605" s="121" t="s">
        <v>2496</v>
      </c>
      <c r="AM605" s="121" t="s">
        <v>8</v>
      </c>
      <c r="AN605" s="121" t="s">
        <v>116</v>
      </c>
      <c r="AO605" s="121" t="s">
        <v>140</v>
      </c>
      <c r="AP605" s="121" t="s">
        <v>143</v>
      </c>
      <c r="AQ605" s="121" t="s">
        <v>151</v>
      </c>
      <c r="AR605" s="121" t="s">
        <v>4547</v>
      </c>
      <c r="AS605" s="121"/>
      <c r="AT605" s="121" t="s">
        <v>6665</v>
      </c>
      <c r="AU605" s="121">
        <v>3202494187</v>
      </c>
      <c r="AV605" s="121">
        <v>3229199727</v>
      </c>
      <c r="AW605" s="121">
        <v>1</v>
      </c>
      <c r="AX605" s="121" t="s">
        <v>135</v>
      </c>
      <c r="AY605" s="121" t="s">
        <v>2496</v>
      </c>
      <c r="AZ605" s="123" t="s">
        <v>3591</v>
      </c>
      <c r="BA605" s="121" t="s">
        <v>2496</v>
      </c>
      <c r="BB605" s="121" t="s">
        <v>2496</v>
      </c>
      <c r="BC605" s="121" t="s">
        <v>3607</v>
      </c>
      <c r="BD605" s="121"/>
      <c r="BE605" s="121" t="s">
        <v>2434</v>
      </c>
      <c r="BF605" s="121" t="s">
        <v>2</v>
      </c>
      <c r="BG605" s="121">
        <v>1118578342</v>
      </c>
      <c r="BH605" s="121" t="s">
        <v>6666</v>
      </c>
      <c r="BI605" s="121" t="s">
        <v>6667</v>
      </c>
      <c r="BJ605" s="121" t="s">
        <v>6668</v>
      </c>
      <c r="BK605" s="121" t="s">
        <v>3735</v>
      </c>
      <c r="BL605" s="122">
        <v>37121</v>
      </c>
      <c r="BM605" s="121" t="s">
        <v>9</v>
      </c>
      <c r="BN605" s="121" t="s">
        <v>45</v>
      </c>
      <c r="BO605" s="121" t="s">
        <v>45</v>
      </c>
      <c r="BP605" s="121" t="s">
        <v>2</v>
      </c>
      <c r="BQ605" s="121">
        <v>1020790020</v>
      </c>
      <c r="BR605" s="121" t="s">
        <v>4673</v>
      </c>
      <c r="BS605" s="122" t="s">
        <v>3726</v>
      </c>
      <c r="BT605" s="121" t="s">
        <v>6350</v>
      </c>
      <c r="BU605" s="121" t="s">
        <v>4039</v>
      </c>
      <c r="BV605" s="122">
        <v>34368</v>
      </c>
      <c r="BW605" s="120">
        <f t="shared" ca="1" si="57"/>
        <v>29</v>
      </c>
      <c r="BX605" s="124" t="s">
        <v>8</v>
      </c>
      <c r="BY605" s="124" t="s">
        <v>116</v>
      </c>
      <c r="BZ605" s="124" t="s">
        <v>116</v>
      </c>
      <c r="CA605" s="121" t="s">
        <v>2</v>
      </c>
      <c r="CB605" s="121">
        <v>1118578342</v>
      </c>
      <c r="CC605" s="121" t="s">
        <v>6666</v>
      </c>
      <c r="CD605" s="121" t="s">
        <v>6667</v>
      </c>
      <c r="CE605" s="121" t="s">
        <v>6668</v>
      </c>
      <c r="CF605" s="121" t="s">
        <v>3735</v>
      </c>
      <c r="CG605" s="122">
        <v>37121</v>
      </c>
      <c r="CH605" s="120">
        <f t="shared" ca="1" si="56"/>
        <v>21</v>
      </c>
      <c r="CI605" s="124" t="s">
        <v>8</v>
      </c>
      <c r="CJ605" s="124" t="s">
        <v>116</v>
      </c>
      <c r="CK605" s="124" t="s">
        <v>116</v>
      </c>
      <c r="CL605" s="121" t="s">
        <v>2443</v>
      </c>
      <c r="CM605" s="121" t="s">
        <v>2457</v>
      </c>
      <c r="CN605" s="121" t="s">
        <v>2495</v>
      </c>
      <c r="CO605" s="122">
        <v>44810</v>
      </c>
      <c r="CP605" s="121" t="s">
        <v>2495</v>
      </c>
      <c r="CQ605" s="121" t="s">
        <v>2496</v>
      </c>
      <c r="CR605" s="121">
        <v>0</v>
      </c>
      <c r="CS605" s="121" t="s">
        <v>2496</v>
      </c>
      <c r="CT605" s="121" t="s">
        <v>4082</v>
      </c>
      <c r="CU605" s="121"/>
      <c r="CV605" s="121">
        <v>40</v>
      </c>
      <c r="CW605" s="121">
        <v>3010</v>
      </c>
      <c r="CX605" s="121">
        <v>52</v>
      </c>
      <c r="CY605" s="121" t="s">
        <v>2495</v>
      </c>
      <c r="CZ605" s="121">
        <v>2</v>
      </c>
      <c r="DA605" s="121">
        <v>2</v>
      </c>
      <c r="DB605" s="121"/>
      <c r="DC605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05" s="121"/>
    </row>
    <row r="606" spans="1:108" ht="45" customHeight="1" x14ac:dyDescent="0.3">
      <c r="A606" s="120">
        <v>1087218446</v>
      </c>
      <c r="B606" s="121" t="s">
        <v>2427</v>
      </c>
      <c r="C606" s="81">
        <v>44838</v>
      </c>
      <c r="D606" s="122"/>
      <c r="E606" s="120"/>
      <c r="F606" s="120"/>
      <c r="G606" s="120"/>
      <c r="H606" s="120" t="s">
        <v>4102</v>
      </c>
      <c r="I606" s="120" t="s">
        <v>6747</v>
      </c>
      <c r="J606" s="121" t="str">
        <f>VLOOKUP(MATRIZ_PRINCIPAL_USUARIOS[[#This Row],[DUPLA]],DUPLAS[],2,0)</f>
        <v>EMILCE SANCHEZ - MARTHA PACASUCA</v>
      </c>
      <c r="K606" s="121" t="s">
        <v>1</v>
      </c>
      <c r="L606" s="121" t="s">
        <v>6669</v>
      </c>
      <c r="M606" s="121" t="s">
        <v>6670</v>
      </c>
      <c r="N606" s="121" t="s">
        <v>5037</v>
      </c>
      <c r="O606" s="121" t="s">
        <v>4603</v>
      </c>
      <c r="P60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EDELAIN YERESET ARROYO RENGIFO</v>
      </c>
      <c r="Q606" s="122">
        <v>44458</v>
      </c>
      <c r="R606" s="120">
        <f t="shared" ca="1" si="53"/>
        <v>1</v>
      </c>
      <c r="S606" s="120">
        <f t="shared" ca="1" si="54"/>
        <v>5</v>
      </c>
      <c r="T606" s="120">
        <f t="shared" ca="1" si="55"/>
        <v>24</v>
      </c>
      <c r="U606" s="121" t="str">
        <f ca="1">IF(MATRIZ_PRINCIPAL_USUARIOS[[#This Row],[FECHA DE NACIMIENTO]]&gt;0,CONCATENATE(R606," AÑOS ",S606," MESES ",T606," DIAS "),"")</f>
        <v xml:space="preserve">1 AÑOS 5 MESES 24 DIAS </v>
      </c>
      <c r="V60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6" s="121" t="s">
        <v>130</v>
      </c>
      <c r="X606" s="121" t="s">
        <v>8</v>
      </c>
      <c r="Y606" s="121" t="s">
        <v>33</v>
      </c>
      <c r="Z606" s="121" t="s">
        <v>3308</v>
      </c>
      <c r="AA606" s="121" t="s">
        <v>2496</v>
      </c>
      <c r="AB606" s="121" t="s">
        <v>2496</v>
      </c>
      <c r="AC606" s="121"/>
      <c r="AD606" s="121" t="s">
        <v>2518</v>
      </c>
      <c r="AE606" s="121" t="s">
        <v>4082</v>
      </c>
      <c r="AF606" s="121" t="s">
        <v>2496</v>
      </c>
      <c r="AG606" s="121" t="s">
        <v>2496</v>
      </c>
      <c r="AH606" s="121" t="s">
        <v>2496</v>
      </c>
      <c r="AI606" s="121" t="s">
        <v>2496</v>
      </c>
      <c r="AJ606" s="121" t="s">
        <v>2496</v>
      </c>
      <c r="AK606" s="121" t="s">
        <v>2496</v>
      </c>
      <c r="AL606" s="121" t="s">
        <v>2496</v>
      </c>
      <c r="AM606" s="121" t="s">
        <v>8</v>
      </c>
      <c r="AN606" s="121" t="s">
        <v>116</v>
      </c>
      <c r="AO606" s="121" t="s">
        <v>141</v>
      </c>
      <c r="AP606" s="121"/>
      <c r="AQ606" s="121" t="s">
        <v>2606</v>
      </c>
      <c r="AR606" s="121"/>
      <c r="AS606" s="121" t="s">
        <v>6671</v>
      </c>
      <c r="AT606" s="121"/>
      <c r="AU606" s="121">
        <v>3002490474</v>
      </c>
      <c r="AV606" s="121"/>
      <c r="AW606" s="121">
        <v>1</v>
      </c>
      <c r="AX606" s="121" t="s">
        <v>135</v>
      </c>
      <c r="AY606" s="121" t="s">
        <v>2496</v>
      </c>
      <c r="AZ606" s="123"/>
      <c r="BA606" s="121" t="s">
        <v>2496</v>
      </c>
      <c r="BB606" s="121" t="s">
        <v>2496</v>
      </c>
      <c r="BC606" s="121" t="s">
        <v>3654</v>
      </c>
      <c r="BD606" s="121" t="s">
        <v>2496</v>
      </c>
      <c r="BE606" s="121" t="s">
        <v>2438</v>
      </c>
      <c r="BF606" s="121" t="s">
        <v>2</v>
      </c>
      <c r="BG606" s="121">
        <v>59679811</v>
      </c>
      <c r="BH606" s="121" t="s">
        <v>6672</v>
      </c>
      <c r="BI606" s="121" t="s">
        <v>6673</v>
      </c>
      <c r="BJ606" s="121" t="s">
        <v>3778</v>
      </c>
      <c r="BK606" s="121" t="s">
        <v>4603</v>
      </c>
      <c r="BL606" s="122">
        <v>28857</v>
      </c>
      <c r="BM606" s="121" t="s">
        <v>8</v>
      </c>
      <c r="BN606" s="121" t="s">
        <v>33</v>
      </c>
      <c r="BO606" s="121" t="s">
        <v>3308</v>
      </c>
      <c r="BP606" s="121"/>
      <c r="BQ606" s="121"/>
      <c r="BR606" s="121"/>
      <c r="BS606" s="122"/>
      <c r="BT606" s="121"/>
      <c r="BU606" s="121"/>
      <c r="BV606" s="122"/>
      <c r="BW606" s="120" t="str">
        <f t="shared" si="57"/>
        <v/>
      </c>
      <c r="BX606" s="124"/>
      <c r="BY606" s="124"/>
      <c r="BZ606" s="124"/>
      <c r="CA606" s="121" t="s">
        <v>2</v>
      </c>
      <c r="CB606" s="121">
        <v>1087202384</v>
      </c>
      <c r="CC606" s="121" t="s">
        <v>6674</v>
      </c>
      <c r="CD606" s="121"/>
      <c r="CE606" s="121" t="s">
        <v>5037</v>
      </c>
      <c r="CF606" s="121" t="s">
        <v>4603</v>
      </c>
      <c r="CG606" s="122">
        <v>34757</v>
      </c>
      <c r="CH606" s="120">
        <f t="shared" ca="1" si="56"/>
        <v>28</v>
      </c>
      <c r="CI606" s="124" t="s">
        <v>8</v>
      </c>
      <c r="CJ606" s="124" t="s">
        <v>33</v>
      </c>
      <c r="CK606" s="124" t="s">
        <v>3308</v>
      </c>
      <c r="CL606" s="121" t="s">
        <v>2443</v>
      </c>
      <c r="CM606" s="121" t="s">
        <v>2466</v>
      </c>
      <c r="CN606" s="121" t="s">
        <v>2495</v>
      </c>
      <c r="CO606" s="122">
        <v>44775</v>
      </c>
      <c r="CP606" s="121" t="s">
        <v>2496</v>
      </c>
      <c r="CQ606" s="121" t="s">
        <v>2495</v>
      </c>
      <c r="CR606" s="121">
        <v>2</v>
      </c>
      <c r="CS606" s="121" t="s">
        <v>2496</v>
      </c>
      <c r="CT606" s="121" t="s">
        <v>4082</v>
      </c>
      <c r="CU606" s="121"/>
      <c r="CV606" s="121">
        <v>40</v>
      </c>
      <c r="CW606" s="121">
        <v>3100</v>
      </c>
      <c r="CX606" s="121">
        <v>51</v>
      </c>
      <c r="CY606" s="121" t="s">
        <v>2495</v>
      </c>
      <c r="CZ606" s="121">
        <v>6</v>
      </c>
      <c r="DA606" s="121">
        <v>12</v>
      </c>
      <c r="DB606" s="121"/>
      <c r="DC606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6" s="121"/>
    </row>
    <row r="607" spans="1:108" ht="45" customHeight="1" x14ac:dyDescent="0.3">
      <c r="A607" s="120">
        <v>1007101197</v>
      </c>
      <c r="B607" s="121" t="s">
        <v>2427</v>
      </c>
      <c r="C607" s="81">
        <v>44838</v>
      </c>
      <c r="D607" s="122"/>
      <c r="E607" s="120"/>
      <c r="F607" s="120"/>
      <c r="G607" s="120"/>
      <c r="H607" s="120" t="s">
        <v>4102</v>
      </c>
      <c r="I607" s="120" t="s">
        <v>5619</v>
      </c>
      <c r="J607" s="121" t="str">
        <f>VLOOKUP(MATRIZ_PRINCIPAL_USUARIOS[[#This Row],[DUPLA]],DUPLAS[],2,0)</f>
        <v>PAOLA</v>
      </c>
      <c r="K607" s="121" t="s">
        <v>2</v>
      </c>
      <c r="L607" s="121" t="s">
        <v>3952</v>
      </c>
      <c r="M607" s="121" t="s">
        <v>1370</v>
      </c>
      <c r="N607" s="121" t="s">
        <v>4079</v>
      </c>
      <c r="O607" s="121" t="s">
        <v>2712</v>
      </c>
      <c r="P60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ANGIE CATALINA PAEZ PEDRAZA</v>
      </c>
      <c r="Q607" s="122">
        <v>37019</v>
      </c>
      <c r="R607" s="120">
        <f t="shared" ca="1" si="53"/>
        <v>21</v>
      </c>
      <c r="S607" s="120">
        <f t="shared" ca="1" si="54"/>
        <v>10</v>
      </c>
      <c r="T607" s="120">
        <f t="shared" ca="1" si="55"/>
        <v>7</v>
      </c>
      <c r="U607" s="121" t="str">
        <f ca="1">IF(MATRIZ_PRINCIPAL_USUARIOS[[#This Row],[FECHA DE NACIMIENTO]]&gt;0,CONCATENATE(R607," AÑOS ",S607," MESES ",T607," DIAS "),"")</f>
        <v xml:space="preserve">21 AÑOS 10 MESES 7 DIAS </v>
      </c>
      <c r="V60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07" s="121" t="s">
        <v>130</v>
      </c>
      <c r="X607" s="121" t="s">
        <v>8</v>
      </c>
      <c r="Y607" s="121" t="s">
        <v>116</v>
      </c>
      <c r="Z607" s="121" t="s">
        <v>116</v>
      </c>
      <c r="AA607" s="121" t="s">
        <v>2496</v>
      </c>
      <c r="AB607" s="121" t="s">
        <v>2496</v>
      </c>
      <c r="AC607" s="121"/>
      <c r="AD607" s="121" t="s">
        <v>2518</v>
      </c>
      <c r="AE607" s="121"/>
      <c r="AF607" s="121" t="s">
        <v>2496</v>
      </c>
      <c r="AG607" s="121" t="s">
        <v>2496</v>
      </c>
      <c r="AH607" s="121" t="s">
        <v>2496</v>
      </c>
      <c r="AI607" s="121" t="s">
        <v>2496</v>
      </c>
      <c r="AJ607" s="121" t="s">
        <v>2496</v>
      </c>
      <c r="AK607" s="121" t="s">
        <v>2496</v>
      </c>
      <c r="AL607" s="121" t="s">
        <v>2496</v>
      </c>
      <c r="AM607" s="121" t="s">
        <v>8</v>
      </c>
      <c r="AN607" s="121" t="s">
        <v>116</v>
      </c>
      <c r="AO607" s="121" t="s">
        <v>140</v>
      </c>
      <c r="AP607" s="121" t="s">
        <v>143</v>
      </c>
      <c r="AQ607" s="121" t="s">
        <v>151</v>
      </c>
      <c r="AR607" s="121" t="s">
        <v>4763</v>
      </c>
      <c r="AS607" s="121"/>
      <c r="AT607" s="121" t="s">
        <v>6675</v>
      </c>
      <c r="AU607" s="121">
        <v>3107926318</v>
      </c>
      <c r="AV607" s="121"/>
      <c r="AW607" s="121">
        <v>1</v>
      </c>
      <c r="AX607" s="121" t="s">
        <v>135</v>
      </c>
      <c r="AY607" s="121" t="s">
        <v>2495</v>
      </c>
      <c r="AZ607" s="123" t="s">
        <v>3598</v>
      </c>
      <c r="BA607" s="121" t="s">
        <v>2496</v>
      </c>
      <c r="BB607" s="121" t="s">
        <v>2496</v>
      </c>
      <c r="BC607" s="121" t="s">
        <v>3607</v>
      </c>
      <c r="BD607" s="121"/>
      <c r="BE607" s="121" t="s">
        <v>2434</v>
      </c>
      <c r="BF607" s="121" t="s">
        <v>2</v>
      </c>
      <c r="BG607" s="121">
        <v>52857326</v>
      </c>
      <c r="BH607" s="121" t="s">
        <v>6093</v>
      </c>
      <c r="BI607" s="121" t="s">
        <v>6676</v>
      </c>
      <c r="BJ607" s="121" t="s">
        <v>2712</v>
      </c>
      <c r="BK607" s="121" t="s">
        <v>6615</v>
      </c>
      <c r="BL607" s="122">
        <v>29705</v>
      </c>
      <c r="BM607" s="121" t="s">
        <v>8</v>
      </c>
      <c r="BN607" s="121" t="s">
        <v>26</v>
      </c>
      <c r="BO607" s="121" t="s">
        <v>115</v>
      </c>
      <c r="BP607" s="121"/>
      <c r="BQ607" s="121"/>
      <c r="BR607" s="121"/>
      <c r="BS607" s="122"/>
      <c r="BT607" s="121"/>
      <c r="BU607" s="121"/>
      <c r="BV607" s="122"/>
      <c r="BW607" s="120" t="str">
        <f t="shared" si="57"/>
        <v/>
      </c>
      <c r="BX607" s="124"/>
      <c r="BY607" s="124"/>
      <c r="BZ607" s="124"/>
      <c r="CA607" s="121" t="s">
        <v>2</v>
      </c>
      <c r="CB607" s="121">
        <v>52857326</v>
      </c>
      <c r="CC607" s="121" t="s">
        <v>6093</v>
      </c>
      <c r="CD607" s="121" t="s">
        <v>6676</v>
      </c>
      <c r="CE607" s="121" t="s">
        <v>2712</v>
      </c>
      <c r="CF607" s="121" t="s">
        <v>6615</v>
      </c>
      <c r="CG607" s="122">
        <v>29705</v>
      </c>
      <c r="CH607" s="120">
        <f t="shared" ca="1" si="56"/>
        <v>41</v>
      </c>
      <c r="CI607" s="124" t="s">
        <v>8</v>
      </c>
      <c r="CJ607" s="124" t="s">
        <v>26</v>
      </c>
      <c r="CK607" s="124" t="s">
        <v>115</v>
      </c>
      <c r="CL607" s="121" t="s">
        <v>2444</v>
      </c>
      <c r="CM607" s="121" t="s">
        <v>2470</v>
      </c>
      <c r="CN607" s="121" t="s">
        <v>2496</v>
      </c>
      <c r="CO607" s="122">
        <v>44802</v>
      </c>
      <c r="CP607" s="121" t="s">
        <v>2496</v>
      </c>
      <c r="CQ607" s="121" t="s">
        <v>2496</v>
      </c>
      <c r="CR607" s="121" t="s">
        <v>5257</v>
      </c>
      <c r="CS607" s="121" t="s">
        <v>2496</v>
      </c>
      <c r="CT607" s="121" t="s">
        <v>4082</v>
      </c>
      <c r="CU607" s="121" t="s">
        <v>5257</v>
      </c>
      <c r="CV607" s="121" t="s">
        <v>5257</v>
      </c>
      <c r="CW607" s="121" t="s">
        <v>5257</v>
      </c>
      <c r="CX607" s="121" t="s">
        <v>5257</v>
      </c>
      <c r="CY607" s="121" t="s">
        <v>2496</v>
      </c>
      <c r="CZ607" s="121"/>
      <c r="DA607" s="121"/>
      <c r="DB607" s="121"/>
      <c r="DC60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07" s="121"/>
    </row>
    <row r="608" spans="1:108" ht="45" customHeight="1" x14ac:dyDescent="0.3">
      <c r="A608" s="120">
        <v>1145429965</v>
      </c>
      <c r="B608" s="121" t="s">
        <v>2427</v>
      </c>
      <c r="C608" s="81">
        <v>44838</v>
      </c>
      <c r="D608" s="122"/>
      <c r="E608" s="120"/>
      <c r="F608" s="120"/>
      <c r="G608" s="120"/>
      <c r="H608" s="120" t="s">
        <v>4102</v>
      </c>
      <c r="I608" s="120" t="s">
        <v>6748</v>
      </c>
      <c r="J608" s="121" t="str">
        <f>VLOOKUP(MATRIZ_PRINCIPAL_USUARIOS[[#This Row],[DUPLA]],DUPLAS[],2,0)</f>
        <v>GLORIA GUERRA - KAROL</v>
      </c>
      <c r="K608" s="121" t="s">
        <v>1</v>
      </c>
      <c r="L608" s="121" t="s">
        <v>6677</v>
      </c>
      <c r="M608" s="121" t="s">
        <v>3864</v>
      </c>
      <c r="N608" s="121" t="s">
        <v>3788</v>
      </c>
      <c r="O608" s="121" t="s">
        <v>3746</v>
      </c>
      <c r="P608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DEMIAN ALEXANDER LOPEZ GOMEZ</v>
      </c>
      <c r="Q608" s="122">
        <v>44233</v>
      </c>
      <c r="R608" s="120">
        <f t="shared" ca="1" si="53"/>
        <v>2</v>
      </c>
      <c r="S608" s="120">
        <f t="shared" ca="1" si="54"/>
        <v>1</v>
      </c>
      <c r="T608" s="120">
        <f t="shared" ca="1" si="55"/>
        <v>9</v>
      </c>
      <c r="U608" s="121" t="str">
        <f ca="1">IF(MATRIZ_PRINCIPAL_USUARIOS[[#This Row],[FECHA DE NACIMIENTO]]&gt;0,CONCATENATE(R608," AÑOS ",S608," MESES ",T608," DIAS "),"")</f>
        <v xml:space="preserve">2 AÑOS 1 MESES 9 DIAS </v>
      </c>
      <c r="V608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8" s="121" t="s">
        <v>129</v>
      </c>
      <c r="X608" s="121" t="s">
        <v>8</v>
      </c>
      <c r="Y608" s="121" t="s">
        <v>19</v>
      </c>
      <c r="Z608" s="121" t="s">
        <v>3046</v>
      </c>
      <c r="AA608" s="121" t="s">
        <v>2496</v>
      </c>
      <c r="AB608" s="121" t="s">
        <v>2496</v>
      </c>
      <c r="AC608" s="121"/>
      <c r="AD608" s="121" t="s">
        <v>2518</v>
      </c>
      <c r="AE608" s="121"/>
      <c r="AF608" s="121" t="s">
        <v>2496</v>
      </c>
      <c r="AG608" s="121" t="s">
        <v>2496</v>
      </c>
      <c r="AH608" s="121" t="s">
        <v>2496</v>
      </c>
      <c r="AI608" s="121" t="s">
        <v>2496</v>
      </c>
      <c r="AJ608" s="121" t="s">
        <v>2496</v>
      </c>
      <c r="AK608" s="121" t="s">
        <v>2496</v>
      </c>
      <c r="AL608" s="121" t="s">
        <v>2496</v>
      </c>
      <c r="AM608" s="121" t="s">
        <v>8</v>
      </c>
      <c r="AN608" s="121" t="s">
        <v>116</v>
      </c>
      <c r="AO608" s="121" t="s">
        <v>140</v>
      </c>
      <c r="AP608" s="121" t="s">
        <v>143</v>
      </c>
      <c r="AQ608" s="121" t="s">
        <v>151</v>
      </c>
      <c r="AR608" s="121" t="s">
        <v>4501</v>
      </c>
      <c r="AS608" s="121"/>
      <c r="AT608" s="121" t="s">
        <v>6678</v>
      </c>
      <c r="AU608" s="121">
        <v>3208253006</v>
      </c>
      <c r="AV608" s="121"/>
      <c r="AW608" s="121">
        <v>1</v>
      </c>
      <c r="AX608" s="121" t="s">
        <v>135</v>
      </c>
      <c r="AY608" s="121" t="s">
        <v>2496</v>
      </c>
      <c r="AZ608" s="123" t="s">
        <v>3596</v>
      </c>
      <c r="BA608" s="121" t="s">
        <v>2496</v>
      </c>
      <c r="BB608" s="121" t="s">
        <v>2496</v>
      </c>
      <c r="BC608" s="121" t="s">
        <v>3654</v>
      </c>
      <c r="BD608" s="121"/>
      <c r="BE608" s="121" t="s">
        <v>2438</v>
      </c>
      <c r="BF608" s="121" t="s">
        <v>2</v>
      </c>
      <c r="BG608" s="121">
        <v>1022922754</v>
      </c>
      <c r="BH608" s="121" t="s">
        <v>3903</v>
      </c>
      <c r="BI608" s="121" t="s">
        <v>3811</v>
      </c>
      <c r="BJ608" s="121" t="s">
        <v>4880</v>
      </c>
      <c r="BK608" s="121" t="s">
        <v>5906</v>
      </c>
      <c r="BL608" s="122">
        <v>38007</v>
      </c>
      <c r="BM608" s="121" t="s">
        <v>8</v>
      </c>
      <c r="BN608" s="121" t="s">
        <v>116</v>
      </c>
      <c r="BO608" s="121" t="s">
        <v>116</v>
      </c>
      <c r="BP608" s="121"/>
      <c r="BQ608" s="121"/>
      <c r="BR608" s="121"/>
      <c r="BS608" s="122"/>
      <c r="BT608" s="121"/>
      <c r="BU608" s="121"/>
      <c r="BV608" s="122"/>
      <c r="BW608" s="120" t="str">
        <f t="shared" si="57"/>
        <v/>
      </c>
      <c r="BX608" s="124"/>
      <c r="BY608" s="124"/>
      <c r="BZ608" s="124"/>
      <c r="CA608" s="121" t="s">
        <v>3</v>
      </c>
      <c r="CB608" s="121">
        <v>1028782205</v>
      </c>
      <c r="CC608" s="121" t="s">
        <v>3952</v>
      </c>
      <c r="CD608" s="121" t="s">
        <v>3903</v>
      </c>
      <c r="CE608" s="121" t="s">
        <v>3746</v>
      </c>
      <c r="CF608" s="121"/>
      <c r="CG608" s="122">
        <v>38451</v>
      </c>
      <c r="CH608" s="120">
        <f t="shared" ca="1" si="56"/>
        <v>17</v>
      </c>
      <c r="CI608" s="124" t="s">
        <v>8</v>
      </c>
      <c r="CJ608" s="124" t="s">
        <v>116</v>
      </c>
      <c r="CK608" s="124" t="s">
        <v>116</v>
      </c>
      <c r="CL608" s="121" t="s">
        <v>2444</v>
      </c>
      <c r="CM608" s="121" t="s">
        <v>2457</v>
      </c>
      <c r="CN608" s="121" t="s">
        <v>2495</v>
      </c>
      <c r="CO608" s="122">
        <v>44830</v>
      </c>
      <c r="CP608" s="121" t="s">
        <v>2495</v>
      </c>
      <c r="CQ608" s="121" t="s">
        <v>2495</v>
      </c>
      <c r="CR608" s="121">
        <v>1</v>
      </c>
      <c r="CS608" s="121" t="s">
        <v>2496</v>
      </c>
      <c r="CT608" s="121" t="s">
        <v>4082</v>
      </c>
      <c r="CU608" s="121" t="s">
        <v>4082</v>
      </c>
      <c r="CV608" s="121">
        <v>38</v>
      </c>
      <c r="CW608" s="121">
        <v>3380</v>
      </c>
      <c r="CX608" s="121">
        <v>49</v>
      </c>
      <c r="CY608" s="121" t="s">
        <v>2496</v>
      </c>
      <c r="CZ608" s="121">
        <v>6</v>
      </c>
      <c r="DA608" s="121">
        <v>18</v>
      </c>
      <c r="DB608" s="121"/>
      <c r="DC608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08" s="121"/>
    </row>
    <row r="609" spans="1:108" ht="45" customHeight="1" x14ac:dyDescent="0.3">
      <c r="A609" s="50">
        <v>1028675965</v>
      </c>
      <c r="B609" s="37" t="s">
        <v>2427</v>
      </c>
      <c r="C609" s="81">
        <v>44838</v>
      </c>
      <c r="D609" s="81"/>
      <c r="E609" s="50"/>
      <c r="F609" s="50"/>
      <c r="G609" s="50"/>
      <c r="H609" s="120" t="s">
        <v>4102</v>
      </c>
      <c r="I609" s="50" t="s">
        <v>6114</v>
      </c>
      <c r="J609" s="121" t="str">
        <f>VLOOKUP(MATRIZ_PRINCIPAL_USUARIOS[[#This Row],[DUPLA]],DUPLAS[],2,0)</f>
        <v>ANDREA ROJAS - TATIANA</v>
      </c>
      <c r="K609" s="37" t="s">
        <v>1</v>
      </c>
      <c r="L609" s="37" t="s">
        <v>6683</v>
      </c>
      <c r="M609" s="37" t="s">
        <v>3872</v>
      </c>
      <c r="N609" s="37" t="s">
        <v>6684</v>
      </c>
      <c r="O609" s="37" t="s">
        <v>6685</v>
      </c>
      <c r="P60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JINNEHT SARAY NOPE MENDIVELSO</v>
      </c>
      <c r="Q609" s="81">
        <v>44798</v>
      </c>
      <c r="R609" s="50">
        <f t="shared" ca="1" si="53"/>
        <v>0</v>
      </c>
      <c r="S609" s="50">
        <f t="shared" ca="1" si="54"/>
        <v>6</v>
      </c>
      <c r="T609" s="50">
        <f t="shared" ca="1" si="55"/>
        <v>18</v>
      </c>
      <c r="U609" s="37" t="str">
        <f ca="1">IF(MATRIZ_PRINCIPAL_USUARIOS[[#This Row],[FECHA DE NACIMIENTO]]&gt;0,CONCATENATE(R609," AÑOS ",S609," MESES ",T609," DIAS "),"")</f>
        <v xml:space="preserve">0 AÑOS 6 MESES 18 DIAS </v>
      </c>
      <c r="V60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09" s="37" t="s">
        <v>130</v>
      </c>
      <c r="X609" s="37" t="s">
        <v>8</v>
      </c>
      <c r="Y609" s="37" t="s">
        <v>116</v>
      </c>
      <c r="Z609" s="37" t="s">
        <v>116</v>
      </c>
      <c r="AA609" s="37" t="s">
        <v>2496</v>
      </c>
      <c r="AB609" s="37" t="s">
        <v>2496</v>
      </c>
      <c r="AC609" s="37"/>
      <c r="AD609" s="37" t="s">
        <v>2518</v>
      </c>
      <c r="AE609" s="37"/>
      <c r="AF609" s="37" t="s">
        <v>2496</v>
      </c>
      <c r="AG609" s="37" t="s">
        <v>2496</v>
      </c>
      <c r="AH609" s="37" t="s">
        <v>2496</v>
      </c>
      <c r="AI609" s="37" t="s">
        <v>2496</v>
      </c>
      <c r="AJ609" s="37" t="s">
        <v>2496</v>
      </c>
      <c r="AK609" s="37" t="s">
        <v>2496</v>
      </c>
      <c r="AL609" s="37" t="s">
        <v>2496</v>
      </c>
      <c r="AM609" s="37" t="s">
        <v>8</v>
      </c>
      <c r="AN609" s="37" t="s">
        <v>116</v>
      </c>
      <c r="AO609" s="37" t="s">
        <v>140</v>
      </c>
      <c r="AP609" s="37" t="s">
        <v>143</v>
      </c>
      <c r="AQ609" s="37" t="s">
        <v>151</v>
      </c>
      <c r="AR609" s="37" t="s">
        <v>6114</v>
      </c>
      <c r="AS609" s="37"/>
      <c r="AT609" s="37" t="s">
        <v>6686</v>
      </c>
      <c r="AU609" s="37">
        <v>3209591785</v>
      </c>
      <c r="AV609" s="37">
        <v>3143603574</v>
      </c>
      <c r="AW609" s="37">
        <v>1</v>
      </c>
      <c r="AX609" s="37" t="s">
        <v>135</v>
      </c>
      <c r="AY609" s="37" t="s">
        <v>2496</v>
      </c>
      <c r="AZ609" s="58"/>
      <c r="BA609" s="37" t="s">
        <v>2496</v>
      </c>
      <c r="BB609" s="37" t="s">
        <v>2496</v>
      </c>
      <c r="BC609" s="37" t="s">
        <v>3654</v>
      </c>
      <c r="BD609" s="37"/>
      <c r="BE609" s="37" t="s">
        <v>2434</v>
      </c>
      <c r="BF609" s="37" t="s">
        <v>2</v>
      </c>
      <c r="BG609" s="37">
        <v>1022932947</v>
      </c>
      <c r="BH609" s="37" t="s">
        <v>3952</v>
      </c>
      <c r="BI609" s="37" t="s">
        <v>3814</v>
      </c>
      <c r="BJ609" s="37" t="s">
        <v>6685</v>
      </c>
      <c r="BK609" s="37" t="s">
        <v>6687</v>
      </c>
      <c r="BL609" s="81">
        <v>37499</v>
      </c>
      <c r="BM609" s="37" t="s">
        <v>8</v>
      </c>
      <c r="BN609" s="37" t="s">
        <v>116</v>
      </c>
      <c r="BO609" s="37" t="s">
        <v>116</v>
      </c>
      <c r="BP609" s="37" t="s">
        <v>2</v>
      </c>
      <c r="BQ609" s="37">
        <v>79701871</v>
      </c>
      <c r="BR609" s="37" t="s">
        <v>3831</v>
      </c>
      <c r="BS609" s="81" t="s">
        <v>3725</v>
      </c>
      <c r="BT609" s="37" t="s">
        <v>6684</v>
      </c>
      <c r="BU609" s="37" t="s">
        <v>3707</v>
      </c>
      <c r="BV609" s="81">
        <v>27219</v>
      </c>
      <c r="BW609" s="50">
        <f t="shared" ca="1" si="57"/>
        <v>48</v>
      </c>
      <c r="BX609" s="62" t="s">
        <v>8</v>
      </c>
      <c r="BY609" s="62" t="s">
        <v>19</v>
      </c>
      <c r="BZ609" s="62" t="s">
        <v>3056</v>
      </c>
      <c r="CA609" s="37" t="s">
        <v>2</v>
      </c>
      <c r="CB609" s="37">
        <v>1022932947</v>
      </c>
      <c r="CC609" s="37" t="s">
        <v>3952</v>
      </c>
      <c r="CD609" s="37" t="s">
        <v>3814</v>
      </c>
      <c r="CE609" s="37" t="s">
        <v>6685</v>
      </c>
      <c r="CF609" s="37" t="s">
        <v>6687</v>
      </c>
      <c r="CG609" s="81">
        <v>37499</v>
      </c>
      <c r="CH609" s="50">
        <f t="shared" ca="1" si="56"/>
        <v>20</v>
      </c>
      <c r="CI609" s="62" t="s">
        <v>8</v>
      </c>
      <c r="CJ609" s="62" t="s">
        <v>116</v>
      </c>
      <c r="CK609" s="62" t="s">
        <v>116</v>
      </c>
      <c r="CL609" s="37" t="s">
        <v>2490</v>
      </c>
      <c r="CM609" s="37" t="s">
        <v>2490</v>
      </c>
      <c r="CN609" s="37" t="s">
        <v>2495</v>
      </c>
      <c r="CO609" s="81">
        <v>44824</v>
      </c>
      <c r="CP609" s="37" t="s">
        <v>2495</v>
      </c>
      <c r="CQ609" s="37" t="s">
        <v>2496</v>
      </c>
      <c r="CR609" s="37"/>
      <c r="CS609" s="37" t="s">
        <v>2496</v>
      </c>
      <c r="CT609" s="37"/>
      <c r="CU609" s="37"/>
      <c r="CV609" s="37" t="s">
        <v>5237</v>
      </c>
      <c r="CW609" s="37">
        <v>2720</v>
      </c>
      <c r="CX609" s="37">
        <v>47</v>
      </c>
      <c r="CY609" s="37" t="s">
        <v>2495</v>
      </c>
      <c r="CZ609" s="37">
        <v>1</v>
      </c>
      <c r="DA609" s="37">
        <v>1</v>
      </c>
      <c r="DB609" s="37"/>
      <c r="DC60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09" s="37"/>
    </row>
    <row r="610" spans="1:108" ht="45" customHeight="1" x14ac:dyDescent="0.3">
      <c r="A610" s="50">
        <v>1044015485</v>
      </c>
      <c r="B610" s="37" t="s">
        <v>2428</v>
      </c>
      <c r="C610" s="81">
        <v>44838</v>
      </c>
      <c r="D610" s="81">
        <v>44847</v>
      </c>
      <c r="E610" s="50"/>
      <c r="F610" s="50" t="e">
        <f>VLOOKUP(MATRIZ_PRINCIPAL_USUARIOS[[#This Row],[NOMBRE COMPLETO]],$E$659:$E$682,1,0)</f>
        <v>#N/A</v>
      </c>
      <c r="G610" s="50"/>
      <c r="H610" s="120" t="s">
        <v>4102</v>
      </c>
      <c r="I610" s="50" t="s">
        <v>6745</v>
      </c>
      <c r="J610" s="121" t="str">
        <f>VLOOKUP(MATRIZ_PRINCIPAL_USUARIOS[[#This Row],[DUPLA]],DUPLAS[],2,0)</f>
        <v>NIKOL MALES - ANDREA ROCIO</v>
      </c>
      <c r="K610" s="37" t="s">
        <v>1</v>
      </c>
      <c r="L610" s="37" t="s">
        <v>3773</v>
      </c>
      <c r="M610" s="37" t="s">
        <v>3747</v>
      </c>
      <c r="N610" s="37" t="s">
        <v>2633</v>
      </c>
      <c r="O610" s="37" t="s">
        <v>6688</v>
      </c>
      <c r="P61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DE JESUS RIVERA MONTERO</v>
      </c>
      <c r="Q610" s="81">
        <v>44137</v>
      </c>
      <c r="R610" s="50">
        <f t="shared" ca="1" si="53"/>
        <v>2</v>
      </c>
      <c r="S610" s="50">
        <f t="shared" ca="1" si="54"/>
        <v>4</v>
      </c>
      <c r="T610" s="50">
        <f t="shared" ca="1" si="55"/>
        <v>13</v>
      </c>
      <c r="U610" s="37" t="str">
        <f ca="1">IF(MATRIZ_PRINCIPAL_USUARIOS[[#This Row],[FECHA DE NACIMIENTO]]&gt;0,CONCATENATE(R610," AÑOS ",S610," MESES ",T610," DIAS "),"")</f>
        <v xml:space="preserve">2 AÑOS 4 MESES 13 DIAS </v>
      </c>
      <c r="V61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0" s="37" t="s">
        <v>129</v>
      </c>
      <c r="X610" s="37" t="s">
        <v>8</v>
      </c>
      <c r="Y610" s="37" t="s">
        <v>18</v>
      </c>
      <c r="Z610" s="37" t="s">
        <v>59</v>
      </c>
      <c r="AA610" s="37" t="s">
        <v>2496</v>
      </c>
      <c r="AB610" s="37" t="s">
        <v>2496</v>
      </c>
      <c r="AC610" s="37"/>
      <c r="AD610" s="37" t="s">
        <v>2518</v>
      </c>
      <c r="AE610" s="37"/>
      <c r="AF610" s="37" t="s">
        <v>2496</v>
      </c>
      <c r="AG610" s="37" t="s">
        <v>2496</v>
      </c>
      <c r="AH610" s="37" t="s">
        <v>2496</v>
      </c>
      <c r="AI610" s="37" t="s">
        <v>2496</v>
      </c>
      <c r="AJ610" s="37" t="s">
        <v>2496</v>
      </c>
      <c r="AK610" s="37" t="s">
        <v>2496</v>
      </c>
      <c r="AL610" s="37" t="s">
        <v>2496</v>
      </c>
      <c r="AM610" s="37" t="s">
        <v>8</v>
      </c>
      <c r="AN610" s="37" t="s">
        <v>116</v>
      </c>
      <c r="AO610" s="37" t="s">
        <v>140</v>
      </c>
      <c r="AP610" s="37" t="s">
        <v>143</v>
      </c>
      <c r="AQ610" s="37" t="s">
        <v>151</v>
      </c>
      <c r="AR610" s="37" t="s">
        <v>4543</v>
      </c>
      <c r="AS610" s="37"/>
      <c r="AT610" s="37" t="s">
        <v>6689</v>
      </c>
      <c r="AU610" s="37">
        <v>3015789938</v>
      </c>
      <c r="AV610" s="37"/>
      <c r="AW610" s="37">
        <v>1</v>
      </c>
      <c r="AX610" s="37" t="s">
        <v>135</v>
      </c>
      <c r="AY610" s="37" t="s">
        <v>2496</v>
      </c>
      <c r="AZ610" s="58"/>
      <c r="BA610" s="37" t="s">
        <v>2496</v>
      </c>
      <c r="BB610" s="37" t="s">
        <v>2496</v>
      </c>
      <c r="BC610" s="37" t="s">
        <v>3654</v>
      </c>
      <c r="BD610" s="37"/>
      <c r="BE610" s="37" t="s">
        <v>2434</v>
      </c>
      <c r="BF610" s="37" t="s">
        <v>2</v>
      </c>
      <c r="BG610" s="37">
        <v>1002200609</v>
      </c>
      <c r="BH610" s="37" t="s">
        <v>6158</v>
      </c>
      <c r="BI610" s="37" t="s">
        <v>3736</v>
      </c>
      <c r="BJ610" s="37" t="s">
        <v>6688</v>
      </c>
      <c r="BK610" s="37" t="s">
        <v>3887</v>
      </c>
      <c r="BL610" s="81">
        <v>37205</v>
      </c>
      <c r="BM610" s="37" t="s">
        <v>8</v>
      </c>
      <c r="BN610" s="37" t="s">
        <v>18</v>
      </c>
      <c r="BO610" s="37" t="s">
        <v>59</v>
      </c>
      <c r="BP610" s="37"/>
      <c r="BQ610" s="37"/>
      <c r="BR610" s="37"/>
      <c r="BS610" s="81"/>
      <c r="BT610" s="37"/>
      <c r="BU610" s="37"/>
      <c r="BV610" s="81"/>
      <c r="BW610" s="50" t="str">
        <f t="shared" si="57"/>
        <v/>
      </c>
      <c r="BX610" s="62"/>
      <c r="BY610" s="62"/>
      <c r="BZ610" s="62"/>
      <c r="CA610" s="37" t="s">
        <v>2</v>
      </c>
      <c r="CB610" s="37">
        <v>1002200609</v>
      </c>
      <c r="CC610" s="37" t="s">
        <v>6158</v>
      </c>
      <c r="CD610" s="37" t="s">
        <v>3736</v>
      </c>
      <c r="CE610" s="37" t="s">
        <v>6688</v>
      </c>
      <c r="CF610" s="37" t="s">
        <v>3887</v>
      </c>
      <c r="CG610" s="81">
        <v>37205</v>
      </c>
      <c r="CH610" s="50">
        <f t="shared" ca="1" si="56"/>
        <v>21</v>
      </c>
      <c r="CI610" s="62" t="s">
        <v>8</v>
      </c>
      <c r="CJ610" s="62" t="s">
        <v>18</v>
      </c>
      <c r="CK610" s="62" t="s">
        <v>59</v>
      </c>
      <c r="CL610" s="37" t="s">
        <v>2443</v>
      </c>
      <c r="CM610" s="37" t="s">
        <v>2481</v>
      </c>
      <c r="CN610" s="37" t="s">
        <v>2495</v>
      </c>
      <c r="CO610" s="81"/>
      <c r="CP610" s="37" t="s">
        <v>2495</v>
      </c>
      <c r="CQ610" s="37" t="s">
        <v>2496</v>
      </c>
      <c r="CR610" s="37"/>
      <c r="CS610" s="37" t="s">
        <v>2496</v>
      </c>
      <c r="CT610" s="37"/>
      <c r="CU610" s="37"/>
      <c r="CV610" s="37" t="s">
        <v>5980</v>
      </c>
      <c r="CW610" s="37">
        <v>3320</v>
      </c>
      <c r="CX610" s="37">
        <v>54</v>
      </c>
      <c r="CY610" s="37"/>
      <c r="CZ610" s="37">
        <v>6</v>
      </c>
      <c r="DA610" s="37">
        <v>15</v>
      </c>
      <c r="DB610" s="37"/>
      <c r="DC61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0" s="37"/>
    </row>
    <row r="611" spans="1:108" ht="45" customHeight="1" x14ac:dyDescent="0.3">
      <c r="A611" s="50">
        <v>1028675921</v>
      </c>
      <c r="B611" s="37" t="s">
        <v>2427</v>
      </c>
      <c r="C611" s="81">
        <v>44838</v>
      </c>
      <c r="D611" s="81"/>
      <c r="E611" s="50"/>
      <c r="F611" s="50"/>
      <c r="G611" s="50"/>
      <c r="H611" s="120" t="s">
        <v>4102</v>
      </c>
      <c r="I611" s="50" t="s">
        <v>6114</v>
      </c>
      <c r="J611" s="121" t="str">
        <f>VLOOKUP(MATRIZ_PRINCIPAL_USUARIOS[[#This Row],[DUPLA]],DUPLAS[],2,0)</f>
        <v>ANDREA ROJAS - TATIANA</v>
      </c>
      <c r="K611" s="37" t="s">
        <v>1</v>
      </c>
      <c r="L611" s="37" t="s">
        <v>6690</v>
      </c>
      <c r="M611" s="37"/>
      <c r="N611" s="37" t="s">
        <v>5558</v>
      </c>
      <c r="O611" s="37" t="s">
        <v>3805</v>
      </c>
      <c r="P61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BENJI  ALVAREZ ORTIZ</v>
      </c>
      <c r="Q611" s="81">
        <v>44777</v>
      </c>
      <c r="R611" s="50">
        <f t="shared" ca="1" si="53"/>
        <v>0</v>
      </c>
      <c r="S611" s="50">
        <f t="shared" ca="1" si="54"/>
        <v>7</v>
      </c>
      <c r="T611" s="50">
        <f t="shared" ca="1" si="55"/>
        <v>11</v>
      </c>
      <c r="U611" s="37" t="str">
        <f ca="1">IF(MATRIZ_PRINCIPAL_USUARIOS[[#This Row],[FECHA DE NACIMIENTO]]&gt;0,CONCATENATE(R611," AÑOS ",S611," MESES ",T611," DIAS "),"")</f>
        <v xml:space="preserve">0 AÑOS 7 MESES 11 DIAS </v>
      </c>
      <c r="V61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1" s="37" t="s">
        <v>129</v>
      </c>
      <c r="X611" s="37" t="s">
        <v>8</v>
      </c>
      <c r="Y611" s="37" t="s">
        <v>116</v>
      </c>
      <c r="Z611" s="37" t="s">
        <v>116</v>
      </c>
      <c r="AA611" s="37" t="s">
        <v>2496</v>
      </c>
      <c r="AB611" s="37" t="s">
        <v>2496</v>
      </c>
      <c r="AC611" s="37"/>
      <c r="AD611" s="37" t="s">
        <v>2518</v>
      </c>
      <c r="AE611" s="37"/>
      <c r="AF611" s="37" t="s">
        <v>2496</v>
      </c>
      <c r="AG611" s="37" t="s">
        <v>2496</v>
      </c>
      <c r="AH611" s="37" t="s">
        <v>2496</v>
      </c>
      <c r="AI611" s="37" t="s">
        <v>2496</v>
      </c>
      <c r="AJ611" s="37" t="s">
        <v>2496</v>
      </c>
      <c r="AK611" s="37" t="s">
        <v>2496</v>
      </c>
      <c r="AL611" s="37" t="s">
        <v>2496</v>
      </c>
      <c r="AM611" s="37" t="s">
        <v>8</v>
      </c>
      <c r="AN611" s="37" t="s">
        <v>116</v>
      </c>
      <c r="AO611" s="37" t="s">
        <v>140</v>
      </c>
      <c r="AP611" s="37" t="s">
        <v>143</v>
      </c>
      <c r="AQ611" s="37" t="s">
        <v>151</v>
      </c>
      <c r="AR611" s="37" t="s">
        <v>6324</v>
      </c>
      <c r="AS611" s="37"/>
      <c r="AT611" s="37" t="s">
        <v>6691</v>
      </c>
      <c r="AU611" s="37">
        <v>3228622673</v>
      </c>
      <c r="AV611" s="37">
        <v>3202573353</v>
      </c>
      <c r="AW611" s="37">
        <v>1</v>
      </c>
      <c r="AX611" s="37" t="s">
        <v>135</v>
      </c>
      <c r="AY611" s="37" t="s">
        <v>2496</v>
      </c>
      <c r="AZ611" s="58"/>
      <c r="BA611" s="37" t="s">
        <v>2496</v>
      </c>
      <c r="BB611" s="37" t="s">
        <v>2496</v>
      </c>
      <c r="BC611" s="37" t="s">
        <v>3654</v>
      </c>
      <c r="BD611" s="37"/>
      <c r="BE611" s="37" t="s">
        <v>2434</v>
      </c>
      <c r="BF611" s="37" t="s">
        <v>2</v>
      </c>
      <c r="BG611" s="37">
        <v>1000348117</v>
      </c>
      <c r="BH611" s="37" t="s">
        <v>3952</v>
      </c>
      <c r="BI611" s="37" t="s">
        <v>3936</v>
      </c>
      <c r="BJ611" s="37" t="s">
        <v>3805</v>
      </c>
      <c r="BK611" s="37" t="s">
        <v>2721</v>
      </c>
      <c r="BL611" s="81">
        <v>36771</v>
      </c>
      <c r="BM611" s="37" t="s">
        <v>8</v>
      </c>
      <c r="BN611" s="37" t="s">
        <v>116</v>
      </c>
      <c r="BO611" s="37" t="s">
        <v>116</v>
      </c>
      <c r="BP611" s="37" t="s">
        <v>2</v>
      </c>
      <c r="BQ611" s="37">
        <v>1010211606</v>
      </c>
      <c r="BR611" s="37" t="s">
        <v>24</v>
      </c>
      <c r="BS611" s="81" t="s">
        <v>5189</v>
      </c>
      <c r="BT611" s="37" t="s">
        <v>5558</v>
      </c>
      <c r="BU611" s="37" t="s">
        <v>3837</v>
      </c>
      <c r="BV611" s="81">
        <v>34278</v>
      </c>
      <c r="BW611" s="50">
        <f t="shared" ca="1" si="57"/>
        <v>29</v>
      </c>
      <c r="BX611" s="62" t="s">
        <v>8</v>
      </c>
      <c r="BY611" s="62" t="s">
        <v>21</v>
      </c>
      <c r="BZ611" s="62" t="s">
        <v>3331</v>
      </c>
      <c r="CA611" s="37" t="s">
        <v>2</v>
      </c>
      <c r="CB611" s="37">
        <v>1000348117</v>
      </c>
      <c r="CC611" s="37" t="s">
        <v>3952</v>
      </c>
      <c r="CD611" s="37" t="s">
        <v>3936</v>
      </c>
      <c r="CE611" s="37" t="s">
        <v>3805</v>
      </c>
      <c r="CF611" s="37" t="s">
        <v>2721</v>
      </c>
      <c r="CG611" s="81">
        <v>36771</v>
      </c>
      <c r="CH611" s="50">
        <f t="shared" ca="1" si="56"/>
        <v>22</v>
      </c>
      <c r="CI611" s="62" t="s">
        <v>8</v>
      </c>
      <c r="CJ611" s="62" t="s">
        <v>116</v>
      </c>
      <c r="CK611" s="62" t="s">
        <v>116</v>
      </c>
      <c r="CL611" s="37" t="s">
        <v>2443</v>
      </c>
      <c r="CM611" s="37" t="s">
        <v>2457</v>
      </c>
      <c r="CN611" s="37" t="s">
        <v>2495</v>
      </c>
      <c r="CO611" s="81">
        <v>44809</v>
      </c>
      <c r="CP611" s="37" t="s">
        <v>2495</v>
      </c>
      <c r="CQ611" s="37" t="s">
        <v>2496</v>
      </c>
      <c r="CR611" s="37"/>
      <c r="CS611" s="37" t="s">
        <v>2496</v>
      </c>
      <c r="CT611" s="37"/>
      <c r="CU611" s="37"/>
      <c r="CV611" s="37" t="s">
        <v>6692</v>
      </c>
      <c r="CW611" s="37">
        <v>3280</v>
      </c>
      <c r="CX611" s="37">
        <v>49</v>
      </c>
      <c r="CY611" s="37" t="s">
        <v>2495</v>
      </c>
      <c r="CZ611" s="37">
        <v>1</v>
      </c>
      <c r="DA611" s="37">
        <v>1</v>
      </c>
      <c r="DB611" s="37"/>
      <c r="DC61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11" s="37"/>
    </row>
    <row r="612" spans="1:108" ht="45" customHeight="1" x14ac:dyDescent="0.3">
      <c r="A612" s="50">
        <v>1028675793</v>
      </c>
      <c r="B612" s="37" t="s">
        <v>2427</v>
      </c>
      <c r="C612" s="81">
        <v>44838</v>
      </c>
      <c r="D612" s="81"/>
      <c r="E612" s="50"/>
      <c r="F612" s="50"/>
      <c r="G612" s="50"/>
      <c r="H612" s="120" t="s">
        <v>4102</v>
      </c>
      <c r="I612" s="50" t="s">
        <v>6114</v>
      </c>
      <c r="J612" s="121" t="str">
        <f>VLOOKUP(MATRIZ_PRINCIPAL_USUARIOS[[#This Row],[DUPLA]],DUPLAS[],2,0)</f>
        <v>ANDREA ROJAS - TATIANA</v>
      </c>
      <c r="K612" s="37" t="s">
        <v>1</v>
      </c>
      <c r="L612" s="37" t="s">
        <v>6693</v>
      </c>
      <c r="M612" s="37" t="s">
        <v>3819</v>
      </c>
      <c r="N612" s="37" t="s">
        <v>3761</v>
      </c>
      <c r="O612" s="37" t="s">
        <v>3731</v>
      </c>
      <c r="P61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ANGUIE SALOME CASTRO GARCIA</v>
      </c>
      <c r="Q612" s="81">
        <v>44705</v>
      </c>
      <c r="R612" s="50">
        <f t="shared" ca="1" si="53"/>
        <v>0</v>
      </c>
      <c r="S612" s="50">
        <f t="shared" ca="1" si="54"/>
        <v>9</v>
      </c>
      <c r="T612" s="50">
        <f t="shared" ca="1" si="55"/>
        <v>19</v>
      </c>
      <c r="U612" s="37" t="str">
        <f ca="1">IF(MATRIZ_PRINCIPAL_USUARIOS[[#This Row],[FECHA DE NACIMIENTO]]&gt;0,CONCATENATE(R612," AÑOS ",S612," MESES ",T612," DIAS "),"")</f>
        <v xml:space="preserve">0 AÑOS 9 MESES 19 DIAS </v>
      </c>
      <c r="V61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2" s="37" t="s">
        <v>130</v>
      </c>
      <c r="X612" s="37" t="s">
        <v>8</v>
      </c>
      <c r="Y612" s="37" t="s">
        <v>116</v>
      </c>
      <c r="Z612" s="37" t="s">
        <v>116</v>
      </c>
      <c r="AA612" s="37" t="s">
        <v>2496</v>
      </c>
      <c r="AB612" s="37" t="s">
        <v>2496</v>
      </c>
      <c r="AC612" s="37"/>
      <c r="AD612" s="37" t="s">
        <v>2518</v>
      </c>
      <c r="AE612" s="37"/>
      <c r="AF612" s="37" t="s">
        <v>2496</v>
      </c>
      <c r="AG612" s="37" t="s">
        <v>2496</v>
      </c>
      <c r="AH612" s="37" t="s">
        <v>2496</v>
      </c>
      <c r="AI612" s="37" t="s">
        <v>2496</v>
      </c>
      <c r="AJ612" s="37" t="s">
        <v>2496</v>
      </c>
      <c r="AK612" s="37" t="s">
        <v>2496</v>
      </c>
      <c r="AL612" s="37" t="s">
        <v>2496</v>
      </c>
      <c r="AM612" s="37" t="s">
        <v>8</v>
      </c>
      <c r="AN612" s="37" t="s">
        <v>116</v>
      </c>
      <c r="AO612" s="37" t="s">
        <v>140</v>
      </c>
      <c r="AP612" s="37" t="s">
        <v>143</v>
      </c>
      <c r="AQ612" s="37" t="s">
        <v>151</v>
      </c>
      <c r="AR612" s="37" t="s">
        <v>6694</v>
      </c>
      <c r="AS612" s="37"/>
      <c r="AT612" s="37" t="s">
        <v>6695</v>
      </c>
      <c r="AU612" s="37">
        <v>3118624961</v>
      </c>
      <c r="AV612" s="37"/>
      <c r="AW612" s="37">
        <v>1</v>
      </c>
      <c r="AX612" s="37" t="s">
        <v>135</v>
      </c>
      <c r="AY612" s="37" t="s">
        <v>2496</v>
      </c>
      <c r="AZ612" s="58"/>
      <c r="BA612" s="37" t="s">
        <v>2496</v>
      </c>
      <c r="BB612" s="37" t="s">
        <v>2496</v>
      </c>
      <c r="BC612" s="37" t="s">
        <v>3654</v>
      </c>
      <c r="BD612" s="37"/>
      <c r="BE612" s="37" t="s">
        <v>2434</v>
      </c>
      <c r="BF612" s="37" t="s">
        <v>2</v>
      </c>
      <c r="BG612" s="37">
        <v>1106772746</v>
      </c>
      <c r="BH612" s="37" t="s">
        <v>3921</v>
      </c>
      <c r="BI612" s="37" t="s">
        <v>3698</v>
      </c>
      <c r="BJ612" s="37" t="s">
        <v>3731</v>
      </c>
      <c r="BK612" s="37" t="s">
        <v>6696</v>
      </c>
      <c r="BL612" s="81">
        <v>37971</v>
      </c>
      <c r="BM612" s="37" t="s">
        <v>8</v>
      </c>
      <c r="BN612" s="37" t="s">
        <v>40</v>
      </c>
      <c r="BO612" s="37" t="s">
        <v>3114</v>
      </c>
      <c r="BP612" s="37" t="s">
        <v>2</v>
      </c>
      <c r="BQ612" s="37">
        <v>1000004219</v>
      </c>
      <c r="BR612" s="37" t="s">
        <v>3716</v>
      </c>
      <c r="BS612" s="81" t="s">
        <v>3744</v>
      </c>
      <c r="BT612" s="37" t="s">
        <v>3761</v>
      </c>
      <c r="BU612" s="37" t="s">
        <v>3746</v>
      </c>
      <c r="BV612" s="81">
        <v>37699</v>
      </c>
      <c r="BW612" s="50">
        <f t="shared" ca="1" si="57"/>
        <v>19</v>
      </c>
      <c r="BX612" s="62" t="s">
        <v>8</v>
      </c>
      <c r="BY612" s="62" t="s">
        <v>116</v>
      </c>
      <c r="BZ612" s="62" t="s">
        <v>116</v>
      </c>
      <c r="CA612" s="37" t="s">
        <v>2</v>
      </c>
      <c r="CB612" s="37">
        <v>1106772746</v>
      </c>
      <c r="CC612" s="37" t="s">
        <v>3921</v>
      </c>
      <c r="CD612" s="37" t="s">
        <v>3698</v>
      </c>
      <c r="CE612" s="37" t="s">
        <v>3731</v>
      </c>
      <c r="CF612" s="37" t="s">
        <v>6696</v>
      </c>
      <c r="CG612" s="81">
        <v>37971</v>
      </c>
      <c r="CH612" s="50">
        <f t="shared" ca="1" si="56"/>
        <v>19</v>
      </c>
      <c r="CI612" s="62" t="s">
        <v>8</v>
      </c>
      <c r="CJ612" s="62" t="s">
        <v>40</v>
      </c>
      <c r="CK612" s="62" t="s">
        <v>3114</v>
      </c>
      <c r="CL612" s="37" t="s">
        <v>2444</v>
      </c>
      <c r="CM612" s="37" t="s">
        <v>2468</v>
      </c>
      <c r="CN612" s="37" t="s">
        <v>2495</v>
      </c>
      <c r="CO612" s="81">
        <v>44824</v>
      </c>
      <c r="CP612" s="37" t="s">
        <v>2495</v>
      </c>
      <c r="CQ612" s="37" t="s">
        <v>2495</v>
      </c>
      <c r="CR612" s="37">
        <v>1</v>
      </c>
      <c r="CS612" s="37" t="s">
        <v>2496</v>
      </c>
      <c r="CT612" s="37"/>
      <c r="CU612" s="37"/>
      <c r="CV612" s="37" t="s">
        <v>5980</v>
      </c>
      <c r="CW612" s="37">
        <v>2380</v>
      </c>
      <c r="CX612" s="37">
        <v>47</v>
      </c>
      <c r="CY612" s="37"/>
      <c r="CZ612" s="37">
        <v>3</v>
      </c>
      <c r="DA612" s="37">
        <v>3</v>
      </c>
      <c r="DB612" s="37"/>
      <c r="DC61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12" s="37"/>
    </row>
    <row r="613" spans="1:108" ht="45" customHeight="1" x14ac:dyDescent="0.3">
      <c r="A613" s="120">
        <v>1022450843</v>
      </c>
      <c r="B613" s="121" t="s">
        <v>2428</v>
      </c>
      <c r="C613" s="81">
        <v>44838</v>
      </c>
      <c r="D613" s="122">
        <v>44846</v>
      </c>
      <c r="E613" s="120"/>
      <c r="F613" s="120" t="e">
        <f>VLOOKUP(MATRIZ_PRINCIPAL_USUARIOS[[#This Row],[NOMBRE COMPLETO]],$E$659:$E$682,1,0)</f>
        <v>#N/A</v>
      </c>
      <c r="G613" s="120"/>
      <c r="H613" s="120" t="s">
        <v>4102</v>
      </c>
      <c r="I613" s="120" t="s">
        <v>6745</v>
      </c>
      <c r="J613" s="121" t="str">
        <f>VLOOKUP(MATRIZ_PRINCIPAL_USUARIOS[[#This Row],[DUPLA]],DUPLAS[],2,0)</f>
        <v>NIKOL MALES - ANDREA ROCIO</v>
      </c>
      <c r="K613" s="121" t="s">
        <v>1</v>
      </c>
      <c r="L613" s="121" t="s">
        <v>5665</v>
      </c>
      <c r="M613" s="121" t="s">
        <v>3696</v>
      </c>
      <c r="N613" s="121" t="s">
        <v>4204</v>
      </c>
      <c r="O613" s="121" t="s">
        <v>6697</v>
      </c>
      <c r="P61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EVELYN SOFIA BOHORQUEZ POSADA</v>
      </c>
      <c r="Q613" s="122">
        <v>44278</v>
      </c>
      <c r="R613" s="120">
        <f t="shared" ca="1" si="53"/>
        <v>1</v>
      </c>
      <c r="S613" s="120">
        <f t="shared" ca="1" si="54"/>
        <v>11</v>
      </c>
      <c r="T613" s="120">
        <f t="shared" ca="1" si="55"/>
        <v>20</v>
      </c>
      <c r="U613" s="121" t="str">
        <f ca="1">IF(MATRIZ_PRINCIPAL_USUARIOS[[#This Row],[FECHA DE NACIMIENTO]]&gt;0,CONCATENATE(R613," AÑOS ",S613," MESES ",T613," DIAS "),"")</f>
        <v xml:space="preserve">1 AÑOS 11 MESES 20 DIAS </v>
      </c>
      <c r="V61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3" s="121" t="s">
        <v>130</v>
      </c>
      <c r="X613" s="121" t="s">
        <v>8</v>
      </c>
      <c r="Y613" s="121" t="s">
        <v>116</v>
      </c>
      <c r="Z613" s="121" t="s">
        <v>116</v>
      </c>
      <c r="AA613" s="121" t="s">
        <v>2496</v>
      </c>
      <c r="AB613" s="121" t="s">
        <v>2496</v>
      </c>
      <c r="AC613" s="121"/>
      <c r="AD613" s="121" t="s">
        <v>2518</v>
      </c>
      <c r="AE613" s="121"/>
      <c r="AF613" s="121"/>
      <c r="AG613" s="121"/>
      <c r="AH613" s="121"/>
      <c r="AI613" s="121"/>
      <c r="AJ613" s="121"/>
      <c r="AK613" s="121"/>
      <c r="AL613" s="121"/>
      <c r="AM613" s="121" t="s">
        <v>8</v>
      </c>
      <c r="AN613" s="121" t="s">
        <v>116</v>
      </c>
      <c r="AO613" s="121" t="s">
        <v>140</v>
      </c>
      <c r="AP613" s="121" t="s">
        <v>143</v>
      </c>
      <c r="AQ613" s="121" t="s">
        <v>151</v>
      </c>
      <c r="AR613" s="121" t="s">
        <v>6698</v>
      </c>
      <c r="AS613" s="121"/>
      <c r="AT613" s="121" t="s">
        <v>6699</v>
      </c>
      <c r="AU613" s="121">
        <v>3223980415</v>
      </c>
      <c r="AV613" s="121"/>
      <c r="AW613" s="121">
        <v>1</v>
      </c>
      <c r="AX613" s="121" t="s">
        <v>135</v>
      </c>
      <c r="AY613" s="121" t="s">
        <v>2496</v>
      </c>
      <c r="AZ613" s="123"/>
      <c r="BA613" s="121" t="s">
        <v>2496</v>
      </c>
      <c r="BB613" s="121" t="s">
        <v>2496</v>
      </c>
      <c r="BC613" s="121" t="s">
        <v>3654</v>
      </c>
      <c r="BD613" s="121"/>
      <c r="BE613" s="121" t="s">
        <v>2434</v>
      </c>
      <c r="BF613" s="121" t="s">
        <v>2</v>
      </c>
      <c r="BG613" s="121">
        <v>1001331256</v>
      </c>
      <c r="BH613" s="121" t="s">
        <v>3742</v>
      </c>
      <c r="BI613" s="121" t="s">
        <v>3736</v>
      </c>
      <c r="BJ613" s="121" t="s">
        <v>6697</v>
      </c>
      <c r="BK613" s="121" t="s">
        <v>6700</v>
      </c>
      <c r="BL613" s="122">
        <v>37795</v>
      </c>
      <c r="BM613" s="121" t="s">
        <v>8</v>
      </c>
      <c r="BN613" s="121" t="s">
        <v>116</v>
      </c>
      <c r="BO613" s="121" t="s">
        <v>116</v>
      </c>
      <c r="BP613" s="121"/>
      <c r="BQ613" s="121"/>
      <c r="BR613" s="121"/>
      <c r="BS613" s="122"/>
      <c r="BT613" s="121"/>
      <c r="BU613" s="121"/>
      <c r="BV613" s="122"/>
      <c r="BW613" s="120" t="str">
        <f t="shared" si="57"/>
        <v/>
      </c>
      <c r="BX613" s="124" t="s">
        <v>8</v>
      </c>
      <c r="BY613" s="124" t="s">
        <v>116</v>
      </c>
      <c r="BZ613" s="124" t="s">
        <v>116</v>
      </c>
      <c r="CA613" s="121" t="s">
        <v>2</v>
      </c>
      <c r="CB613" s="121">
        <v>1001331256</v>
      </c>
      <c r="CC613" s="121" t="s">
        <v>3742</v>
      </c>
      <c r="CD613" s="121" t="s">
        <v>3736</v>
      </c>
      <c r="CE613" s="121" t="s">
        <v>6697</v>
      </c>
      <c r="CF613" s="121" t="s">
        <v>6700</v>
      </c>
      <c r="CG613" s="122">
        <v>37795</v>
      </c>
      <c r="CH613" s="120">
        <f t="shared" ca="1" si="56"/>
        <v>19</v>
      </c>
      <c r="CI613" s="124" t="s">
        <v>8</v>
      </c>
      <c r="CJ613" s="124" t="s">
        <v>116</v>
      </c>
      <c r="CK613" s="124" t="s">
        <v>116</v>
      </c>
      <c r="CL613" s="121" t="s">
        <v>2444</v>
      </c>
      <c r="CM613" s="121" t="s">
        <v>2468</v>
      </c>
      <c r="CN613" s="121" t="s">
        <v>2495</v>
      </c>
      <c r="CO613" s="122">
        <v>44655</v>
      </c>
      <c r="CP613" s="121" t="s">
        <v>2495</v>
      </c>
      <c r="CQ613" s="121" t="s">
        <v>2495</v>
      </c>
      <c r="CR613" s="121">
        <v>1</v>
      </c>
      <c r="CS613" s="121" t="s">
        <v>2496</v>
      </c>
      <c r="CT613" s="121"/>
      <c r="CU613" s="121"/>
      <c r="CV613" s="121" t="s">
        <v>5980</v>
      </c>
      <c r="CW613" s="121">
        <v>2870</v>
      </c>
      <c r="CX613" s="121">
        <v>49</v>
      </c>
      <c r="CY613" s="121"/>
      <c r="CZ613" s="121">
        <v>6</v>
      </c>
      <c r="DA613" s="121">
        <v>12</v>
      </c>
      <c r="DB613" s="121"/>
      <c r="DC613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3" s="121"/>
    </row>
    <row r="614" spans="1:108" ht="45" customHeight="1" x14ac:dyDescent="0.3">
      <c r="A614" s="50">
        <v>1028673976</v>
      </c>
      <c r="B614" s="37" t="s">
        <v>2427</v>
      </c>
      <c r="C614" s="81">
        <v>44838</v>
      </c>
      <c r="D614" s="81"/>
      <c r="E614" s="50"/>
      <c r="F614" s="50"/>
      <c r="G614" s="50"/>
      <c r="H614" s="50" t="s">
        <v>4102</v>
      </c>
      <c r="I614" s="50" t="s">
        <v>6114</v>
      </c>
      <c r="J614" s="37" t="str">
        <f>VLOOKUP(MATRIZ_PRINCIPAL_USUARIOS[[#This Row],[DUPLA]],DUPLAS[],2,0)</f>
        <v>ANDREA ROJAS - TATIANA</v>
      </c>
      <c r="K614" s="37" t="s">
        <v>1</v>
      </c>
      <c r="L614" s="37" t="s">
        <v>3783</v>
      </c>
      <c r="M614" s="37" t="s">
        <v>3777</v>
      </c>
      <c r="N614" s="37" t="s">
        <v>3771</v>
      </c>
      <c r="O614" s="37" t="s">
        <v>4066</v>
      </c>
      <c r="P61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PAULA ANDREA DIAZ RONCANCIO</v>
      </c>
      <c r="Q614" s="81">
        <v>43513</v>
      </c>
      <c r="R614" s="50">
        <f t="shared" ca="1" si="53"/>
        <v>4</v>
      </c>
      <c r="S614" s="50">
        <f t="shared" ca="1" si="54"/>
        <v>0</v>
      </c>
      <c r="T614" s="50">
        <f t="shared" ca="1" si="55"/>
        <v>26</v>
      </c>
      <c r="U614" s="37" t="str">
        <f ca="1">IF(MATRIZ_PRINCIPAL_USUARIOS[[#This Row],[FECHA DE NACIMIENTO]]&gt;0,CONCATENATE(R614," AÑOS ",S614," MESES ",T614," DIAS "),"")</f>
        <v xml:space="preserve">4 AÑOS 0 MESES 26 DIAS </v>
      </c>
      <c r="V61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4" s="37" t="s">
        <v>130</v>
      </c>
      <c r="X614" s="37" t="s">
        <v>8</v>
      </c>
      <c r="Y614" s="37" t="s">
        <v>116</v>
      </c>
      <c r="Z614" s="37" t="s">
        <v>116</v>
      </c>
      <c r="AA614" s="37" t="s">
        <v>2496</v>
      </c>
      <c r="AB614" s="37" t="s">
        <v>2496</v>
      </c>
      <c r="AC614" s="37"/>
      <c r="AD614" s="37" t="s">
        <v>2518</v>
      </c>
      <c r="AE614" s="37"/>
      <c r="AF614" s="37" t="s">
        <v>2496</v>
      </c>
      <c r="AG614" s="37" t="s">
        <v>2496</v>
      </c>
      <c r="AH614" s="37" t="s">
        <v>2496</v>
      </c>
      <c r="AI614" s="37" t="s">
        <v>2496</v>
      </c>
      <c r="AJ614" s="37" t="s">
        <v>2496</v>
      </c>
      <c r="AK614" s="37" t="s">
        <v>2496</v>
      </c>
      <c r="AL614" s="37" t="s">
        <v>2496</v>
      </c>
      <c r="AM614" s="37" t="s">
        <v>8</v>
      </c>
      <c r="AN614" s="37" t="s">
        <v>116</v>
      </c>
      <c r="AO614" s="37" t="s">
        <v>140</v>
      </c>
      <c r="AP614" s="37" t="s">
        <v>143</v>
      </c>
      <c r="AQ614" s="37" t="s">
        <v>151</v>
      </c>
      <c r="AR614" s="37" t="s">
        <v>6114</v>
      </c>
      <c r="AS614" s="37"/>
      <c r="AT614" s="37" t="s">
        <v>6701</v>
      </c>
      <c r="AU614" s="37">
        <v>310240161</v>
      </c>
      <c r="AV614" s="37"/>
      <c r="AW614" s="37">
        <v>1</v>
      </c>
      <c r="AX614" s="37" t="s">
        <v>135</v>
      </c>
      <c r="AY614" s="37" t="s">
        <v>2495</v>
      </c>
      <c r="AZ614" s="58" t="s">
        <v>3605</v>
      </c>
      <c r="BA614" s="37" t="s">
        <v>2496</v>
      </c>
      <c r="BB614" s="37" t="s">
        <v>2496</v>
      </c>
      <c r="BC614" s="37" t="s">
        <v>3654</v>
      </c>
      <c r="BD614" s="37"/>
      <c r="BE614" s="37" t="s">
        <v>2440</v>
      </c>
      <c r="BF614" s="37" t="s">
        <v>2</v>
      </c>
      <c r="BG614" s="37">
        <v>51679391</v>
      </c>
      <c r="BH614" s="37" t="s">
        <v>6702</v>
      </c>
      <c r="BI614" s="37" t="s">
        <v>3946</v>
      </c>
      <c r="BJ614" s="37" t="s">
        <v>6122</v>
      </c>
      <c r="BK614" s="37" t="s">
        <v>3965</v>
      </c>
      <c r="BL614" s="81">
        <v>22914</v>
      </c>
      <c r="BM614" s="37" t="s">
        <v>8</v>
      </c>
      <c r="BN614" s="37" t="s">
        <v>19</v>
      </c>
      <c r="BO614" s="37" t="s">
        <v>3037</v>
      </c>
      <c r="BP614" s="37"/>
      <c r="BQ614" s="37"/>
      <c r="BR614" s="37"/>
      <c r="BS614" s="81"/>
      <c r="BT614" s="37"/>
      <c r="BU614" s="37"/>
      <c r="BV614" s="81"/>
      <c r="BW614" s="50" t="str">
        <f t="shared" si="57"/>
        <v/>
      </c>
      <c r="BX614" s="62"/>
      <c r="BY614" s="62"/>
      <c r="BZ614" s="62"/>
      <c r="CA614" s="37"/>
      <c r="CB614" s="37"/>
      <c r="CC614" s="37"/>
      <c r="CD614" s="37"/>
      <c r="CE614" s="37"/>
      <c r="CF614" s="37"/>
      <c r="CG614" s="81"/>
      <c r="CH614" s="50" t="str">
        <f t="shared" si="56"/>
        <v/>
      </c>
      <c r="CI614" s="62"/>
      <c r="CJ614" s="62"/>
      <c r="CK614" s="62"/>
      <c r="CL614" s="37" t="s">
        <v>2443</v>
      </c>
      <c r="CM614" s="37" t="s">
        <v>2457</v>
      </c>
      <c r="CN614" s="37" t="s">
        <v>2495</v>
      </c>
      <c r="CO614" s="81">
        <v>44838</v>
      </c>
      <c r="CP614" s="37" t="s">
        <v>2495</v>
      </c>
      <c r="CQ614" s="37" t="s">
        <v>2495</v>
      </c>
      <c r="CR614" s="37">
        <v>10</v>
      </c>
      <c r="CS614" s="37" t="s">
        <v>2495</v>
      </c>
      <c r="CT614" s="37"/>
      <c r="CU614" s="37"/>
      <c r="CV614" s="37">
        <v>34</v>
      </c>
      <c r="CW614" s="37">
        <v>2275</v>
      </c>
      <c r="CX614" s="37">
        <v>36</v>
      </c>
      <c r="CY614" s="37"/>
      <c r="CZ614" s="37">
        <v>2</v>
      </c>
      <c r="DA614" s="37"/>
      <c r="DB614" s="37"/>
      <c r="DC61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14" s="37"/>
    </row>
    <row r="615" spans="1:108" ht="45" customHeight="1" x14ac:dyDescent="0.3">
      <c r="A615" s="120">
        <v>1023989592</v>
      </c>
      <c r="B615" s="121" t="s">
        <v>2427</v>
      </c>
      <c r="C615" s="122">
        <v>44838</v>
      </c>
      <c r="D615" s="122"/>
      <c r="E615" s="120"/>
      <c r="F615" s="120"/>
      <c r="G615" s="120"/>
      <c r="H615" s="120" t="s">
        <v>4102</v>
      </c>
      <c r="I615" s="50" t="s">
        <v>7220</v>
      </c>
      <c r="J615" s="121" t="str">
        <f>VLOOKUP(MATRIZ_PRINCIPAL_USUARIOS[[#This Row],[DUPLA]],DUPLAS[],2,0)</f>
        <v>MONICA</v>
      </c>
      <c r="K615" s="121" t="s">
        <v>1</v>
      </c>
      <c r="L615" s="121" t="s">
        <v>6703</v>
      </c>
      <c r="M615" s="121" t="s">
        <v>3744</v>
      </c>
      <c r="N615" s="121" t="s">
        <v>5906</v>
      </c>
      <c r="O615" s="121" t="s">
        <v>6704</v>
      </c>
      <c r="P61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GIAN GABRIEL QUINTERO ORONDO</v>
      </c>
      <c r="Q615" s="122">
        <v>44595</v>
      </c>
      <c r="R615" s="120">
        <f t="shared" ca="1" si="53"/>
        <v>1</v>
      </c>
      <c r="S615" s="120">
        <f t="shared" ca="1" si="54"/>
        <v>1</v>
      </c>
      <c r="T615" s="120">
        <f t="shared" ca="1" si="55"/>
        <v>12</v>
      </c>
      <c r="U615" s="121" t="str">
        <f ca="1">IF(MATRIZ_PRINCIPAL_USUARIOS[[#This Row],[FECHA DE NACIMIENTO]]&gt;0,CONCATENATE(R615," AÑOS ",S615," MESES ",T615," DIAS "),"")</f>
        <v xml:space="preserve">1 AÑOS 1 MESES 12 DIAS </v>
      </c>
      <c r="V61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5" s="121" t="s">
        <v>129</v>
      </c>
      <c r="X615" s="121" t="s">
        <v>8</v>
      </c>
      <c r="Y615" s="121" t="s">
        <v>116</v>
      </c>
      <c r="Z615" s="121" t="s">
        <v>116</v>
      </c>
      <c r="AA615" s="121" t="s">
        <v>2496</v>
      </c>
      <c r="AB615" s="121" t="s">
        <v>2496</v>
      </c>
      <c r="AC615" s="121"/>
      <c r="AD615" s="121" t="s">
        <v>2518</v>
      </c>
      <c r="AE615" s="121"/>
      <c r="AF615" s="121" t="s">
        <v>2496</v>
      </c>
      <c r="AG615" s="121" t="s">
        <v>2496</v>
      </c>
      <c r="AH615" s="121" t="s">
        <v>2496</v>
      </c>
      <c r="AI615" s="121" t="s">
        <v>2496</v>
      </c>
      <c r="AJ615" s="121" t="s">
        <v>2496</v>
      </c>
      <c r="AK615" s="121" t="s">
        <v>2496</v>
      </c>
      <c r="AL615" s="121" t="s">
        <v>2496</v>
      </c>
      <c r="AM615" s="121" t="s">
        <v>8</v>
      </c>
      <c r="AN615" s="121" t="s">
        <v>116</v>
      </c>
      <c r="AO615" s="121" t="s">
        <v>140</v>
      </c>
      <c r="AP615" s="121" t="s">
        <v>143</v>
      </c>
      <c r="AQ615" s="121" t="s">
        <v>151</v>
      </c>
      <c r="AR615" s="121" t="s">
        <v>6114</v>
      </c>
      <c r="AS615" s="121"/>
      <c r="AT615" s="121" t="s">
        <v>6705</v>
      </c>
      <c r="AU615" s="121">
        <v>3143210437</v>
      </c>
      <c r="AV615" s="121">
        <v>3224146904</v>
      </c>
      <c r="AW615" s="121">
        <v>1</v>
      </c>
      <c r="AX615" s="121" t="s">
        <v>135</v>
      </c>
      <c r="AY615" s="121" t="s">
        <v>2496</v>
      </c>
      <c r="AZ615" s="123"/>
      <c r="BA615" s="121" t="s">
        <v>2496</v>
      </c>
      <c r="BB615" s="121" t="s">
        <v>2496</v>
      </c>
      <c r="BC615" s="121" t="s">
        <v>3654</v>
      </c>
      <c r="BD615" s="121"/>
      <c r="BE615" s="121" t="s">
        <v>2434</v>
      </c>
      <c r="BF615" s="121" t="s">
        <v>4</v>
      </c>
      <c r="BG615" s="121">
        <v>5999028</v>
      </c>
      <c r="BH615" s="121" t="s">
        <v>6706</v>
      </c>
      <c r="BI615" s="121" t="s">
        <v>5611</v>
      </c>
      <c r="BJ615" s="121" t="s">
        <v>6704</v>
      </c>
      <c r="BK615" s="121" t="s">
        <v>6707</v>
      </c>
      <c r="BL615" s="122">
        <v>34485</v>
      </c>
      <c r="BM615" s="121" t="s">
        <v>9</v>
      </c>
      <c r="BN615" s="121" t="s">
        <v>45</v>
      </c>
      <c r="BO615" s="121" t="s">
        <v>45</v>
      </c>
      <c r="BP615" s="121" t="s">
        <v>4</v>
      </c>
      <c r="BQ615" s="121">
        <v>5999224</v>
      </c>
      <c r="BR615" s="121" t="s">
        <v>6121</v>
      </c>
      <c r="BS615" s="122" t="s">
        <v>3744</v>
      </c>
      <c r="BT615" s="121" t="s">
        <v>6708</v>
      </c>
      <c r="BU615" s="121" t="s">
        <v>2620</v>
      </c>
      <c r="BV615" s="122">
        <v>32968</v>
      </c>
      <c r="BW615" s="120">
        <f t="shared" ca="1" si="57"/>
        <v>32</v>
      </c>
      <c r="BX615" s="124" t="s">
        <v>9</v>
      </c>
      <c r="BY615" s="124" t="s">
        <v>45</v>
      </c>
      <c r="BZ615" s="124" t="s">
        <v>45</v>
      </c>
      <c r="CA615" s="121" t="s">
        <v>4</v>
      </c>
      <c r="CB615" s="121">
        <v>5999028</v>
      </c>
      <c r="CC615" s="121" t="s">
        <v>6706</v>
      </c>
      <c r="CD615" s="121" t="s">
        <v>5611</v>
      </c>
      <c r="CE615" s="121" t="s">
        <v>6704</v>
      </c>
      <c r="CF615" s="121" t="s">
        <v>6707</v>
      </c>
      <c r="CG615" s="122">
        <v>34485</v>
      </c>
      <c r="CH615" s="120">
        <f t="shared" ca="1" si="56"/>
        <v>28</v>
      </c>
      <c r="CI615" s="124" t="s">
        <v>9</v>
      </c>
      <c r="CJ615" s="124" t="s">
        <v>45</v>
      </c>
      <c r="CK615" s="124" t="s">
        <v>45</v>
      </c>
      <c r="CL615" s="121" t="s">
        <v>2443</v>
      </c>
      <c r="CM615" s="121" t="s">
        <v>2457</v>
      </c>
      <c r="CN615" s="121" t="s">
        <v>2495</v>
      </c>
      <c r="CO615" s="122">
        <v>44838</v>
      </c>
      <c r="CP615" s="121" t="s">
        <v>2495</v>
      </c>
      <c r="CQ615" s="121" t="s">
        <v>2495</v>
      </c>
      <c r="CR615" s="121">
        <v>2</v>
      </c>
      <c r="CS615" s="121" t="s">
        <v>2496</v>
      </c>
      <c r="CT615" s="121"/>
      <c r="CU615" s="121"/>
      <c r="CV615" s="121">
        <v>39</v>
      </c>
      <c r="CW615" s="121">
        <v>3565</v>
      </c>
      <c r="CX615" s="121">
        <v>52</v>
      </c>
      <c r="CY615" s="121"/>
      <c r="CZ615" s="121">
        <v>6</v>
      </c>
      <c r="DA615" s="121"/>
      <c r="DB615" s="121"/>
      <c r="DC615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5" s="121"/>
    </row>
    <row r="616" spans="1:108" ht="45" customHeight="1" x14ac:dyDescent="0.3">
      <c r="A616" s="120">
        <v>1023045428</v>
      </c>
      <c r="B616" s="121" t="s">
        <v>2427</v>
      </c>
      <c r="C616" s="122">
        <v>44838</v>
      </c>
      <c r="D616" s="122"/>
      <c r="E616" s="120"/>
      <c r="F616" s="120"/>
      <c r="G616" s="120"/>
      <c r="H616" s="120" t="s">
        <v>4102</v>
      </c>
      <c r="I616" s="120" t="s">
        <v>6745</v>
      </c>
      <c r="J616" s="121" t="str">
        <f>VLOOKUP(MATRIZ_PRINCIPAL_USUARIOS[[#This Row],[DUPLA]],DUPLAS[],2,0)</f>
        <v>NIKOL MALES - ANDREA ROCIO</v>
      </c>
      <c r="K616" s="121" t="s">
        <v>1</v>
      </c>
      <c r="L616" s="121" t="s">
        <v>3701</v>
      </c>
      <c r="M616" s="121"/>
      <c r="N616" s="121" t="s">
        <v>6685</v>
      </c>
      <c r="O616" s="121" t="s">
        <v>3861</v>
      </c>
      <c r="P61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ISAAC  MENDIVELSO GALINDO</v>
      </c>
      <c r="Q616" s="122">
        <v>44055</v>
      </c>
      <c r="R616" s="120">
        <f t="shared" ca="1" si="53"/>
        <v>2</v>
      </c>
      <c r="S616" s="120">
        <f t="shared" ca="1" si="54"/>
        <v>7</v>
      </c>
      <c r="T616" s="120">
        <f t="shared" ca="1" si="55"/>
        <v>3</v>
      </c>
      <c r="U616" s="121" t="str">
        <f ca="1">IF(MATRIZ_PRINCIPAL_USUARIOS[[#This Row],[FECHA DE NACIMIENTO]]&gt;0,CONCATENATE(R616," AÑOS ",S616," MESES ",T616," DIAS "),"")</f>
        <v xml:space="preserve">2 AÑOS 7 MESES 3 DIAS </v>
      </c>
      <c r="V61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6" s="121" t="s">
        <v>129</v>
      </c>
      <c r="X616" s="121" t="s">
        <v>8</v>
      </c>
      <c r="Y616" s="121" t="s">
        <v>116</v>
      </c>
      <c r="Z616" s="121" t="s">
        <v>116</v>
      </c>
      <c r="AA616" s="121" t="s">
        <v>2496</v>
      </c>
      <c r="AB616" s="121" t="s">
        <v>2496</v>
      </c>
      <c r="AC616" s="121" t="s">
        <v>6512</v>
      </c>
      <c r="AD616" s="121" t="s">
        <v>2518</v>
      </c>
      <c r="AE616" s="121" t="s">
        <v>6512</v>
      </c>
      <c r="AF616" s="121" t="s">
        <v>2496</v>
      </c>
      <c r="AG616" s="121" t="s">
        <v>2496</v>
      </c>
      <c r="AH616" s="121" t="s">
        <v>2496</v>
      </c>
      <c r="AI616" s="121" t="s">
        <v>2496</v>
      </c>
      <c r="AJ616" s="121" t="s">
        <v>2496</v>
      </c>
      <c r="AK616" s="121" t="s">
        <v>2496</v>
      </c>
      <c r="AL616" s="121" t="s">
        <v>2496</v>
      </c>
      <c r="AM616" s="121" t="s">
        <v>8</v>
      </c>
      <c r="AN616" s="121" t="s">
        <v>116</v>
      </c>
      <c r="AO616" s="121" t="s">
        <v>140</v>
      </c>
      <c r="AP616" s="121" t="s">
        <v>143</v>
      </c>
      <c r="AQ616" s="121" t="s">
        <v>151</v>
      </c>
      <c r="AR616" s="121" t="s">
        <v>4501</v>
      </c>
      <c r="AS616" s="121"/>
      <c r="AT616" s="121" t="s">
        <v>6709</v>
      </c>
      <c r="AU616" s="121">
        <v>3172404281</v>
      </c>
      <c r="AV616" s="121">
        <v>324345565</v>
      </c>
      <c r="AW616" s="121">
        <v>1</v>
      </c>
      <c r="AX616" s="121" t="s">
        <v>135</v>
      </c>
      <c r="AY616" s="121" t="s">
        <v>2495</v>
      </c>
      <c r="AZ616" s="123" t="s">
        <v>6710</v>
      </c>
      <c r="BA616" s="121" t="s">
        <v>2496</v>
      </c>
      <c r="BB616" s="121" t="s">
        <v>2496</v>
      </c>
      <c r="BC616" s="121" t="s">
        <v>3607</v>
      </c>
      <c r="BD616" s="121" t="s">
        <v>2496</v>
      </c>
      <c r="BE616" s="121" t="s">
        <v>2440</v>
      </c>
      <c r="BF616" s="121" t="s">
        <v>2</v>
      </c>
      <c r="BG616" s="121">
        <v>52287156</v>
      </c>
      <c r="BH616" s="121" t="s">
        <v>3912</v>
      </c>
      <c r="BI616" s="121" t="s">
        <v>2622</v>
      </c>
      <c r="BJ616" s="121" t="s">
        <v>3737</v>
      </c>
      <c r="BK616" s="121"/>
      <c r="BL616" s="122">
        <v>27793</v>
      </c>
      <c r="BM616" s="121" t="s">
        <v>8</v>
      </c>
      <c r="BN616" s="121" t="s">
        <v>116</v>
      </c>
      <c r="BO616" s="121" t="s">
        <v>116</v>
      </c>
      <c r="BP616" s="121" t="s">
        <v>2</v>
      </c>
      <c r="BQ616" s="121">
        <v>1022932503</v>
      </c>
      <c r="BR616" s="121" t="s">
        <v>6711</v>
      </c>
      <c r="BS616" s="122"/>
      <c r="BT616" s="121" t="s">
        <v>6685</v>
      </c>
      <c r="BU616" s="121" t="s">
        <v>6685</v>
      </c>
      <c r="BV616" s="122">
        <v>31863</v>
      </c>
      <c r="BW616" s="120">
        <f t="shared" ca="1" si="57"/>
        <v>35</v>
      </c>
      <c r="BX616" s="124" t="s">
        <v>8</v>
      </c>
      <c r="BY616" s="124" t="s">
        <v>19</v>
      </c>
      <c r="BZ616" s="124" t="s">
        <v>3045</v>
      </c>
      <c r="CA616" s="121" t="s">
        <v>2</v>
      </c>
      <c r="CB616" s="121">
        <v>1023016399</v>
      </c>
      <c r="CC616" s="121" t="s">
        <v>6376</v>
      </c>
      <c r="CD616" s="121" t="s">
        <v>4985</v>
      </c>
      <c r="CE616" s="121" t="s">
        <v>3861</v>
      </c>
      <c r="CF616" s="121" t="s">
        <v>3737</v>
      </c>
      <c r="CG616" s="122">
        <v>35303</v>
      </c>
      <c r="CH616" s="120">
        <f t="shared" ca="1" si="56"/>
        <v>26</v>
      </c>
      <c r="CI616" s="124" t="s">
        <v>8</v>
      </c>
      <c r="CJ616" s="124" t="s">
        <v>116</v>
      </c>
      <c r="CK616" s="124" t="s">
        <v>116</v>
      </c>
      <c r="CL616" s="121" t="s">
        <v>2444</v>
      </c>
      <c r="CM616" s="121" t="s">
        <v>2450</v>
      </c>
      <c r="CN616" s="121" t="s">
        <v>2495</v>
      </c>
      <c r="CO616" s="122">
        <v>44623</v>
      </c>
      <c r="CP616" s="121" t="s">
        <v>2496</v>
      </c>
      <c r="CQ616" s="121" t="s">
        <v>2495</v>
      </c>
      <c r="CR616" s="121">
        <v>1</v>
      </c>
      <c r="CS616" s="121" t="s">
        <v>2495</v>
      </c>
      <c r="CT616" s="121" t="s">
        <v>2496</v>
      </c>
      <c r="CU616" s="121" t="s">
        <v>6512</v>
      </c>
      <c r="CV616" s="121">
        <v>36</v>
      </c>
      <c r="CW616" s="121">
        <v>3120</v>
      </c>
      <c r="CX616" s="121">
        <v>3120</v>
      </c>
      <c r="CY616" s="121" t="s">
        <v>6512</v>
      </c>
      <c r="CZ616" s="121">
        <v>6</v>
      </c>
      <c r="DA616" s="121">
        <v>6</v>
      </c>
      <c r="DB616" s="121" t="s">
        <v>6512</v>
      </c>
      <c r="DC616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6" s="121"/>
    </row>
    <row r="617" spans="1:108" ht="45" customHeight="1" x14ac:dyDescent="0.3">
      <c r="A617" s="120">
        <v>1243859369</v>
      </c>
      <c r="B617" s="121" t="s">
        <v>2427</v>
      </c>
      <c r="C617" s="122">
        <v>44838</v>
      </c>
      <c r="D617" s="122"/>
      <c r="E617" s="120"/>
      <c r="F617" s="120"/>
      <c r="G617" s="120" t="s">
        <v>6095</v>
      </c>
      <c r="H617" s="120" t="s">
        <v>4102</v>
      </c>
      <c r="I617" s="120" t="s">
        <v>6745</v>
      </c>
      <c r="J617" s="121" t="str">
        <f>VLOOKUP(MATRIZ_PRINCIPAL_USUARIOS[[#This Row],[DUPLA]],DUPLAS[],2,0)</f>
        <v>NIKOL MALES - ANDREA ROCIO</v>
      </c>
      <c r="K617" s="121" t="s">
        <v>1</v>
      </c>
      <c r="L617" s="121" t="s">
        <v>3749</v>
      </c>
      <c r="M617" s="121"/>
      <c r="N617" s="121" t="s">
        <v>4114</v>
      </c>
      <c r="O617" s="121" t="s">
        <v>3714</v>
      </c>
      <c r="P61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CORDOBA ROJAS</v>
      </c>
      <c r="Q617" s="122">
        <v>44077</v>
      </c>
      <c r="R617" s="120">
        <f t="shared" ca="1" si="53"/>
        <v>2</v>
      </c>
      <c r="S617" s="120">
        <f t="shared" ca="1" si="54"/>
        <v>6</v>
      </c>
      <c r="T617" s="120">
        <f t="shared" ca="1" si="55"/>
        <v>12</v>
      </c>
      <c r="U617" s="121" t="str">
        <f ca="1">IF(MATRIZ_PRINCIPAL_USUARIOS[[#This Row],[FECHA DE NACIMIENTO]]&gt;0,CONCATENATE(R617," AÑOS ",S617," MESES ",T617," DIAS "),"")</f>
        <v xml:space="preserve">2 AÑOS 6 MESES 12 DIAS </v>
      </c>
      <c r="V61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7" s="121" t="s">
        <v>130</v>
      </c>
      <c r="X617" s="121" t="s">
        <v>8</v>
      </c>
      <c r="Y617" s="121" t="s">
        <v>116</v>
      </c>
      <c r="Z617" s="121" t="s">
        <v>116</v>
      </c>
      <c r="AA617" s="121" t="s">
        <v>2496</v>
      </c>
      <c r="AB617" s="121" t="s">
        <v>2496</v>
      </c>
      <c r="AC617" s="121"/>
      <c r="AD617" s="121" t="s">
        <v>2518</v>
      </c>
      <c r="AE617" s="121"/>
      <c r="AF617" s="121" t="s">
        <v>2496</v>
      </c>
      <c r="AG617" s="121" t="s">
        <v>2496</v>
      </c>
      <c r="AH617" s="121" t="s">
        <v>2496</v>
      </c>
      <c r="AI617" s="121" t="s">
        <v>2496</v>
      </c>
      <c r="AJ617" s="121" t="s">
        <v>2496</v>
      </c>
      <c r="AK617" s="121" t="s">
        <v>2496</v>
      </c>
      <c r="AL617" s="121" t="s">
        <v>2496</v>
      </c>
      <c r="AM617" s="121" t="s">
        <v>8</v>
      </c>
      <c r="AN617" s="121" t="s">
        <v>116</v>
      </c>
      <c r="AO617" s="121" t="s">
        <v>140</v>
      </c>
      <c r="AP617" s="121" t="s">
        <v>143</v>
      </c>
      <c r="AQ617" s="121" t="s">
        <v>151</v>
      </c>
      <c r="AR617" s="121" t="s">
        <v>4582</v>
      </c>
      <c r="AS617" s="121"/>
      <c r="AT617" s="121" t="s">
        <v>6712</v>
      </c>
      <c r="AU617" s="121">
        <v>3015288075</v>
      </c>
      <c r="AV617" s="121"/>
      <c r="AW617" s="121">
        <v>1</v>
      </c>
      <c r="AX617" s="121" t="s">
        <v>135</v>
      </c>
      <c r="AY617" s="121" t="s">
        <v>2495</v>
      </c>
      <c r="AZ617" s="123" t="s">
        <v>3598</v>
      </c>
      <c r="BA617" s="121" t="s">
        <v>2496</v>
      </c>
      <c r="BB617" s="121" t="s">
        <v>2496</v>
      </c>
      <c r="BC617" s="121" t="s">
        <v>3607</v>
      </c>
      <c r="BD617" s="121"/>
      <c r="BE617" s="121" t="s">
        <v>2434</v>
      </c>
      <c r="BF617" s="121" t="s">
        <v>2</v>
      </c>
      <c r="BG617" s="121">
        <v>1022959267</v>
      </c>
      <c r="BH617" s="121" t="s">
        <v>3884</v>
      </c>
      <c r="BI617" s="121" t="s">
        <v>5626</v>
      </c>
      <c r="BJ617" s="121" t="s">
        <v>3714</v>
      </c>
      <c r="BK617" s="121" t="s">
        <v>3751</v>
      </c>
      <c r="BL617" s="122">
        <v>32982</v>
      </c>
      <c r="BM617" s="121" t="s">
        <v>8</v>
      </c>
      <c r="BN617" s="121" t="s">
        <v>116</v>
      </c>
      <c r="BO617" s="121" t="s">
        <v>116</v>
      </c>
      <c r="BP617" s="121" t="s">
        <v>2</v>
      </c>
      <c r="BQ617" s="121">
        <v>1022934459</v>
      </c>
      <c r="BR617" s="121" t="s">
        <v>4001</v>
      </c>
      <c r="BS617" s="122" t="s">
        <v>3982</v>
      </c>
      <c r="BT617" s="121" t="s">
        <v>4114</v>
      </c>
      <c r="BU617" s="121" t="s">
        <v>3835</v>
      </c>
      <c r="BV617" s="122">
        <v>31947</v>
      </c>
      <c r="BW617" s="120">
        <f t="shared" ca="1" si="57"/>
        <v>35</v>
      </c>
      <c r="BX617" s="124"/>
      <c r="BY617" s="124"/>
      <c r="BZ617" s="124"/>
      <c r="CA617" s="121" t="s">
        <v>2</v>
      </c>
      <c r="CB617" s="121">
        <v>1022959267</v>
      </c>
      <c r="CC617" s="121" t="s">
        <v>3884</v>
      </c>
      <c r="CD617" s="121" t="s">
        <v>5626</v>
      </c>
      <c r="CE617" s="121" t="s">
        <v>3714</v>
      </c>
      <c r="CF617" s="121" t="s">
        <v>3751</v>
      </c>
      <c r="CG617" s="122">
        <v>32982</v>
      </c>
      <c r="CH617" s="120">
        <f t="shared" ca="1" si="56"/>
        <v>32</v>
      </c>
      <c r="CI617" s="124" t="s">
        <v>8</v>
      </c>
      <c r="CJ617" s="124" t="s">
        <v>116</v>
      </c>
      <c r="CK617" s="124" t="s">
        <v>116</v>
      </c>
      <c r="CL617" s="121" t="s">
        <v>2444</v>
      </c>
      <c r="CM617" s="121" t="s">
        <v>2450</v>
      </c>
      <c r="CN617" s="121" t="s">
        <v>2495</v>
      </c>
      <c r="CO617" s="122">
        <v>44618</v>
      </c>
      <c r="CP617" s="121" t="s">
        <v>2496</v>
      </c>
      <c r="CQ617" s="121" t="s">
        <v>2495</v>
      </c>
      <c r="CR617" s="121">
        <v>0</v>
      </c>
      <c r="CS617" s="121" t="s">
        <v>2496</v>
      </c>
      <c r="CT617" s="121"/>
      <c r="CU617" s="121"/>
      <c r="CV617" s="121">
        <v>38</v>
      </c>
      <c r="CW617" s="121">
        <v>3260</v>
      </c>
      <c r="CX617" s="121">
        <v>52</v>
      </c>
      <c r="CY617" s="121"/>
      <c r="CZ617" s="121">
        <v>6</v>
      </c>
      <c r="DA617" s="121">
        <v>12</v>
      </c>
      <c r="DB617" s="121"/>
      <c r="DC61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7" s="121"/>
    </row>
    <row r="618" spans="1:108" ht="45" customHeight="1" x14ac:dyDescent="0.3">
      <c r="A618" s="50">
        <v>1016751329</v>
      </c>
      <c r="B618" s="37" t="s">
        <v>2427</v>
      </c>
      <c r="C618" s="81">
        <v>44859</v>
      </c>
      <c r="D618" s="81"/>
      <c r="E618" s="50"/>
      <c r="F618" s="50"/>
      <c r="G618" s="50"/>
      <c r="H618" s="50" t="s">
        <v>4102</v>
      </c>
      <c r="I618" s="50" t="s">
        <v>6747</v>
      </c>
      <c r="J618" s="37" t="str">
        <f>VLOOKUP(MATRIZ_PRINCIPAL_USUARIOS[[#This Row],[DUPLA]],DUPLAS[],2,0)</f>
        <v>EMILCE SANCHEZ - MARTHA PACASUCA</v>
      </c>
      <c r="K618" s="37" t="s">
        <v>1</v>
      </c>
      <c r="L618" s="37" t="s">
        <v>5706</v>
      </c>
      <c r="M618" s="37" t="s">
        <v>6831</v>
      </c>
      <c r="N618" s="37" t="s">
        <v>6832</v>
      </c>
      <c r="O618" s="37" t="s">
        <v>4605</v>
      </c>
      <c r="P61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NATALY GISETH RAMIRAZ PALACIOS </v>
      </c>
      <c r="Q618" s="81">
        <v>44224</v>
      </c>
      <c r="R618" s="50">
        <f t="shared" ca="1" si="53"/>
        <v>2</v>
      </c>
      <c r="S618" s="50">
        <f t="shared" ca="1" si="54"/>
        <v>1</v>
      </c>
      <c r="T618" s="50">
        <f t="shared" ca="1" si="55"/>
        <v>15</v>
      </c>
      <c r="U618" s="37" t="str">
        <f ca="1">IF(MATRIZ_PRINCIPAL_USUARIOS[[#This Row],[FECHA DE NACIMIENTO]]&gt;0,CONCATENATE(R618," AÑOS ",S618," MESES ",T618," DIAS "),"")</f>
        <v xml:space="preserve">2 AÑOS 1 MESES 15 DIAS </v>
      </c>
      <c r="V61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8" s="37" t="s">
        <v>130</v>
      </c>
      <c r="X618" s="37" t="s">
        <v>8</v>
      </c>
      <c r="Y618" s="37" t="s">
        <v>116</v>
      </c>
      <c r="Z618" s="37" t="s">
        <v>116</v>
      </c>
      <c r="AA618" s="37" t="s">
        <v>2496</v>
      </c>
      <c r="AB618" s="37" t="s">
        <v>2496</v>
      </c>
      <c r="AC618" s="37" t="s">
        <v>4082</v>
      </c>
      <c r="AD618" s="37" t="s">
        <v>2518</v>
      </c>
      <c r="AE618" s="37" t="s">
        <v>4082</v>
      </c>
      <c r="AF618" s="37" t="s">
        <v>2496</v>
      </c>
      <c r="AG618" s="37" t="s">
        <v>2496</v>
      </c>
      <c r="AH618" s="37" t="s">
        <v>2496</v>
      </c>
      <c r="AI618" s="37" t="s">
        <v>2496</v>
      </c>
      <c r="AJ618" s="37" t="s">
        <v>2496</v>
      </c>
      <c r="AK618" s="37" t="s">
        <v>2496</v>
      </c>
      <c r="AL618" s="37" t="s">
        <v>2496</v>
      </c>
      <c r="AM618" s="37" t="s">
        <v>8</v>
      </c>
      <c r="AN618" s="37" t="s">
        <v>116</v>
      </c>
      <c r="AO618" s="37" t="s">
        <v>140</v>
      </c>
      <c r="AP618" s="37" t="s">
        <v>143</v>
      </c>
      <c r="AQ618" s="37" t="s">
        <v>151</v>
      </c>
      <c r="AR618" s="37" t="s">
        <v>5881</v>
      </c>
      <c r="AS618" s="37"/>
      <c r="AT618" s="37"/>
      <c r="AU618" s="37"/>
      <c r="AV618" s="37">
        <v>3160427672</v>
      </c>
      <c r="AW618" s="37">
        <v>1</v>
      </c>
      <c r="AX618" s="37" t="s">
        <v>133</v>
      </c>
      <c r="AY618" s="37" t="s">
        <v>2495</v>
      </c>
      <c r="AZ618" s="58" t="s">
        <v>3597</v>
      </c>
      <c r="BA618" s="37" t="s">
        <v>2496</v>
      </c>
      <c r="BB618" s="37" t="s">
        <v>2496</v>
      </c>
      <c r="BC618" s="37" t="s">
        <v>3613</v>
      </c>
      <c r="BD618" s="37"/>
      <c r="BE618" s="37" t="s">
        <v>2438</v>
      </c>
      <c r="BF618" s="37" t="s">
        <v>2</v>
      </c>
      <c r="BG618" s="37">
        <v>1076019181</v>
      </c>
      <c r="BH618" s="37" t="s">
        <v>4244</v>
      </c>
      <c r="BI618" s="37"/>
      <c r="BJ618" s="37" t="s">
        <v>4615</v>
      </c>
      <c r="BK618" s="37" t="s">
        <v>4605</v>
      </c>
      <c r="BL618" s="81"/>
      <c r="BM618" s="37" t="s">
        <v>8</v>
      </c>
      <c r="BN618" s="37" t="s">
        <v>116</v>
      </c>
      <c r="BO618" s="37" t="s">
        <v>116</v>
      </c>
      <c r="BP618" s="37" t="s">
        <v>2</v>
      </c>
      <c r="BQ618" s="37">
        <v>1003780261</v>
      </c>
      <c r="BR618" s="37" t="s">
        <v>3931</v>
      </c>
      <c r="BS618" s="81" t="s">
        <v>4313</v>
      </c>
      <c r="BT618" s="37" t="s">
        <v>3887</v>
      </c>
      <c r="BU618" s="37" t="s">
        <v>3887</v>
      </c>
      <c r="BV618" s="81"/>
      <c r="BW618" s="50" t="str">
        <f t="shared" si="57"/>
        <v/>
      </c>
      <c r="BX618" s="62" t="s">
        <v>8</v>
      </c>
      <c r="BY618" s="62" t="s">
        <v>116</v>
      </c>
      <c r="BZ618" s="62"/>
      <c r="CA618" s="37" t="s">
        <v>2</v>
      </c>
      <c r="CB618" s="37">
        <v>1077444559</v>
      </c>
      <c r="CC618" s="37" t="s">
        <v>6833</v>
      </c>
      <c r="CD618" s="37"/>
      <c r="CE618" s="37" t="s">
        <v>4093</v>
      </c>
      <c r="CF618" s="37" t="s">
        <v>4114</v>
      </c>
      <c r="CG618" s="81">
        <v>32767</v>
      </c>
      <c r="CH618" s="50">
        <f t="shared" ca="1" si="56"/>
        <v>33</v>
      </c>
      <c r="CI618" s="62" t="s">
        <v>8</v>
      </c>
      <c r="CJ618" s="62" t="s">
        <v>25</v>
      </c>
      <c r="CK618" s="62" t="s">
        <v>2676</v>
      </c>
      <c r="CL618" s="37" t="s">
        <v>2443</v>
      </c>
      <c r="CM618" s="37" t="s">
        <v>2457</v>
      </c>
      <c r="CN618" s="37" t="s">
        <v>2495</v>
      </c>
      <c r="CO618" s="81">
        <v>44858</v>
      </c>
      <c r="CP618" s="37" t="s">
        <v>2495</v>
      </c>
      <c r="CQ618" s="37" t="s">
        <v>2495</v>
      </c>
      <c r="CR618" s="37"/>
      <c r="CS618" s="37" t="s">
        <v>2496</v>
      </c>
      <c r="CT618" s="37"/>
      <c r="CU618" s="37"/>
      <c r="CV618" s="37"/>
      <c r="CW618" s="37">
        <v>2705</v>
      </c>
      <c r="CX618" s="37">
        <v>49</v>
      </c>
      <c r="CY618" s="37"/>
      <c r="CZ618" s="37">
        <v>6</v>
      </c>
      <c r="DA618" s="37"/>
      <c r="DB618" s="37"/>
      <c r="DC61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18" s="37"/>
    </row>
    <row r="619" spans="1:108" ht="45" customHeight="1" x14ac:dyDescent="0.3">
      <c r="A619" s="50">
        <v>5356083</v>
      </c>
      <c r="B619" s="37" t="s">
        <v>2428</v>
      </c>
      <c r="C619" s="81">
        <v>44840</v>
      </c>
      <c r="D619" s="81">
        <v>44858</v>
      </c>
      <c r="E619" s="50"/>
      <c r="F619" s="50" t="e">
        <f>VLOOKUP(MATRIZ_PRINCIPAL_USUARIOS[[#This Row],[NOMBRE COMPLETO]],$E$659:$E$682,1,0)</f>
        <v>#N/A</v>
      </c>
      <c r="G619" s="50"/>
      <c r="H619" s="50" t="s">
        <v>4102</v>
      </c>
      <c r="I619" s="50" t="s">
        <v>6747</v>
      </c>
      <c r="J619" s="37" t="str">
        <f>VLOOKUP(MATRIZ_PRINCIPAL_USUARIOS[[#This Row],[DUPLA]],DUPLAS[],2,0)</f>
        <v>EMILCE SANCHEZ - MARTHA PACASUCA</v>
      </c>
      <c r="K619" s="37" t="s">
        <v>6579</v>
      </c>
      <c r="L619" s="37" t="s">
        <v>4415</v>
      </c>
      <c r="M619" s="37" t="s">
        <v>6713</v>
      </c>
      <c r="N619" s="37" t="s">
        <v>6714</v>
      </c>
      <c r="O619" s="37" t="s">
        <v>6715</v>
      </c>
      <c r="P61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ANTHONELLA NAYIBETH IRIARTE CAMBERO</v>
      </c>
      <c r="Q619" s="81">
        <v>43155</v>
      </c>
      <c r="R619" s="50">
        <f t="shared" ca="1" si="53"/>
        <v>5</v>
      </c>
      <c r="S619" s="50">
        <f t="shared" ca="1" si="54"/>
        <v>0</v>
      </c>
      <c r="T619" s="50">
        <f t="shared" ca="1" si="55"/>
        <v>19</v>
      </c>
      <c r="U619" s="37" t="str">
        <f ca="1">IF(MATRIZ_PRINCIPAL_USUARIOS[[#This Row],[FECHA DE NACIMIENTO]]&gt;0,CONCATENATE(R619," AÑOS ",S619," MESES ",T619," DIAS "),"")</f>
        <v xml:space="preserve">5 AÑOS 0 MESES 19 DIAS </v>
      </c>
      <c r="V61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19" s="160" t="s">
        <v>130</v>
      </c>
      <c r="X619" s="37" t="s">
        <v>9</v>
      </c>
      <c r="Y619" s="37" t="s">
        <v>45</v>
      </c>
      <c r="Z619" s="37" t="s">
        <v>45</v>
      </c>
      <c r="AA619" s="37" t="s">
        <v>2496</v>
      </c>
      <c r="AB619" s="37" t="s">
        <v>2496</v>
      </c>
      <c r="AC619" s="37" t="s">
        <v>4082</v>
      </c>
      <c r="AD619" s="37" t="s">
        <v>2518</v>
      </c>
      <c r="AE619" s="37" t="s">
        <v>6512</v>
      </c>
      <c r="AF619" s="37" t="s">
        <v>2496</v>
      </c>
      <c r="AG619" s="37" t="s">
        <v>2496</v>
      </c>
      <c r="AH619" s="37" t="s">
        <v>2496</v>
      </c>
      <c r="AI619" s="37" t="s">
        <v>2496</v>
      </c>
      <c r="AJ619" s="37" t="s">
        <v>2496</v>
      </c>
      <c r="AK619" s="37" t="s">
        <v>2496</v>
      </c>
      <c r="AL619" s="37" t="s">
        <v>2496</v>
      </c>
      <c r="AM619" s="37" t="s">
        <v>8</v>
      </c>
      <c r="AN619" s="37" t="s">
        <v>116</v>
      </c>
      <c r="AO619" s="37" t="s">
        <v>140</v>
      </c>
      <c r="AP619" s="37" t="s">
        <v>143</v>
      </c>
      <c r="AQ619" s="37" t="s">
        <v>151</v>
      </c>
      <c r="AR619" s="37" t="s">
        <v>4957</v>
      </c>
      <c r="AS619" s="37"/>
      <c r="AT619" s="37" t="s">
        <v>6716</v>
      </c>
      <c r="AU619" s="37"/>
      <c r="AV619" s="37"/>
      <c r="AW619" s="37">
        <v>1</v>
      </c>
      <c r="AX619" s="37" t="s">
        <v>135</v>
      </c>
      <c r="AY619" s="37" t="s">
        <v>2496</v>
      </c>
      <c r="AZ619" s="58"/>
      <c r="BA619" s="37" t="s">
        <v>2496</v>
      </c>
      <c r="BB619" s="37" t="s">
        <v>2495</v>
      </c>
      <c r="BC619" s="37" t="s">
        <v>3612</v>
      </c>
      <c r="BD619" s="37"/>
      <c r="BE619" s="37" t="s">
        <v>2434</v>
      </c>
      <c r="BF619" s="37" t="s">
        <v>2</v>
      </c>
      <c r="BG619" s="37">
        <v>1232598597</v>
      </c>
      <c r="BH619" s="37" t="s">
        <v>6717</v>
      </c>
      <c r="BI619" s="37" t="s">
        <v>3799</v>
      </c>
      <c r="BJ619" s="37" t="s">
        <v>6714</v>
      </c>
      <c r="BK619" s="37" t="s">
        <v>6715</v>
      </c>
      <c r="BL619" s="81">
        <v>34119</v>
      </c>
      <c r="BM619" s="37" t="s">
        <v>9</v>
      </c>
      <c r="BN619" s="37" t="s">
        <v>45</v>
      </c>
      <c r="BO619" s="37" t="s">
        <v>45</v>
      </c>
      <c r="BP619" s="37"/>
      <c r="BQ619" s="37"/>
      <c r="BR619" s="37"/>
      <c r="BS619" s="81"/>
      <c r="BT619" s="37"/>
      <c r="BU619" s="37"/>
      <c r="BV619" s="81"/>
      <c r="BW619" s="50" t="str">
        <f t="shared" si="57"/>
        <v/>
      </c>
      <c r="BX619" s="62"/>
      <c r="BY619" s="62"/>
      <c r="BZ619" s="62"/>
      <c r="CA619" s="37" t="s">
        <v>2</v>
      </c>
      <c r="CB619" s="37">
        <v>1232598597</v>
      </c>
      <c r="CC619" s="37" t="s">
        <v>6717</v>
      </c>
      <c r="CD619" s="37" t="s">
        <v>3799</v>
      </c>
      <c r="CE619" s="37" t="s">
        <v>6714</v>
      </c>
      <c r="CF619" s="37" t="s">
        <v>6715</v>
      </c>
      <c r="CG619" s="81">
        <v>34119</v>
      </c>
      <c r="CH619" s="50">
        <f t="shared" ca="1" si="56"/>
        <v>29</v>
      </c>
      <c r="CI619" s="62" t="s">
        <v>9</v>
      </c>
      <c r="CJ619" s="62" t="s">
        <v>45</v>
      </c>
      <c r="CK619" s="62" t="s">
        <v>45</v>
      </c>
      <c r="CL619" s="37" t="s">
        <v>2443</v>
      </c>
      <c r="CM619" s="37" t="s">
        <v>6391</v>
      </c>
      <c r="CN619" s="37" t="s">
        <v>2496</v>
      </c>
      <c r="CO619" s="81"/>
      <c r="CP619" s="37" t="s">
        <v>2496</v>
      </c>
      <c r="CQ619" s="37" t="s">
        <v>2496</v>
      </c>
      <c r="CR619" s="37"/>
      <c r="CS619" s="37" t="s">
        <v>2496</v>
      </c>
      <c r="CT619" s="37"/>
      <c r="CU619" s="37"/>
      <c r="CV619" s="37" t="s">
        <v>6718</v>
      </c>
      <c r="CW619" s="37">
        <v>3050</v>
      </c>
      <c r="CX619" s="37">
        <v>50</v>
      </c>
      <c r="CY619" s="37"/>
      <c r="CZ619" s="37">
        <v>6</v>
      </c>
      <c r="DA619" s="37">
        <v>12</v>
      </c>
      <c r="DB619" s="37"/>
      <c r="DC61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19" s="37"/>
    </row>
    <row r="620" spans="1:108" ht="45" customHeight="1" x14ac:dyDescent="0.3">
      <c r="A620" s="50">
        <v>1023985987</v>
      </c>
      <c r="B620" s="37" t="s">
        <v>2427</v>
      </c>
      <c r="C620" s="81">
        <v>44840</v>
      </c>
      <c r="D620" s="81"/>
      <c r="E620" s="50"/>
      <c r="F620" s="50"/>
      <c r="G620" s="50"/>
      <c r="H620" s="50" t="s">
        <v>4102</v>
      </c>
      <c r="I620" s="50" t="s">
        <v>6747</v>
      </c>
      <c r="J620" s="37" t="str">
        <f>VLOOKUP(MATRIZ_PRINCIPAL_USUARIOS[[#This Row],[DUPLA]],DUPLAS[],2,0)</f>
        <v>EMILCE SANCHEZ - MARTHA PACASUCA</v>
      </c>
      <c r="K620" s="37" t="s">
        <v>1</v>
      </c>
      <c r="L620" s="37" t="s">
        <v>3726</v>
      </c>
      <c r="M620" s="37" t="s">
        <v>3843</v>
      </c>
      <c r="N620" s="37" t="s">
        <v>4804</v>
      </c>
      <c r="O620" s="37" t="s">
        <v>6719</v>
      </c>
      <c r="P620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ANDRES JOEL AGUALIMPIA MENA</v>
      </c>
      <c r="Q620" s="81">
        <v>43757</v>
      </c>
      <c r="R620" s="50">
        <f t="shared" ca="1" si="53"/>
        <v>3</v>
      </c>
      <c r="S620" s="50">
        <f t="shared" ca="1" si="54"/>
        <v>4</v>
      </c>
      <c r="T620" s="50">
        <f t="shared" ca="1" si="55"/>
        <v>24</v>
      </c>
      <c r="U620" s="37" t="str">
        <f ca="1">IF(MATRIZ_PRINCIPAL_USUARIOS[[#This Row],[FECHA DE NACIMIENTO]]&gt;0,CONCATENATE(R620," AÑOS ",S620," MESES ",T620," DIAS "),"")</f>
        <v xml:space="preserve">3 AÑOS 4 MESES 24 DIAS </v>
      </c>
      <c r="V620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0" s="160" t="s">
        <v>129</v>
      </c>
      <c r="X620" s="37" t="s">
        <v>8</v>
      </c>
      <c r="Y620" s="37" t="s">
        <v>116</v>
      </c>
      <c r="Z620" s="37" t="s">
        <v>116</v>
      </c>
      <c r="AA620" s="37" t="s">
        <v>2496</v>
      </c>
      <c r="AB620" s="37" t="s">
        <v>2496</v>
      </c>
      <c r="AC620" s="37" t="s">
        <v>4082</v>
      </c>
      <c r="AD620" s="37" t="s">
        <v>2518</v>
      </c>
      <c r="AE620" s="37" t="s">
        <v>6512</v>
      </c>
      <c r="AF620" s="37" t="s">
        <v>2496</v>
      </c>
      <c r="AG620" s="37" t="s">
        <v>2496</v>
      </c>
      <c r="AH620" s="37" t="s">
        <v>2496</v>
      </c>
      <c r="AI620" s="37" t="s">
        <v>2496</v>
      </c>
      <c r="AJ620" s="37" t="s">
        <v>2496</v>
      </c>
      <c r="AK620" s="37" t="s">
        <v>2496</v>
      </c>
      <c r="AL620" s="37" t="s">
        <v>2496</v>
      </c>
      <c r="AM620" s="37" t="s">
        <v>8</v>
      </c>
      <c r="AN620" s="37" t="s">
        <v>116</v>
      </c>
      <c r="AO620" s="37" t="s">
        <v>140</v>
      </c>
      <c r="AP620" s="37" t="s">
        <v>143</v>
      </c>
      <c r="AQ620" s="37" t="s">
        <v>151</v>
      </c>
      <c r="AR620" s="37" t="s">
        <v>4957</v>
      </c>
      <c r="AS620" s="37"/>
      <c r="AT620" s="37" t="s">
        <v>6716</v>
      </c>
      <c r="AU620" s="37">
        <v>3147836683</v>
      </c>
      <c r="AV620" s="37"/>
      <c r="AW620" s="37">
        <v>1</v>
      </c>
      <c r="AX620" s="37" t="s">
        <v>135</v>
      </c>
      <c r="AY620" s="37" t="s">
        <v>2496</v>
      </c>
      <c r="AZ620" s="58"/>
      <c r="BA620" s="37" t="s">
        <v>2496</v>
      </c>
      <c r="BB620" s="37" t="s">
        <v>2495</v>
      </c>
      <c r="BC620" s="37" t="s">
        <v>3612</v>
      </c>
      <c r="BD620" s="37"/>
      <c r="BE620" s="37" t="s">
        <v>2434</v>
      </c>
      <c r="BF620" s="37" t="s">
        <v>2</v>
      </c>
      <c r="BG620" s="37">
        <v>1077440401</v>
      </c>
      <c r="BH620" s="37" t="s">
        <v>6280</v>
      </c>
      <c r="BI620" s="37"/>
      <c r="BJ620" s="37" t="s">
        <v>6719</v>
      </c>
      <c r="BK620" s="37" t="s">
        <v>4114</v>
      </c>
      <c r="BL620" s="81">
        <v>32580</v>
      </c>
      <c r="BM620" s="37" t="s">
        <v>8</v>
      </c>
      <c r="BN620" s="37" t="s">
        <v>25</v>
      </c>
      <c r="BO620" s="37" t="s">
        <v>2676</v>
      </c>
      <c r="BP620" s="37"/>
      <c r="BQ620" s="37"/>
      <c r="BR620" s="37"/>
      <c r="BS620" s="81"/>
      <c r="BT620" s="37"/>
      <c r="BU620" s="37"/>
      <c r="BV620" s="81"/>
      <c r="BW620" s="50" t="str">
        <f t="shared" si="57"/>
        <v/>
      </c>
      <c r="BX620" s="62"/>
      <c r="BY620" s="62"/>
      <c r="BZ620" s="62"/>
      <c r="CA620" s="37" t="s">
        <v>2</v>
      </c>
      <c r="CB620" s="37">
        <v>1077440401</v>
      </c>
      <c r="CC620" s="37" t="s">
        <v>6280</v>
      </c>
      <c r="CD620" s="37"/>
      <c r="CE620" s="37" t="s">
        <v>6719</v>
      </c>
      <c r="CF620" s="37" t="s">
        <v>4114</v>
      </c>
      <c r="CG620" s="81">
        <v>32580</v>
      </c>
      <c r="CH620" s="50">
        <f t="shared" ca="1" si="56"/>
        <v>34</v>
      </c>
      <c r="CI620" s="62" t="s">
        <v>8</v>
      </c>
      <c r="CJ620" s="62" t="s">
        <v>25</v>
      </c>
      <c r="CK620" s="62" t="s">
        <v>2676</v>
      </c>
      <c r="CL620" s="37" t="s">
        <v>2444</v>
      </c>
      <c r="CM620" s="37" t="s">
        <v>2466</v>
      </c>
      <c r="CN620" s="37" t="s">
        <v>2495</v>
      </c>
      <c r="CO620" s="81">
        <v>44839</v>
      </c>
      <c r="CP620" s="37" t="s">
        <v>2495</v>
      </c>
      <c r="CQ620" s="37" t="s">
        <v>2495</v>
      </c>
      <c r="CR620" s="37">
        <v>6</v>
      </c>
      <c r="CS620" s="37" t="s">
        <v>2496</v>
      </c>
      <c r="CT620" s="37"/>
      <c r="CU620" s="37"/>
      <c r="CV620" s="37" t="s">
        <v>5231</v>
      </c>
      <c r="CW620" s="37">
        <v>3380</v>
      </c>
      <c r="CX620" s="37">
        <v>50</v>
      </c>
      <c r="CY620" s="37"/>
      <c r="CZ620" s="37">
        <v>6</v>
      </c>
      <c r="DA620" s="37">
        <v>24</v>
      </c>
      <c r="DB620" s="37"/>
      <c r="DC62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20" s="37"/>
    </row>
    <row r="621" spans="1:108" ht="45" customHeight="1" x14ac:dyDescent="0.3">
      <c r="A621" s="50">
        <v>1222222647</v>
      </c>
      <c r="B621" s="37" t="s">
        <v>2427</v>
      </c>
      <c r="C621" s="81">
        <v>44840</v>
      </c>
      <c r="D621" s="81"/>
      <c r="E621" s="50"/>
      <c r="F621" s="50"/>
      <c r="G621" s="50"/>
      <c r="H621" s="50" t="s">
        <v>4102</v>
      </c>
      <c r="I621" s="50" t="s">
        <v>6747</v>
      </c>
      <c r="J621" s="37" t="str">
        <f>VLOOKUP(MATRIZ_PRINCIPAL_USUARIOS[[#This Row],[DUPLA]],DUPLAS[],2,0)</f>
        <v>EMILCE SANCHEZ - MARTHA PACASUCA</v>
      </c>
      <c r="K621" s="37" t="s">
        <v>1</v>
      </c>
      <c r="L621" s="37" t="s">
        <v>6720</v>
      </c>
      <c r="M621" s="37" t="s">
        <v>4276</v>
      </c>
      <c r="N621" s="37" t="s">
        <v>5169</v>
      </c>
      <c r="O621" s="37" t="s">
        <v>4079</v>
      </c>
      <c r="P621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DALARY DAHIAN PERDOMO  PAEZ</v>
      </c>
      <c r="Q621" s="81">
        <v>43683</v>
      </c>
      <c r="R621" s="50">
        <f t="shared" ca="1" si="53"/>
        <v>3</v>
      </c>
      <c r="S621" s="50">
        <f t="shared" ca="1" si="54"/>
        <v>7</v>
      </c>
      <c r="T621" s="50">
        <f t="shared" ca="1" si="55"/>
        <v>9</v>
      </c>
      <c r="U621" s="37" t="str">
        <f ca="1">IF(MATRIZ_PRINCIPAL_USUARIOS[[#This Row],[FECHA DE NACIMIENTO]]&gt;0,CONCATENATE(R621," AÑOS ",S621," MESES ",T621," DIAS "),"")</f>
        <v xml:space="preserve">3 AÑOS 7 MESES 9 DIAS </v>
      </c>
      <c r="V621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1" s="160" t="s">
        <v>130</v>
      </c>
      <c r="X621" s="37" t="s">
        <v>8</v>
      </c>
      <c r="Y621" s="37" t="s">
        <v>116</v>
      </c>
      <c r="Z621" s="37" t="s">
        <v>116</v>
      </c>
      <c r="AA621" s="37" t="s">
        <v>2496</v>
      </c>
      <c r="AB621" s="37" t="s">
        <v>2496</v>
      </c>
      <c r="AC621" s="37" t="s">
        <v>4082</v>
      </c>
      <c r="AD621" s="37" t="s">
        <v>2518</v>
      </c>
      <c r="AE621" s="37" t="s">
        <v>6512</v>
      </c>
      <c r="AF621" s="37" t="s">
        <v>2496</v>
      </c>
      <c r="AG621" s="37" t="s">
        <v>2496</v>
      </c>
      <c r="AH621" s="37" t="s">
        <v>2496</v>
      </c>
      <c r="AI621" s="37" t="s">
        <v>2496</v>
      </c>
      <c r="AJ621" s="37" t="s">
        <v>2496</v>
      </c>
      <c r="AK621" s="37" t="s">
        <v>2496</v>
      </c>
      <c r="AL621" s="37" t="s">
        <v>2496</v>
      </c>
      <c r="AM621" s="37" t="s">
        <v>8</v>
      </c>
      <c r="AN621" s="37" t="s">
        <v>116</v>
      </c>
      <c r="AO621" s="37" t="s">
        <v>140</v>
      </c>
      <c r="AP621" s="37" t="s">
        <v>143</v>
      </c>
      <c r="AQ621" s="37" t="s">
        <v>151</v>
      </c>
      <c r="AR621" s="37" t="s">
        <v>4957</v>
      </c>
      <c r="AS621" s="37"/>
      <c r="AT621" s="37" t="s">
        <v>6716</v>
      </c>
      <c r="AU621" s="37">
        <v>3118956565</v>
      </c>
      <c r="AV621" s="37">
        <v>3215800264</v>
      </c>
      <c r="AW621" s="37">
        <v>1</v>
      </c>
      <c r="AX621" s="37" t="s">
        <v>135</v>
      </c>
      <c r="AY621" s="37" t="s">
        <v>2495</v>
      </c>
      <c r="AZ621" s="58" t="s">
        <v>3591</v>
      </c>
      <c r="BA621" s="37" t="s">
        <v>2496</v>
      </c>
      <c r="BB621" s="37" t="s">
        <v>2496</v>
      </c>
      <c r="BC621" s="37" t="s">
        <v>3607</v>
      </c>
      <c r="BD621" s="37"/>
      <c r="BE621" s="37" t="s">
        <v>2434</v>
      </c>
      <c r="BF621" s="37" t="s">
        <v>2</v>
      </c>
      <c r="BG621" s="37">
        <v>1233493468</v>
      </c>
      <c r="BH621" s="37" t="s">
        <v>3775</v>
      </c>
      <c r="BI621" s="37" t="s">
        <v>6269</v>
      </c>
      <c r="BJ621" s="37" t="s">
        <v>4079</v>
      </c>
      <c r="BK621" s="37" t="s">
        <v>6721</v>
      </c>
      <c r="BL621" s="81">
        <v>35796</v>
      </c>
      <c r="BM621" s="37" t="s">
        <v>8</v>
      </c>
      <c r="BN621" s="37" t="s">
        <v>116</v>
      </c>
      <c r="BO621" s="37" t="s">
        <v>116</v>
      </c>
      <c r="BP621" s="37" t="s">
        <v>2</v>
      </c>
      <c r="BQ621" s="37">
        <v>1010227892</v>
      </c>
      <c r="BR621" s="37" t="s">
        <v>3948</v>
      </c>
      <c r="BS621" s="81" t="s">
        <v>3864</v>
      </c>
      <c r="BT621" s="37" t="s">
        <v>3841</v>
      </c>
      <c r="BU621" s="37" t="s">
        <v>4039</v>
      </c>
      <c r="BV621" s="81">
        <v>35200</v>
      </c>
      <c r="BW621" s="50">
        <f t="shared" ca="1" si="57"/>
        <v>26</v>
      </c>
      <c r="BX621" s="62" t="s">
        <v>8</v>
      </c>
      <c r="BY621" s="62" t="s">
        <v>116</v>
      </c>
      <c r="BZ621" s="62" t="s">
        <v>116</v>
      </c>
      <c r="CA621" s="37" t="s">
        <v>2</v>
      </c>
      <c r="CB621" s="37">
        <v>1033493468</v>
      </c>
      <c r="CC621" s="37" t="s">
        <v>3775</v>
      </c>
      <c r="CD621" s="37" t="s">
        <v>6269</v>
      </c>
      <c r="CE621" s="37" t="s">
        <v>4079</v>
      </c>
      <c r="CF621" s="37" t="s">
        <v>6721</v>
      </c>
      <c r="CG621" s="81">
        <v>35796</v>
      </c>
      <c r="CH621" s="50">
        <f t="shared" ca="1" si="56"/>
        <v>25</v>
      </c>
      <c r="CI621" s="62" t="s">
        <v>8</v>
      </c>
      <c r="CJ621" s="62" t="s">
        <v>116</v>
      </c>
      <c r="CK621" s="62" t="s">
        <v>116</v>
      </c>
      <c r="CL621" s="37" t="s">
        <v>2490</v>
      </c>
      <c r="CM621" s="37" t="s">
        <v>2490</v>
      </c>
      <c r="CN621" s="37" t="s">
        <v>2496</v>
      </c>
      <c r="CO621" s="81"/>
      <c r="CP621" s="37"/>
      <c r="CQ621" s="37" t="s">
        <v>2495</v>
      </c>
      <c r="CR621" s="37">
        <v>1</v>
      </c>
      <c r="CS621" s="37" t="s">
        <v>2496</v>
      </c>
      <c r="CT621" s="37"/>
      <c r="CU621" s="37"/>
      <c r="CV621" s="37"/>
      <c r="CW621" s="37"/>
      <c r="CX621" s="37"/>
      <c r="CY621" s="37"/>
      <c r="CZ621" s="37"/>
      <c r="DA621" s="37"/>
      <c r="DB621" s="37"/>
      <c r="DC621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21" s="77"/>
    </row>
    <row r="622" spans="1:108" ht="45" customHeight="1" x14ac:dyDescent="0.3">
      <c r="A622" s="50">
        <v>1087214750</v>
      </c>
      <c r="B622" s="37" t="s">
        <v>2427</v>
      </c>
      <c r="C622" s="81">
        <v>44840</v>
      </c>
      <c r="D622" s="81"/>
      <c r="E622" s="50"/>
      <c r="F622" s="50"/>
      <c r="G622" s="50"/>
      <c r="H622" s="50" t="s">
        <v>4102</v>
      </c>
      <c r="I622" s="50" t="s">
        <v>6747</v>
      </c>
      <c r="J622" s="37" t="str">
        <f>VLOOKUP(MATRIZ_PRINCIPAL_USUARIOS[[#This Row],[DUPLA]],DUPLAS[],2,0)</f>
        <v>EMILCE SANCHEZ - MARTHA PACASUCA</v>
      </c>
      <c r="K622" s="37" t="s">
        <v>1</v>
      </c>
      <c r="L622" s="37" t="s">
        <v>6722</v>
      </c>
      <c r="M622" s="37" t="s">
        <v>3773</v>
      </c>
      <c r="N622" s="37" t="s">
        <v>2672</v>
      </c>
      <c r="O622" s="37" t="s">
        <v>6723</v>
      </c>
      <c r="P622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JHOSTIN  SAMUEL VALENCIA CORTEZ</v>
      </c>
      <c r="Q622" s="81">
        <v>43385</v>
      </c>
      <c r="R622" s="50">
        <f t="shared" ca="1" si="53"/>
        <v>4</v>
      </c>
      <c r="S622" s="50">
        <f t="shared" ca="1" si="54"/>
        <v>5</v>
      </c>
      <c r="T622" s="50">
        <f t="shared" ca="1" si="55"/>
        <v>3</v>
      </c>
      <c r="U622" s="37" t="str">
        <f ca="1">IF(MATRIZ_PRINCIPAL_USUARIOS[[#This Row],[FECHA DE NACIMIENTO]]&gt;0,CONCATENATE(R622," AÑOS ",S622," MESES ",T622," DIAS "),"")</f>
        <v xml:space="preserve">4 AÑOS 5 MESES 3 DIAS </v>
      </c>
      <c r="V622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2" s="160" t="s">
        <v>129</v>
      </c>
      <c r="X622" s="37" t="s">
        <v>8</v>
      </c>
      <c r="Y622" s="37" t="s">
        <v>33</v>
      </c>
      <c r="Z622" s="37" t="s">
        <v>3308</v>
      </c>
      <c r="AA622" s="37" t="s">
        <v>2496</v>
      </c>
      <c r="AB622" s="37" t="s">
        <v>2496</v>
      </c>
      <c r="AC622" s="37" t="s">
        <v>4082</v>
      </c>
      <c r="AD622" s="37" t="s">
        <v>2518</v>
      </c>
      <c r="AE622" s="37" t="s">
        <v>6512</v>
      </c>
      <c r="AF622" s="37" t="s">
        <v>2496</v>
      </c>
      <c r="AG622" s="37" t="s">
        <v>2496</v>
      </c>
      <c r="AH622" s="37" t="s">
        <v>2496</v>
      </c>
      <c r="AI622" s="37" t="s">
        <v>2496</v>
      </c>
      <c r="AJ622" s="37" t="s">
        <v>2496</v>
      </c>
      <c r="AK622" s="37" t="s">
        <v>2496</v>
      </c>
      <c r="AL622" s="37" t="s">
        <v>2496</v>
      </c>
      <c r="AM622" s="37" t="s">
        <v>8</v>
      </c>
      <c r="AN622" s="37" t="s">
        <v>116</v>
      </c>
      <c r="AO622" s="37" t="s">
        <v>140</v>
      </c>
      <c r="AP622" s="37" t="s">
        <v>143</v>
      </c>
      <c r="AQ622" s="37" t="s">
        <v>151</v>
      </c>
      <c r="AR622" s="37" t="s">
        <v>4957</v>
      </c>
      <c r="AS622" s="37"/>
      <c r="AT622" s="37" t="s">
        <v>6716</v>
      </c>
      <c r="AU622" s="37">
        <v>3143637392</v>
      </c>
      <c r="AV622" s="37"/>
      <c r="AW622" s="37">
        <v>1</v>
      </c>
      <c r="AX622" s="37" t="s">
        <v>133</v>
      </c>
      <c r="AY622" s="37" t="s">
        <v>2495</v>
      </c>
      <c r="AZ622" s="58" t="s">
        <v>3594</v>
      </c>
      <c r="BA622" s="37" t="s">
        <v>2496</v>
      </c>
      <c r="BB622" s="37" t="s">
        <v>2496</v>
      </c>
      <c r="BC622" s="37" t="s">
        <v>3607</v>
      </c>
      <c r="BD622" s="37"/>
      <c r="BE622" s="37" t="s">
        <v>2438</v>
      </c>
      <c r="BF622" s="37" t="s">
        <v>2</v>
      </c>
      <c r="BG622" s="37">
        <v>59679811</v>
      </c>
      <c r="BH622" s="37" t="s">
        <v>6672</v>
      </c>
      <c r="BI622" s="37" t="s">
        <v>6673</v>
      </c>
      <c r="BJ622" s="37" t="s">
        <v>3778</v>
      </c>
      <c r="BK622" s="37" t="s">
        <v>4603</v>
      </c>
      <c r="BL622" s="81">
        <v>28857</v>
      </c>
      <c r="BM622" s="37" t="s">
        <v>8</v>
      </c>
      <c r="BN622" s="37" t="s">
        <v>33</v>
      </c>
      <c r="BO622" s="37" t="s">
        <v>3308</v>
      </c>
      <c r="BP622" s="37"/>
      <c r="BQ622" s="37"/>
      <c r="BR622" s="37"/>
      <c r="BS622" s="81"/>
      <c r="BT622" s="37"/>
      <c r="BU622" s="37"/>
      <c r="BV622" s="81"/>
      <c r="BW622" s="50" t="str">
        <f t="shared" si="57"/>
        <v/>
      </c>
      <c r="BX622" s="62" t="s">
        <v>2673</v>
      </c>
      <c r="BY622" s="62"/>
      <c r="BZ622" s="62"/>
      <c r="CA622" s="37" t="s">
        <v>2</v>
      </c>
      <c r="CB622" s="37">
        <v>59682217</v>
      </c>
      <c r="CC622" s="37" t="s">
        <v>3991</v>
      </c>
      <c r="CD622" s="37" t="s">
        <v>6724</v>
      </c>
      <c r="CE622" s="37" t="s">
        <v>3778</v>
      </c>
      <c r="CF622" s="37"/>
      <c r="CG622" s="81">
        <v>29649</v>
      </c>
      <c r="CH622" s="50">
        <f t="shared" ca="1" si="56"/>
        <v>42</v>
      </c>
      <c r="CI622" s="62" t="s">
        <v>8</v>
      </c>
      <c r="CJ622" s="62" t="s">
        <v>33</v>
      </c>
      <c r="CK622" s="62" t="s">
        <v>3308</v>
      </c>
      <c r="CL622" s="37" t="s">
        <v>2443</v>
      </c>
      <c r="CM622" s="37" t="s">
        <v>2466</v>
      </c>
      <c r="CN622" s="37" t="s">
        <v>2495</v>
      </c>
      <c r="CO622" s="81">
        <v>44839</v>
      </c>
      <c r="CP622" s="37" t="s">
        <v>2495</v>
      </c>
      <c r="CQ622" s="37" t="s">
        <v>2495</v>
      </c>
      <c r="CR622" s="37">
        <v>1</v>
      </c>
      <c r="CS622" s="37" t="s">
        <v>2496</v>
      </c>
      <c r="CT622" s="37"/>
      <c r="CU622" s="37"/>
      <c r="CV622" s="37">
        <v>39</v>
      </c>
      <c r="CW622" s="37"/>
      <c r="CX622" s="37"/>
      <c r="CY622" s="37"/>
      <c r="CZ622" s="37">
        <v>7</v>
      </c>
      <c r="DA622" s="37">
        <v>20</v>
      </c>
      <c r="DB622" s="37"/>
      <c r="DC622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22" s="37"/>
    </row>
    <row r="623" spans="1:108" ht="45" customHeight="1" x14ac:dyDescent="0.3">
      <c r="A623" s="50">
        <v>1140939459</v>
      </c>
      <c r="B623" s="37" t="s">
        <v>2427</v>
      </c>
      <c r="C623" s="81">
        <v>44840</v>
      </c>
      <c r="D623" s="81"/>
      <c r="E623" s="50"/>
      <c r="F623" s="50"/>
      <c r="G623" s="50"/>
      <c r="H623" s="50" t="s">
        <v>4102</v>
      </c>
      <c r="I623" s="50" t="s">
        <v>6747</v>
      </c>
      <c r="J623" s="37" t="str">
        <f>VLOOKUP(MATRIZ_PRINCIPAL_USUARIOS[[#This Row],[DUPLA]],DUPLAS[],2,0)</f>
        <v>EMILCE SANCHEZ - MARTHA PACASUCA</v>
      </c>
      <c r="K623" s="37" t="s">
        <v>1</v>
      </c>
      <c r="L623" s="37" t="s">
        <v>6725</v>
      </c>
      <c r="M623" s="37" t="s">
        <v>3872</v>
      </c>
      <c r="N623" s="37" t="s">
        <v>3786</v>
      </c>
      <c r="O623" s="37" t="s">
        <v>5598</v>
      </c>
      <c r="P62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AINOHA SARAY AYALA PARRA</v>
      </c>
      <c r="Q623" s="81">
        <v>44066</v>
      </c>
      <c r="R623" s="50">
        <f t="shared" ca="1" si="53"/>
        <v>2</v>
      </c>
      <c r="S623" s="50">
        <f t="shared" ca="1" si="54"/>
        <v>6</v>
      </c>
      <c r="T623" s="50">
        <f t="shared" ca="1" si="55"/>
        <v>20</v>
      </c>
      <c r="U623" s="37" t="str">
        <f ca="1">IF(MATRIZ_PRINCIPAL_USUARIOS[[#This Row],[FECHA DE NACIMIENTO]]&gt;0,CONCATENATE(R623," AÑOS ",S623," MESES ",T623," DIAS "),"")</f>
        <v xml:space="preserve">2 AÑOS 6 MESES 20 DIAS </v>
      </c>
      <c r="V62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3" s="160" t="s">
        <v>130</v>
      </c>
      <c r="X623" s="37" t="s">
        <v>8</v>
      </c>
      <c r="Y623" s="37" t="s">
        <v>116</v>
      </c>
      <c r="Z623" s="37" t="s">
        <v>116</v>
      </c>
      <c r="AA623" s="37" t="s">
        <v>2496</v>
      </c>
      <c r="AB623" s="37" t="s">
        <v>2496</v>
      </c>
      <c r="AC623" s="37" t="s">
        <v>4082</v>
      </c>
      <c r="AD623" s="37" t="s">
        <v>2518</v>
      </c>
      <c r="AE623" s="37" t="s">
        <v>6512</v>
      </c>
      <c r="AF623" s="37" t="s">
        <v>2496</v>
      </c>
      <c r="AG623" s="37" t="s">
        <v>2496</v>
      </c>
      <c r="AH623" s="37" t="s">
        <v>2496</v>
      </c>
      <c r="AI623" s="37" t="s">
        <v>2496</v>
      </c>
      <c r="AJ623" s="37" t="s">
        <v>2496</v>
      </c>
      <c r="AK623" s="37" t="s">
        <v>2496</v>
      </c>
      <c r="AL623" s="37" t="s">
        <v>2496</v>
      </c>
      <c r="AM623" s="37" t="s">
        <v>8</v>
      </c>
      <c r="AN623" s="37" t="s">
        <v>116</v>
      </c>
      <c r="AO623" s="37" t="s">
        <v>140</v>
      </c>
      <c r="AP623" s="37" t="s">
        <v>143</v>
      </c>
      <c r="AQ623" s="37" t="s">
        <v>151</v>
      </c>
      <c r="AR623" s="37" t="s">
        <v>4957</v>
      </c>
      <c r="AS623" s="37"/>
      <c r="AT623" s="37" t="s">
        <v>6716</v>
      </c>
      <c r="AU623" s="37">
        <v>3138530845</v>
      </c>
      <c r="AV623" s="37"/>
      <c r="AW623" s="37">
        <v>1</v>
      </c>
      <c r="AX623" s="37" t="s">
        <v>135</v>
      </c>
      <c r="AY623" s="37" t="s">
        <v>2496</v>
      </c>
      <c r="AZ623" s="58"/>
      <c r="BA623" s="37" t="s">
        <v>2496</v>
      </c>
      <c r="BB623" s="37" t="s">
        <v>2496</v>
      </c>
      <c r="BC623" s="37" t="s">
        <v>3654</v>
      </c>
      <c r="BD623" s="37"/>
      <c r="BE623" s="37" t="s">
        <v>2434</v>
      </c>
      <c r="BF623" s="37" t="s">
        <v>2</v>
      </c>
      <c r="BG623" s="37">
        <v>24712968</v>
      </c>
      <c r="BH623" s="37" t="s">
        <v>6726</v>
      </c>
      <c r="BI623" s="37"/>
      <c r="BJ623" s="37" t="s">
        <v>5598</v>
      </c>
      <c r="BK623" s="37" t="s">
        <v>6727</v>
      </c>
      <c r="BL623" s="81">
        <v>29069</v>
      </c>
      <c r="BM623" s="37" t="s">
        <v>8</v>
      </c>
      <c r="BN623" s="37" t="s">
        <v>26</v>
      </c>
      <c r="BO623" s="37" t="s">
        <v>3496</v>
      </c>
      <c r="BP623" s="37"/>
      <c r="BQ623" s="37"/>
      <c r="BR623" s="37"/>
      <c r="BS623" s="81"/>
      <c r="BT623" s="37"/>
      <c r="BU623" s="37"/>
      <c r="BV623" s="81"/>
      <c r="BW623" s="50" t="str">
        <f t="shared" si="57"/>
        <v/>
      </c>
      <c r="BX623" s="62" t="s">
        <v>2673</v>
      </c>
      <c r="BY623" s="62"/>
      <c r="BZ623" s="62"/>
      <c r="CA623" s="37" t="s">
        <v>2</v>
      </c>
      <c r="CB623" s="37">
        <v>24712968</v>
      </c>
      <c r="CC623" s="37" t="s">
        <v>6726</v>
      </c>
      <c r="CD623" s="37"/>
      <c r="CE623" s="37" t="s">
        <v>5598</v>
      </c>
      <c r="CF623" s="37" t="s">
        <v>5558</v>
      </c>
      <c r="CG623" s="81">
        <v>29069</v>
      </c>
      <c r="CH623" s="50">
        <f t="shared" ca="1" si="56"/>
        <v>43</v>
      </c>
      <c r="CI623" s="62" t="s">
        <v>8</v>
      </c>
      <c r="CJ623" s="62" t="s">
        <v>26</v>
      </c>
      <c r="CK623" s="62" t="s">
        <v>3496</v>
      </c>
      <c r="CL623" s="37" t="s">
        <v>2443</v>
      </c>
      <c r="CM623" s="37" t="s">
        <v>6391</v>
      </c>
      <c r="CN623" s="37" t="s">
        <v>2495</v>
      </c>
      <c r="CO623" s="81">
        <v>44839</v>
      </c>
      <c r="CP623" s="37" t="s">
        <v>2495</v>
      </c>
      <c r="CQ623" s="37" t="s">
        <v>2496</v>
      </c>
      <c r="CR623" s="37"/>
      <c r="CS623" s="37" t="s">
        <v>2496</v>
      </c>
      <c r="CT623" s="37"/>
      <c r="CU623" s="37"/>
      <c r="CV623" s="37">
        <v>39</v>
      </c>
      <c r="CW623" s="37">
        <v>3100</v>
      </c>
      <c r="CX623" s="37">
        <v>50</v>
      </c>
      <c r="CY623" s="37"/>
      <c r="CZ623" s="37">
        <v>5</v>
      </c>
      <c r="DA623" s="37">
        <v>12</v>
      </c>
      <c r="DB623" s="37"/>
      <c r="DC62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23" s="37"/>
    </row>
    <row r="624" spans="1:108" ht="45" customHeight="1" x14ac:dyDescent="0.3">
      <c r="A624" s="50">
        <v>1028676088</v>
      </c>
      <c r="B624" s="37" t="s">
        <v>2427</v>
      </c>
      <c r="C624" s="81">
        <v>44896</v>
      </c>
      <c r="D624" s="81"/>
      <c r="E624" s="50"/>
      <c r="F624" s="50"/>
      <c r="G624" s="50"/>
      <c r="H624" s="50" t="s">
        <v>4102</v>
      </c>
      <c r="I624" s="50" t="s">
        <v>6747</v>
      </c>
      <c r="J624" s="37" t="str">
        <f>VLOOKUP(MATRIZ_PRINCIPAL_USUARIOS[[#This Row],[DUPLA]],DUPLAS[],2,0)</f>
        <v>EMILCE SANCHEZ - MARTHA PACASUCA</v>
      </c>
      <c r="K624" s="37" t="s">
        <v>1</v>
      </c>
      <c r="L624" s="37" t="s">
        <v>3871</v>
      </c>
      <c r="M624" s="37" t="s">
        <v>7253</v>
      </c>
      <c r="N624" s="37" t="s">
        <v>3714</v>
      </c>
      <c r="O624" s="37" t="s">
        <v>5594</v>
      </c>
      <c r="P62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VALERY NAOMI ROJAS ZARATE</v>
      </c>
      <c r="Q624" s="81">
        <v>44850</v>
      </c>
      <c r="R624" s="50">
        <f t="shared" ca="1" si="53"/>
        <v>0</v>
      </c>
      <c r="S624" s="50">
        <f t="shared" ca="1" si="54"/>
        <v>4</v>
      </c>
      <c r="T624" s="50">
        <f t="shared" ca="1" si="55"/>
        <v>27</v>
      </c>
      <c r="U624" s="37" t="str">
        <f ca="1">IF(MATRIZ_PRINCIPAL_USUARIOS[[#This Row],[FECHA DE NACIMIENTO]]&gt;0,CONCATENATE(R624," AÑOS ",S624," MESES ",T624," DIAS "),"")</f>
        <v xml:space="preserve">0 AÑOS 4 MESES 27 DIAS </v>
      </c>
      <c r="V62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MENOR DE SEIS MESES</v>
      </c>
      <c r="W624" s="173" t="s">
        <v>130</v>
      </c>
      <c r="X624" s="37" t="s">
        <v>8</v>
      </c>
      <c r="Y624" s="37" t="s">
        <v>116</v>
      </c>
      <c r="Z624" s="37" t="s">
        <v>116</v>
      </c>
      <c r="AA624" s="37" t="s">
        <v>2496</v>
      </c>
      <c r="AB624" s="37" t="s">
        <v>2496</v>
      </c>
      <c r="AC624" s="37" t="s">
        <v>4082</v>
      </c>
      <c r="AD624" s="37" t="s">
        <v>2518</v>
      </c>
      <c r="AE624" s="37" t="s">
        <v>6512</v>
      </c>
      <c r="AF624" s="37" t="s">
        <v>2496</v>
      </c>
      <c r="AG624" s="37" t="s">
        <v>2496</v>
      </c>
      <c r="AH624" s="37" t="s">
        <v>2496</v>
      </c>
      <c r="AI624" s="37" t="s">
        <v>2496</v>
      </c>
      <c r="AJ624" s="37" t="s">
        <v>2496</v>
      </c>
      <c r="AK624" s="37" t="s">
        <v>2496</v>
      </c>
      <c r="AL624" s="37" t="s">
        <v>2496</v>
      </c>
      <c r="AM624" s="37" t="s">
        <v>8</v>
      </c>
      <c r="AN624" s="37" t="s">
        <v>116</v>
      </c>
      <c r="AO624" s="37" t="s">
        <v>140</v>
      </c>
      <c r="AP624" s="37" t="s">
        <v>143</v>
      </c>
      <c r="AQ624" s="37" t="s">
        <v>151</v>
      </c>
      <c r="AR624" s="37" t="s">
        <v>4957</v>
      </c>
      <c r="AS624" s="37"/>
      <c r="AT624" s="37" t="s">
        <v>6716</v>
      </c>
      <c r="AU624" s="37">
        <v>3226362531</v>
      </c>
      <c r="AV624" s="37"/>
      <c r="AW624" s="37">
        <v>1</v>
      </c>
      <c r="AX624" s="37" t="s">
        <v>135</v>
      </c>
      <c r="AY624" s="37" t="s">
        <v>2495</v>
      </c>
      <c r="AZ624" s="58" t="s">
        <v>3591</v>
      </c>
      <c r="BA624" s="37" t="s">
        <v>2496</v>
      </c>
      <c r="BB624" s="37" t="s">
        <v>2496</v>
      </c>
      <c r="BC624" s="37" t="s">
        <v>3607</v>
      </c>
      <c r="BD624" s="37"/>
      <c r="BE624" s="37" t="s">
        <v>7254</v>
      </c>
      <c r="BF624" s="37" t="s">
        <v>2</v>
      </c>
      <c r="BG624" s="37">
        <v>1026256575</v>
      </c>
      <c r="BH624" s="37" t="s">
        <v>6728</v>
      </c>
      <c r="BI624" s="37" t="s">
        <v>6729</v>
      </c>
      <c r="BJ624" s="37" t="s">
        <v>3714</v>
      </c>
      <c r="BK624" s="37" t="s">
        <v>5594</v>
      </c>
      <c r="BL624" s="81">
        <v>31621</v>
      </c>
      <c r="BM624" s="37" t="s">
        <v>8</v>
      </c>
      <c r="BN624" s="37" t="s">
        <v>116</v>
      </c>
      <c r="BO624" s="37" t="s">
        <v>116</v>
      </c>
      <c r="BP624" s="37"/>
      <c r="BQ624" s="37"/>
      <c r="BR624" s="37"/>
      <c r="BS624" s="81"/>
      <c r="BT624" s="37"/>
      <c r="BU624" s="37"/>
      <c r="BV624" s="81"/>
      <c r="BW624" s="50" t="str">
        <f t="shared" si="57"/>
        <v/>
      </c>
      <c r="BX624" s="62"/>
      <c r="BY624" s="62" t="s">
        <v>2673</v>
      </c>
      <c r="BZ624" s="62"/>
      <c r="CA624" s="37" t="s">
        <v>7255</v>
      </c>
      <c r="CB624" s="37">
        <v>1023894383</v>
      </c>
      <c r="CC624" s="37" t="s">
        <v>4425</v>
      </c>
      <c r="CD624" s="37" t="s">
        <v>7256</v>
      </c>
      <c r="CE624" s="37" t="s">
        <v>3913</v>
      </c>
      <c r="CF624" s="37" t="s">
        <v>5594</v>
      </c>
      <c r="CG624" s="81">
        <v>38464</v>
      </c>
      <c r="CH624" s="50">
        <f t="shared" ca="1" si="56"/>
        <v>17</v>
      </c>
      <c r="CI624" s="62" t="s">
        <v>8</v>
      </c>
      <c r="CJ624" s="62" t="s">
        <v>116</v>
      </c>
      <c r="CK624" s="62"/>
      <c r="CL624" s="37" t="s">
        <v>2490</v>
      </c>
      <c r="CM624" s="37" t="s">
        <v>2490</v>
      </c>
      <c r="CN624" s="37"/>
      <c r="CO624" s="81"/>
      <c r="CP624" s="37" t="s">
        <v>2495</v>
      </c>
      <c r="CQ624" s="37" t="s">
        <v>2496</v>
      </c>
      <c r="CR624" s="37"/>
      <c r="CS624" s="37" t="s">
        <v>2496</v>
      </c>
      <c r="CT624" s="37"/>
      <c r="CU624" s="37"/>
      <c r="CV624" s="37"/>
      <c r="CW624" s="37"/>
      <c r="CX624" s="37"/>
      <c r="CY624" s="37" t="s">
        <v>2495</v>
      </c>
      <c r="CZ624" s="37"/>
      <c r="DA624" s="37"/>
      <c r="DB624" s="37"/>
      <c r="DC62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24" s="37"/>
    </row>
    <row r="625" spans="1:108" ht="45" customHeight="1" x14ac:dyDescent="0.3">
      <c r="A625" s="120">
        <v>1023894383</v>
      </c>
      <c r="B625" s="121" t="s">
        <v>2428</v>
      </c>
      <c r="C625" s="81">
        <v>44840</v>
      </c>
      <c r="D625" s="122">
        <v>44896</v>
      </c>
      <c r="E625" s="120"/>
      <c r="F625" s="120"/>
      <c r="G625" s="120"/>
      <c r="H625" s="120" t="s">
        <v>4102</v>
      </c>
      <c r="I625" s="120" t="s">
        <v>6747</v>
      </c>
      <c r="J625" s="121" t="str">
        <f>VLOOKUP(MATRIZ_PRINCIPAL_USUARIOS[[#This Row],[DUPLA]],DUPLAS[],2,0)</f>
        <v>EMILCE SANCHEZ - MARTHA PACASUCA</v>
      </c>
      <c r="K625" s="121" t="s">
        <v>3</v>
      </c>
      <c r="L625" s="121" t="s">
        <v>4425</v>
      </c>
      <c r="M625" s="121" t="s">
        <v>3779</v>
      </c>
      <c r="N625" s="121" t="s">
        <v>3714</v>
      </c>
      <c r="O625" s="121" t="s">
        <v>5594</v>
      </c>
      <c r="P62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YINETH NATALIA ROJAS ZARATE</v>
      </c>
      <c r="Q625" s="122">
        <v>38464</v>
      </c>
      <c r="R625" s="120">
        <f t="shared" ca="1" si="53"/>
        <v>17</v>
      </c>
      <c r="S625" s="120">
        <f t="shared" ca="1" si="54"/>
        <v>10</v>
      </c>
      <c r="T625" s="120">
        <f t="shared" ca="1" si="55"/>
        <v>21</v>
      </c>
      <c r="U625" s="121" t="str">
        <f ca="1">IF(MATRIZ_PRINCIPAL_USUARIOS[[#This Row],[FECHA DE NACIMIENTO]]&gt;0,CONCATENATE(R625," AÑOS ",S625," MESES ",T625," DIAS "),"")</f>
        <v xml:space="preserve">17 AÑOS 10 MESES 21 DIAS </v>
      </c>
      <c r="V62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25" s="161" t="s">
        <v>130</v>
      </c>
      <c r="X625" s="121" t="s">
        <v>8</v>
      </c>
      <c r="Y625" s="121" t="s">
        <v>116</v>
      </c>
      <c r="Z625" s="121" t="s">
        <v>116</v>
      </c>
      <c r="AA625" s="121" t="s">
        <v>2496</v>
      </c>
      <c r="AB625" s="121" t="s">
        <v>2496</v>
      </c>
      <c r="AC625" s="121" t="s">
        <v>4082</v>
      </c>
      <c r="AD625" s="121" t="s">
        <v>2518</v>
      </c>
      <c r="AE625" s="121" t="s">
        <v>6512</v>
      </c>
      <c r="AF625" s="121" t="s">
        <v>2496</v>
      </c>
      <c r="AG625" s="121" t="s">
        <v>2496</v>
      </c>
      <c r="AH625" s="121" t="s">
        <v>2496</v>
      </c>
      <c r="AI625" s="121" t="s">
        <v>2496</v>
      </c>
      <c r="AJ625" s="121" t="s">
        <v>2496</v>
      </c>
      <c r="AK625" s="121" t="s">
        <v>2496</v>
      </c>
      <c r="AL625" s="121" t="s">
        <v>2496</v>
      </c>
      <c r="AM625" s="121" t="s">
        <v>8</v>
      </c>
      <c r="AN625" s="121" t="s">
        <v>116</v>
      </c>
      <c r="AO625" s="121" t="s">
        <v>140</v>
      </c>
      <c r="AP625" s="121" t="s">
        <v>143</v>
      </c>
      <c r="AQ625" s="121" t="s">
        <v>151</v>
      </c>
      <c r="AR625" s="121" t="s">
        <v>4957</v>
      </c>
      <c r="AS625" s="121"/>
      <c r="AT625" s="121" t="s">
        <v>6716</v>
      </c>
      <c r="AU625" s="121">
        <v>3226362531</v>
      </c>
      <c r="AV625" s="121"/>
      <c r="AW625" s="121">
        <v>1</v>
      </c>
      <c r="AX625" s="121" t="s">
        <v>135</v>
      </c>
      <c r="AY625" s="121" t="s">
        <v>2495</v>
      </c>
      <c r="AZ625" s="123" t="s">
        <v>3591</v>
      </c>
      <c r="BA625" s="121" t="s">
        <v>2496</v>
      </c>
      <c r="BB625" s="121" t="s">
        <v>2496</v>
      </c>
      <c r="BC625" s="121" t="s">
        <v>3607</v>
      </c>
      <c r="BD625" s="121"/>
      <c r="BE625" s="121" t="s">
        <v>2434</v>
      </c>
      <c r="BF625" s="121" t="s">
        <v>2</v>
      </c>
      <c r="BG625" s="121">
        <v>1026256575</v>
      </c>
      <c r="BH625" s="121" t="s">
        <v>6728</v>
      </c>
      <c r="BI625" s="121" t="s">
        <v>6729</v>
      </c>
      <c r="BJ625" s="121" t="s">
        <v>3714</v>
      </c>
      <c r="BK625" s="121" t="s">
        <v>5594</v>
      </c>
      <c r="BL625" s="122">
        <v>31621</v>
      </c>
      <c r="BM625" s="121" t="s">
        <v>8</v>
      </c>
      <c r="BN625" s="121" t="s">
        <v>116</v>
      </c>
      <c r="BO625" s="121" t="s">
        <v>116</v>
      </c>
      <c r="BP625" s="121"/>
      <c r="BQ625" s="121"/>
      <c r="BR625" s="121"/>
      <c r="BS625" s="122"/>
      <c r="BT625" s="121"/>
      <c r="BU625" s="121"/>
      <c r="BV625" s="122"/>
      <c r="BW625" s="120" t="str">
        <f t="shared" si="57"/>
        <v/>
      </c>
      <c r="BX625" s="124" t="s">
        <v>2673</v>
      </c>
      <c r="BY625" s="124"/>
      <c r="BZ625" s="124"/>
      <c r="CA625" s="121"/>
      <c r="CB625" s="121"/>
      <c r="CC625" s="121"/>
      <c r="CD625" s="121"/>
      <c r="CE625" s="121"/>
      <c r="CF625" s="121"/>
      <c r="CG625" s="122"/>
      <c r="CH625" s="120" t="str">
        <f t="shared" si="56"/>
        <v/>
      </c>
      <c r="CI625" s="124" t="s">
        <v>2673</v>
      </c>
      <c r="CJ625" s="124"/>
      <c r="CK625" s="124"/>
      <c r="CL625" s="121" t="s">
        <v>2443</v>
      </c>
      <c r="CM625" s="121" t="s">
        <v>6391</v>
      </c>
      <c r="CN625" s="121"/>
      <c r="CO625" s="122"/>
      <c r="CP625" s="121"/>
      <c r="CQ625" s="121"/>
      <c r="CR625" s="121"/>
      <c r="CS625" s="121"/>
      <c r="CT625" s="121"/>
      <c r="CU625" s="121"/>
      <c r="CV625" s="121"/>
      <c r="CW625" s="121"/>
      <c r="CX625" s="121"/>
      <c r="CY625" s="121"/>
      <c r="CZ625" s="121"/>
      <c r="DA625" s="121"/>
      <c r="DB625" s="121"/>
      <c r="DC625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25" s="121"/>
    </row>
    <row r="626" spans="1:108" ht="45" customHeight="1" x14ac:dyDescent="0.3">
      <c r="A626" s="50">
        <v>1243762894</v>
      </c>
      <c r="B626" s="37" t="s">
        <v>2428</v>
      </c>
      <c r="C626" s="81">
        <v>44840</v>
      </c>
      <c r="D626" s="81">
        <v>44847</v>
      </c>
      <c r="E626" s="50"/>
      <c r="F626" s="50" t="e">
        <f>VLOOKUP(MATRIZ_PRINCIPAL_USUARIOS[[#This Row],[NOMBRE COMPLETO]],$E$659:$E$682,1,0)</f>
        <v>#N/A</v>
      </c>
      <c r="G626" s="50"/>
      <c r="H626" s="50" t="s">
        <v>4102</v>
      </c>
      <c r="I626" s="50" t="s">
        <v>5619</v>
      </c>
      <c r="J626" s="37" t="str">
        <f>VLOOKUP(MATRIZ_PRINCIPAL_USUARIOS[[#This Row],[DUPLA]],DUPLAS[],2,0)</f>
        <v>PAOLA</v>
      </c>
      <c r="K626" s="37" t="s">
        <v>1</v>
      </c>
      <c r="L626" s="37" t="s">
        <v>3713</v>
      </c>
      <c r="M626" s="37" t="s">
        <v>3736</v>
      </c>
      <c r="N626" s="37" t="s">
        <v>4371</v>
      </c>
      <c r="O626" s="37" t="s">
        <v>6730</v>
      </c>
      <c r="P626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EMILY ALEJANDRA CRUZ CUPITRA</v>
      </c>
      <c r="Q626" s="81">
        <v>44690</v>
      </c>
      <c r="R626" s="50">
        <f t="shared" ca="1" si="53"/>
        <v>0</v>
      </c>
      <c r="S626" s="50">
        <f t="shared" ca="1" si="54"/>
        <v>10</v>
      </c>
      <c r="T626" s="50">
        <f t="shared" ca="1" si="55"/>
        <v>6</v>
      </c>
      <c r="U626" s="37" t="str">
        <f ca="1">IF(MATRIZ_PRINCIPAL_USUARIOS[[#This Row],[FECHA DE NACIMIENTO]]&gt;0,CONCATENATE(R626," AÑOS ",S626," MESES ",T626," DIAS "),"")</f>
        <v xml:space="preserve">0 AÑOS 10 MESES 6 DIAS </v>
      </c>
      <c r="V626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6" s="160" t="s">
        <v>130</v>
      </c>
      <c r="X626" s="37" t="s">
        <v>8</v>
      </c>
      <c r="Y626" s="37" t="s">
        <v>116</v>
      </c>
      <c r="Z626" s="37" t="s">
        <v>116</v>
      </c>
      <c r="AA626" s="37" t="s">
        <v>2496</v>
      </c>
      <c r="AB626" s="37" t="s">
        <v>2496</v>
      </c>
      <c r="AC626" s="37" t="s">
        <v>2496</v>
      </c>
      <c r="AD626" s="37" t="s">
        <v>2496</v>
      </c>
      <c r="AE626" s="37" t="s">
        <v>4082</v>
      </c>
      <c r="AF626" s="37" t="s">
        <v>2496</v>
      </c>
      <c r="AG626" s="37" t="s">
        <v>2496</v>
      </c>
      <c r="AH626" s="37" t="s">
        <v>2496</v>
      </c>
      <c r="AI626" s="37" t="s">
        <v>2496</v>
      </c>
      <c r="AJ626" s="37" t="s">
        <v>2496</v>
      </c>
      <c r="AK626" s="37" t="s">
        <v>2496</v>
      </c>
      <c r="AL626" s="37" t="s">
        <v>2496</v>
      </c>
      <c r="AM626" s="37" t="s">
        <v>8</v>
      </c>
      <c r="AN626" s="37" t="s">
        <v>116</v>
      </c>
      <c r="AO626" s="37" t="s">
        <v>140</v>
      </c>
      <c r="AP626" s="37" t="s">
        <v>143</v>
      </c>
      <c r="AQ626" s="37" t="s">
        <v>151</v>
      </c>
      <c r="AR626" s="37" t="s">
        <v>4547</v>
      </c>
      <c r="AS626" s="37"/>
      <c r="AT626" s="37" t="s">
        <v>6731</v>
      </c>
      <c r="AU626" s="37">
        <v>3204127904</v>
      </c>
      <c r="AV626" s="37">
        <v>3202626797</v>
      </c>
      <c r="AW626" s="37">
        <v>1</v>
      </c>
      <c r="AX626" s="37" t="s">
        <v>135</v>
      </c>
      <c r="AY626" s="37" t="s">
        <v>2496</v>
      </c>
      <c r="AZ626" s="58"/>
      <c r="BA626" s="37" t="s">
        <v>2496</v>
      </c>
      <c r="BB626" s="37" t="s">
        <v>2496</v>
      </c>
      <c r="BC626" s="37" t="s">
        <v>3654</v>
      </c>
      <c r="BD626" s="37"/>
      <c r="BE626" s="37" t="s">
        <v>2434</v>
      </c>
      <c r="BF626" s="37" t="s">
        <v>2</v>
      </c>
      <c r="BG626" s="37">
        <v>1023019557</v>
      </c>
      <c r="BH626" s="37" t="s">
        <v>6051</v>
      </c>
      <c r="BI626" s="37" t="s">
        <v>3804</v>
      </c>
      <c r="BJ626" s="37" t="s">
        <v>6730</v>
      </c>
      <c r="BK626" s="37" t="s">
        <v>6732</v>
      </c>
      <c r="BL626" s="81">
        <v>35477</v>
      </c>
      <c r="BM626" s="37" t="s">
        <v>8</v>
      </c>
      <c r="BN626" s="37" t="s">
        <v>116</v>
      </c>
      <c r="BO626" s="37" t="s">
        <v>116</v>
      </c>
      <c r="BP626" s="37" t="s">
        <v>2</v>
      </c>
      <c r="BQ626" s="37">
        <v>1014259397</v>
      </c>
      <c r="BR626" s="37" t="s">
        <v>3943</v>
      </c>
      <c r="BS626" s="81" t="s">
        <v>3934</v>
      </c>
      <c r="BT626" s="37" t="s">
        <v>4371</v>
      </c>
      <c r="BU626" s="37" t="s">
        <v>3980</v>
      </c>
      <c r="BV626" s="81">
        <v>34951</v>
      </c>
      <c r="BW626" s="50">
        <f t="shared" ca="1" si="57"/>
        <v>27</v>
      </c>
      <c r="BX626" s="62" t="s">
        <v>8</v>
      </c>
      <c r="BY626" s="62" t="s">
        <v>116</v>
      </c>
      <c r="BZ626" s="62" t="s">
        <v>116</v>
      </c>
      <c r="CA626" s="37" t="s">
        <v>2</v>
      </c>
      <c r="CB626" s="37">
        <v>1023019557</v>
      </c>
      <c r="CC626" s="37" t="s">
        <v>6051</v>
      </c>
      <c r="CD626" s="37" t="s">
        <v>3804</v>
      </c>
      <c r="CE626" s="37" t="s">
        <v>6730</v>
      </c>
      <c r="CF626" s="37" t="s">
        <v>6732</v>
      </c>
      <c r="CG626" s="81">
        <v>35477</v>
      </c>
      <c r="CH626" s="50">
        <f t="shared" ca="1" si="56"/>
        <v>26</v>
      </c>
      <c r="CI626" s="62" t="s">
        <v>8</v>
      </c>
      <c r="CJ626" s="62" t="s">
        <v>116</v>
      </c>
      <c r="CK626" s="62" t="s">
        <v>116</v>
      </c>
      <c r="CL626" s="37" t="s">
        <v>2443</v>
      </c>
      <c r="CM626" s="37" t="s">
        <v>6733</v>
      </c>
      <c r="CN626" s="37" t="s">
        <v>2495</v>
      </c>
      <c r="CO626" s="81">
        <v>44813</v>
      </c>
      <c r="CP626" s="37"/>
      <c r="CQ626" s="37" t="s">
        <v>2495</v>
      </c>
      <c r="CR626" s="37">
        <v>2</v>
      </c>
      <c r="CS626" s="37" t="s">
        <v>2496</v>
      </c>
      <c r="CT626" s="37"/>
      <c r="CU626" s="37"/>
      <c r="CV626" s="37"/>
      <c r="CW626" s="37"/>
      <c r="CX626" s="37"/>
      <c r="CY626" s="37"/>
      <c r="CZ626" s="37"/>
      <c r="DA626" s="37"/>
      <c r="DB626" s="37"/>
      <c r="DC62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26" s="37"/>
    </row>
    <row r="627" spans="1:108" ht="45" customHeight="1" x14ac:dyDescent="0.3">
      <c r="A627" s="50">
        <v>1076019181</v>
      </c>
      <c r="B627" s="37" t="s">
        <v>2427</v>
      </c>
      <c r="C627" s="81">
        <v>44840</v>
      </c>
      <c r="D627" s="81"/>
      <c r="E627" s="50"/>
      <c r="F627" s="50"/>
      <c r="G627" s="50"/>
      <c r="H627" s="50" t="s">
        <v>4102</v>
      </c>
      <c r="I627" s="50" t="s">
        <v>6747</v>
      </c>
      <c r="J627" s="37" t="str">
        <f>VLOOKUP(MATRIZ_PRINCIPAL_USUARIOS[[#This Row],[DUPLA]],DUPLAS[],2,0)</f>
        <v>EMILCE SANCHEZ - MARTHA PACASUCA</v>
      </c>
      <c r="K627" s="37" t="s">
        <v>2</v>
      </c>
      <c r="L627" s="37" t="s">
        <v>3869</v>
      </c>
      <c r="M627" s="37"/>
      <c r="N627" s="37" t="s">
        <v>3732</v>
      </c>
      <c r="O627" s="37" t="s">
        <v>4093</v>
      </c>
      <c r="P627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ERIKA  AGUILAR PALACIOS</v>
      </c>
      <c r="Q627" s="81">
        <v>35251</v>
      </c>
      <c r="R627" s="50">
        <f t="shared" ca="1" si="53"/>
        <v>26</v>
      </c>
      <c r="S627" s="50">
        <f t="shared" ca="1" si="54"/>
        <v>8</v>
      </c>
      <c r="T627" s="50">
        <f t="shared" ca="1" si="55"/>
        <v>10</v>
      </c>
      <c r="U627" s="37" t="str">
        <f ca="1">IF(MATRIZ_PRINCIPAL_USUARIOS[[#This Row],[FECHA DE NACIMIENTO]]&gt;0,CONCATENATE(R627," AÑOS ",S627," MESES ",T627," DIAS "),"")</f>
        <v xml:space="preserve">26 AÑOS 8 MESES 10 DIAS </v>
      </c>
      <c r="V627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27" s="160" t="s">
        <v>130</v>
      </c>
      <c r="X627" s="37" t="s">
        <v>8</v>
      </c>
      <c r="Y627" s="37" t="s">
        <v>116</v>
      </c>
      <c r="Z627" s="37" t="s">
        <v>116</v>
      </c>
      <c r="AA627" s="37" t="s">
        <v>2496</v>
      </c>
      <c r="AB627" s="37" t="s">
        <v>2496</v>
      </c>
      <c r="AC627" s="37" t="s">
        <v>2496</v>
      </c>
      <c r="AD627" s="37" t="s">
        <v>2496</v>
      </c>
      <c r="AE627" s="37" t="s">
        <v>2496</v>
      </c>
      <c r="AF627" s="37" t="s">
        <v>2496</v>
      </c>
      <c r="AG627" s="37" t="s">
        <v>2496</v>
      </c>
      <c r="AH627" s="37" t="s">
        <v>2496</v>
      </c>
      <c r="AI627" s="37" t="s">
        <v>2496</v>
      </c>
      <c r="AJ627" s="37" t="s">
        <v>2496</v>
      </c>
      <c r="AK627" s="37" t="s">
        <v>2496</v>
      </c>
      <c r="AL627" s="37" t="s">
        <v>2496</v>
      </c>
      <c r="AM627" s="37" t="s">
        <v>8</v>
      </c>
      <c r="AN627" s="37" t="s">
        <v>116</v>
      </c>
      <c r="AO627" s="37" t="s">
        <v>140</v>
      </c>
      <c r="AP627" s="37" t="s">
        <v>143</v>
      </c>
      <c r="AQ627" s="37" t="s">
        <v>151</v>
      </c>
      <c r="AR627" s="37" t="s">
        <v>6734</v>
      </c>
      <c r="AS627" s="37"/>
      <c r="AT627" s="37"/>
      <c r="AU627" s="37">
        <v>3166427672</v>
      </c>
      <c r="AV627" s="37">
        <v>3108802053</v>
      </c>
      <c r="AW627" s="37">
        <v>1</v>
      </c>
      <c r="AX627" s="37" t="s">
        <v>135</v>
      </c>
      <c r="AY627" s="37" t="s">
        <v>2496</v>
      </c>
      <c r="AZ627" s="58"/>
      <c r="BA627" s="37" t="s">
        <v>2496</v>
      </c>
      <c r="BB627" s="37" t="s">
        <v>2496</v>
      </c>
      <c r="BC627" s="37" t="s">
        <v>3654</v>
      </c>
      <c r="BD627" s="37"/>
      <c r="BE627" s="37"/>
      <c r="BF627" s="37"/>
      <c r="BG627" s="37"/>
      <c r="BH627" s="37"/>
      <c r="BI627" s="37"/>
      <c r="BJ627" s="37"/>
      <c r="BK627" s="37"/>
      <c r="BL627" s="81"/>
      <c r="BM627" s="37"/>
      <c r="BN627" s="37"/>
      <c r="BO627" s="37"/>
      <c r="BP627" s="37"/>
      <c r="BQ627" s="37"/>
      <c r="BR627" s="37"/>
      <c r="BS627" s="81"/>
      <c r="BT627" s="37"/>
      <c r="BU627" s="37"/>
      <c r="BV627" s="81"/>
      <c r="BW627" s="50" t="str">
        <f t="shared" si="57"/>
        <v/>
      </c>
      <c r="BX627" s="62"/>
      <c r="BY627" s="62"/>
      <c r="BZ627" s="62"/>
      <c r="CA627" s="37"/>
      <c r="CB627" s="37"/>
      <c r="CC627" s="37"/>
      <c r="CD627" s="37"/>
      <c r="CE627" s="37"/>
      <c r="CF627" s="37"/>
      <c r="CG627" s="81"/>
      <c r="CH627" s="50" t="str">
        <f t="shared" si="56"/>
        <v/>
      </c>
      <c r="CI627" s="62"/>
      <c r="CJ627" s="62"/>
      <c r="CK627" s="62"/>
      <c r="CL627" s="37" t="s">
        <v>2444</v>
      </c>
      <c r="CM627" s="37" t="s">
        <v>6735</v>
      </c>
      <c r="CN627" s="37"/>
      <c r="CO627" s="81"/>
      <c r="CP627" s="37"/>
      <c r="CQ627" s="37"/>
      <c r="CR627" s="37"/>
      <c r="CS627" s="37"/>
      <c r="CT627" s="37"/>
      <c r="CU627" s="37"/>
      <c r="CV627" s="37"/>
      <c r="CW627" s="37"/>
      <c r="CX627" s="37"/>
      <c r="CY627" s="37"/>
      <c r="CZ627" s="37"/>
      <c r="DA627" s="37"/>
      <c r="DB627" s="37"/>
      <c r="DC62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27" s="37"/>
    </row>
    <row r="628" spans="1:108" ht="45" customHeight="1" x14ac:dyDescent="0.3">
      <c r="A628" s="50">
        <v>1023048734</v>
      </c>
      <c r="B628" s="37" t="s">
        <v>2427</v>
      </c>
      <c r="C628" s="81">
        <v>44840</v>
      </c>
      <c r="D628" s="81"/>
      <c r="E628" s="50"/>
      <c r="F628" s="50"/>
      <c r="G628" s="50"/>
      <c r="H628" s="50" t="s">
        <v>4102</v>
      </c>
      <c r="I628" s="50" t="s">
        <v>6749</v>
      </c>
      <c r="J628" s="37" t="str">
        <f>VLOOKUP(MATRIZ_PRINCIPAL_USUARIOS[[#This Row],[DUPLA]],DUPLAS[],2,0)</f>
        <v>ANGIE YARA - YORMARY MENECES</v>
      </c>
      <c r="K628" s="37" t="s">
        <v>1</v>
      </c>
      <c r="L628" s="37" t="s">
        <v>3800</v>
      </c>
      <c r="M628" s="37" t="s">
        <v>3882</v>
      </c>
      <c r="N628" s="37" t="s">
        <v>5671</v>
      </c>
      <c r="O628" s="37" t="s">
        <v>3772</v>
      </c>
      <c r="P628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IAN MATEO MARQUEZ SALAZAR</v>
      </c>
      <c r="Q628" s="81">
        <v>44752</v>
      </c>
      <c r="R628" s="50">
        <f t="shared" ca="1" si="53"/>
        <v>0</v>
      </c>
      <c r="S628" s="50">
        <f t="shared" ca="1" si="54"/>
        <v>8</v>
      </c>
      <c r="T628" s="50">
        <f t="shared" ca="1" si="55"/>
        <v>5</v>
      </c>
      <c r="U628" s="37" t="str">
        <f ca="1">IF(MATRIZ_PRINCIPAL_USUARIOS[[#This Row],[FECHA DE NACIMIENTO]]&gt;0,CONCATENATE(R628," AÑOS ",S628," MESES ",T628," DIAS "),"")</f>
        <v xml:space="preserve">0 AÑOS 8 MESES 5 DIAS </v>
      </c>
      <c r="V628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8" s="160" t="s">
        <v>129</v>
      </c>
      <c r="X628" s="37" t="s">
        <v>8</v>
      </c>
      <c r="Y628" s="37" t="s">
        <v>116</v>
      </c>
      <c r="Z628" s="37" t="s">
        <v>116</v>
      </c>
      <c r="AA628" s="37" t="s">
        <v>2496</v>
      </c>
      <c r="AB628" s="37" t="s">
        <v>2496</v>
      </c>
      <c r="AC628" s="37" t="s">
        <v>2496</v>
      </c>
      <c r="AD628" s="37" t="s">
        <v>2496</v>
      </c>
      <c r="AE628" s="37" t="s">
        <v>2496</v>
      </c>
      <c r="AF628" s="37" t="s">
        <v>2496</v>
      </c>
      <c r="AG628" s="37" t="s">
        <v>2496</v>
      </c>
      <c r="AH628" s="37" t="s">
        <v>2496</v>
      </c>
      <c r="AI628" s="37" t="s">
        <v>2496</v>
      </c>
      <c r="AJ628" s="37" t="s">
        <v>2496</v>
      </c>
      <c r="AK628" s="37" t="s">
        <v>2496</v>
      </c>
      <c r="AL628" s="37" t="s">
        <v>2496</v>
      </c>
      <c r="AM628" s="37" t="s">
        <v>8</v>
      </c>
      <c r="AN628" s="37" t="s">
        <v>116</v>
      </c>
      <c r="AO628" s="37" t="s">
        <v>140</v>
      </c>
      <c r="AP628" s="37" t="s">
        <v>143</v>
      </c>
      <c r="AQ628" s="37" t="s">
        <v>151</v>
      </c>
      <c r="AR628" s="37" t="s">
        <v>4696</v>
      </c>
      <c r="AS628" s="37"/>
      <c r="AT628" s="37" t="s">
        <v>6736</v>
      </c>
      <c r="AU628" s="37">
        <v>3123919971</v>
      </c>
      <c r="AV628" s="37"/>
      <c r="AW628" s="37">
        <v>1</v>
      </c>
      <c r="AX628" s="37" t="s">
        <v>135</v>
      </c>
      <c r="AY628" s="37" t="s">
        <v>2495</v>
      </c>
      <c r="AZ628" s="58" t="s">
        <v>3604</v>
      </c>
      <c r="BA628" s="37" t="s">
        <v>2496</v>
      </c>
      <c r="BB628" s="37" t="s">
        <v>2496</v>
      </c>
      <c r="BC628" s="37" t="s">
        <v>3654</v>
      </c>
      <c r="BD628" s="37"/>
      <c r="BE628" s="37" t="s">
        <v>2434</v>
      </c>
      <c r="BF628" s="37" t="s">
        <v>2</v>
      </c>
      <c r="BG628" s="37">
        <v>1033731314</v>
      </c>
      <c r="BH628" s="37" t="s">
        <v>3869</v>
      </c>
      <c r="BI628" s="37" t="s">
        <v>6488</v>
      </c>
      <c r="BJ628" s="37" t="s">
        <v>3772</v>
      </c>
      <c r="BK628" s="37" t="s">
        <v>3788</v>
      </c>
      <c r="BL628" s="81">
        <v>33295</v>
      </c>
      <c r="BM628" s="37" t="s">
        <v>8</v>
      </c>
      <c r="BN628" s="37" t="s">
        <v>116</v>
      </c>
      <c r="BO628" s="37" t="s">
        <v>116</v>
      </c>
      <c r="BP628" s="37" t="s">
        <v>2</v>
      </c>
      <c r="BQ628" s="37">
        <v>1033710232</v>
      </c>
      <c r="BR628" s="37" t="s">
        <v>3934</v>
      </c>
      <c r="BS628" s="81" t="s">
        <v>6489</v>
      </c>
      <c r="BT628" s="37" t="s">
        <v>5671</v>
      </c>
      <c r="BU628" s="37" t="s">
        <v>6490</v>
      </c>
      <c r="BV628" s="81">
        <v>32663</v>
      </c>
      <c r="BW628" s="50">
        <f t="shared" ca="1" si="57"/>
        <v>33</v>
      </c>
      <c r="BX628" s="62" t="s">
        <v>8</v>
      </c>
      <c r="BY628" s="62" t="s">
        <v>116</v>
      </c>
      <c r="BZ628" s="62" t="s">
        <v>116</v>
      </c>
      <c r="CA628" s="37" t="s">
        <v>2</v>
      </c>
      <c r="CB628" s="37">
        <v>1033731314</v>
      </c>
      <c r="CC628" s="37" t="s">
        <v>3869</v>
      </c>
      <c r="CD628" s="37" t="s">
        <v>6488</v>
      </c>
      <c r="CE628" s="37" t="s">
        <v>3772</v>
      </c>
      <c r="CF628" s="37" t="s">
        <v>3788</v>
      </c>
      <c r="CG628" s="81">
        <v>33295</v>
      </c>
      <c r="CH628" s="50">
        <f t="shared" ca="1" si="56"/>
        <v>32</v>
      </c>
      <c r="CI628" s="62" t="s">
        <v>8</v>
      </c>
      <c r="CJ628" s="62" t="s">
        <v>116</v>
      </c>
      <c r="CK628" s="62" t="s">
        <v>116</v>
      </c>
      <c r="CL628" s="37" t="s">
        <v>2444</v>
      </c>
      <c r="CM628" s="37" t="s">
        <v>2460</v>
      </c>
      <c r="CN628" s="37" t="s">
        <v>2495</v>
      </c>
      <c r="CO628" s="81">
        <v>44823</v>
      </c>
      <c r="CP628" s="37" t="s">
        <v>2495</v>
      </c>
      <c r="CQ628" s="37" t="s">
        <v>2495</v>
      </c>
      <c r="CR628" s="37">
        <v>1</v>
      </c>
      <c r="CS628" s="37" t="s">
        <v>2496</v>
      </c>
      <c r="CT628" s="37"/>
      <c r="CU628" s="37"/>
      <c r="CV628" s="37">
        <v>39</v>
      </c>
      <c r="CW628" s="37">
        <v>2790</v>
      </c>
      <c r="CX628" s="37">
        <v>49</v>
      </c>
      <c r="CY628" s="37"/>
      <c r="CZ628" s="37"/>
      <c r="DA628" s="37" t="s">
        <v>6091</v>
      </c>
      <c r="DB628" s="37"/>
      <c r="DC62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28" s="37"/>
    </row>
    <row r="629" spans="1:108" ht="45" customHeight="1" x14ac:dyDescent="0.3">
      <c r="A629" s="50">
        <v>1023048879</v>
      </c>
      <c r="B629" s="37" t="s">
        <v>2427</v>
      </c>
      <c r="C629" s="81">
        <v>44840</v>
      </c>
      <c r="D629" s="81"/>
      <c r="E629" s="50"/>
      <c r="F629" s="50"/>
      <c r="G629" s="50"/>
      <c r="H629" s="50" t="s">
        <v>4102</v>
      </c>
      <c r="I629" s="50" t="s">
        <v>5619</v>
      </c>
      <c r="J629" s="37" t="str">
        <f>VLOOKUP(MATRIZ_PRINCIPAL_USUARIOS[[#This Row],[DUPLA]],DUPLAS[],2,0)</f>
        <v>PAOLA</v>
      </c>
      <c r="K629" s="37" t="s">
        <v>1</v>
      </c>
      <c r="L629" s="37" t="s">
        <v>3773</v>
      </c>
      <c r="M629" s="37" t="s">
        <v>6737</v>
      </c>
      <c r="N629" s="37" t="s">
        <v>5558</v>
      </c>
      <c r="O629" s="37" t="s">
        <v>3835</v>
      </c>
      <c r="P629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SAMUEL CALEB ALVAREZ SANCHEZ</v>
      </c>
      <c r="Q629" s="81">
        <v>44768</v>
      </c>
      <c r="R629" s="50">
        <f t="shared" ca="1" si="53"/>
        <v>0</v>
      </c>
      <c r="S629" s="50">
        <f t="shared" ca="1" si="54"/>
        <v>7</v>
      </c>
      <c r="T629" s="50">
        <f t="shared" ca="1" si="55"/>
        <v>17</v>
      </c>
      <c r="U629" s="37" t="str">
        <f ca="1">IF(MATRIZ_PRINCIPAL_USUARIOS[[#This Row],[FECHA DE NACIMIENTO]]&gt;0,CONCATENATE(R629," AÑOS ",S629," MESES ",T629," DIAS "),"")</f>
        <v xml:space="preserve">0 AÑOS 7 MESES 17 DIAS </v>
      </c>
      <c r="V629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29" s="160" t="s">
        <v>129</v>
      </c>
      <c r="X629" s="37" t="s">
        <v>8</v>
      </c>
      <c r="Y629" s="37" t="s">
        <v>116</v>
      </c>
      <c r="Z629" s="37" t="s">
        <v>116</v>
      </c>
      <c r="AA629" s="37" t="s">
        <v>2496</v>
      </c>
      <c r="AB629" s="37" t="s">
        <v>2496</v>
      </c>
      <c r="AC629" s="37" t="s">
        <v>2496</v>
      </c>
      <c r="AD629" s="37" t="s">
        <v>2496</v>
      </c>
      <c r="AE629" s="37" t="s">
        <v>2496</v>
      </c>
      <c r="AF629" s="37" t="s">
        <v>2496</v>
      </c>
      <c r="AG629" s="37" t="s">
        <v>2496</v>
      </c>
      <c r="AH629" s="37" t="s">
        <v>2496</v>
      </c>
      <c r="AI629" s="37" t="s">
        <v>2496</v>
      </c>
      <c r="AJ629" s="37" t="s">
        <v>2496</v>
      </c>
      <c r="AK629" s="37" t="s">
        <v>2496</v>
      </c>
      <c r="AL629" s="37" t="s">
        <v>2496</v>
      </c>
      <c r="AM629" s="37" t="s">
        <v>8</v>
      </c>
      <c r="AN629" s="37" t="s">
        <v>116</v>
      </c>
      <c r="AO629" s="37" t="s">
        <v>140</v>
      </c>
      <c r="AP629" s="37" t="s">
        <v>143</v>
      </c>
      <c r="AQ629" s="37" t="s">
        <v>151</v>
      </c>
      <c r="AR629" s="37" t="s">
        <v>4539</v>
      </c>
      <c r="AS629" s="37"/>
      <c r="AT629" s="37" t="s">
        <v>6738</v>
      </c>
      <c r="AU629" s="37">
        <v>3133625534</v>
      </c>
      <c r="AV629" s="37">
        <v>3202402692</v>
      </c>
      <c r="AW629" s="37">
        <v>1</v>
      </c>
      <c r="AX629" s="37" t="s">
        <v>135</v>
      </c>
      <c r="AY629" s="37" t="s">
        <v>2496</v>
      </c>
      <c r="AZ629" s="58"/>
      <c r="BA629" s="37" t="s">
        <v>2496</v>
      </c>
      <c r="BB629" s="37" t="s">
        <v>2496</v>
      </c>
      <c r="BC629" s="37" t="s">
        <v>3654</v>
      </c>
      <c r="BD629" s="37"/>
      <c r="BE629" s="37" t="s">
        <v>2434</v>
      </c>
      <c r="BF629" s="37" t="s">
        <v>2</v>
      </c>
      <c r="BG629" s="37">
        <v>1023022899</v>
      </c>
      <c r="BH629" s="37" t="s">
        <v>4681</v>
      </c>
      <c r="BI629" s="37" t="s">
        <v>6739</v>
      </c>
      <c r="BJ629" s="37" t="s">
        <v>3835</v>
      </c>
      <c r="BK629" s="37" t="s">
        <v>6740</v>
      </c>
      <c r="BL629" s="81">
        <v>35645</v>
      </c>
      <c r="BM629" s="37" t="s">
        <v>8</v>
      </c>
      <c r="BN629" s="37" t="s">
        <v>116</v>
      </c>
      <c r="BO629" s="37" t="s">
        <v>116</v>
      </c>
      <c r="BP629" s="37"/>
      <c r="BQ629" s="37"/>
      <c r="BR629" s="37"/>
      <c r="BS629" s="81"/>
      <c r="BT629" s="37"/>
      <c r="BU629" s="37"/>
      <c r="BV629" s="81"/>
      <c r="BW629" s="50" t="str">
        <f t="shared" si="57"/>
        <v/>
      </c>
      <c r="BX629" s="62"/>
      <c r="BY629" s="62"/>
      <c r="BZ629" s="62"/>
      <c r="CA629" s="37" t="s">
        <v>2</v>
      </c>
      <c r="CB629" s="37">
        <v>1023022899</v>
      </c>
      <c r="CC629" s="37" t="s">
        <v>4681</v>
      </c>
      <c r="CD629" s="37" t="s">
        <v>6739</v>
      </c>
      <c r="CE629" s="37" t="s">
        <v>3835</v>
      </c>
      <c r="CF629" s="37" t="s">
        <v>6740</v>
      </c>
      <c r="CG629" s="81">
        <v>35645</v>
      </c>
      <c r="CH629" s="50">
        <f t="shared" ca="1" si="56"/>
        <v>25</v>
      </c>
      <c r="CI629" s="62" t="s">
        <v>8</v>
      </c>
      <c r="CJ629" s="62" t="s">
        <v>116</v>
      </c>
      <c r="CK629" s="62" t="s">
        <v>116</v>
      </c>
      <c r="CL629" s="37" t="s">
        <v>2444</v>
      </c>
      <c r="CM629" s="37" t="s">
        <v>2460</v>
      </c>
      <c r="CN629" s="37" t="s">
        <v>2495</v>
      </c>
      <c r="CO629" s="81">
        <v>44813</v>
      </c>
      <c r="CP629" s="37" t="s">
        <v>2495</v>
      </c>
      <c r="CQ629" s="37" t="s">
        <v>2495</v>
      </c>
      <c r="CR629" s="37">
        <v>3</v>
      </c>
      <c r="CS629" s="37" t="s">
        <v>2496</v>
      </c>
      <c r="CT629" s="37"/>
      <c r="CU629" s="37"/>
      <c r="CV629" s="37" t="s">
        <v>6741</v>
      </c>
      <c r="CW629" s="37">
        <v>3310</v>
      </c>
      <c r="CX629" s="37" t="s">
        <v>5291</v>
      </c>
      <c r="CY629" s="37"/>
      <c r="CZ629" s="37"/>
      <c r="DA629" s="37" t="s">
        <v>6091</v>
      </c>
      <c r="DB629" s="37"/>
      <c r="DC62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29" s="37"/>
    </row>
    <row r="630" spans="1:108" ht="45" customHeight="1" x14ac:dyDescent="0.3">
      <c r="A630" s="50">
        <v>1064728917</v>
      </c>
      <c r="B630" s="37" t="s">
        <v>2427</v>
      </c>
      <c r="C630" s="81">
        <v>44910</v>
      </c>
      <c r="D630" s="81"/>
      <c r="E630" s="50"/>
      <c r="F630" s="50"/>
      <c r="G630" s="50"/>
      <c r="H630" s="50" t="s">
        <v>4102</v>
      </c>
      <c r="I630" s="50" t="s">
        <v>6114</v>
      </c>
      <c r="J630" s="37" t="str">
        <f>VLOOKUP(MATRIZ_PRINCIPAL_USUARIOS[[#This Row],[DUPLA]],DUPLAS[],2,0)</f>
        <v>ANDREA ROJAS - TATIANA</v>
      </c>
      <c r="K630" s="37" t="s">
        <v>1</v>
      </c>
      <c r="L630" s="37" t="s">
        <v>4297</v>
      </c>
      <c r="M630" s="37" t="s">
        <v>3696</v>
      </c>
      <c r="N630" s="37" t="s">
        <v>3727</v>
      </c>
      <c r="O630" s="37" t="s">
        <v>7314</v>
      </c>
      <c r="P63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HELEN SOFIA AREVALO MEZA</v>
      </c>
      <c r="Q630" s="81">
        <v>43817</v>
      </c>
      <c r="R630" s="120">
        <f t="shared" ref="R630" ca="1" si="58">+IF(Q630&gt;0,DATEDIF(Q630,$B$1,"y"),"")</f>
        <v>3</v>
      </c>
      <c r="S630" s="120">
        <f t="shared" ref="S630" ca="1" si="59">+IF(Q630&gt;0,DATEDIF(Q630,$B$1,"ym"),"")</f>
        <v>2</v>
      </c>
      <c r="T630" s="120">
        <f t="shared" ref="T630" ca="1" si="60">ABS(IF(Q630&gt;0,DATEDIF(Q630,$B$1,"md"),""))</f>
        <v>25</v>
      </c>
      <c r="U630" s="121" t="str">
        <f ca="1">IF(MATRIZ_PRINCIPAL_USUARIOS[[#This Row],[FECHA DE NACIMIENTO]]&gt;0,CONCATENATE(R630," AÑOS ",S630," MESES ",T630," DIAS "),"")</f>
        <v xml:space="preserve">3 AÑOS 2 MESES 25 DIAS </v>
      </c>
      <c r="V63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0" s="37" t="s">
        <v>130</v>
      </c>
      <c r="X630" s="37" t="s">
        <v>8</v>
      </c>
      <c r="Y630" s="37" t="s">
        <v>116</v>
      </c>
      <c r="Z630" s="37" t="s">
        <v>116</v>
      </c>
      <c r="AA630" s="37" t="s">
        <v>2496</v>
      </c>
      <c r="AB630" s="37" t="s">
        <v>2496</v>
      </c>
      <c r="AC630" s="37" t="s">
        <v>4082</v>
      </c>
      <c r="AD630" s="37" t="s">
        <v>2518</v>
      </c>
      <c r="AE630" s="37" t="s">
        <v>4082</v>
      </c>
      <c r="AF630" s="37" t="s">
        <v>2496</v>
      </c>
      <c r="AG630" s="37" t="s">
        <v>2496</v>
      </c>
      <c r="AH630" s="37" t="s">
        <v>2496</v>
      </c>
      <c r="AI630" s="37" t="s">
        <v>2496</v>
      </c>
      <c r="AJ630" s="37" t="s">
        <v>2496</v>
      </c>
      <c r="AK630" s="37" t="s">
        <v>2496</v>
      </c>
      <c r="AL630" s="37" t="s">
        <v>2496</v>
      </c>
      <c r="AM630" s="37" t="s">
        <v>8</v>
      </c>
      <c r="AN630" s="37" t="s">
        <v>116</v>
      </c>
      <c r="AO630" s="37" t="s">
        <v>140</v>
      </c>
      <c r="AP630" s="37" t="s">
        <v>143</v>
      </c>
      <c r="AQ630" s="37" t="s">
        <v>151</v>
      </c>
      <c r="AR630" s="37" t="s">
        <v>6251</v>
      </c>
      <c r="AS630" s="37"/>
      <c r="AT630" s="37" t="s">
        <v>7315</v>
      </c>
      <c r="AU630" s="37">
        <v>3117273096</v>
      </c>
      <c r="AV630" s="37"/>
      <c r="AW630" s="37">
        <v>1</v>
      </c>
      <c r="AX630" s="37" t="s">
        <v>135</v>
      </c>
      <c r="AY630" s="37" t="s">
        <v>2495</v>
      </c>
      <c r="AZ630" s="58" t="s">
        <v>3593</v>
      </c>
      <c r="BA630" s="37" t="s">
        <v>2496</v>
      </c>
      <c r="BB630" s="37" t="s">
        <v>2496</v>
      </c>
      <c r="BC630" s="37" t="s">
        <v>3654</v>
      </c>
      <c r="BD630" s="37"/>
      <c r="BE630" s="37" t="s">
        <v>2438</v>
      </c>
      <c r="BF630" s="37" t="s">
        <v>4</v>
      </c>
      <c r="BG630" s="37">
        <v>6688433</v>
      </c>
      <c r="BH630" s="37" t="s">
        <v>7316</v>
      </c>
      <c r="BI630" s="37" t="s">
        <v>4019</v>
      </c>
      <c r="BJ630" s="37" t="s">
        <v>7317</v>
      </c>
      <c r="BK630" s="37" t="s">
        <v>3913</v>
      </c>
      <c r="BL630" s="81">
        <v>29806</v>
      </c>
      <c r="BM630" s="37" t="s">
        <v>9</v>
      </c>
      <c r="BN630" s="37"/>
      <c r="BO630" s="37"/>
      <c r="BP630" s="37"/>
      <c r="BQ630" s="37"/>
      <c r="BR630" s="37"/>
      <c r="BS630" s="81"/>
      <c r="BT630" s="37"/>
      <c r="BU630" s="37"/>
      <c r="BV630" s="81"/>
      <c r="BW630" s="120" t="str">
        <f t="shared" si="57"/>
        <v/>
      </c>
      <c r="BX630" s="62"/>
      <c r="BY630" s="62"/>
      <c r="BZ630" s="62"/>
      <c r="CA630" s="37" t="s">
        <v>5</v>
      </c>
      <c r="CB630" s="37"/>
      <c r="CC630" s="37" t="s">
        <v>7318</v>
      </c>
      <c r="CD630" s="37" t="s">
        <v>3736</v>
      </c>
      <c r="CE630" s="37" t="s">
        <v>7314</v>
      </c>
      <c r="CF630" s="37" t="s">
        <v>6185</v>
      </c>
      <c r="CG630" s="81">
        <v>36771</v>
      </c>
      <c r="CH630" s="120">
        <f t="shared" ca="1" si="56"/>
        <v>22</v>
      </c>
      <c r="CI630" s="62" t="s">
        <v>9</v>
      </c>
      <c r="CJ630" s="62"/>
      <c r="CK630" s="62"/>
      <c r="CL630" s="37" t="s">
        <v>2443</v>
      </c>
      <c r="CM630" s="37" t="s">
        <v>2468</v>
      </c>
      <c r="CN630" s="37" t="s">
        <v>2495</v>
      </c>
      <c r="CO630" s="81">
        <v>44910</v>
      </c>
      <c r="CP630" s="37" t="s">
        <v>2495</v>
      </c>
      <c r="CQ630" s="37" t="s">
        <v>2495</v>
      </c>
      <c r="CR630" s="37">
        <v>1</v>
      </c>
      <c r="CS630" s="37" t="s">
        <v>2496</v>
      </c>
      <c r="CT630" s="37" t="s">
        <v>4082</v>
      </c>
      <c r="CU630" s="37"/>
      <c r="CV630" s="37">
        <v>39</v>
      </c>
      <c r="CW630" s="37">
        <v>2885</v>
      </c>
      <c r="CX630" s="37">
        <v>48</v>
      </c>
      <c r="CY630" s="37" t="s">
        <v>2495</v>
      </c>
      <c r="CZ630" s="37">
        <v>6</v>
      </c>
      <c r="DA630" s="37">
        <v>24</v>
      </c>
      <c r="DB630" s="37" t="s">
        <v>6512</v>
      </c>
      <c r="DC63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30" s="37"/>
    </row>
    <row r="631" spans="1:108" ht="45" customHeight="1" x14ac:dyDescent="0.3">
      <c r="A631" s="120">
        <v>1016749744</v>
      </c>
      <c r="B631" s="121" t="s">
        <v>2428</v>
      </c>
      <c r="C631" s="122">
        <v>44840</v>
      </c>
      <c r="D631" s="122">
        <v>44909</v>
      </c>
      <c r="E631" s="120"/>
      <c r="F631" s="120"/>
      <c r="G631" s="120"/>
      <c r="H631" s="120" t="s">
        <v>4102</v>
      </c>
      <c r="I631" s="120" t="s">
        <v>6114</v>
      </c>
      <c r="J631" s="121" t="str">
        <f>VLOOKUP(MATRIZ_PRINCIPAL_USUARIOS[[#This Row],[DUPLA]],DUPLAS[],2,0)</f>
        <v>ANDREA ROJAS - TATIANA</v>
      </c>
      <c r="K631" s="121" t="s">
        <v>1</v>
      </c>
      <c r="L631" s="121" t="s">
        <v>3952</v>
      </c>
      <c r="M631" s="121" t="s">
        <v>3740</v>
      </c>
      <c r="N631" s="121" t="s">
        <v>6125</v>
      </c>
      <c r="O631" s="121" t="s">
        <v>6742</v>
      </c>
      <c r="P63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ANGIE CAROLINA ROMERO  VIRACACHA</v>
      </c>
      <c r="Q631" s="122">
        <v>43962</v>
      </c>
      <c r="R631" s="120">
        <f t="shared" ca="1" si="53"/>
        <v>2</v>
      </c>
      <c r="S631" s="120">
        <f t="shared" ca="1" si="54"/>
        <v>10</v>
      </c>
      <c r="T631" s="120">
        <f t="shared" ca="1" si="55"/>
        <v>4</v>
      </c>
      <c r="U631" s="121" t="str">
        <f ca="1">IF(MATRIZ_PRINCIPAL_USUARIOS[[#This Row],[FECHA DE NACIMIENTO]]&gt;0,CONCATENATE(R631," AÑOS ",S631," MESES ",T631," DIAS "),"")</f>
        <v xml:space="preserve">2 AÑOS 10 MESES 4 DIAS </v>
      </c>
      <c r="V63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1" s="161" t="s">
        <v>130</v>
      </c>
      <c r="X631" s="121" t="s">
        <v>8</v>
      </c>
      <c r="Y631" s="121" t="s">
        <v>116</v>
      </c>
      <c r="Z631" s="121" t="s">
        <v>116</v>
      </c>
      <c r="AA631" s="37" t="s">
        <v>2496</v>
      </c>
      <c r="AB631" s="37" t="s">
        <v>2496</v>
      </c>
      <c r="AC631" s="37"/>
      <c r="AD631" s="37" t="s">
        <v>2518</v>
      </c>
      <c r="AE631" s="37"/>
      <c r="AF631" s="37" t="s">
        <v>2496</v>
      </c>
      <c r="AG631" s="37" t="s">
        <v>2496</v>
      </c>
      <c r="AH631" s="37" t="s">
        <v>2496</v>
      </c>
      <c r="AI631" s="37" t="s">
        <v>2496</v>
      </c>
      <c r="AJ631" s="37" t="s">
        <v>2496</v>
      </c>
      <c r="AK631" s="37" t="s">
        <v>2496</v>
      </c>
      <c r="AL631" s="37" t="s">
        <v>2496</v>
      </c>
      <c r="AM631" s="37" t="s">
        <v>8</v>
      </c>
      <c r="AN631" s="113" t="s">
        <v>116</v>
      </c>
      <c r="AO631" s="121" t="s">
        <v>140</v>
      </c>
      <c r="AP631" s="121" t="s">
        <v>143</v>
      </c>
      <c r="AQ631" s="121" t="s">
        <v>151</v>
      </c>
      <c r="AR631" s="121" t="s">
        <v>6251</v>
      </c>
      <c r="AS631" s="121"/>
      <c r="AT631" s="121" t="s">
        <v>6743</v>
      </c>
      <c r="AU631" s="121">
        <v>3118275475</v>
      </c>
      <c r="AV631" s="121"/>
      <c r="AW631" s="121">
        <v>1</v>
      </c>
      <c r="AX631" s="121" t="s">
        <v>135</v>
      </c>
      <c r="AY631" s="121" t="s">
        <v>2496</v>
      </c>
      <c r="AZ631" s="123"/>
      <c r="BA631" s="121"/>
      <c r="BB631" s="121"/>
      <c r="BC631" s="121"/>
      <c r="BD631" s="121"/>
      <c r="BE631" s="121" t="s">
        <v>2434</v>
      </c>
      <c r="BF631" s="121" t="s">
        <v>2</v>
      </c>
      <c r="BG631" s="121">
        <v>1023954843</v>
      </c>
      <c r="BH631" s="121" t="s">
        <v>3952</v>
      </c>
      <c r="BI631" s="121" t="s">
        <v>6269</v>
      </c>
      <c r="BJ631" s="121" t="s">
        <v>6742</v>
      </c>
      <c r="BK631" s="121" t="s">
        <v>6744</v>
      </c>
      <c r="BL631" s="122">
        <v>35347</v>
      </c>
      <c r="BM631" s="121" t="s">
        <v>8</v>
      </c>
      <c r="BN631" s="121" t="s">
        <v>116</v>
      </c>
      <c r="BO631" s="121" t="s">
        <v>116</v>
      </c>
      <c r="BP631" s="121" t="s">
        <v>2</v>
      </c>
      <c r="BQ631" s="121">
        <v>73317921</v>
      </c>
      <c r="BR631" s="121" t="s">
        <v>5615</v>
      </c>
      <c r="BS631" s="122"/>
      <c r="BT631" s="121" t="s">
        <v>3820</v>
      </c>
      <c r="BU631" s="121" t="s">
        <v>3751</v>
      </c>
      <c r="BV631" s="122"/>
      <c r="BW631" s="120" t="str">
        <f t="shared" si="57"/>
        <v/>
      </c>
      <c r="BX631" s="124"/>
      <c r="BY631" s="124"/>
      <c r="BZ631" s="124"/>
      <c r="CA631" s="121" t="s">
        <v>2</v>
      </c>
      <c r="CB631" s="121">
        <v>1023954843</v>
      </c>
      <c r="CC631" s="121" t="s">
        <v>3952</v>
      </c>
      <c r="CD631" s="121" t="s">
        <v>6269</v>
      </c>
      <c r="CE631" s="121" t="s">
        <v>6742</v>
      </c>
      <c r="CF631" s="121" t="s">
        <v>6744</v>
      </c>
      <c r="CG631" s="122">
        <v>35347</v>
      </c>
      <c r="CH631" s="120">
        <f t="shared" ca="1" si="56"/>
        <v>26</v>
      </c>
      <c r="CI631" s="124" t="s">
        <v>8</v>
      </c>
      <c r="CJ631" s="124" t="s">
        <v>116</v>
      </c>
      <c r="CK631" s="124" t="s">
        <v>116</v>
      </c>
      <c r="CL631" s="121"/>
      <c r="CM631" s="121"/>
      <c r="CN631" s="121" t="s">
        <v>2495</v>
      </c>
      <c r="CO631" s="122" t="s">
        <v>6550</v>
      </c>
      <c r="CP631" s="121" t="s">
        <v>2495</v>
      </c>
      <c r="CQ631" s="121" t="s">
        <v>2495</v>
      </c>
      <c r="CR631" s="121" t="s">
        <v>4082</v>
      </c>
      <c r="CS631" s="121"/>
      <c r="CT631" s="121"/>
      <c r="CU631" s="121"/>
      <c r="CV631" s="121"/>
      <c r="CW631" s="121">
        <v>2556</v>
      </c>
      <c r="CX631" s="121"/>
      <c r="CY631" s="121"/>
      <c r="CZ631" s="121"/>
      <c r="DA631" s="121"/>
      <c r="DB631" s="121"/>
      <c r="DC631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31" s="121"/>
    </row>
    <row r="632" spans="1:108" ht="45" customHeight="1" x14ac:dyDescent="0.3">
      <c r="A632" s="120">
        <v>1023990155</v>
      </c>
      <c r="B632" s="121" t="s">
        <v>2427</v>
      </c>
      <c r="C632" s="122">
        <v>44844</v>
      </c>
      <c r="D632" s="122"/>
      <c r="E632" s="120"/>
      <c r="F632" s="120"/>
      <c r="G632" s="120"/>
      <c r="H632" s="120" t="s">
        <v>4102</v>
      </c>
      <c r="I632" s="120" t="s">
        <v>5619</v>
      </c>
      <c r="J632" s="121" t="str">
        <f>VLOOKUP(MATRIZ_PRINCIPAL_USUARIOS[[#This Row],[DUPLA]],DUPLAS[],2,0)</f>
        <v>PAOLA</v>
      </c>
      <c r="K632" s="121" t="s">
        <v>1</v>
      </c>
      <c r="L632" s="121" t="s">
        <v>3715</v>
      </c>
      <c r="M632" s="121" t="s">
        <v>6751</v>
      </c>
      <c r="N632" s="121" t="s">
        <v>6752</v>
      </c>
      <c r="O632" s="121" t="s">
        <v>4429</v>
      </c>
      <c r="P632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NICOLAS JOA APERADOR SALAMANCA</v>
      </c>
      <c r="Q632" s="122">
        <v>44712</v>
      </c>
      <c r="R632" s="120">
        <f t="shared" ca="1" si="53"/>
        <v>0</v>
      </c>
      <c r="S632" s="120">
        <f t="shared" ca="1" si="54"/>
        <v>9</v>
      </c>
      <c r="T632" s="120">
        <f t="shared" ca="1" si="55"/>
        <v>12</v>
      </c>
      <c r="U632" s="121" t="str">
        <f ca="1">IF(MATRIZ_PRINCIPAL_USUARIOS[[#This Row],[FECHA DE NACIMIENTO]]&gt;0,CONCATENATE(R632," AÑOS ",S632," MESES ",T632," DIAS "),"")</f>
        <v xml:space="preserve">0 AÑOS 9 MESES 12 DIAS </v>
      </c>
      <c r="V632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2" s="121" t="s">
        <v>129</v>
      </c>
      <c r="X632" s="121" t="s">
        <v>8</v>
      </c>
      <c r="Y632" s="121" t="s">
        <v>116</v>
      </c>
      <c r="Z632" s="121" t="s">
        <v>116</v>
      </c>
      <c r="AA632" s="121" t="s">
        <v>2496</v>
      </c>
      <c r="AB632" s="121" t="s">
        <v>2496</v>
      </c>
      <c r="AC632" s="121" t="s">
        <v>2496</v>
      </c>
      <c r="AD632" s="121" t="s">
        <v>2496</v>
      </c>
      <c r="AE632" s="121" t="s">
        <v>2496</v>
      </c>
      <c r="AF632" s="121" t="s">
        <v>2496</v>
      </c>
      <c r="AG632" s="121" t="s">
        <v>2496</v>
      </c>
      <c r="AH632" s="121" t="s">
        <v>2496</v>
      </c>
      <c r="AI632" s="121" t="s">
        <v>2496</v>
      </c>
      <c r="AJ632" s="121" t="s">
        <v>2496</v>
      </c>
      <c r="AK632" s="121" t="s">
        <v>2496</v>
      </c>
      <c r="AL632" s="121"/>
      <c r="AM632" s="121" t="s">
        <v>8</v>
      </c>
      <c r="AN632" s="121" t="s">
        <v>116</v>
      </c>
      <c r="AO632" s="121" t="s">
        <v>140</v>
      </c>
      <c r="AP632" s="121" t="s">
        <v>143</v>
      </c>
      <c r="AQ632" s="121" t="s">
        <v>151</v>
      </c>
      <c r="AR632" s="121" t="s">
        <v>4559</v>
      </c>
      <c r="AS632" s="121"/>
      <c r="AT632" s="121" t="s">
        <v>6753</v>
      </c>
      <c r="AU632" s="121">
        <v>3219148192</v>
      </c>
      <c r="AV632" s="121"/>
      <c r="AW632" s="121">
        <v>1</v>
      </c>
      <c r="AX632" s="121" t="s">
        <v>135</v>
      </c>
      <c r="AY632" s="121" t="s">
        <v>2496</v>
      </c>
      <c r="AZ632" s="123"/>
      <c r="BA632" s="121" t="s">
        <v>2496</v>
      </c>
      <c r="BB632" s="121" t="s">
        <v>2496</v>
      </c>
      <c r="BC632" s="121" t="s">
        <v>3654</v>
      </c>
      <c r="BD632" s="121"/>
      <c r="BE632" s="121" t="s">
        <v>2434</v>
      </c>
      <c r="BF632" s="121" t="s">
        <v>2</v>
      </c>
      <c r="BG632" s="121">
        <v>1022948400</v>
      </c>
      <c r="BH632" s="121" t="s">
        <v>6754</v>
      </c>
      <c r="BI632" s="121" t="s">
        <v>3903</v>
      </c>
      <c r="BJ632" s="121" t="s">
        <v>4429</v>
      </c>
      <c r="BK632" s="121" t="s">
        <v>6755</v>
      </c>
      <c r="BL632" s="122">
        <v>32543</v>
      </c>
      <c r="BM632" s="121" t="s">
        <v>8</v>
      </c>
      <c r="BN632" s="121" t="s">
        <v>116</v>
      </c>
      <c r="BO632" s="121" t="s">
        <v>116</v>
      </c>
      <c r="BP632" s="121" t="s">
        <v>2</v>
      </c>
      <c r="BQ632" s="121">
        <v>80072825</v>
      </c>
      <c r="BR632" s="121" t="s">
        <v>3866</v>
      </c>
      <c r="BS632" s="122" t="s">
        <v>4503</v>
      </c>
      <c r="BT632" s="121" t="s">
        <v>6756</v>
      </c>
      <c r="BU632" s="121" t="s">
        <v>3771</v>
      </c>
      <c r="BV632" s="122">
        <v>30133</v>
      </c>
      <c r="BW632" s="120">
        <f t="shared" ca="1" si="57"/>
        <v>40</v>
      </c>
      <c r="BX632" s="124" t="s">
        <v>8</v>
      </c>
      <c r="BY632" s="124" t="s">
        <v>116</v>
      </c>
      <c r="BZ632" s="124" t="s">
        <v>116</v>
      </c>
      <c r="CA632" s="121"/>
      <c r="CB632" s="121"/>
      <c r="CC632" s="121"/>
      <c r="CD632" s="121"/>
      <c r="CE632" s="121"/>
      <c r="CF632" s="121"/>
      <c r="CG632" s="122"/>
      <c r="CH632" s="120" t="str">
        <f t="shared" si="56"/>
        <v/>
      </c>
      <c r="CI632" s="124"/>
      <c r="CJ632" s="124"/>
      <c r="CK632" s="124"/>
      <c r="CL632" s="121" t="s">
        <v>2444</v>
      </c>
      <c r="CM632" s="121" t="s">
        <v>2460</v>
      </c>
      <c r="CN632" s="121" t="s">
        <v>2495</v>
      </c>
      <c r="CO632" s="122">
        <v>44813</v>
      </c>
      <c r="CP632" s="121" t="s">
        <v>2495</v>
      </c>
      <c r="CQ632" s="121" t="s">
        <v>2495</v>
      </c>
      <c r="CR632" s="121">
        <v>10</v>
      </c>
      <c r="CS632" s="121" t="s">
        <v>2495</v>
      </c>
      <c r="CT632" s="121"/>
      <c r="CU632" s="121"/>
      <c r="CV632" s="121">
        <v>37</v>
      </c>
      <c r="CW632" s="121">
        <v>2300</v>
      </c>
      <c r="CX632" s="121">
        <v>46</v>
      </c>
      <c r="CY632" s="121"/>
      <c r="CZ632" s="121"/>
      <c r="DA632" s="121" t="s">
        <v>6091</v>
      </c>
      <c r="DB632" s="121"/>
      <c r="DC632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32" s="121"/>
    </row>
    <row r="633" spans="1:108" ht="45" customHeight="1" x14ac:dyDescent="0.3">
      <c r="A633" s="50">
        <v>1016744027</v>
      </c>
      <c r="B633" s="37" t="s">
        <v>2427</v>
      </c>
      <c r="C633" s="81">
        <v>44845</v>
      </c>
      <c r="D633" s="81"/>
      <c r="E633" s="50"/>
      <c r="F633" s="50"/>
      <c r="G633" s="50"/>
      <c r="H633" s="50" t="s">
        <v>4102</v>
      </c>
      <c r="I633" s="50" t="s">
        <v>6747</v>
      </c>
      <c r="J633" s="121" t="str">
        <f>VLOOKUP(MATRIZ_PRINCIPAL_USUARIOS[[#This Row],[DUPLA]],DUPLAS[],2,0)</f>
        <v>EMILCE SANCHEZ - MARTHA PACASUCA</v>
      </c>
      <c r="K633" s="37" t="s">
        <v>1</v>
      </c>
      <c r="L633" s="37" t="s">
        <v>3705</v>
      </c>
      <c r="M633" s="37" t="s">
        <v>6765</v>
      </c>
      <c r="N633" s="37" t="s">
        <v>4231</v>
      </c>
      <c r="O633" s="37" t="s">
        <v>4093</v>
      </c>
      <c r="P63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JOHAN ESTIVEN GUERRA PALACIOS</v>
      </c>
      <c r="Q633" s="81">
        <v>43083</v>
      </c>
      <c r="R633" s="120">
        <f t="shared" ca="1" si="53"/>
        <v>5</v>
      </c>
      <c r="S633" s="120">
        <f t="shared" ca="1" si="54"/>
        <v>3</v>
      </c>
      <c r="T633" s="120">
        <f t="shared" ca="1" si="55"/>
        <v>1</v>
      </c>
      <c r="U633" s="121" t="str">
        <f ca="1">IF(MATRIZ_PRINCIPAL_USUARIOS[[#This Row],[FECHA DE NACIMIENTO]]&gt;0,CONCATENATE(R633," AÑOS ",S633," MESES ",T633," DIAS "),"")</f>
        <v xml:space="preserve">5 AÑOS 3 MESES 1 DIAS </v>
      </c>
      <c r="V63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3" s="37" t="s">
        <v>129</v>
      </c>
      <c r="X633" s="37" t="s">
        <v>8</v>
      </c>
      <c r="Y633" s="37" t="s">
        <v>116</v>
      </c>
      <c r="Z633" s="37" t="s">
        <v>116</v>
      </c>
      <c r="AA633" s="37" t="s">
        <v>2496</v>
      </c>
      <c r="AB633" s="37" t="s">
        <v>2496</v>
      </c>
      <c r="AC633" s="37" t="s">
        <v>2496</v>
      </c>
      <c r="AD633" s="37" t="s">
        <v>2496</v>
      </c>
      <c r="AE633" s="37" t="s">
        <v>2496</v>
      </c>
      <c r="AF633" s="37" t="s">
        <v>2496</v>
      </c>
      <c r="AG633" s="37" t="s">
        <v>2496</v>
      </c>
      <c r="AH633" s="37" t="s">
        <v>2496</v>
      </c>
      <c r="AI633" s="37" t="s">
        <v>2496</v>
      </c>
      <c r="AJ633" s="37" t="s">
        <v>2496</v>
      </c>
      <c r="AK633" s="37" t="s">
        <v>2496</v>
      </c>
      <c r="AL633" s="37" t="s">
        <v>2496</v>
      </c>
      <c r="AM633" s="37" t="s">
        <v>8</v>
      </c>
      <c r="AN633" s="37" t="s">
        <v>116</v>
      </c>
      <c r="AO633" s="37" t="s">
        <v>140</v>
      </c>
      <c r="AP633" s="37" t="s">
        <v>143</v>
      </c>
      <c r="AQ633" s="37" t="s">
        <v>151</v>
      </c>
      <c r="AR633" s="37" t="s">
        <v>6734</v>
      </c>
      <c r="AS633" s="37"/>
      <c r="AT633" s="37" t="s">
        <v>6766</v>
      </c>
      <c r="AU633" s="37">
        <v>3142415348</v>
      </c>
      <c r="AV633" s="37"/>
      <c r="AW633" s="37">
        <v>1</v>
      </c>
      <c r="AX633" s="37" t="s">
        <v>135</v>
      </c>
      <c r="AY633" s="37" t="s">
        <v>2496</v>
      </c>
      <c r="AZ633" s="58"/>
      <c r="BA633" s="37" t="s">
        <v>2496</v>
      </c>
      <c r="BB633" s="37" t="s">
        <v>2496</v>
      </c>
      <c r="BC633" s="37" t="s">
        <v>3654</v>
      </c>
      <c r="BD633" s="37"/>
      <c r="BE633" s="37" t="s">
        <v>2434</v>
      </c>
      <c r="BF633" s="37" t="s">
        <v>2</v>
      </c>
      <c r="BG633" s="37">
        <v>1075024426</v>
      </c>
      <c r="BH633" s="37" t="s">
        <v>6767</v>
      </c>
      <c r="BI633" s="37"/>
      <c r="BJ633" s="37" t="s">
        <v>4093</v>
      </c>
      <c r="BK633" s="37" t="s">
        <v>6498</v>
      </c>
      <c r="BL633" s="81">
        <v>36490</v>
      </c>
      <c r="BM633" s="37" t="s">
        <v>8</v>
      </c>
      <c r="BN633" s="37" t="s">
        <v>25</v>
      </c>
      <c r="BO633" s="37" t="s">
        <v>2676</v>
      </c>
      <c r="BP633" s="37"/>
      <c r="BQ633" s="37"/>
      <c r="BR633" s="37"/>
      <c r="BS633" s="81"/>
      <c r="BT633" s="37"/>
      <c r="BU633" s="37"/>
      <c r="BV633" s="81"/>
      <c r="BW633" s="120" t="str">
        <f t="shared" si="57"/>
        <v/>
      </c>
      <c r="BX633" s="62"/>
      <c r="BY633" s="62"/>
      <c r="BZ633" s="62"/>
      <c r="CA633" s="37" t="s">
        <v>2</v>
      </c>
      <c r="CB633" s="37">
        <v>1075024426</v>
      </c>
      <c r="CC633" s="37" t="s">
        <v>6767</v>
      </c>
      <c r="CD633" s="37"/>
      <c r="CE633" s="37" t="s">
        <v>4093</v>
      </c>
      <c r="CF633" s="37" t="s">
        <v>6498</v>
      </c>
      <c r="CG633" s="81">
        <v>36490</v>
      </c>
      <c r="CH633" s="120">
        <f t="shared" ca="1" si="56"/>
        <v>23</v>
      </c>
      <c r="CI633" s="62" t="s">
        <v>8</v>
      </c>
      <c r="CJ633" s="62" t="s">
        <v>25</v>
      </c>
      <c r="CK633" s="62" t="s">
        <v>2676</v>
      </c>
      <c r="CL633" s="37" t="s">
        <v>2444</v>
      </c>
      <c r="CM633" s="37" t="s">
        <v>2450</v>
      </c>
      <c r="CN633" s="37" t="s">
        <v>2495</v>
      </c>
      <c r="CO633" s="81">
        <v>44839</v>
      </c>
      <c r="CP633" s="37" t="s">
        <v>2495</v>
      </c>
      <c r="CQ633" s="37" t="s">
        <v>2495</v>
      </c>
      <c r="CR633" s="37">
        <v>2</v>
      </c>
      <c r="CS633" s="37" t="s">
        <v>2496</v>
      </c>
      <c r="CT633" s="37"/>
      <c r="CU633" s="37"/>
      <c r="CV633" s="37">
        <v>40</v>
      </c>
      <c r="CW633" s="37">
        <v>3053</v>
      </c>
      <c r="CX633" s="37">
        <v>50</v>
      </c>
      <c r="CY633" s="37"/>
      <c r="CZ633" s="37"/>
      <c r="DA633" s="37" t="s">
        <v>6091</v>
      </c>
      <c r="DB633" s="37"/>
      <c r="DC63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33" s="37"/>
    </row>
    <row r="634" spans="1:108" ht="45" customHeight="1" x14ac:dyDescent="0.3">
      <c r="A634" s="50">
        <v>1016743297</v>
      </c>
      <c r="B634" s="37" t="s">
        <v>2427</v>
      </c>
      <c r="C634" s="81">
        <v>44845</v>
      </c>
      <c r="D634" s="81"/>
      <c r="E634" s="50"/>
      <c r="F634" s="50"/>
      <c r="G634" s="50"/>
      <c r="H634" s="50" t="s">
        <v>4102</v>
      </c>
      <c r="I634" s="50" t="s">
        <v>6747</v>
      </c>
      <c r="J634" s="121" t="str">
        <f>VLOOKUP(MATRIZ_PRINCIPAL_USUARIOS[[#This Row],[DUPLA]],DUPLAS[],2,0)</f>
        <v>EMILCE SANCHEZ - MARTHA PACASUCA</v>
      </c>
      <c r="K634" s="37" t="s">
        <v>1</v>
      </c>
      <c r="L634" s="37" t="s">
        <v>6768</v>
      </c>
      <c r="M634" s="37"/>
      <c r="N634" s="37" t="s">
        <v>4114</v>
      </c>
      <c r="O634" s="37" t="s">
        <v>4093</v>
      </c>
      <c r="P634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ESNEYDER  CORDOBA PALACIOS</v>
      </c>
      <c r="Q634" s="81">
        <v>42955</v>
      </c>
      <c r="R634" s="120">
        <f t="shared" ca="1" si="53"/>
        <v>5</v>
      </c>
      <c r="S634" s="120">
        <f t="shared" ca="1" si="54"/>
        <v>7</v>
      </c>
      <c r="T634" s="120">
        <f t="shared" ca="1" si="55"/>
        <v>7</v>
      </c>
      <c r="U634" s="121" t="str">
        <f ca="1">IF(MATRIZ_PRINCIPAL_USUARIOS[[#This Row],[FECHA DE NACIMIENTO]]&gt;0,CONCATENATE(R634," AÑOS ",S634," MESES ",T634," DIAS "),"")</f>
        <v xml:space="preserve">5 AÑOS 7 MESES 7 DIAS </v>
      </c>
      <c r="V634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4" s="37" t="s">
        <v>129</v>
      </c>
      <c r="X634" s="37" t="s">
        <v>8</v>
      </c>
      <c r="Y634" s="37" t="s">
        <v>116</v>
      </c>
      <c r="Z634" s="37" t="s">
        <v>116</v>
      </c>
      <c r="AA634" s="37" t="s">
        <v>2496</v>
      </c>
      <c r="AB634" s="37" t="s">
        <v>2496</v>
      </c>
      <c r="AC634" s="37" t="s">
        <v>2496</v>
      </c>
      <c r="AD634" s="37" t="s">
        <v>2496</v>
      </c>
      <c r="AE634" s="37" t="s">
        <v>2496</v>
      </c>
      <c r="AF634" s="37" t="s">
        <v>2496</v>
      </c>
      <c r="AG634" s="37" t="s">
        <v>2496</v>
      </c>
      <c r="AH634" s="37" t="s">
        <v>2496</v>
      </c>
      <c r="AI634" s="37" t="s">
        <v>2496</v>
      </c>
      <c r="AJ634" s="37" t="s">
        <v>2496</v>
      </c>
      <c r="AK634" s="37" t="s">
        <v>2496</v>
      </c>
      <c r="AL634" s="37" t="s">
        <v>2496</v>
      </c>
      <c r="AM634" s="37" t="s">
        <v>8</v>
      </c>
      <c r="AN634" s="37" t="s">
        <v>116</v>
      </c>
      <c r="AO634" s="37" t="s">
        <v>140</v>
      </c>
      <c r="AP634" s="37" t="s">
        <v>143</v>
      </c>
      <c r="AQ634" s="37" t="s">
        <v>151</v>
      </c>
      <c r="AR634" s="37" t="s">
        <v>6734</v>
      </c>
      <c r="AS634" s="37"/>
      <c r="AT634" s="37" t="s">
        <v>6766</v>
      </c>
      <c r="AU634" s="37">
        <v>3146123625</v>
      </c>
      <c r="AV634" s="37"/>
      <c r="AW634" s="37">
        <v>1</v>
      </c>
      <c r="AX634" s="37" t="s">
        <v>135</v>
      </c>
      <c r="AY634" s="37" t="s">
        <v>2496</v>
      </c>
      <c r="AZ634" s="58"/>
      <c r="BA634" s="37" t="s">
        <v>2496</v>
      </c>
      <c r="BB634" s="37" t="s">
        <v>2496</v>
      </c>
      <c r="BC634" s="37" t="s">
        <v>3654</v>
      </c>
      <c r="BD634" s="37"/>
      <c r="BE634" s="37" t="s">
        <v>2434</v>
      </c>
      <c r="BF634" s="37" t="s">
        <v>2</v>
      </c>
      <c r="BG634" s="37">
        <v>1076019182</v>
      </c>
      <c r="BH634" s="37" t="s">
        <v>6769</v>
      </c>
      <c r="BI634" s="37" t="s">
        <v>6770</v>
      </c>
      <c r="BJ634" s="37" t="s">
        <v>4114</v>
      </c>
      <c r="BK634" s="37" t="s">
        <v>4093</v>
      </c>
      <c r="BL634" s="81">
        <v>35264</v>
      </c>
      <c r="BM634" s="37" t="s">
        <v>8</v>
      </c>
      <c r="BN634" s="37" t="s">
        <v>25</v>
      </c>
      <c r="BO634" s="37" t="s">
        <v>2676</v>
      </c>
      <c r="BP634" s="37"/>
      <c r="BQ634" s="37"/>
      <c r="BR634" s="37"/>
      <c r="BS634" s="81"/>
      <c r="BT634" s="37"/>
      <c r="BU634" s="37"/>
      <c r="BV634" s="81"/>
      <c r="BW634" s="120" t="str">
        <f t="shared" si="57"/>
        <v/>
      </c>
      <c r="BX634" s="62"/>
      <c r="BY634" s="62"/>
      <c r="BZ634" s="62"/>
      <c r="CA634" s="37" t="s">
        <v>2</v>
      </c>
      <c r="CB634" s="37">
        <v>1076019182</v>
      </c>
      <c r="CC634" s="37" t="s">
        <v>6769</v>
      </c>
      <c r="CD634" s="37" t="s">
        <v>6770</v>
      </c>
      <c r="CE634" s="37" t="s">
        <v>4114</v>
      </c>
      <c r="CF634" s="37" t="s">
        <v>4093</v>
      </c>
      <c r="CG634" s="81">
        <v>35264</v>
      </c>
      <c r="CH634" s="120">
        <f t="shared" ca="1" si="56"/>
        <v>26</v>
      </c>
      <c r="CI634" s="62" t="s">
        <v>8</v>
      </c>
      <c r="CJ634" s="62" t="s">
        <v>25</v>
      </c>
      <c r="CK634" s="62" t="s">
        <v>2676</v>
      </c>
      <c r="CL634" s="37" t="s">
        <v>2443</v>
      </c>
      <c r="CM634" s="37" t="s">
        <v>6771</v>
      </c>
      <c r="CN634" s="37" t="s">
        <v>2495</v>
      </c>
      <c r="CO634" s="81">
        <v>44839</v>
      </c>
      <c r="CP634" s="37" t="s">
        <v>2495</v>
      </c>
      <c r="CQ634" s="37" t="s">
        <v>2495</v>
      </c>
      <c r="CR634" s="37"/>
      <c r="CS634" s="37" t="s">
        <v>2496</v>
      </c>
      <c r="CT634" s="37"/>
      <c r="CU634" s="37"/>
      <c r="CV634" s="37"/>
      <c r="CW634" s="37"/>
      <c r="CX634" s="37"/>
      <c r="CY634" s="37"/>
      <c r="CZ634" s="37"/>
      <c r="DA634" s="37"/>
      <c r="DB634" s="37"/>
      <c r="DC63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34" s="37"/>
    </row>
    <row r="635" spans="1:108" ht="45" customHeight="1" x14ac:dyDescent="0.3">
      <c r="A635" s="50">
        <v>1233514448</v>
      </c>
      <c r="B635" s="37" t="s">
        <v>2427</v>
      </c>
      <c r="C635" s="81">
        <v>44845</v>
      </c>
      <c r="D635" s="81"/>
      <c r="E635" s="50"/>
      <c r="F635" s="50"/>
      <c r="G635" s="50"/>
      <c r="H635" s="50" t="s">
        <v>4102</v>
      </c>
      <c r="I635" s="50" t="s">
        <v>6114</v>
      </c>
      <c r="J635" s="121" t="str">
        <f>VLOOKUP(MATRIZ_PRINCIPAL_USUARIOS[[#This Row],[DUPLA]],DUPLAS[],2,0)</f>
        <v>ANDREA ROJAS - TATIANA</v>
      </c>
      <c r="K635" s="37" t="s">
        <v>1</v>
      </c>
      <c r="L635" s="37" t="s">
        <v>6772</v>
      </c>
      <c r="M635" s="37" t="s">
        <v>5616</v>
      </c>
      <c r="N635" s="37" t="s">
        <v>6773</v>
      </c>
      <c r="O635" s="37" t="s">
        <v>4013</v>
      </c>
      <c r="P63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LIAN  JOSE  POLANCO  ZAPATA</v>
      </c>
      <c r="Q635" s="81">
        <v>43278</v>
      </c>
      <c r="R635" s="120">
        <f t="shared" ca="1" si="53"/>
        <v>4</v>
      </c>
      <c r="S635" s="120">
        <f t="shared" ca="1" si="54"/>
        <v>8</v>
      </c>
      <c r="T635" s="120">
        <f t="shared" ca="1" si="55"/>
        <v>16</v>
      </c>
      <c r="U635" s="121" t="str">
        <f ca="1">IF(MATRIZ_PRINCIPAL_USUARIOS[[#This Row],[FECHA DE NACIMIENTO]]&gt;0,CONCATENATE(R635," AÑOS ",S635," MESES ",T635," DIAS "),"")</f>
        <v xml:space="preserve">4 AÑOS 8 MESES 16 DIAS </v>
      </c>
      <c r="V63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5" s="37" t="s">
        <v>129</v>
      </c>
      <c r="X635" s="37" t="s">
        <v>8</v>
      </c>
      <c r="Y635" s="37" t="s">
        <v>116</v>
      </c>
      <c r="Z635" s="37" t="s">
        <v>116</v>
      </c>
      <c r="AA635" s="37" t="s">
        <v>2496</v>
      </c>
      <c r="AB635" s="37" t="s">
        <v>2496</v>
      </c>
      <c r="AC635" s="37" t="s">
        <v>2496</v>
      </c>
      <c r="AD635" s="37" t="s">
        <v>2496</v>
      </c>
      <c r="AE635" s="37" t="s">
        <v>2496</v>
      </c>
      <c r="AF635" s="37" t="s">
        <v>2496</v>
      </c>
      <c r="AG635" s="37" t="s">
        <v>2496</v>
      </c>
      <c r="AH635" s="37" t="s">
        <v>2496</v>
      </c>
      <c r="AI635" s="37" t="s">
        <v>2496</v>
      </c>
      <c r="AJ635" s="37" t="s">
        <v>2496</v>
      </c>
      <c r="AK635" s="37" t="s">
        <v>2496</v>
      </c>
      <c r="AL635" s="37" t="s">
        <v>2496</v>
      </c>
      <c r="AM635" s="37" t="s">
        <v>8</v>
      </c>
      <c r="AN635" s="37" t="s">
        <v>116</v>
      </c>
      <c r="AO635" s="37" t="s">
        <v>140</v>
      </c>
      <c r="AP635" s="37" t="s">
        <v>143</v>
      </c>
      <c r="AQ635" s="37" t="s">
        <v>151</v>
      </c>
      <c r="AR635" s="37" t="s">
        <v>6324</v>
      </c>
      <c r="AS635" s="37"/>
      <c r="AT635" s="37" t="s">
        <v>6774</v>
      </c>
      <c r="AU635" s="37">
        <v>3118522957</v>
      </c>
      <c r="AV635" s="37">
        <v>3105526177</v>
      </c>
      <c r="AW635" s="37">
        <v>1</v>
      </c>
      <c r="AX635" s="37" t="s">
        <v>135</v>
      </c>
      <c r="AY635" s="37" t="s">
        <v>2496</v>
      </c>
      <c r="AZ635" s="58"/>
      <c r="BA635" s="37" t="s">
        <v>2496</v>
      </c>
      <c r="BB635" s="37" t="s">
        <v>2496</v>
      </c>
      <c r="BC635" s="37" t="s">
        <v>3654</v>
      </c>
      <c r="BD635" s="37"/>
      <c r="BE635" s="37" t="s">
        <v>2434</v>
      </c>
      <c r="BF635" s="37" t="s">
        <v>2</v>
      </c>
      <c r="BG635" s="37">
        <v>1114402990</v>
      </c>
      <c r="BH635" s="37" t="s">
        <v>6775</v>
      </c>
      <c r="BI635" s="37"/>
      <c r="BJ635" s="37" t="s">
        <v>4013</v>
      </c>
      <c r="BK635" s="37" t="s">
        <v>3730</v>
      </c>
      <c r="BL635" s="81">
        <v>36456</v>
      </c>
      <c r="BM635" s="37" t="s">
        <v>8</v>
      </c>
      <c r="BN635" s="37" t="s">
        <v>116</v>
      </c>
      <c r="BO635" s="37" t="s">
        <v>116</v>
      </c>
      <c r="BP635" s="37"/>
      <c r="BQ635" s="37"/>
      <c r="BR635" s="37"/>
      <c r="BS635" s="81"/>
      <c r="BT635" s="37"/>
      <c r="BU635" s="37"/>
      <c r="BV635" s="81"/>
      <c r="BW635" s="120" t="str">
        <f t="shared" si="57"/>
        <v/>
      </c>
      <c r="BX635" s="62"/>
      <c r="BY635" s="62"/>
      <c r="BZ635" s="62"/>
      <c r="CA635" s="37" t="s">
        <v>2</v>
      </c>
      <c r="CB635" s="37">
        <v>1114402990</v>
      </c>
      <c r="CC635" s="37" t="s">
        <v>6775</v>
      </c>
      <c r="CD635" s="37"/>
      <c r="CE635" s="37" t="s">
        <v>4013</v>
      </c>
      <c r="CF635" s="37" t="s">
        <v>3730</v>
      </c>
      <c r="CG635" s="81">
        <v>36456</v>
      </c>
      <c r="CH635" s="120">
        <f t="shared" ca="1" si="56"/>
        <v>23</v>
      </c>
      <c r="CI635" s="62" t="s">
        <v>8</v>
      </c>
      <c r="CJ635" s="62" t="s">
        <v>116</v>
      </c>
      <c r="CK635" s="62" t="s">
        <v>116</v>
      </c>
      <c r="CL635" s="37" t="s">
        <v>2444</v>
      </c>
      <c r="CM635" s="37" t="s">
        <v>2466</v>
      </c>
      <c r="CN635" s="37" t="s">
        <v>2495</v>
      </c>
      <c r="CO635" s="81">
        <v>44839</v>
      </c>
      <c r="CP635" s="37" t="s">
        <v>2495</v>
      </c>
      <c r="CQ635" s="37" t="s">
        <v>2495</v>
      </c>
      <c r="CR635" s="37">
        <v>3</v>
      </c>
      <c r="CS635" s="37" t="s">
        <v>2496</v>
      </c>
      <c r="CT635" s="37"/>
      <c r="CU635" s="37"/>
      <c r="CV635" s="37">
        <v>40</v>
      </c>
      <c r="CW635" s="37">
        <v>3080</v>
      </c>
      <c r="CX635" s="37">
        <v>50</v>
      </c>
      <c r="CY635" s="37"/>
      <c r="CZ635" s="37">
        <v>6</v>
      </c>
      <c r="DA635" s="37">
        <v>6</v>
      </c>
      <c r="DB635" s="37"/>
      <c r="DC63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35" s="37"/>
    </row>
    <row r="636" spans="1:108" ht="45" customHeight="1" x14ac:dyDescent="0.3">
      <c r="A636" s="50">
        <v>1021696822</v>
      </c>
      <c r="B636" s="37" t="s">
        <v>2427</v>
      </c>
      <c r="C636" s="81">
        <v>44845</v>
      </c>
      <c r="D636" s="81"/>
      <c r="E636" s="50"/>
      <c r="F636" s="50"/>
      <c r="G636" s="50"/>
      <c r="H636" s="50" t="s">
        <v>4102</v>
      </c>
      <c r="I636" s="50" t="s">
        <v>6745</v>
      </c>
      <c r="J636" s="121" t="str">
        <f>VLOOKUP(MATRIZ_PRINCIPAL_USUARIOS[[#This Row],[DUPLA]],DUPLAS[],2,0)</f>
        <v>NIKOL MALES - ANDREA ROCIO</v>
      </c>
      <c r="K636" s="37" t="s">
        <v>1</v>
      </c>
      <c r="L636" s="37" t="s">
        <v>3721</v>
      </c>
      <c r="M636" s="37" t="s">
        <v>2622</v>
      </c>
      <c r="N636" s="37" t="s">
        <v>4204</v>
      </c>
      <c r="O636" s="37" t="s">
        <v>3723</v>
      </c>
      <c r="P63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EMMA VICTORIA BOHORQUEZ GUERRERO</v>
      </c>
      <c r="Q636" s="81">
        <v>44527</v>
      </c>
      <c r="R636" s="120">
        <f t="shared" ca="1" si="53"/>
        <v>1</v>
      </c>
      <c r="S636" s="120">
        <f t="shared" ca="1" si="54"/>
        <v>3</v>
      </c>
      <c r="T636" s="120">
        <f t="shared" ca="1" si="55"/>
        <v>16</v>
      </c>
      <c r="U636" s="121" t="str">
        <f ca="1">IF(MATRIZ_PRINCIPAL_USUARIOS[[#This Row],[FECHA DE NACIMIENTO]]&gt;0,CONCATENATE(R636," AÑOS ",S636," MESES ",T636," DIAS "),"")</f>
        <v xml:space="preserve">1 AÑOS 3 MESES 16 DIAS </v>
      </c>
      <c r="V63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6" s="37" t="s">
        <v>130</v>
      </c>
      <c r="X636" s="37" t="s">
        <v>8</v>
      </c>
      <c r="Y636" s="37" t="s">
        <v>116</v>
      </c>
      <c r="Z636" s="37" t="s">
        <v>116</v>
      </c>
      <c r="AA636" s="37" t="s">
        <v>2496</v>
      </c>
      <c r="AB636" s="37" t="s">
        <v>2496</v>
      </c>
      <c r="AC636" s="37"/>
      <c r="AD636" s="37" t="s">
        <v>2518</v>
      </c>
      <c r="AE636" s="37"/>
      <c r="AF636" s="37" t="s">
        <v>2496</v>
      </c>
      <c r="AG636" s="37" t="s">
        <v>2496</v>
      </c>
      <c r="AH636" s="37" t="s">
        <v>2496</v>
      </c>
      <c r="AI636" s="37" t="s">
        <v>2496</v>
      </c>
      <c r="AJ636" s="37" t="s">
        <v>2496</v>
      </c>
      <c r="AK636" s="37" t="s">
        <v>2496</v>
      </c>
      <c r="AL636" s="37" t="s">
        <v>2496</v>
      </c>
      <c r="AM636" s="37" t="s">
        <v>8</v>
      </c>
      <c r="AN636" s="37" t="s">
        <v>116</v>
      </c>
      <c r="AO636" s="37" t="s">
        <v>140</v>
      </c>
      <c r="AP636" s="37" t="s">
        <v>143</v>
      </c>
      <c r="AQ636" s="37" t="s">
        <v>151</v>
      </c>
      <c r="AR636" s="37" t="s">
        <v>4539</v>
      </c>
      <c r="AS636" s="37"/>
      <c r="AT636" s="37" t="s">
        <v>4672</v>
      </c>
      <c r="AU636" s="37">
        <v>3118697189</v>
      </c>
      <c r="AV636" s="37">
        <v>3187574479</v>
      </c>
      <c r="AW636" s="37">
        <v>1</v>
      </c>
      <c r="AX636" s="37" t="s">
        <v>135</v>
      </c>
      <c r="AY636" s="37" t="s">
        <v>2496</v>
      </c>
      <c r="AZ636" s="58"/>
      <c r="BA636" s="37" t="s">
        <v>2496</v>
      </c>
      <c r="BB636" s="37" t="s">
        <v>2496</v>
      </c>
      <c r="BC636" s="37" t="s">
        <v>3654</v>
      </c>
      <c r="BD636" s="37"/>
      <c r="BE636" s="37" t="s">
        <v>2434</v>
      </c>
      <c r="BF636" s="37" t="s">
        <v>2</v>
      </c>
      <c r="BG636" s="37">
        <v>1022980282</v>
      </c>
      <c r="BH636" s="37" t="s">
        <v>4026</v>
      </c>
      <c r="BI636" s="37" t="s">
        <v>3775</v>
      </c>
      <c r="BJ636" s="37" t="s">
        <v>3723</v>
      </c>
      <c r="BK636" s="37" t="s">
        <v>3976</v>
      </c>
      <c r="BL636" s="81">
        <v>33860</v>
      </c>
      <c r="BM636" s="37" t="s">
        <v>8</v>
      </c>
      <c r="BN636" s="37" t="s">
        <v>116</v>
      </c>
      <c r="BO636" s="37" t="s">
        <v>116</v>
      </c>
      <c r="BP636" s="37" t="s">
        <v>2</v>
      </c>
      <c r="BQ636" s="37">
        <v>1022960528</v>
      </c>
      <c r="BR636" s="37" t="s">
        <v>4673</v>
      </c>
      <c r="BS636" s="81" t="s">
        <v>3944</v>
      </c>
      <c r="BT636" s="37" t="s">
        <v>4204</v>
      </c>
      <c r="BU636" s="37" t="s">
        <v>4307</v>
      </c>
      <c r="BV636" s="81">
        <v>32994</v>
      </c>
      <c r="BW636" s="120">
        <f t="shared" ca="1" si="57"/>
        <v>32</v>
      </c>
      <c r="BX636" s="62" t="s">
        <v>8</v>
      </c>
      <c r="BY636" s="62" t="s">
        <v>116</v>
      </c>
      <c r="BZ636" s="62" t="s">
        <v>116</v>
      </c>
      <c r="CA636" s="37" t="s">
        <v>2</v>
      </c>
      <c r="CB636" s="37">
        <v>1022980282</v>
      </c>
      <c r="CC636" s="37" t="s">
        <v>4026</v>
      </c>
      <c r="CD636" s="37" t="s">
        <v>3775</v>
      </c>
      <c r="CE636" s="37" t="s">
        <v>3723</v>
      </c>
      <c r="CF636" s="37" t="s">
        <v>3976</v>
      </c>
      <c r="CG636" s="81">
        <v>33860</v>
      </c>
      <c r="CH636" s="120">
        <f t="shared" ca="1" si="56"/>
        <v>30</v>
      </c>
      <c r="CI636" s="62" t="s">
        <v>8</v>
      </c>
      <c r="CJ636" s="62" t="s">
        <v>116</v>
      </c>
      <c r="CK636" s="62" t="s">
        <v>116</v>
      </c>
      <c r="CL636" s="37" t="s">
        <v>2444</v>
      </c>
      <c r="CM636" s="37" t="s">
        <v>2460</v>
      </c>
      <c r="CN636" s="37" t="s">
        <v>2495</v>
      </c>
      <c r="CO636" s="81">
        <v>44839</v>
      </c>
      <c r="CP636" s="37" t="s">
        <v>2495</v>
      </c>
      <c r="CQ636" s="37" t="s">
        <v>2495</v>
      </c>
      <c r="CR636" s="37">
        <v>8</v>
      </c>
      <c r="CS636" s="37" t="s">
        <v>2495</v>
      </c>
      <c r="CT636" s="37"/>
      <c r="CU636" s="37" t="s">
        <v>5242</v>
      </c>
      <c r="CV636" s="37">
        <v>36</v>
      </c>
      <c r="CW636" s="37" t="s">
        <v>5243</v>
      </c>
      <c r="CX636" s="37" t="s">
        <v>5244</v>
      </c>
      <c r="CY636" s="37" t="s">
        <v>2495</v>
      </c>
      <c r="CZ636" s="37">
        <v>3</v>
      </c>
      <c r="DA636" s="37">
        <v>3</v>
      </c>
      <c r="DB636" s="37"/>
      <c r="DC636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36" s="37"/>
    </row>
    <row r="637" spans="1:108" ht="45" customHeight="1" x14ac:dyDescent="0.3">
      <c r="A637" s="50">
        <v>1023046980</v>
      </c>
      <c r="B637" s="37" t="s">
        <v>2427</v>
      </c>
      <c r="C637" s="81">
        <v>44845</v>
      </c>
      <c r="D637" s="81"/>
      <c r="E637" s="50"/>
      <c r="F637" s="50"/>
      <c r="G637" s="50"/>
      <c r="H637" s="50" t="s">
        <v>4102</v>
      </c>
      <c r="I637" s="162" t="s">
        <v>6748</v>
      </c>
      <c r="J637" s="121" t="str">
        <f>VLOOKUP(MATRIZ_PRINCIPAL_USUARIOS[[#This Row],[DUPLA]],DUPLAS[],2,0)</f>
        <v>GLORIA GUERRA - KAROL</v>
      </c>
      <c r="K637" s="37" t="s">
        <v>1</v>
      </c>
      <c r="L637" s="37" t="s">
        <v>6776</v>
      </c>
      <c r="M637" s="37" t="s">
        <v>5227</v>
      </c>
      <c r="N637" s="37" t="s">
        <v>6777</v>
      </c>
      <c r="O637" s="37" t="s">
        <v>6778</v>
      </c>
      <c r="P63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BREIDYS  JASMIN JACANAMIJOY CHASOY</v>
      </c>
      <c r="Q637" s="81">
        <v>44391</v>
      </c>
      <c r="R637" s="120">
        <f t="shared" ca="1" si="53"/>
        <v>1</v>
      </c>
      <c r="S637" s="120">
        <f t="shared" ca="1" si="54"/>
        <v>8</v>
      </c>
      <c r="T637" s="120">
        <f t="shared" ca="1" si="55"/>
        <v>1</v>
      </c>
      <c r="U637" s="121" t="str">
        <f ca="1">IF(MATRIZ_PRINCIPAL_USUARIOS[[#This Row],[FECHA DE NACIMIENTO]]&gt;0,CONCATENATE(R637," AÑOS ",S637," MESES ",T637," DIAS "),"")</f>
        <v xml:space="preserve">1 AÑOS 8 MESES 1 DIAS </v>
      </c>
      <c r="V63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7" s="37" t="s">
        <v>130</v>
      </c>
      <c r="X637" s="37" t="s">
        <v>8</v>
      </c>
      <c r="Y637" s="37" t="s">
        <v>116</v>
      </c>
      <c r="Z637" s="37" t="s">
        <v>116</v>
      </c>
      <c r="AA637" s="37" t="s">
        <v>2496</v>
      </c>
      <c r="AB637" s="37" t="s">
        <v>2496</v>
      </c>
      <c r="AC637" s="37" t="s">
        <v>2496</v>
      </c>
      <c r="AD637" s="37" t="s">
        <v>2496</v>
      </c>
      <c r="AE637" s="37" t="s">
        <v>2496</v>
      </c>
      <c r="AF637" s="37" t="s">
        <v>2496</v>
      </c>
      <c r="AG637" s="37" t="s">
        <v>2496</v>
      </c>
      <c r="AH637" s="37" t="s">
        <v>2496</v>
      </c>
      <c r="AI637" s="37" t="s">
        <v>2496</v>
      </c>
      <c r="AJ637" s="37" t="s">
        <v>2496</v>
      </c>
      <c r="AK637" s="37" t="s">
        <v>2496</v>
      </c>
      <c r="AL637" s="37" t="s">
        <v>2496</v>
      </c>
      <c r="AM637" s="37" t="s">
        <v>8</v>
      </c>
      <c r="AN637" s="37" t="s">
        <v>116</v>
      </c>
      <c r="AO637" s="37" t="s">
        <v>140</v>
      </c>
      <c r="AP637" s="37" t="s">
        <v>143</v>
      </c>
      <c r="AQ637" s="37" t="s">
        <v>151</v>
      </c>
      <c r="AR637" s="37" t="s">
        <v>4501</v>
      </c>
      <c r="AS637" s="37"/>
      <c r="AT637" s="37" t="s">
        <v>6779</v>
      </c>
      <c r="AU637" s="37">
        <v>3145357514</v>
      </c>
      <c r="AV637" s="37">
        <v>3105638728</v>
      </c>
      <c r="AW637" s="37">
        <v>1</v>
      </c>
      <c r="AX637" s="37" t="s">
        <v>135</v>
      </c>
      <c r="AY637" s="37" t="s">
        <v>2495</v>
      </c>
      <c r="AZ637" s="58"/>
      <c r="BA637" s="37" t="s">
        <v>2496</v>
      </c>
      <c r="BB637" s="37" t="s">
        <v>2496</v>
      </c>
      <c r="BC637" s="37" t="s">
        <v>3654</v>
      </c>
      <c r="BD637" s="37"/>
      <c r="BE637" s="37" t="s">
        <v>2</v>
      </c>
      <c r="BF637" s="37">
        <v>1022935887</v>
      </c>
      <c r="BG637" s="37" t="s">
        <v>3921</v>
      </c>
      <c r="BH637" s="37" t="s">
        <v>3804</v>
      </c>
      <c r="BI637" s="37" t="s">
        <v>6778</v>
      </c>
      <c r="BJ637" s="37" t="s">
        <v>6777</v>
      </c>
      <c r="BK637" s="37">
        <v>38555</v>
      </c>
      <c r="BL637" s="81">
        <v>17</v>
      </c>
      <c r="BM637" s="37" t="s">
        <v>8</v>
      </c>
      <c r="BN637" s="37" t="s">
        <v>116</v>
      </c>
      <c r="BO637" s="37" t="s">
        <v>116</v>
      </c>
      <c r="BP637" s="37" t="s">
        <v>5</v>
      </c>
      <c r="BQ637" s="37"/>
      <c r="BR637" s="37" t="s">
        <v>6780</v>
      </c>
      <c r="BS637" s="81" t="s">
        <v>5979</v>
      </c>
      <c r="BT637" s="37" t="s">
        <v>6781</v>
      </c>
      <c r="BU637" s="37" t="s">
        <v>6782</v>
      </c>
      <c r="BV637" s="81">
        <v>36072</v>
      </c>
      <c r="BW637" s="120">
        <f t="shared" ca="1" si="57"/>
        <v>24</v>
      </c>
      <c r="BX637" s="62" t="s">
        <v>9</v>
      </c>
      <c r="BY637" s="62" t="s">
        <v>45</v>
      </c>
      <c r="BZ637" s="62" t="s">
        <v>45</v>
      </c>
      <c r="CA637" s="37" t="s">
        <v>2</v>
      </c>
      <c r="CB637" s="37">
        <v>1022935887</v>
      </c>
      <c r="CC637" s="37" t="s">
        <v>3921</v>
      </c>
      <c r="CD637" s="37" t="s">
        <v>3804</v>
      </c>
      <c r="CE637" s="37" t="s">
        <v>6778</v>
      </c>
      <c r="CF637" s="37" t="s">
        <v>6777</v>
      </c>
      <c r="CG637" s="81">
        <v>38555</v>
      </c>
      <c r="CH637" s="120">
        <f t="shared" ca="1" si="56"/>
        <v>17</v>
      </c>
      <c r="CI637" s="62" t="s">
        <v>8</v>
      </c>
      <c r="CJ637" s="62" t="s">
        <v>116</v>
      </c>
      <c r="CK637" s="62" t="s">
        <v>116</v>
      </c>
      <c r="CL637" s="37" t="s">
        <v>2443</v>
      </c>
      <c r="CM637" s="37" t="s">
        <v>2457</v>
      </c>
      <c r="CN637" s="37" t="s">
        <v>2495</v>
      </c>
      <c r="CO637" s="81">
        <v>44839</v>
      </c>
      <c r="CP637" s="37" t="s">
        <v>2495</v>
      </c>
      <c r="CQ637" s="37" t="s">
        <v>2496</v>
      </c>
      <c r="CR637" s="37"/>
      <c r="CS637" s="37" t="s">
        <v>2496</v>
      </c>
      <c r="CT637" s="37"/>
      <c r="CU637" s="37"/>
      <c r="CV637" s="37"/>
      <c r="CW637" s="37">
        <v>2810</v>
      </c>
      <c r="CX637" s="37">
        <v>49</v>
      </c>
      <c r="CY637" s="37"/>
      <c r="CZ637" s="37">
        <v>6</v>
      </c>
      <c r="DA637" s="37" t="s">
        <v>6091</v>
      </c>
      <c r="DB637" s="37">
        <v>38</v>
      </c>
      <c r="DC637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37" s="37"/>
    </row>
    <row r="638" spans="1:108" ht="45" customHeight="1" x14ac:dyDescent="0.3">
      <c r="A638" s="50">
        <v>1206226627</v>
      </c>
      <c r="B638" s="37" t="s">
        <v>2427</v>
      </c>
      <c r="C638" s="81">
        <v>44845</v>
      </c>
      <c r="D638" s="81"/>
      <c r="E638" s="50"/>
      <c r="F638" s="50"/>
      <c r="G638" s="50"/>
      <c r="H638" s="50" t="s">
        <v>4102</v>
      </c>
      <c r="I638" s="50" t="s">
        <v>6748</v>
      </c>
      <c r="J638" s="121" t="str">
        <f>VLOOKUP(MATRIZ_PRINCIPAL_USUARIOS[[#This Row],[DUPLA]],DUPLAS[],2,0)</f>
        <v>GLORIA GUERRA - KAROL</v>
      </c>
      <c r="K638" s="37" t="s">
        <v>1</v>
      </c>
      <c r="L638" s="37" t="s">
        <v>6783</v>
      </c>
      <c r="M638" s="37" t="s">
        <v>6784</v>
      </c>
      <c r="N638" s="37" t="s">
        <v>3840</v>
      </c>
      <c r="O638" s="37" t="s">
        <v>5215</v>
      </c>
      <c r="P638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NEYDER ANTHUAN PEÑA ESCOBAR</v>
      </c>
      <c r="Q638" s="81">
        <v>44182</v>
      </c>
      <c r="R638" s="120">
        <f t="shared" ca="1" si="53"/>
        <v>2</v>
      </c>
      <c r="S638" s="120">
        <f t="shared" ca="1" si="54"/>
        <v>2</v>
      </c>
      <c r="T638" s="120">
        <f t="shared" ca="1" si="55"/>
        <v>26</v>
      </c>
      <c r="U638" s="121" t="str">
        <f ca="1">IF(MATRIZ_PRINCIPAL_USUARIOS[[#This Row],[FECHA DE NACIMIENTO]]&gt;0,CONCATENATE(R638," AÑOS ",S638," MESES ",T638," DIAS "),"")</f>
        <v xml:space="preserve">2 AÑOS 2 MESES 26 DIAS </v>
      </c>
      <c r="V638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8" s="37" t="s">
        <v>129</v>
      </c>
      <c r="X638" s="37" t="s">
        <v>8</v>
      </c>
      <c r="Y638" s="37" t="s">
        <v>116</v>
      </c>
      <c r="Z638" s="37" t="s">
        <v>116</v>
      </c>
      <c r="AA638" s="37" t="s">
        <v>2496</v>
      </c>
      <c r="AB638" s="37" t="s">
        <v>2496</v>
      </c>
      <c r="AC638" s="37" t="s">
        <v>2496</v>
      </c>
      <c r="AD638" s="37" t="s">
        <v>2496</v>
      </c>
      <c r="AE638" s="37" t="s">
        <v>2496</v>
      </c>
      <c r="AF638" s="37" t="s">
        <v>2496</v>
      </c>
      <c r="AG638" s="37" t="s">
        <v>2496</v>
      </c>
      <c r="AH638" s="37" t="s">
        <v>2496</v>
      </c>
      <c r="AI638" s="37" t="s">
        <v>2496</v>
      </c>
      <c r="AJ638" s="37" t="s">
        <v>2496</v>
      </c>
      <c r="AK638" s="37" t="s">
        <v>2496</v>
      </c>
      <c r="AL638" s="37" t="s">
        <v>2496</v>
      </c>
      <c r="AM638" s="37" t="s">
        <v>8</v>
      </c>
      <c r="AN638" s="37" t="s">
        <v>116</v>
      </c>
      <c r="AO638" s="37" t="s">
        <v>140</v>
      </c>
      <c r="AP638" s="37" t="s">
        <v>143</v>
      </c>
      <c r="AQ638" s="37" t="s">
        <v>151</v>
      </c>
      <c r="AR638" s="37" t="s">
        <v>4501</v>
      </c>
      <c r="AS638" s="37"/>
      <c r="AT638" s="37" t="s">
        <v>6785</v>
      </c>
      <c r="AU638" s="37">
        <v>3125884509</v>
      </c>
      <c r="AV638" s="37"/>
      <c r="AW638" s="37">
        <v>1</v>
      </c>
      <c r="AX638" s="37" t="s">
        <v>135</v>
      </c>
      <c r="AY638" s="37"/>
      <c r="AZ638" s="58"/>
      <c r="BA638" s="37" t="s">
        <v>2496</v>
      </c>
      <c r="BB638" s="37" t="s">
        <v>2496</v>
      </c>
      <c r="BC638" s="37" t="s">
        <v>3654</v>
      </c>
      <c r="BD638" s="37"/>
      <c r="BE638" s="37" t="s">
        <v>2606</v>
      </c>
      <c r="BF638" s="37" t="s">
        <v>5</v>
      </c>
      <c r="BG638" s="37"/>
      <c r="BH638" s="37" t="s">
        <v>3961</v>
      </c>
      <c r="BI638" s="37" t="s">
        <v>3742</v>
      </c>
      <c r="BJ638" s="37" t="s">
        <v>3828</v>
      </c>
      <c r="BK638" s="37" t="s">
        <v>6786</v>
      </c>
      <c r="BL638" s="81">
        <v>37354</v>
      </c>
      <c r="BM638" s="37" t="s">
        <v>9</v>
      </c>
      <c r="BN638" s="37" t="s">
        <v>45</v>
      </c>
      <c r="BO638" s="37" t="s">
        <v>45</v>
      </c>
      <c r="BP638" s="37"/>
      <c r="BQ638" s="37"/>
      <c r="BR638" s="37"/>
      <c r="BS638" s="81"/>
      <c r="BT638" s="37"/>
      <c r="BU638" s="37"/>
      <c r="BV638" s="81"/>
      <c r="BW638" s="120" t="str">
        <f t="shared" si="57"/>
        <v/>
      </c>
      <c r="BX638" s="62"/>
      <c r="BY638" s="62"/>
      <c r="BZ638" s="62"/>
      <c r="CA638" s="37" t="s">
        <v>5</v>
      </c>
      <c r="CB638" s="37"/>
      <c r="CC638" s="37" t="s">
        <v>6787</v>
      </c>
      <c r="CD638" s="37" t="s">
        <v>6788</v>
      </c>
      <c r="CE638" s="37" t="s">
        <v>3840</v>
      </c>
      <c r="CF638" s="37" t="s">
        <v>5215</v>
      </c>
      <c r="CG638" s="81">
        <v>37145</v>
      </c>
      <c r="CH638" s="120">
        <f t="shared" ca="1" si="56"/>
        <v>21</v>
      </c>
      <c r="CI638" s="62" t="s">
        <v>9</v>
      </c>
      <c r="CJ638" s="62" t="s">
        <v>45</v>
      </c>
      <c r="CK638" s="62" t="s">
        <v>45</v>
      </c>
      <c r="CL638" s="37" t="s">
        <v>2443</v>
      </c>
      <c r="CM638" s="37" t="s">
        <v>2457</v>
      </c>
      <c r="CN638" s="37" t="s">
        <v>2495</v>
      </c>
      <c r="CO638" s="81">
        <v>44839</v>
      </c>
      <c r="CP638" s="37" t="s">
        <v>2495</v>
      </c>
      <c r="CQ638" s="37" t="s">
        <v>2496</v>
      </c>
      <c r="CR638" s="37"/>
      <c r="CS638" s="37" t="s">
        <v>2496</v>
      </c>
      <c r="CT638" s="37"/>
      <c r="CU638" s="37"/>
      <c r="CV638" s="37"/>
      <c r="CW638" s="37">
        <v>3510</v>
      </c>
      <c r="CX638" s="37"/>
      <c r="CY638" s="37"/>
      <c r="CZ638" s="37">
        <v>6</v>
      </c>
      <c r="DA638" s="37">
        <v>6</v>
      </c>
      <c r="DB638" s="37"/>
      <c r="DC638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38" s="37"/>
    </row>
    <row r="639" spans="1:108" ht="45" customHeight="1" x14ac:dyDescent="0.3">
      <c r="A639" s="50">
        <v>1222223375</v>
      </c>
      <c r="B639" s="37" t="s">
        <v>2427</v>
      </c>
      <c r="C639" s="81">
        <v>44845</v>
      </c>
      <c r="D639" s="81"/>
      <c r="E639" s="50"/>
      <c r="F639" s="50"/>
      <c r="G639" s="50"/>
      <c r="H639" s="50" t="s">
        <v>4102</v>
      </c>
      <c r="I639" s="50" t="s">
        <v>6747</v>
      </c>
      <c r="J639" s="121" t="str">
        <f>VLOOKUP(MATRIZ_PRINCIPAL_USUARIOS[[#This Row],[DUPLA]],DUPLAS[],2,0)</f>
        <v>EMILCE SANCHEZ - MARTHA PACASUCA</v>
      </c>
      <c r="K639" s="37" t="s">
        <v>1</v>
      </c>
      <c r="L639" s="37" t="s">
        <v>6789</v>
      </c>
      <c r="M639" s="37" t="s">
        <v>3700</v>
      </c>
      <c r="N639" s="37" t="s">
        <v>6790</v>
      </c>
      <c r="O639" s="37" t="s">
        <v>4605</v>
      </c>
      <c r="P63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JHOIMAR  JOSEPH AGUALIMPIA  PALACIOS </v>
      </c>
      <c r="Q639" s="81">
        <v>43808</v>
      </c>
      <c r="R639" s="120">
        <f t="shared" ca="1" si="53"/>
        <v>3</v>
      </c>
      <c r="S639" s="120">
        <f t="shared" ca="1" si="54"/>
        <v>3</v>
      </c>
      <c r="T639" s="120">
        <f t="shared" ca="1" si="55"/>
        <v>6</v>
      </c>
      <c r="U639" s="121" t="str">
        <f ca="1">IF(MATRIZ_PRINCIPAL_USUARIOS[[#This Row],[FECHA DE NACIMIENTO]]&gt;0,CONCATENATE(R639," AÑOS ",S639," MESES ",T639," DIAS "),"")</f>
        <v xml:space="preserve">3 AÑOS 3 MESES 6 DIAS </v>
      </c>
      <c r="V63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39" s="37" t="s">
        <v>129</v>
      </c>
      <c r="X639" s="37" t="s">
        <v>8</v>
      </c>
      <c r="Y639" s="37" t="s">
        <v>116</v>
      </c>
      <c r="Z639" s="37" t="s">
        <v>116</v>
      </c>
      <c r="AA639" s="37" t="s">
        <v>2496</v>
      </c>
      <c r="AB639" s="37" t="s">
        <v>2496</v>
      </c>
      <c r="AC639" s="37" t="s">
        <v>4082</v>
      </c>
      <c r="AD639" s="37"/>
      <c r="AE639" s="37"/>
      <c r="AF639" s="37" t="s">
        <v>2496</v>
      </c>
      <c r="AG639" s="37" t="s">
        <v>2496</v>
      </c>
      <c r="AH639" s="37" t="s">
        <v>2496</v>
      </c>
      <c r="AI639" s="37" t="s">
        <v>2496</v>
      </c>
      <c r="AJ639" s="37" t="s">
        <v>2496</v>
      </c>
      <c r="AK639" s="37" t="s">
        <v>2496</v>
      </c>
      <c r="AL639" s="37" t="s">
        <v>2496</v>
      </c>
      <c r="AM639" s="37" t="s">
        <v>8</v>
      </c>
      <c r="AN639" s="37" t="s">
        <v>116</v>
      </c>
      <c r="AO639" s="37" t="s">
        <v>140</v>
      </c>
      <c r="AP639" s="37" t="s">
        <v>143</v>
      </c>
      <c r="AQ639" s="37" t="s">
        <v>151</v>
      </c>
      <c r="AR639" s="37" t="s">
        <v>5881</v>
      </c>
      <c r="AS639" s="37"/>
      <c r="AT639" s="37" t="s">
        <v>6766</v>
      </c>
      <c r="AU639" s="37">
        <v>3132580568</v>
      </c>
      <c r="AV639" s="37"/>
      <c r="AW639" s="37"/>
      <c r="AX639" s="37" t="s">
        <v>135</v>
      </c>
      <c r="AY639" s="37" t="s">
        <v>2496</v>
      </c>
      <c r="AZ639" s="58"/>
      <c r="BA639" s="37" t="s">
        <v>2496</v>
      </c>
      <c r="BB639" s="37" t="s">
        <v>2496</v>
      </c>
      <c r="BC639" s="37" t="s">
        <v>3654</v>
      </c>
      <c r="BD639" s="37"/>
      <c r="BE639" s="37" t="s">
        <v>2434</v>
      </c>
      <c r="BF639" s="37" t="s">
        <v>2</v>
      </c>
      <c r="BG639" s="37">
        <v>1050961048</v>
      </c>
      <c r="BH639" s="37" t="s">
        <v>6791</v>
      </c>
      <c r="BI639" s="37"/>
      <c r="BJ639" s="37" t="s">
        <v>4605</v>
      </c>
      <c r="BK639" s="37" t="s">
        <v>4114</v>
      </c>
      <c r="BL639" s="81" t="s">
        <v>6792</v>
      </c>
      <c r="BM639" s="37" t="s">
        <v>8</v>
      </c>
      <c r="BN639" s="37" t="s">
        <v>25</v>
      </c>
      <c r="BO639" s="37" t="s">
        <v>2676</v>
      </c>
      <c r="BP639" s="37"/>
      <c r="BQ639" s="37"/>
      <c r="BR639" s="37"/>
      <c r="BS639" s="81"/>
      <c r="BT639" s="37"/>
      <c r="BU639" s="37"/>
      <c r="BV639" s="81"/>
      <c r="BW639" s="120" t="str">
        <f t="shared" si="57"/>
        <v/>
      </c>
      <c r="BX639" s="62"/>
      <c r="BY639" s="62"/>
      <c r="BZ639" s="62"/>
      <c r="CA639" s="37" t="s">
        <v>2</v>
      </c>
      <c r="CB639" s="37">
        <v>1050961048</v>
      </c>
      <c r="CC639" s="37" t="s">
        <v>6791</v>
      </c>
      <c r="CD639" s="37"/>
      <c r="CE639" s="37" t="s">
        <v>4605</v>
      </c>
      <c r="CF639" s="37" t="s">
        <v>4114</v>
      </c>
      <c r="CG639" s="81">
        <v>33591</v>
      </c>
      <c r="CH639" s="120">
        <f t="shared" ca="1" si="56"/>
        <v>31</v>
      </c>
      <c r="CI639" s="62" t="s">
        <v>8</v>
      </c>
      <c r="CJ639" s="62" t="s">
        <v>25</v>
      </c>
      <c r="CK639" s="62" t="s">
        <v>2676</v>
      </c>
      <c r="CL639" s="37" t="s">
        <v>2444</v>
      </c>
      <c r="CM639" s="37" t="s">
        <v>2462</v>
      </c>
      <c r="CN639" s="37" t="s">
        <v>2495</v>
      </c>
      <c r="CO639" s="81">
        <v>44845</v>
      </c>
      <c r="CP639" s="37" t="s">
        <v>2495</v>
      </c>
      <c r="CQ639" s="37" t="s">
        <v>2495</v>
      </c>
      <c r="CR639" s="37"/>
      <c r="CS639" s="37" t="s">
        <v>2496</v>
      </c>
      <c r="CT639" s="37"/>
      <c r="CU639" s="37"/>
      <c r="CV639" s="37"/>
      <c r="CW639" s="37">
        <v>2800</v>
      </c>
      <c r="CX639" s="37">
        <v>51</v>
      </c>
      <c r="CY639" s="37"/>
      <c r="CZ639" s="37"/>
      <c r="DA639" s="37"/>
      <c r="DB639" s="37"/>
      <c r="DC639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39" s="37"/>
    </row>
    <row r="640" spans="1:108" ht="45" customHeight="1" x14ac:dyDescent="0.3">
      <c r="A640" s="50">
        <v>1023046801</v>
      </c>
      <c r="B640" s="37" t="s">
        <v>2427</v>
      </c>
      <c r="C640" s="81">
        <v>44845</v>
      </c>
      <c r="D640" s="81"/>
      <c r="E640" s="50"/>
      <c r="F640" s="50"/>
      <c r="G640" s="50"/>
      <c r="H640" s="50" t="s">
        <v>4102</v>
      </c>
      <c r="I640" s="50" t="s">
        <v>6748</v>
      </c>
      <c r="J640" s="121" t="str">
        <f>VLOOKUP(MATRIZ_PRINCIPAL_USUARIOS[[#This Row],[DUPLA]],DUPLAS[],2,0)</f>
        <v>GLORIA GUERRA - KAROL</v>
      </c>
      <c r="K640" s="37" t="s">
        <v>1</v>
      </c>
      <c r="L640" s="37" t="s">
        <v>6793</v>
      </c>
      <c r="M640" s="37" t="s">
        <v>6794</v>
      </c>
      <c r="N640" s="37" t="s">
        <v>3805</v>
      </c>
      <c r="O640" s="37" t="s">
        <v>6456</v>
      </c>
      <c r="P64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HILARI MILAGRO ORTIZ GRISALES</v>
      </c>
      <c r="Q640" s="81">
        <v>44309</v>
      </c>
      <c r="R640" s="120">
        <f t="shared" ca="1" si="53"/>
        <v>1</v>
      </c>
      <c r="S640" s="120">
        <f t="shared" ca="1" si="54"/>
        <v>10</v>
      </c>
      <c r="T640" s="120">
        <f t="shared" ca="1" si="55"/>
        <v>20</v>
      </c>
      <c r="U640" s="121" t="str">
        <f ca="1">IF(MATRIZ_PRINCIPAL_USUARIOS[[#This Row],[FECHA DE NACIMIENTO]]&gt;0,CONCATENATE(R640," AÑOS ",S640," MESES ",T640," DIAS "),"")</f>
        <v xml:space="preserve">1 AÑOS 10 MESES 20 DIAS </v>
      </c>
      <c r="V64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0" s="37" t="s">
        <v>130</v>
      </c>
      <c r="X640" s="37" t="s">
        <v>8</v>
      </c>
      <c r="Y640" s="37" t="s">
        <v>116</v>
      </c>
      <c r="Z640" s="37" t="s">
        <v>116</v>
      </c>
      <c r="AA640" s="37" t="s">
        <v>2496</v>
      </c>
      <c r="AB640" s="37" t="s">
        <v>2496</v>
      </c>
      <c r="AC640" s="37" t="s">
        <v>4082</v>
      </c>
      <c r="AD640" s="37"/>
      <c r="AE640" s="37"/>
      <c r="AF640" s="37" t="s">
        <v>2496</v>
      </c>
      <c r="AG640" s="37" t="s">
        <v>2496</v>
      </c>
      <c r="AH640" s="37" t="s">
        <v>2496</v>
      </c>
      <c r="AI640" s="37" t="s">
        <v>2496</v>
      </c>
      <c r="AJ640" s="37" t="s">
        <v>2496</v>
      </c>
      <c r="AK640" s="37" t="s">
        <v>2496</v>
      </c>
      <c r="AL640" s="37" t="s">
        <v>2496</v>
      </c>
      <c r="AM640" s="37" t="s">
        <v>8</v>
      </c>
      <c r="AN640" s="37" t="s">
        <v>116</v>
      </c>
      <c r="AO640" s="37" t="s">
        <v>140</v>
      </c>
      <c r="AP640" s="37" t="s">
        <v>143</v>
      </c>
      <c r="AQ640" s="37" t="s">
        <v>151</v>
      </c>
      <c r="AR640" s="37" t="s">
        <v>5881</v>
      </c>
      <c r="AS640" s="37"/>
      <c r="AT640" s="37" t="s">
        <v>6766</v>
      </c>
      <c r="AU640" s="37">
        <v>3133074336</v>
      </c>
      <c r="AV640" s="37"/>
      <c r="AW640" s="37"/>
      <c r="AX640" s="37" t="s">
        <v>135</v>
      </c>
      <c r="AY640" s="37" t="s">
        <v>2496</v>
      </c>
      <c r="AZ640" s="58"/>
      <c r="BA640" s="37" t="s">
        <v>2496</v>
      </c>
      <c r="BB640" s="37" t="s">
        <v>2496</v>
      </c>
      <c r="BC640" s="37" t="s">
        <v>3654</v>
      </c>
      <c r="BD640" s="37"/>
      <c r="BE640" s="37" t="s">
        <v>2434</v>
      </c>
      <c r="BF640" s="37" t="s">
        <v>2</v>
      </c>
      <c r="BG640" s="37">
        <v>1006180441</v>
      </c>
      <c r="BH640" s="37" t="s">
        <v>4056</v>
      </c>
      <c r="BI640" s="37" t="s">
        <v>3740</v>
      </c>
      <c r="BJ640" s="37" t="s">
        <v>6456</v>
      </c>
      <c r="BK640" s="37" t="s">
        <v>3761</v>
      </c>
      <c r="BL640" s="81"/>
      <c r="BM640" s="37" t="s">
        <v>8</v>
      </c>
      <c r="BN640" s="37"/>
      <c r="BO640" s="37"/>
      <c r="BP640" s="37"/>
      <c r="BQ640" s="37"/>
      <c r="BR640" s="37"/>
      <c r="BS640" s="81"/>
      <c r="BT640" s="37"/>
      <c r="BU640" s="37"/>
      <c r="BV640" s="81"/>
      <c r="BW640" s="120" t="str">
        <f t="shared" si="57"/>
        <v/>
      </c>
      <c r="BX640" s="62"/>
      <c r="BY640" s="62"/>
      <c r="BZ640" s="62"/>
      <c r="CA640" s="37" t="s">
        <v>2</v>
      </c>
      <c r="CB640" s="37">
        <v>1006180441</v>
      </c>
      <c r="CC640" s="37" t="s">
        <v>4056</v>
      </c>
      <c r="CD640" s="37" t="s">
        <v>3740</v>
      </c>
      <c r="CE640" s="37" t="s">
        <v>6456</v>
      </c>
      <c r="CF640" s="37" t="s">
        <v>3761</v>
      </c>
      <c r="CG640" s="81"/>
      <c r="CH640" s="120" t="str">
        <f t="shared" si="56"/>
        <v/>
      </c>
      <c r="CI640" s="62"/>
      <c r="CJ640" s="62"/>
      <c r="CK640" s="62" t="s">
        <v>6134</v>
      </c>
      <c r="CL640" s="37" t="s">
        <v>2444</v>
      </c>
      <c r="CM640" s="37" t="s">
        <v>2450</v>
      </c>
      <c r="CN640" s="37" t="s">
        <v>2495</v>
      </c>
      <c r="CO640" s="81"/>
      <c r="CP640" s="37" t="s">
        <v>2495</v>
      </c>
      <c r="CQ640" s="37"/>
      <c r="CR640" s="37"/>
      <c r="CS640" s="37" t="s">
        <v>2496</v>
      </c>
      <c r="CT640" s="37"/>
      <c r="CU640" s="37"/>
      <c r="CV640" s="37"/>
      <c r="CW640" s="37"/>
      <c r="CX640" s="37"/>
      <c r="CY640" s="37"/>
      <c r="CZ640" s="37"/>
      <c r="DA640" s="37"/>
      <c r="DB640" s="37"/>
      <c r="DC640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40" s="37"/>
    </row>
    <row r="641" spans="1:108" ht="45" customHeight="1" x14ac:dyDescent="0.3">
      <c r="A641" s="120">
        <v>1109567206</v>
      </c>
      <c r="B641" s="121" t="s">
        <v>2428</v>
      </c>
      <c r="C641" s="122">
        <v>44845</v>
      </c>
      <c r="D641" s="122">
        <v>44858</v>
      </c>
      <c r="E641" s="120"/>
      <c r="F641" s="120" t="e">
        <f>VLOOKUP(MATRIZ_PRINCIPAL_USUARIOS[[#This Row],[NOMBRE COMPLETO]],$E$659:$E$682,1,0)</f>
        <v>#N/A</v>
      </c>
      <c r="G641" s="120"/>
      <c r="H641" s="120" t="s">
        <v>4102</v>
      </c>
      <c r="I641" s="50" t="s">
        <v>6747</v>
      </c>
      <c r="J641" s="121" t="str">
        <f>VLOOKUP(MATRIZ_PRINCIPAL_USUARIOS[[#This Row],[DUPLA]],DUPLAS[],2,0)</f>
        <v>EMILCE SANCHEZ - MARTHA PACASUCA</v>
      </c>
      <c r="K641" s="121" t="s">
        <v>1</v>
      </c>
      <c r="L641" s="121" t="s">
        <v>3787</v>
      </c>
      <c r="M641" s="121"/>
      <c r="N641" s="121" t="s">
        <v>4820</v>
      </c>
      <c r="O641" s="121" t="s">
        <v>6456</v>
      </c>
      <c r="P64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CELESTE  PAZ GRISALES</v>
      </c>
      <c r="Q641" s="122">
        <v>43499</v>
      </c>
      <c r="R641" s="120">
        <f t="shared" ca="1" si="53"/>
        <v>4</v>
      </c>
      <c r="S641" s="120">
        <f t="shared" ca="1" si="54"/>
        <v>1</v>
      </c>
      <c r="T641" s="120">
        <f t="shared" ca="1" si="55"/>
        <v>12</v>
      </c>
      <c r="U641" s="121" t="str">
        <f ca="1">IF(MATRIZ_PRINCIPAL_USUARIOS[[#This Row],[FECHA DE NACIMIENTO]]&gt;0,CONCATENATE(R641," AÑOS ",S641," MESES ",T641," DIAS "),"")</f>
        <v xml:space="preserve">4 AÑOS 1 MESES 12 DIAS </v>
      </c>
      <c r="V64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1" s="121" t="s">
        <v>130</v>
      </c>
      <c r="X641" s="121" t="s">
        <v>8</v>
      </c>
      <c r="Y641" s="121" t="s">
        <v>116</v>
      </c>
      <c r="Z641" s="121" t="s">
        <v>116</v>
      </c>
      <c r="AA641" s="121" t="s">
        <v>2496</v>
      </c>
      <c r="AB641" s="121" t="s">
        <v>2496</v>
      </c>
      <c r="AC641" s="121" t="s">
        <v>4082</v>
      </c>
      <c r="AD641" s="121"/>
      <c r="AE641" s="121"/>
      <c r="AF641" s="121" t="s">
        <v>2496</v>
      </c>
      <c r="AG641" s="121" t="s">
        <v>2496</v>
      </c>
      <c r="AH641" s="121" t="s">
        <v>2496</v>
      </c>
      <c r="AI641" s="121" t="s">
        <v>2496</v>
      </c>
      <c r="AJ641" s="121" t="s">
        <v>2496</v>
      </c>
      <c r="AK641" s="121" t="s">
        <v>2496</v>
      </c>
      <c r="AL641" s="121" t="s">
        <v>2496</v>
      </c>
      <c r="AM641" s="121" t="s">
        <v>8</v>
      </c>
      <c r="AN641" s="121" t="s">
        <v>116</v>
      </c>
      <c r="AO641" s="121" t="s">
        <v>140</v>
      </c>
      <c r="AP641" s="121" t="s">
        <v>143</v>
      </c>
      <c r="AQ641" s="121" t="s">
        <v>151</v>
      </c>
      <c r="AR641" s="121" t="s">
        <v>5881</v>
      </c>
      <c r="AS641" s="121"/>
      <c r="AT641" s="121" t="s">
        <v>6766</v>
      </c>
      <c r="AU641" s="121">
        <v>3133074336</v>
      </c>
      <c r="AV641" s="121"/>
      <c r="AW641" s="121"/>
      <c r="AX641" s="121" t="s">
        <v>135</v>
      </c>
      <c r="AY641" s="121" t="s">
        <v>2496</v>
      </c>
      <c r="AZ641" s="123"/>
      <c r="BA641" s="121" t="s">
        <v>2496</v>
      </c>
      <c r="BB641" s="121" t="s">
        <v>2496</v>
      </c>
      <c r="BC641" s="121" t="s">
        <v>3654</v>
      </c>
      <c r="BD641" s="121"/>
      <c r="BE641" s="121" t="s">
        <v>2434</v>
      </c>
      <c r="BF641" s="121" t="s">
        <v>2</v>
      </c>
      <c r="BG641" s="121">
        <v>1006180441</v>
      </c>
      <c r="BH641" s="121" t="s">
        <v>4056</v>
      </c>
      <c r="BI641" s="121" t="s">
        <v>3740</v>
      </c>
      <c r="BJ641" s="121" t="s">
        <v>6456</v>
      </c>
      <c r="BK641" s="121" t="s">
        <v>3761</v>
      </c>
      <c r="BL641" s="122"/>
      <c r="BM641" s="121"/>
      <c r="BN641" s="121"/>
      <c r="BO641" s="121"/>
      <c r="BP641" s="121"/>
      <c r="BQ641" s="121"/>
      <c r="BR641" s="121"/>
      <c r="BS641" s="122"/>
      <c r="BT641" s="121"/>
      <c r="BU641" s="121"/>
      <c r="BV641" s="122"/>
      <c r="BW641" s="120" t="str">
        <f t="shared" si="57"/>
        <v/>
      </c>
      <c r="BX641" s="124"/>
      <c r="BY641" s="124"/>
      <c r="BZ641" s="124"/>
      <c r="CA641" s="121" t="s">
        <v>2</v>
      </c>
      <c r="CB641" s="121">
        <v>1006180441</v>
      </c>
      <c r="CC641" s="121" t="s">
        <v>4056</v>
      </c>
      <c r="CD641" s="121" t="s">
        <v>3740</v>
      </c>
      <c r="CE641" s="121" t="s">
        <v>6456</v>
      </c>
      <c r="CF641" s="121" t="s">
        <v>3761</v>
      </c>
      <c r="CG641" s="122"/>
      <c r="CH641" s="120" t="str">
        <f t="shared" si="56"/>
        <v/>
      </c>
      <c r="CI641" s="124"/>
      <c r="CJ641" s="124"/>
      <c r="CK641" s="124"/>
      <c r="CL641" s="121" t="s">
        <v>2444</v>
      </c>
      <c r="CM641" s="121" t="s">
        <v>2450</v>
      </c>
      <c r="CN641" s="121" t="s">
        <v>2495</v>
      </c>
      <c r="CO641" s="122"/>
      <c r="CP641" s="121" t="s">
        <v>2495</v>
      </c>
      <c r="CQ641" s="121"/>
      <c r="CR641" s="121"/>
      <c r="CS641" s="121" t="s">
        <v>2496</v>
      </c>
      <c r="CT641" s="121"/>
      <c r="CU641" s="121"/>
      <c r="CV641" s="121"/>
      <c r="CW641" s="121"/>
      <c r="CX641" s="121"/>
      <c r="CY641" s="121"/>
      <c r="CZ641" s="121"/>
      <c r="DA641" s="121"/>
      <c r="DB641" s="121"/>
      <c r="DC641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41" s="121"/>
    </row>
    <row r="642" spans="1:108" ht="45" customHeight="1" x14ac:dyDescent="0.3">
      <c r="A642" s="120">
        <v>1233924826</v>
      </c>
      <c r="B642" s="121" t="s">
        <v>2427</v>
      </c>
      <c r="C642" s="122">
        <v>44847</v>
      </c>
      <c r="D642" s="122"/>
      <c r="E642" s="120"/>
      <c r="F642" s="120"/>
      <c r="G642" s="120"/>
      <c r="H642" s="120" t="s">
        <v>4102</v>
      </c>
      <c r="I642" s="120" t="s">
        <v>6750</v>
      </c>
      <c r="J642" s="121" t="str">
        <f>VLOOKUP(MATRIZ_PRINCIPAL_USUARIOS[[#This Row],[DUPLA]],DUPLAS[],2,0)</f>
        <v>JOHANA ALVARADO</v>
      </c>
      <c r="K642" s="121" t="s">
        <v>1</v>
      </c>
      <c r="L642" s="121" t="s">
        <v>3749</v>
      </c>
      <c r="M642" s="121"/>
      <c r="N642" s="121" t="s">
        <v>3730</v>
      </c>
      <c r="O642" s="121" t="s">
        <v>3707</v>
      </c>
      <c r="P642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RODRIGUEZ HERNANDEZ</v>
      </c>
      <c r="Q642" s="122">
        <v>44662</v>
      </c>
      <c r="R642" s="120">
        <f t="shared" ca="1" si="53"/>
        <v>0</v>
      </c>
      <c r="S642" s="120">
        <f t="shared" ca="1" si="54"/>
        <v>11</v>
      </c>
      <c r="T642" s="120">
        <f t="shared" ca="1" si="55"/>
        <v>4</v>
      </c>
      <c r="U642" s="121" t="str">
        <f ca="1">IF(MATRIZ_PRINCIPAL_USUARIOS[[#This Row],[FECHA DE NACIMIENTO]]&gt;0,CONCATENATE(R642," AÑOS ",S642," MESES ",T642," DIAS "),"")</f>
        <v xml:space="preserve">0 AÑOS 11 MESES 4 DIAS </v>
      </c>
      <c r="V642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2" s="121" t="s">
        <v>130</v>
      </c>
      <c r="X642" s="121" t="s">
        <v>8</v>
      </c>
      <c r="Y642" s="121" t="s">
        <v>116</v>
      </c>
      <c r="Z642" s="121" t="s">
        <v>116</v>
      </c>
      <c r="AA642" s="121" t="s">
        <v>2496</v>
      </c>
      <c r="AB642" s="121" t="s">
        <v>2496</v>
      </c>
      <c r="AC642" s="121"/>
      <c r="AD642" s="121" t="s">
        <v>2518</v>
      </c>
      <c r="AE642" s="121"/>
      <c r="AF642" s="121" t="s">
        <v>2496</v>
      </c>
      <c r="AG642" s="121" t="s">
        <v>2496</v>
      </c>
      <c r="AH642" s="121" t="s">
        <v>2496</v>
      </c>
      <c r="AI642" s="121" t="s">
        <v>2496</v>
      </c>
      <c r="AJ642" s="121" t="s">
        <v>2496</v>
      </c>
      <c r="AK642" s="121" t="s">
        <v>2496</v>
      </c>
      <c r="AL642" s="121" t="s">
        <v>2496</v>
      </c>
      <c r="AM642" s="121" t="s">
        <v>8</v>
      </c>
      <c r="AN642" s="121" t="s">
        <v>116</v>
      </c>
      <c r="AO642" s="121" t="s">
        <v>140</v>
      </c>
      <c r="AP642" s="121" t="s">
        <v>143</v>
      </c>
      <c r="AQ642" s="121" t="s">
        <v>151</v>
      </c>
      <c r="AR642" s="121" t="s">
        <v>2744</v>
      </c>
      <c r="AS642" s="121"/>
      <c r="AT642" s="121" t="s">
        <v>6796</v>
      </c>
      <c r="AU642" s="121">
        <v>3212537918</v>
      </c>
      <c r="AV642" s="121">
        <v>3229167060</v>
      </c>
      <c r="AW642" s="121">
        <v>1</v>
      </c>
      <c r="AX642" s="121" t="s">
        <v>135</v>
      </c>
      <c r="AY642" s="121" t="s">
        <v>2496</v>
      </c>
      <c r="AZ642" s="123"/>
      <c r="BA642" s="121" t="s">
        <v>2496</v>
      </c>
      <c r="BB642" s="121" t="s">
        <v>2496</v>
      </c>
      <c r="BC642" s="121" t="s">
        <v>3654</v>
      </c>
      <c r="BD642" s="121"/>
      <c r="BE642" s="121" t="s">
        <v>2434</v>
      </c>
      <c r="BF642" s="121" t="s">
        <v>2</v>
      </c>
      <c r="BG642" s="121">
        <v>1002314527</v>
      </c>
      <c r="BH642" s="121" t="s">
        <v>3952</v>
      </c>
      <c r="BI642" s="121" t="s">
        <v>5574</v>
      </c>
      <c r="BJ642" s="121" t="s">
        <v>3707</v>
      </c>
      <c r="BK642" s="121" t="s">
        <v>2719</v>
      </c>
      <c r="BL642" s="122">
        <v>37896</v>
      </c>
      <c r="BM642" s="121" t="s">
        <v>8</v>
      </c>
      <c r="BN642" s="121" t="s">
        <v>116</v>
      </c>
      <c r="BO642" s="121" t="s">
        <v>116</v>
      </c>
      <c r="BP642" s="121"/>
      <c r="BQ642" s="121"/>
      <c r="BR642" s="121"/>
      <c r="BS642" s="121"/>
      <c r="BT642" s="121"/>
      <c r="BU642" s="121"/>
      <c r="BV642" s="122"/>
      <c r="BW642" s="120" t="str">
        <f t="shared" si="57"/>
        <v/>
      </c>
      <c r="BX642" s="124"/>
      <c r="BY642" s="124"/>
      <c r="BZ642" s="124"/>
      <c r="CA642" s="121" t="s">
        <v>2</v>
      </c>
      <c r="CB642" s="121">
        <v>1002314527</v>
      </c>
      <c r="CC642" s="121" t="s">
        <v>3952</v>
      </c>
      <c r="CD642" s="121" t="s">
        <v>5574</v>
      </c>
      <c r="CE642" s="121" t="s">
        <v>3707</v>
      </c>
      <c r="CF642" s="121" t="s">
        <v>2719</v>
      </c>
      <c r="CG642" s="122">
        <v>37896</v>
      </c>
      <c r="CH642" s="120">
        <f t="shared" ca="1" si="56"/>
        <v>19</v>
      </c>
      <c r="CI642" s="124" t="s">
        <v>8</v>
      </c>
      <c r="CJ642" s="124" t="s">
        <v>19</v>
      </c>
      <c r="CK642" s="124" t="s">
        <v>2998</v>
      </c>
      <c r="CL642" s="121" t="s">
        <v>2443</v>
      </c>
      <c r="CM642" s="121" t="s">
        <v>2462</v>
      </c>
      <c r="CN642" s="121" t="s">
        <v>2495</v>
      </c>
      <c r="CO642" s="122">
        <v>44847</v>
      </c>
      <c r="CP642" s="121" t="s">
        <v>2495</v>
      </c>
      <c r="CQ642" s="121" t="s">
        <v>2495</v>
      </c>
      <c r="CR642" s="121" t="s">
        <v>2495</v>
      </c>
      <c r="CS642" s="121" t="s">
        <v>2495</v>
      </c>
      <c r="CT642" s="121"/>
      <c r="CU642" s="121"/>
      <c r="CV642" s="121"/>
      <c r="CW642" s="121"/>
      <c r="CX642" s="121"/>
      <c r="CY642" s="121"/>
      <c r="CZ642" s="121"/>
      <c r="DA642" s="121"/>
      <c r="DB642" s="121"/>
      <c r="DC642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42" s="121"/>
    </row>
    <row r="643" spans="1:108" ht="45" customHeight="1" x14ac:dyDescent="0.3">
      <c r="A643" s="50">
        <v>1245079112</v>
      </c>
      <c r="B643" s="37" t="s">
        <v>2427</v>
      </c>
      <c r="C643" s="81">
        <v>44852</v>
      </c>
      <c r="D643" s="81"/>
      <c r="E643" s="50" t="s">
        <v>6797</v>
      </c>
      <c r="F643" s="50"/>
      <c r="G643" s="50"/>
      <c r="H643" s="50" t="s">
        <v>4102</v>
      </c>
      <c r="I643" s="50" t="s">
        <v>6745</v>
      </c>
      <c r="J643" s="37" t="str">
        <f>VLOOKUP(MATRIZ_PRINCIPAL_USUARIOS[[#This Row],[DUPLA]],DUPLAS[],2,0)</f>
        <v>NIKOL MALES - ANDREA ROCIO</v>
      </c>
      <c r="K643" s="37" t="s">
        <v>1</v>
      </c>
      <c r="L643" s="37" t="s">
        <v>6798</v>
      </c>
      <c r="M643" s="37" t="s">
        <v>3745</v>
      </c>
      <c r="N643" s="37" t="s">
        <v>4700</v>
      </c>
      <c r="O643" s="37" t="s">
        <v>6475</v>
      </c>
      <c r="P643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JOSHUA  ALEJANDRO ALBINO  VELASQUEZ</v>
      </c>
      <c r="Q643" s="81">
        <v>44454</v>
      </c>
      <c r="R643" s="50">
        <f t="shared" ca="1" si="53"/>
        <v>1</v>
      </c>
      <c r="S643" s="50">
        <f t="shared" ca="1" si="54"/>
        <v>6</v>
      </c>
      <c r="T643" s="50">
        <f t="shared" ca="1" si="55"/>
        <v>0</v>
      </c>
      <c r="U643" s="37" t="str">
        <f ca="1">IF(MATRIZ_PRINCIPAL_USUARIOS[[#This Row],[FECHA DE NACIMIENTO]]&gt;0,CONCATENATE(R643," AÑOS ",S643," MESES ",T643," DIAS "),"")</f>
        <v xml:space="preserve">1 AÑOS 6 MESES 0 DIAS </v>
      </c>
      <c r="V643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3" s="163" t="s">
        <v>129</v>
      </c>
      <c r="X643" s="37" t="s">
        <v>8</v>
      </c>
      <c r="Y643" s="37" t="s">
        <v>116</v>
      </c>
      <c r="Z643" s="37" t="s">
        <v>116</v>
      </c>
      <c r="AA643" s="37" t="s">
        <v>2496</v>
      </c>
      <c r="AB643" s="37" t="s">
        <v>2496</v>
      </c>
      <c r="AC643" s="37" t="s">
        <v>6512</v>
      </c>
      <c r="AD643" s="37"/>
      <c r="AE643" s="37" t="s">
        <v>6512</v>
      </c>
      <c r="AF643" s="37" t="s">
        <v>2496</v>
      </c>
      <c r="AG643" s="37" t="s">
        <v>2496</v>
      </c>
      <c r="AH643" s="37" t="s">
        <v>2496</v>
      </c>
      <c r="AI643" s="37" t="s">
        <v>2496</v>
      </c>
      <c r="AJ643" s="37" t="s">
        <v>2496</v>
      </c>
      <c r="AK643" s="37" t="s">
        <v>2496</v>
      </c>
      <c r="AL643" s="37" t="s">
        <v>2496</v>
      </c>
      <c r="AM643" s="37" t="s">
        <v>8</v>
      </c>
      <c r="AN643" s="37" t="s">
        <v>116</v>
      </c>
      <c r="AO643" s="37" t="s">
        <v>140</v>
      </c>
      <c r="AP643" s="37" t="s">
        <v>143</v>
      </c>
      <c r="AQ643" s="37" t="s">
        <v>151</v>
      </c>
      <c r="AR643" s="37" t="s">
        <v>4501</v>
      </c>
      <c r="AS643" s="37"/>
      <c r="AT643" s="37" t="s">
        <v>6799</v>
      </c>
      <c r="AU643" s="37">
        <v>3015931119</v>
      </c>
      <c r="AV643" s="37"/>
      <c r="AW643" s="37">
        <v>1</v>
      </c>
      <c r="AX643" s="37" t="s">
        <v>135</v>
      </c>
      <c r="AY643" s="37" t="s">
        <v>2496</v>
      </c>
      <c r="AZ643" s="58"/>
      <c r="BA643" s="37" t="s">
        <v>2495</v>
      </c>
      <c r="BB643" s="37" t="s">
        <v>2496</v>
      </c>
      <c r="BC643" s="37" t="s">
        <v>3654</v>
      </c>
      <c r="BD643" s="37"/>
      <c r="BE643" s="37" t="s">
        <v>2434</v>
      </c>
      <c r="BF643" s="37" t="s">
        <v>2</v>
      </c>
      <c r="BG643" s="37">
        <v>1023028261</v>
      </c>
      <c r="BH643" s="37" t="s">
        <v>3963</v>
      </c>
      <c r="BI643" s="37" t="s">
        <v>3742</v>
      </c>
      <c r="BJ643" s="37" t="s">
        <v>6475</v>
      </c>
      <c r="BK643" s="37" t="s">
        <v>6800</v>
      </c>
      <c r="BL643" s="81">
        <v>35825</v>
      </c>
      <c r="BM643" s="37" t="s">
        <v>8</v>
      </c>
      <c r="BN643" s="37" t="s">
        <v>116</v>
      </c>
      <c r="BO643" s="37" t="s">
        <v>116</v>
      </c>
      <c r="BP643" s="37" t="s">
        <v>2</v>
      </c>
      <c r="BQ643" s="37">
        <v>1023013001</v>
      </c>
      <c r="BR643" s="37" t="s">
        <v>3918</v>
      </c>
      <c r="BS643" s="81" t="s">
        <v>3848</v>
      </c>
      <c r="BT643" s="37" t="s">
        <v>4218</v>
      </c>
      <c r="BU643" s="37" t="s">
        <v>3822</v>
      </c>
      <c r="BV643" s="81">
        <v>35211</v>
      </c>
      <c r="BW643" s="50">
        <f t="shared" ca="1" si="57"/>
        <v>26</v>
      </c>
      <c r="BX643" s="62" t="s">
        <v>8</v>
      </c>
      <c r="BY643" s="62" t="s">
        <v>116</v>
      </c>
      <c r="BZ643" s="62" t="s">
        <v>116</v>
      </c>
      <c r="CA643" s="37" t="s">
        <v>2</v>
      </c>
      <c r="CB643" s="37">
        <v>1023028261</v>
      </c>
      <c r="CC643" s="37" t="s">
        <v>3963</v>
      </c>
      <c r="CD643" s="37" t="s">
        <v>3742</v>
      </c>
      <c r="CE643" s="37" t="s">
        <v>6475</v>
      </c>
      <c r="CF643" s="37" t="s">
        <v>6800</v>
      </c>
      <c r="CG643" s="81">
        <v>35825</v>
      </c>
      <c r="CH643" s="50">
        <f t="shared" ca="1" si="56"/>
        <v>25</v>
      </c>
      <c r="CI643" s="62" t="s">
        <v>8</v>
      </c>
      <c r="CJ643" s="62" t="s">
        <v>116</v>
      </c>
      <c r="CK643" s="62" t="s">
        <v>116</v>
      </c>
      <c r="CL643" s="37" t="s">
        <v>2444</v>
      </c>
      <c r="CM643" s="37" t="s">
        <v>2462</v>
      </c>
      <c r="CN643" s="37" t="s">
        <v>2495</v>
      </c>
      <c r="CO643" s="81"/>
      <c r="CP643" s="37" t="s">
        <v>2495</v>
      </c>
      <c r="CQ643" s="37" t="s">
        <v>2495</v>
      </c>
      <c r="CR643" s="37">
        <v>1</v>
      </c>
      <c r="CS643" s="37" t="s">
        <v>2495</v>
      </c>
      <c r="CT643" s="37" t="s">
        <v>4082</v>
      </c>
      <c r="CU643" s="37"/>
      <c r="CV643" s="37">
        <v>30</v>
      </c>
      <c r="CW643" s="37">
        <v>1455</v>
      </c>
      <c r="CX643" s="37">
        <v>36</v>
      </c>
      <c r="CY643" s="37"/>
      <c r="CZ643" s="37">
        <v>0</v>
      </c>
      <c r="DA643" s="37">
        <v>0</v>
      </c>
      <c r="DB643" s="37"/>
      <c r="DC64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43" s="37"/>
    </row>
    <row r="644" spans="1:108" ht="45" customHeight="1" x14ac:dyDescent="0.3">
      <c r="A644" s="50">
        <v>1117558241</v>
      </c>
      <c r="B644" s="37" t="s">
        <v>2427</v>
      </c>
      <c r="C644" s="81">
        <v>44852</v>
      </c>
      <c r="D644" s="81"/>
      <c r="E644" s="50" t="s">
        <v>6795</v>
      </c>
      <c r="F644" s="50"/>
      <c r="G644" s="50"/>
      <c r="H644" s="50" t="s">
        <v>4102</v>
      </c>
      <c r="I644" s="50" t="s">
        <v>6745</v>
      </c>
      <c r="J644" s="37" t="str">
        <f>VLOOKUP(MATRIZ_PRINCIPAL_USUARIOS[[#This Row],[DUPLA]],DUPLAS[],2,0)</f>
        <v>NIKOL MALES - ANDREA ROCIO</v>
      </c>
      <c r="K644" s="37" t="s">
        <v>1</v>
      </c>
      <c r="L644" s="37" t="s">
        <v>3938</v>
      </c>
      <c r="M644" s="37" t="s">
        <v>4026</v>
      </c>
      <c r="N644" s="37" t="s">
        <v>3822</v>
      </c>
      <c r="O644" s="37" t="s">
        <v>2672</v>
      </c>
      <c r="P644" s="37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LAURA LIZETH VARGAS VALENCIA</v>
      </c>
      <c r="Q644" s="81">
        <v>44745</v>
      </c>
      <c r="R644" s="50">
        <f t="shared" ca="1" si="53"/>
        <v>0</v>
      </c>
      <c r="S644" s="50">
        <f t="shared" ca="1" si="54"/>
        <v>8</v>
      </c>
      <c r="T644" s="50">
        <f t="shared" ca="1" si="55"/>
        <v>12</v>
      </c>
      <c r="U644" s="37" t="str">
        <f ca="1">IF(MATRIZ_PRINCIPAL_USUARIOS[[#This Row],[FECHA DE NACIMIENTO]]&gt;0,CONCATENATE(R644," AÑOS ",S644," MESES ",T644," DIAS "),"")</f>
        <v xml:space="preserve">0 AÑOS 8 MESES 12 DIAS </v>
      </c>
      <c r="V644" s="37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4" s="163" t="s">
        <v>130</v>
      </c>
      <c r="X644" s="37" t="s">
        <v>8</v>
      </c>
      <c r="Y644" s="37" t="s">
        <v>21</v>
      </c>
      <c r="Z644" s="37" t="s">
        <v>118</v>
      </c>
      <c r="AA644" s="37" t="s">
        <v>2495</v>
      </c>
      <c r="AB644" s="37" t="s">
        <v>2496</v>
      </c>
      <c r="AC644" s="37" t="s">
        <v>2496</v>
      </c>
      <c r="AD644" s="37"/>
      <c r="AE644" s="37" t="s">
        <v>6512</v>
      </c>
      <c r="AF644" s="37" t="s">
        <v>2496</v>
      </c>
      <c r="AG644" s="37" t="s">
        <v>2496</v>
      </c>
      <c r="AH644" s="37" t="s">
        <v>2496</v>
      </c>
      <c r="AI644" s="37" t="s">
        <v>2496</v>
      </c>
      <c r="AJ644" s="37" t="s">
        <v>2496</v>
      </c>
      <c r="AK644" s="37" t="s">
        <v>2496</v>
      </c>
      <c r="AL644" s="37" t="s">
        <v>2496</v>
      </c>
      <c r="AM644" s="37" t="s">
        <v>8</v>
      </c>
      <c r="AN644" s="37" t="s">
        <v>116</v>
      </c>
      <c r="AO644" s="37" t="s">
        <v>140</v>
      </c>
      <c r="AP644" s="37" t="s">
        <v>143</v>
      </c>
      <c r="AQ644" s="37" t="s">
        <v>151</v>
      </c>
      <c r="AR644" s="37" t="s">
        <v>4596</v>
      </c>
      <c r="AS644" s="37"/>
      <c r="AT644" s="37" t="s">
        <v>6801</v>
      </c>
      <c r="AU644" s="37">
        <v>3134831889</v>
      </c>
      <c r="AV644" s="37">
        <v>3222450143</v>
      </c>
      <c r="AW644" s="37">
        <v>1</v>
      </c>
      <c r="AX644" s="37" t="s">
        <v>135</v>
      </c>
      <c r="AY644" s="37" t="s">
        <v>2496</v>
      </c>
      <c r="AZ644" s="58"/>
      <c r="BA644" s="37" t="s">
        <v>2496</v>
      </c>
      <c r="BB644" s="37" t="s">
        <v>2496</v>
      </c>
      <c r="BC644" s="37" t="s">
        <v>3654</v>
      </c>
      <c r="BD644" s="37"/>
      <c r="BE644" s="37" t="s">
        <v>2434</v>
      </c>
      <c r="BF644" s="37" t="s">
        <v>2</v>
      </c>
      <c r="BG644" s="37">
        <v>40670181</v>
      </c>
      <c r="BH644" s="37" t="s">
        <v>6802</v>
      </c>
      <c r="BI644" s="37"/>
      <c r="BJ644" s="37" t="s">
        <v>2672</v>
      </c>
      <c r="BK644" s="37" t="s">
        <v>6803</v>
      </c>
      <c r="BL644" s="81">
        <v>31006</v>
      </c>
      <c r="BM644" s="37" t="s">
        <v>8</v>
      </c>
      <c r="BN644" s="37" t="s">
        <v>21</v>
      </c>
      <c r="BO644" s="37" t="s">
        <v>2725</v>
      </c>
      <c r="BP644" s="37" t="s">
        <v>2</v>
      </c>
      <c r="BQ644" s="37">
        <v>17644049</v>
      </c>
      <c r="BR644" s="37" t="s">
        <v>4023</v>
      </c>
      <c r="BS644" s="81"/>
      <c r="BT644" s="37" t="s">
        <v>3822</v>
      </c>
      <c r="BU644" s="37" t="s">
        <v>6804</v>
      </c>
      <c r="BV644" s="81">
        <v>25120</v>
      </c>
      <c r="BW644" s="50">
        <f t="shared" ca="1" si="57"/>
        <v>54</v>
      </c>
      <c r="BX644" s="62" t="s">
        <v>8</v>
      </c>
      <c r="BY644" s="62" t="s">
        <v>116</v>
      </c>
      <c r="BZ644" s="62" t="s">
        <v>116</v>
      </c>
      <c r="CA644" s="37" t="s">
        <v>2</v>
      </c>
      <c r="CB644" s="37">
        <v>40670181</v>
      </c>
      <c r="CC644" s="37" t="s">
        <v>6802</v>
      </c>
      <c r="CD644" s="37"/>
      <c r="CE644" s="37" t="s">
        <v>2672</v>
      </c>
      <c r="CF644" s="37" t="s">
        <v>6803</v>
      </c>
      <c r="CG644" s="81">
        <v>31006</v>
      </c>
      <c r="CH644" s="50">
        <f t="shared" ca="1" si="56"/>
        <v>38</v>
      </c>
      <c r="CI644" s="62" t="s">
        <v>8</v>
      </c>
      <c r="CJ644" s="62" t="s">
        <v>21</v>
      </c>
      <c r="CK644" s="62" t="s">
        <v>2725</v>
      </c>
      <c r="CL644" s="37" t="s">
        <v>2443</v>
      </c>
      <c r="CM644" s="37" t="s">
        <v>6816</v>
      </c>
      <c r="CN644" s="37" t="s">
        <v>2495</v>
      </c>
      <c r="CO644" s="81">
        <v>44852</v>
      </c>
      <c r="CP644" s="37" t="s">
        <v>2495</v>
      </c>
      <c r="CQ644" s="37" t="s">
        <v>2495</v>
      </c>
      <c r="CR644" s="37">
        <v>1</v>
      </c>
      <c r="CS644" s="37" t="s">
        <v>2496</v>
      </c>
      <c r="CT644" s="37" t="s">
        <v>4082</v>
      </c>
      <c r="CU644" s="37">
        <v>31</v>
      </c>
      <c r="CV644" s="37">
        <v>39</v>
      </c>
      <c r="CW644" s="37">
        <v>2670</v>
      </c>
      <c r="CX644" s="37">
        <v>48</v>
      </c>
      <c r="CY644" s="37" t="s">
        <v>2495</v>
      </c>
      <c r="CZ644" s="37">
        <v>3</v>
      </c>
      <c r="DA644" s="37">
        <v>3</v>
      </c>
      <c r="DB644" s="37"/>
      <c r="DC64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44" s="37"/>
    </row>
    <row r="645" spans="1:108" ht="45" customHeight="1" x14ac:dyDescent="0.3">
      <c r="A645" s="120">
        <v>1006666312</v>
      </c>
      <c r="B645" s="121" t="s">
        <v>2427</v>
      </c>
      <c r="C645" s="81">
        <v>44852</v>
      </c>
      <c r="D645" s="122"/>
      <c r="E645" s="120" t="s">
        <v>6805</v>
      </c>
      <c r="F645" s="120"/>
      <c r="G645" s="120"/>
      <c r="H645" s="120" t="s">
        <v>4102</v>
      </c>
      <c r="I645" s="120" t="s">
        <v>5619</v>
      </c>
      <c r="J645" s="121" t="str">
        <f>VLOOKUP(MATRIZ_PRINCIPAL_USUARIOS[[#This Row],[DUPLA]],DUPLAS[],2,0)</f>
        <v>PAOLA</v>
      </c>
      <c r="K645" s="121" t="s">
        <v>2</v>
      </c>
      <c r="L645" s="121" t="s">
        <v>6806</v>
      </c>
      <c r="M645" s="121" t="s">
        <v>3775</v>
      </c>
      <c r="N645" s="121" t="s">
        <v>4341</v>
      </c>
      <c r="O645" s="121" t="s">
        <v>6807</v>
      </c>
      <c r="P64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JULIETH  TATIANA CHARRY CLAROS</v>
      </c>
      <c r="Q645" s="122">
        <v>37050</v>
      </c>
      <c r="R645" s="120">
        <f t="shared" ca="1" si="53"/>
        <v>21</v>
      </c>
      <c r="S645" s="120">
        <f t="shared" ca="1" si="54"/>
        <v>9</v>
      </c>
      <c r="T645" s="120">
        <f t="shared" ca="1" si="55"/>
        <v>7</v>
      </c>
      <c r="U645" s="121" t="str">
        <f ca="1">IF(MATRIZ_PRINCIPAL_USUARIOS[[#This Row],[FECHA DE NACIMIENTO]]&gt;0,CONCATENATE(R645," AÑOS ",S645," MESES ",T645," DIAS "),"")</f>
        <v xml:space="preserve">21 AÑOS 9 MESES 7 DIAS </v>
      </c>
      <c r="V64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45" s="164" t="s">
        <v>130</v>
      </c>
      <c r="X645" s="121" t="s">
        <v>8</v>
      </c>
      <c r="Y645" s="121" t="s">
        <v>35</v>
      </c>
      <c r="Z645" s="121" t="s">
        <v>3256</v>
      </c>
      <c r="AA645" s="121" t="s">
        <v>2496</v>
      </c>
      <c r="AB645" s="121" t="s">
        <v>2496</v>
      </c>
      <c r="AC645" s="121" t="s">
        <v>2496</v>
      </c>
      <c r="AD645" s="121" t="s">
        <v>2496</v>
      </c>
      <c r="AE645" s="121" t="s">
        <v>2496</v>
      </c>
      <c r="AF645" s="121" t="s">
        <v>2496</v>
      </c>
      <c r="AG645" s="121" t="s">
        <v>2496</v>
      </c>
      <c r="AH645" s="121" t="s">
        <v>2496</v>
      </c>
      <c r="AI645" s="121" t="s">
        <v>2496</v>
      </c>
      <c r="AJ645" s="121" t="s">
        <v>2496</v>
      </c>
      <c r="AK645" s="121" t="s">
        <v>2496</v>
      </c>
      <c r="AL645" s="121" t="s">
        <v>2496</v>
      </c>
      <c r="AM645" s="121" t="s">
        <v>8</v>
      </c>
      <c r="AN645" s="121" t="s">
        <v>116</v>
      </c>
      <c r="AO645" s="121" t="s">
        <v>140</v>
      </c>
      <c r="AP645" s="121" t="s">
        <v>143</v>
      </c>
      <c r="AQ645" s="121" t="s">
        <v>151</v>
      </c>
      <c r="AR645" s="121" t="s">
        <v>4747</v>
      </c>
      <c r="AS645" s="121"/>
      <c r="AT645" s="121" t="s">
        <v>6808</v>
      </c>
      <c r="AU645" s="121">
        <v>3053120248</v>
      </c>
      <c r="AV645" s="121">
        <v>3123495495</v>
      </c>
      <c r="AW645" s="121">
        <v>1</v>
      </c>
      <c r="AX645" s="121" t="s">
        <v>135</v>
      </c>
      <c r="AY645" s="121" t="s">
        <v>2495</v>
      </c>
      <c r="AZ645" s="123" t="s">
        <v>3653</v>
      </c>
      <c r="BA645" s="121" t="s">
        <v>2496</v>
      </c>
      <c r="BB645" s="121" t="s">
        <v>2496</v>
      </c>
      <c r="BC645" s="121" t="s">
        <v>3607</v>
      </c>
      <c r="BD645" s="121" t="s">
        <v>2496</v>
      </c>
      <c r="BE645" s="121" t="s">
        <v>2437</v>
      </c>
      <c r="BF645" s="121" t="s">
        <v>2</v>
      </c>
      <c r="BG645" s="121">
        <v>1007099234</v>
      </c>
      <c r="BH645" s="121" t="s">
        <v>5979</v>
      </c>
      <c r="BI645" s="121" t="s">
        <v>3726</v>
      </c>
      <c r="BJ645" s="121" t="s">
        <v>5622</v>
      </c>
      <c r="BK645" s="121" t="s">
        <v>3730</v>
      </c>
      <c r="BL645" s="122">
        <v>36407</v>
      </c>
      <c r="BM645" s="121" t="s">
        <v>8</v>
      </c>
      <c r="BN645" s="121" t="s">
        <v>116</v>
      </c>
      <c r="BO645" s="121" t="s">
        <v>116</v>
      </c>
      <c r="BP645" s="121"/>
      <c r="BQ645" s="121"/>
      <c r="BR645" s="121"/>
      <c r="BS645" s="122"/>
      <c r="BT645" s="121"/>
      <c r="BU645" s="121"/>
      <c r="BV645" s="122"/>
      <c r="BW645" s="120" t="str">
        <f t="shared" si="57"/>
        <v/>
      </c>
      <c r="BX645" s="124"/>
      <c r="BY645" s="124"/>
      <c r="BZ645" s="124"/>
      <c r="CA645" s="121" t="s">
        <v>2</v>
      </c>
      <c r="CB645" s="121">
        <v>69026763</v>
      </c>
      <c r="CC645" s="121" t="s">
        <v>6702</v>
      </c>
      <c r="CD645" s="121" t="s">
        <v>4057</v>
      </c>
      <c r="CE645" s="121" t="s">
        <v>6807</v>
      </c>
      <c r="CF645" s="121" t="s">
        <v>6807</v>
      </c>
      <c r="CG645" s="122">
        <v>26980</v>
      </c>
      <c r="CH645" s="120">
        <f t="shared" ca="1" si="56"/>
        <v>49</v>
      </c>
      <c r="CI645" s="124" t="s">
        <v>8</v>
      </c>
      <c r="CJ645" s="124" t="s">
        <v>29</v>
      </c>
      <c r="CK645" s="124" t="s">
        <v>3389</v>
      </c>
      <c r="CL645" s="121" t="s">
        <v>2443</v>
      </c>
      <c r="CM645" s="121" t="s">
        <v>2457</v>
      </c>
      <c r="CN645" s="121" t="s">
        <v>2495</v>
      </c>
      <c r="CO645" s="122">
        <v>44848</v>
      </c>
      <c r="CP645" s="121" t="s">
        <v>2495</v>
      </c>
      <c r="CQ645" s="121"/>
      <c r="CR645" s="121"/>
      <c r="CS645" s="121"/>
      <c r="CT645" s="121"/>
      <c r="CU645" s="121"/>
      <c r="CV645" s="121"/>
      <c r="CW645" s="121"/>
      <c r="CX645" s="121"/>
      <c r="CY645" s="121"/>
      <c r="CZ645" s="121"/>
      <c r="DA645" s="121"/>
      <c r="DB645" s="121"/>
      <c r="DC645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45" s="121"/>
    </row>
    <row r="646" spans="1:108" ht="45" customHeight="1" x14ac:dyDescent="0.3">
      <c r="A646" s="120">
        <v>1073386805</v>
      </c>
      <c r="B646" s="121" t="s">
        <v>2427</v>
      </c>
      <c r="C646" s="122">
        <v>44852</v>
      </c>
      <c r="D646" s="122"/>
      <c r="E646" s="120" t="s">
        <v>6817</v>
      </c>
      <c r="F646" s="120"/>
      <c r="G646" s="120"/>
      <c r="H646" s="120" t="s">
        <v>4102</v>
      </c>
      <c r="I646" s="120" t="s">
        <v>7220</v>
      </c>
      <c r="J646" s="121" t="str">
        <f>VLOOKUP(MATRIZ_PRINCIPAL_USUARIOS[[#This Row],[DUPLA]],DUPLAS[],2,0)</f>
        <v>MONICA</v>
      </c>
      <c r="K646" s="121" t="s">
        <v>1</v>
      </c>
      <c r="L646" s="120" t="s">
        <v>6818</v>
      </c>
      <c r="M646" s="121" t="s">
        <v>3865</v>
      </c>
      <c r="N646" s="121" t="s">
        <v>3917</v>
      </c>
      <c r="O646" s="121" t="s">
        <v>6819</v>
      </c>
      <c r="P64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EMELY MARIANA MONROY CAÑON</v>
      </c>
      <c r="Q646" s="122">
        <v>44320</v>
      </c>
      <c r="R646" s="120">
        <f t="shared" ca="1" si="53"/>
        <v>1</v>
      </c>
      <c r="S646" s="120">
        <f t="shared" ca="1" si="54"/>
        <v>10</v>
      </c>
      <c r="T646" s="120">
        <f t="shared" ca="1" si="55"/>
        <v>11</v>
      </c>
      <c r="U646" s="121" t="str">
        <f ca="1">IF(MATRIZ_PRINCIPAL_USUARIOS[[#This Row],[FECHA DE NACIMIENTO]]&gt;0,CONCATENATE(R646," AÑOS ",S646," MESES ",T646," DIAS "),"")</f>
        <v xml:space="preserve">1 AÑOS 10 MESES 11 DIAS </v>
      </c>
      <c r="V64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6" s="121" t="s">
        <v>130</v>
      </c>
      <c r="X646" s="121" t="s">
        <v>8</v>
      </c>
      <c r="Y646" s="121" t="s">
        <v>116</v>
      </c>
      <c r="Z646" s="121" t="s">
        <v>116</v>
      </c>
      <c r="AA646" s="121" t="s">
        <v>2496</v>
      </c>
      <c r="AB646" s="121" t="s">
        <v>2496</v>
      </c>
      <c r="AC646" s="121" t="s">
        <v>2496</v>
      </c>
      <c r="AD646" s="121"/>
      <c r="AE646" s="121" t="s">
        <v>6512</v>
      </c>
      <c r="AF646" s="121" t="s">
        <v>2496</v>
      </c>
      <c r="AG646" s="121" t="s">
        <v>2496</v>
      </c>
      <c r="AH646" s="121" t="s">
        <v>2496</v>
      </c>
      <c r="AI646" s="121" t="s">
        <v>2496</v>
      </c>
      <c r="AJ646" s="121" t="s">
        <v>2496</v>
      </c>
      <c r="AK646" s="121" t="s">
        <v>2496</v>
      </c>
      <c r="AL646" s="121" t="s">
        <v>2496</v>
      </c>
      <c r="AM646" s="121" t="s">
        <v>8</v>
      </c>
      <c r="AN646" s="121" t="s">
        <v>116</v>
      </c>
      <c r="AO646" s="121" t="s">
        <v>140</v>
      </c>
      <c r="AP646" s="121" t="s">
        <v>143</v>
      </c>
      <c r="AQ646" s="121" t="s">
        <v>151</v>
      </c>
      <c r="AR646" s="121" t="s">
        <v>6251</v>
      </c>
      <c r="AS646" s="121"/>
      <c r="AT646" s="121" t="s">
        <v>6820</v>
      </c>
      <c r="AU646" s="121">
        <v>3118203998</v>
      </c>
      <c r="AV646" s="121"/>
      <c r="AW646" s="121">
        <v>1</v>
      </c>
      <c r="AX646" s="121" t="s">
        <v>135</v>
      </c>
      <c r="AY646" s="121" t="s">
        <v>2496</v>
      </c>
      <c r="AZ646" s="123"/>
      <c r="BA646" s="121" t="s">
        <v>2496</v>
      </c>
      <c r="BB646" s="121" t="s">
        <v>2496</v>
      </c>
      <c r="BC646" s="121" t="s">
        <v>3654</v>
      </c>
      <c r="BD646" s="121"/>
      <c r="BE646" s="121" t="s">
        <v>2434</v>
      </c>
      <c r="BF646" s="121" t="s">
        <v>2</v>
      </c>
      <c r="BG646" s="121">
        <v>1077148749</v>
      </c>
      <c r="BH646" s="121" t="s">
        <v>3951</v>
      </c>
      <c r="BI646" s="121" t="s">
        <v>3927</v>
      </c>
      <c r="BJ646" s="121" t="s">
        <v>6819</v>
      </c>
      <c r="BK646" s="121" t="s">
        <v>4065</v>
      </c>
      <c r="BL646" s="122">
        <v>35057</v>
      </c>
      <c r="BM646" s="121" t="s">
        <v>8</v>
      </c>
      <c r="BN646" s="121" t="s">
        <v>19</v>
      </c>
      <c r="BO646" s="121" t="s">
        <v>3065</v>
      </c>
      <c r="BP646" s="121" t="s">
        <v>2</v>
      </c>
      <c r="BQ646" s="121">
        <v>1073383791</v>
      </c>
      <c r="BR646" s="121" t="s">
        <v>3725</v>
      </c>
      <c r="BS646" s="122" t="s">
        <v>3947</v>
      </c>
      <c r="BT646" s="121" t="s">
        <v>3917</v>
      </c>
      <c r="BU646" s="121" t="s">
        <v>3836</v>
      </c>
      <c r="BV646" s="122">
        <v>35151</v>
      </c>
      <c r="BW646" s="120">
        <f t="shared" ca="1" si="57"/>
        <v>26</v>
      </c>
      <c r="BX646" s="124" t="s">
        <v>8</v>
      </c>
      <c r="BY646" s="62" t="s">
        <v>26</v>
      </c>
      <c r="BZ646" s="62" t="s">
        <v>3472</v>
      </c>
      <c r="CA646" s="121" t="s">
        <v>2</v>
      </c>
      <c r="CB646" s="121">
        <v>1077148749</v>
      </c>
      <c r="CC646" s="121" t="s">
        <v>3951</v>
      </c>
      <c r="CD646" s="121" t="s">
        <v>3927</v>
      </c>
      <c r="CE646" s="121" t="s">
        <v>6819</v>
      </c>
      <c r="CF646" s="121" t="s">
        <v>4065</v>
      </c>
      <c r="CG646" s="122">
        <v>35057</v>
      </c>
      <c r="CH646" s="120">
        <f t="shared" ca="1" si="56"/>
        <v>27</v>
      </c>
      <c r="CI646" s="124" t="s">
        <v>8</v>
      </c>
      <c r="CJ646" s="124" t="s">
        <v>19</v>
      </c>
      <c r="CK646" s="124" t="s">
        <v>3065</v>
      </c>
      <c r="CL646" s="121" t="s">
        <v>2443</v>
      </c>
      <c r="CM646" s="121" t="s">
        <v>2468</v>
      </c>
      <c r="CN646" s="121" t="s">
        <v>2495</v>
      </c>
      <c r="CO646" s="122">
        <v>44852</v>
      </c>
      <c r="CP646" s="121" t="s">
        <v>2495</v>
      </c>
      <c r="CQ646" s="121" t="s">
        <v>2495</v>
      </c>
      <c r="CR646" s="121">
        <v>2</v>
      </c>
      <c r="CS646" s="121" t="s">
        <v>2496</v>
      </c>
      <c r="CT646" s="121" t="s">
        <v>4082</v>
      </c>
      <c r="CU646" s="121"/>
      <c r="CV646" s="121">
        <v>39</v>
      </c>
      <c r="CW646" s="121">
        <v>3350</v>
      </c>
      <c r="CX646" s="121">
        <v>52</v>
      </c>
      <c r="CY646" s="121" t="s">
        <v>2496</v>
      </c>
      <c r="CZ646" s="121">
        <v>6</v>
      </c>
      <c r="DA646" s="121">
        <v>17</v>
      </c>
      <c r="DB646" s="121"/>
      <c r="DC646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46" s="121"/>
    </row>
    <row r="647" spans="1:108" ht="45" customHeight="1" x14ac:dyDescent="0.3">
      <c r="A647" s="120">
        <v>1243763085</v>
      </c>
      <c r="B647" s="121" t="s">
        <v>2427</v>
      </c>
      <c r="C647" s="122">
        <v>44853</v>
      </c>
      <c r="D647" s="122"/>
      <c r="E647" s="120"/>
      <c r="F647" s="120"/>
      <c r="G647" s="120"/>
      <c r="H647" s="120" t="s">
        <v>4102</v>
      </c>
      <c r="I647" s="120" t="s">
        <v>6114</v>
      </c>
      <c r="J647" s="121" t="str">
        <f>VLOOKUP(MATRIZ_PRINCIPAL_USUARIOS[[#This Row],[DUPLA]],DUPLAS[],2,0)</f>
        <v>ANDREA ROJAS - TATIANA</v>
      </c>
      <c r="K647" s="121" t="s">
        <v>1</v>
      </c>
      <c r="L647" s="121" t="s">
        <v>6821</v>
      </c>
      <c r="M647" s="121" t="s">
        <v>3768</v>
      </c>
      <c r="N647" s="121" t="s">
        <v>3771</v>
      </c>
      <c r="O647" s="121" t="s">
        <v>3808</v>
      </c>
      <c r="P64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ELAINE JULIANA DIAZ PEREZ</v>
      </c>
      <c r="Q647" s="122">
        <v>44687</v>
      </c>
      <c r="R647" s="120">
        <f t="shared" ca="1" si="53"/>
        <v>0</v>
      </c>
      <c r="S647" s="120">
        <f t="shared" ca="1" si="54"/>
        <v>10</v>
      </c>
      <c r="T647" s="120">
        <f t="shared" ca="1" si="55"/>
        <v>9</v>
      </c>
      <c r="U647" s="121" t="str">
        <f ca="1">IF(MATRIZ_PRINCIPAL_USUARIOS[[#This Row],[FECHA DE NACIMIENTO]]&gt;0,CONCATENATE(R647," AÑOS ",S647," MESES ",T647," DIAS "),"")</f>
        <v xml:space="preserve">0 AÑOS 10 MESES 9 DIAS </v>
      </c>
      <c r="V64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7" s="164" t="s">
        <v>130</v>
      </c>
      <c r="X647" s="121" t="s">
        <v>8</v>
      </c>
      <c r="Y647" s="121" t="s">
        <v>116</v>
      </c>
      <c r="Z647" s="121" t="s">
        <v>116</v>
      </c>
      <c r="AA647" s="121" t="s">
        <v>2496</v>
      </c>
      <c r="AB647" s="121" t="s">
        <v>2496</v>
      </c>
      <c r="AC647" s="121" t="s">
        <v>6512</v>
      </c>
      <c r="AD647" s="121" t="s">
        <v>2518</v>
      </c>
      <c r="AE647" s="121" t="s">
        <v>6512</v>
      </c>
      <c r="AF647" s="121" t="s">
        <v>2496</v>
      </c>
      <c r="AG647" s="121" t="s">
        <v>2496</v>
      </c>
      <c r="AH647" s="121" t="s">
        <v>2496</v>
      </c>
      <c r="AI647" s="121" t="s">
        <v>2496</v>
      </c>
      <c r="AJ647" s="121" t="s">
        <v>2496</v>
      </c>
      <c r="AK647" s="121" t="s">
        <v>2496</v>
      </c>
      <c r="AL647" s="121" t="s">
        <v>2496</v>
      </c>
      <c r="AM647" s="121" t="s">
        <v>8</v>
      </c>
      <c r="AN647" s="121" t="s">
        <v>116</v>
      </c>
      <c r="AO647" s="121" t="s">
        <v>140</v>
      </c>
      <c r="AP647" s="121" t="s">
        <v>143</v>
      </c>
      <c r="AQ647" s="121" t="s">
        <v>151</v>
      </c>
      <c r="AR647" s="121" t="s">
        <v>6324</v>
      </c>
      <c r="AS647" s="121"/>
      <c r="AT647" s="121" t="s">
        <v>6822</v>
      </c>
      <c r="AU647" s="121">
        <v>3224756679</v>
      </c>
      <c r="AV647" s="121"/>
      <c r="AW647" s="121">
        <v>1</v>
      </c>
      <c r="AX647" s="121" t="s">
        <v>135</v>
      </c>
      <c r="AY647" s="121" t="s">
        <v>2495</v>
      </c>
      <c r="AZ647" s="123" t="s">
        <v>3605</v>
      </c>
      <c r="BA647" s="121" t="s">
        <v>2496</v>
      </c>
      <c r="BB647" s="121" t="s">
        <v>2496</v>
      </c>
      <c r="BC647" s="121" t="s">
        <v>3607</v>
      </c>
      <c r="BD647" s="121" t="s">
        <v>2496</v>
      </c>
      <c r="BE647" s="121" t="s">
        <v>2434</v>
      </c>
      <c r="BF647" s="121" t="s">
        <v>2</v>
      </c>
      <c r="BG647" s="121">
        <v>1016592535</v>
      </c>
      <c r="BH647" s="121" t="s">
        <v>4664</v>
      </c>
      <c r="BI647" s="121" t="s">
        <v>3696</v>
      </c>
      <c r="BJ647" s="121" t="s">
        <v>3771</v>
      </c>
      <c r="BK647" s="121" t="s">
        <v>3808</v>
      </c>
      <c r="BL647" s="122">
        <v>38035</v>
      </c>
      <c r="BM647" s="121" t="s">
        <v>8</v>
      </c>
      <c r="BN647" s="121" t="s">
        <v>116</v>
      </c>
      <c r="BO647" s="121" t="s">
        <v>116</v>
      </c>
      <c r="BP647" s="121"/>
      <c r="BQ647" s="121"/>
      <c r="BR647" s="121"/>
      <c r="BS647" s="122"/>
      <c r="BT647" s="121"/>
      <c r="BU647" s="121"/>
      <c r="BV647" s="122"/>
      <c r="BW647" s="120" t="str">
        <f t="shared" si="57"/>
        <v/>
      </c>
      <c r="BX647" s="124"/>
      <c r="BY647" s="124"/>
      <c r="BZ647" s="124"/>
      <c r="CA647" s="121" t="s">
        <v>2</v>
      </c>
      <c r="CB647" s="121">
        <v>1016592535</v>
      </c>
      <c r="CC647" s="121" t="s">
        <v>3932</v>
      </c>
      <c r="CD647" s="121" t="s">
        <v>3696</v>
      </c>
      <c r="CE647" s="121" t="s">
        <v>3771</v>
      </c>
      <c r="CF647" s="121" t="s">
        <v>3808</v>
      </c>
      <c r="CG647" s="122">
        <v>38035</v>
      </c>
      <c r="CH647" s="120">
        <f t="shared" ca="1" si="56"/>
        <v>19</v>
      </c>
      <c r="CI647" s="124" t="s">
        <v>8</v>
      </c>
      <c r="CJ647" s="124" t="s">
        <v>116</v>
      </c>
      <c r="CK647" s="124" t="s">
        <v>116</v>
      </c>
      <c r="CL647" s="121" t="s">
        <v>2444</v>
      </c>
      <c r="CM647" s="121" t="s">
        <v>6600</v>
      </c>
      <c r="CN647" s="121" t="s">
        <v>2495</v>
      </c>
      <c r="CO647" s="122">
        <v>44873</v>
      </c>
      <c r="CP647" s="121" t="s">
        <v>2495</v>
      </c>
      <c r="CQ647" s="121" t="s">
        <v>2495</v>
      </c>
      <c r="CR647" s="121" t="s">
        <v>4062</v>
      </c>
      <c r="CS647" s="121" t="s">
        <v>2496</v>
      </c>
      <c r="CT647" s="121" t="s">
        <v>4062</v>
      </c>
      <c r="CU647" s="121">
        <v>39.5</v>
      </c>
      <c r="CV647" s="121">
        <v>36</v>
      </c>
      <c r="CW647" s="121">
        <v>2045</v>
      </c>
      <c r="CX647" s="121">
        <v>46</v>
      </c>
      <c r="CY647" s="121" t="s">
        <v>4062</v>
      </c>
      <c r="CZ647" s="121">
        <v>6</v>
      </c>
      <c r="DA647" s="121">
        <v>6</v>
      </c>
      <c r="DB647" s="121">
        <v>36</v>
      </c>
      <c r="DC64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47" s="121"/>
    </row>
    <row r="648" spans="1:108" ht="45" customHeight="1" x14ac:dyDescent="0.3">
      <c r="A648" s="120">
        <v>1028673639</v>
      </c>
      <c r="B648" s="121" t="s">
        <v>2427</v>
      </c>
      <c r="C648" s="122">
        <v>44859</v>
      </c>
      <c r="D648" s="122"/>
      <c r="E648" s="120"/>
      <c r="F648" s="120"/>
      <c r="G648" s="120"/>
      <c r="H648" s="120" t="s">
        <v>4102</v>
      </c>
      <c r="I648" s="120" t="s">
        <v>6747</v>
      </c>
      <c r="J648" s="121" t="str">
        <f>VLOOKUP(MATRIZ_PRINCIPAL_USUARIOS[[#This Row],[DUPLA]],DUPLAS[],2,0)</f>
        <v>EMILCE SANCHEZ - MARTHA PACASUCA</v>
      </c>
      <c r="K648" s="121" t="s">
        <v>1</v>
      </c>
      <c r="L648" s="121" t="s">
        <v>6158</v>
      </c>
      <c r="M648" s="121" t="s">
        <v>3696</v>
      </c>
      <c r="N648" s="121" t="s">
        <v>4251</v>
      </c>
      <c r="O648" s="121" t="s">
        <v>4605</v>
      </c>
      <c r="P648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MAIRA SOFIA RAMIREZ  PALACIOS </v>
      </c>
      <c r="Q648" s="122">
        <v>43374</v>
      </c>
      <c r="R648" s="120">
        <f t="shared" ca="1" si="53"/>
        <v>4</v>
      </c>
      <c r="S648" s="120">
        <f t="shared" ca="1" si="54"/>
        <v>5</v>
      </c>
      <c r="T648" s="120">
        <f t="shared" ca="1" si="55"/>
        <v>14</v>
      </c>
      <c r="U648" s="121" t="str">
        <f ca="1">IF(MATRIZ_PRINCIPAL_USUARIOS[[#This Row],[FECHA DE NACIMIENTO]]&gt;0,CONCATENATE(R648," AÑOS ",S648," MESES ",T648," DIAS "),"")</f>
        <v xml:space="preserve">4 AÑOS 5 MESES 14 DIAS </v>
      </c>
      <c r="V648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8" s="121" t="s">
        <v>130</v>
      </c>
      <c r="X648" s="121" t="s">
        <v>8</v>
      </c>
      <c r="Y648" s="121" t="s">
        <v>116</v>
      </c>
      <c r="Z648" s="121" t="s">
        <v>116</v>
      </c>
      <c r="AA648" s="121" t="s">
        <v>2496</v>
      </c>
      <c r="AB648" s="121" t="s">
        <v>2496</v>
      </c>
      <c r="AC648" s="121" t="s">
        <v>4082</v>
      </c>
      <c r="AD648" s="121" t="s">
        <v>2518</v>
      </c>
      <c r="AE648" s="121" t="s">
        <v>4082</v>
      </c>
      <c r="AF648" s="121" t="s">
        <v>2496</v>
      </c>
      <c r="AG648" s="121" t="s">
        <v>2496</v>
      </c>
      <c r="AH648" s="121" t="s">
        <v>2496</v>
      </c>
      <c r="AI648" s="121" t="s">
        <v>2496</v>
      </c>
      <c r="AJ648" s="121" t="s">
        <v>2496</v>
      </c>
      <c r="AK648" s="121" t="s">
        <v>2496</v>
      </c>
      <c r="AL648" s="121" t="s">
        <v>2496</v>
      </c>
      <c r="AM648" s="121" t="s">
        <v>8</v>
      </c>
      <c r="AN648" s="121" t="s">
        <v>116</v>
      </c>
      <c r="AO648" s="121" t="s">
        <v>140</v>
      </c>
      <c r="AP648" s="121" t="s">
        <v>143</v>
      </c>
      <c r="AQ648" s="121" t="s">
        <v>151</v>
      </c>
      <c r="AR648" s="121" t="s">
        <v>5881</v>
      </c>
      <c r="AS648" s="121"/>
      <c r="AT648" s="121"/>
      <c r="AU648" s="121"/>
      <c r="AV648" s="121">
        <v>3160427672</v>
      </c>
      <c r="AW648" s="121">
        <v>1</v>
      </c>
      <c r="AX648" s="121" t="s">
        <v>133</v>
      </c>
      <c r="AY648" s="121" t="s">
        <v>2495</v>
      </c>
      <c r="AZ648" s="123" t="s">
        <v>3597</v>
      </c>
      <c r="BA648" s="121" t="s">
        <v>2496</v>
      </c>
      <c r="BB648" s="121" t="s">
        <v>2496</v>
      </c>
      <c r="BC648" s="121" t="s">
        <v>3613</v>
      </c>
      <c r="BD648" s="121"/>
      <c r="BE648" s="121" t="s">
        <v>2438</v>
      </c>
      <c r="BF648" s="121" t="s">
        <v>2</v>
      </c>
      <c r="BG648" s="121">
        <v>1076019181</v>
      </c>
      <c r="BH648" s="121" t="s">
        <v>4244</v>
      </c>
      <c r="BI648" s="121"/>
      <c r="BJ648" s="121" t="s">
        <v>4615</v>
      </c>
      <c r="BK648" s="121" t="s">
        <v>4605</v>
      </c>
      <c r="BL648" s="122"/>
      <c r="BM648" s="121" t="s">
        <v>8</v>
      </c>
      <c r="BN648" s="121" t="s">
        <v>116</v>
      </c>
      <c r="BO648" s="121" t="s">
        <v>116</v>
      </c>
      <c r="BP648" s="121" t="s">
        <v>2</v>
      </c>
      <c r="BQ648" s="121">
        <v>1003780261</v>
      </c>
      <c r="BR648" s="121" t="s">
        <v>3931</v>
      </c>
      <c r="BS648" s="122" t="s">
        <v>4313</v>
      </c>
      <c r="BT648" s="121" t="s">
        <v>3887</v>
      </c>
      <c r="BU648" s="121" t="s">
        <v>3887</v>
      </c>
      <c r="BV648" s="122"/>
      <c r="BW648" s="120" t="str">
        <f t="shared" si="57"/>
        <v/>
      </c>
      <c r="BX648" s="124" t="s">
        <v>8</v>
      </c>
      <c r="BY648" s="124" t="s">
        <v>116</v>
      </c>
      <c r="BZ648" s="124"/>
      <c r="CA648" s="121" t="s">
        <v>2</v>
      </c>
      <c r="CB648" s="121">
        <v>1077444559</v>
      </c>
      <c r="CC648" s="121" t="s">
        <v>6833</v>
      </c>
      <c r="CD648" s="121"/>
      <c r="CE648" s="121" t="s">
        <v>4093</v>
      </c>
      <c r="CF648" s="121" t="s">
        <v>4114</v>
      </c>
      <c r="CG648" s="122">
        <v>32767</v>
      </c>
      <c r="CH648" s="120">
        <f t="shared" ca="1" si="56"/>
        <v>33</v>
      </c>
      <c r="CI648" s="124" t="s">
        <v>8</v>
      </c>
      <c r="CJ648" s="124" t="s">
        <v>25</v>
      </c>
      <c r="CK648" s="124" t="s">
        <v>2676</v>
      </c>
      <c r="CL648" s="121" t="s">
        <v>2443</v>
      </c>
      <c r="CM648" s="121" t="s">
        <v>2457</v>
      </c>
      <c r="CN648" s="121" t="s">
        <v>2495</v>
      </c>
      <c r="CO648" s="122">
        <v>44858</v>
      </c>
      <c r="CP648" s="121" t="s">
        <v>2495</v>
      </c>
      <c r="CQ648" s="121" t="s">
        <v>2495</v>
      </c>
      <c r="CR648" s="121"/>
      <c r="CS648" s="121" t="s">
        <v>2496</v>
      </c>
      <c r="CT648" s="121"/>
      <c r="CU648" s="121"/>
      <c r="CV648" s="121"/>
      <c r="CW648" s="121">
        <v>3080</v>
      </c>
      <c r="CX648" s="121">
        <v>53</v>
      </c>
      <c r="CY648" s="121"/>
      <c r="CZ648" s="121">
        <v>6</v>
      </c>
      <c r="DA648" s="121"/>
      <c r="DB648" s="121"/>
      <c r="DC648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48" s="121"/>
    </row>
    <row r="649" spans="1:108" ht="45" customHeight="1" x14ac:dyDescent="0.3">
      <c r="A649" s="120">
        <v>1233514915</v>
      </c>
      <c r="B649" s="121" t="s">
        <v>2427</v>
      </c>
      <c r="C649" s="122">
        <v>44859</v>
      </c>
      <c r="D649" s="122"/>
      <c r="E649" s="120"/>
      <c r="F649" s="120"/>
      <c r="G649" s="120"/>
      <c r="H649" s="120" t="s">
        <v>4102</v>
      </c>
      <c r="I649" s="120" t="s">
        <v>6747</v>
      </c>
      <c r="J649" s="121" t="str">
        <f>VLOOKUP(MATRIZ_PRINCIPAL_USUARIOS[[#This Row],[DUPLA]],DUPLAS[],2,0)</f>
        <v>EMILCE SANCHEZ - MARTHA PACASUCA</v>
      </c>
      <c r="K649" s="121" t="s">
        <v>1</v>
      </c>
      <c r="L649" s="121" t="s">
        <v>6160</v>
      </c>
      <c r="M649" s="121" t="s">
        <v>6839</v>
      </c>
      <c r="N649" s="121" t="s">
        <v>4087</v>
      </c>
      <c r="O649" s="121" t="s">
        <v>6840</v>
      </c>
      <c r="P649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RAFAEL KALEHT MEDINA  LLORIS</v>
      </c>
      <c r="Q649" s="122">
        <v>43304</v>
      </c>
      <c r="R649" s="120">
        <f t="shared" ca="1" si="53"/>
        <v>4</v>
      </c>
      <c r="S649" s="120">
        <f t="shared" ca="1" si="54"/>
        <v>7</v>
      </c>
      <c r="T649" s="120">
        <f t="shared" ca="1" si="55"/>
        <v>20</v>
      </c>
      <c r="U649" s="121" t="str">
        <f ca="1">IF(MATRIZ_PRINCIPAL_USUARIOS[[#This Row],[FECHA DE NACIMIENTO]]&gt;0,CONCATENATE(R649," AÑOS ",S649," MESES ",T649," DIAS "),"")</f>
        <v xml:space="preserve">4 AÑOS 7 MESES 20 DIAS </v>
      </c>
      <c r="V649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49" s="121" t="s">
        <v>129</v>
      </c>
      <c r="X649" s="121" t="s">
        <v>8</v>
      </c>
      <c r="Y649" s="121" t="s">
        <v>116</v>
      </c>
      <c r="Z649" s="121" t="s">
        <v>116</v>
      </c>
      <c r="AA649" s="121" t="s">
        <v>2496</v>
      </c>
      <c r="AB649" s="121" t="s">
        <v>2496</v>
      </c>
      <c r="AC649" s="121" t="s">
        <v>4082</v>
      </c>
      <c r="AD649" s="121" t="s">
        <v>2518</v>
      </c>
      <c r="AE649" s="121" t="s">
        <v>4082</v>
      </c>
      <c r="AF649" s="121" t="s">
        <v>2496</v>
      </c>
      <c r="AG649" s="121" t="s">
        <v>2496</v>
      </c>
      <c r="AH649" s="121" t="s">
        <v>2496</v>
      </c>
      <c r="AI649" s="121" t="s">
        <v>2496</v>
      </c>
      <c r="AJ649" s="121" t="s">
        <v>2496</v>
      </c>
      <c r="AK649" s="121" t="s">
        <v>2496</v>
      </c>
      <c r="AL649" s="121" t="s">
        <v>2496</v>
      </c>
      <c r="AM649" s="121" t="s">
        <v>8</v>
      </c>
      <c r="AN649" s="121" t="s">
        <v>116</v>
      </c>
      <c r="AO649" s="121" t="s">
        <v>140</v>
      </c>
      <c r="AP649" s="121" t="s">
        <v>143</v>
      </c>
      <c r="AQ649" s="121" t="s">
        <v>151</v>
      </c>
      <c r="AR649" s="121" t="s">
        <v>5881</v>
      </c>
      <c r="AS649" s="121"/>
      <c r="AT649" s="121" t="s">
        <v>6716</v>
      </c>
      <c r="AU649" s="121"/>
      <c r="AV649" s="121">
        <v>3209389740</v>
      </c>
      <c r="AW649" s="121">
        <v>1</v>
      </c>
      <c r="AX649" s="121" t="s">
        <v>135</v>
      </c>
      <c r="AY649" s="121" t="s">
        <v>2495</v>
      </c>
      <c r="AZ649" s="123" t="s">
        <v>3592</v>
      </c>
      <c r="BA649" s="121" t="s">
        <v>2496</v>
      </c>
      <c r="BB649" s="121" t="s">
        <v>2496</v>
      </c>
      <c r="BC649" s="121"/>
      <c r="BD649" s="121"/>
      <c r="BE649" s="121" t="s">
        <v>2434</v>
      </c>
      <c r="BF649" s="121" t="s">
        <v>2</v>
      </c>
      <c r="BG649" s="121">
        <v>1078576316</v>
      </c>
      <c r="BH649" s="121" t="s">
        <v>4054</v>
      </c>
      <c r="BI649" s="121" t="s">
        <v>4033</v>
      </c>
      <c r="BJ649" s="121" t="s">
        <v>6840</v>
      </c>
      <c r="BK649" s="121" t="s">
        <v>6841</v>
      </c>
      <c r="BL649" s="122">
        <v>31384</v>
      </c>
      <c r="BM649" s="121" t="s">
        <v>8</v>
      </c>
      <c r="BN649" s="121" t="s">
        <v>25</v>
      </c>
      <c r="BO649" s="121"/>
      <c r="BP649" s="121"/>
      <c r="BQ649" s="121"/>
      <c r="BR649" s="121"/>
      <c r="BS649" s="122"/>
      <c r="BT649" s="121"/>
      <c r="BU649" s="121"/>
      <c r="BV649" s="122"/>
      <c r="BW649" s="120" t="str">
        <f t="shared" si="57"/>
        <v/>
      </c>
      <c r="BX649" s="124"/>
      <c r="BY649" s="124"/>
      <c r="BZ649" s="124"/>
      <c r="CA649" s="121" t="s">
        <v>2</v>
      </c>
      <c r="CB649" s="121">
        <v>1078576316</v>
      </c>
      <c r="CC649" s="121" t="s">
        <v>4054</v>
      </c>
      <c r="CD649" s="121" t="s">
        <v>4033</v>
      </c>
      <c r="CE649" s="121" t="s">
        <v>6840</v>
      </c>
      <c r="CF649" s="121" t="s">
        <v>6841</v>
      </c>
      <c r="CG649" s="122">
        <v>31384</v>
      </c>
      <c r="CH649" s="120">
        <f t="shared" ca="1" si="56"/>
        <v>37</v>
      </c>
      <c r="CI649" s="124" t="s">
        <v>8</v>
      </c>
      <c r="CJ649" s="124" t="s">
        <v>25</v>
      </c>
      <c r="CK649" s="124"/>
      <c r="CL649" s="121" t="s">
        <v>2443</v>
      </c>
      <c r="CM649" s="121" t="s">
        <v>2457</v>
      </c>
      <c r="CN649" s="121" t="s">
        <v>2495</v>
      </c>
      <c r="CO649" s="122">
        <v>44858</v>
      </c>
      <c r="CP649" s="121" t="s">
        <v>2495</v>
      </c>
      <c r="CQ649" s="121" t="s">
        <v>2495</v>
      </c>
      <c r="CR649" s="121"/>
      <c r="CS649" s="121" t="s">
        <v>2496</v>
      </c>
      <c r="CT649" s="121"/>
      <c r="CU649" s="121"/>
      <c r="CV649" s="121"/>
      <c r="CW649" s="121">
        <v>3050</v>
      </c>
      <c r="CX649" s="121">
        <v>51</v>
      </c>
      <c r="CY649" s="121"/>
      <c r="CZ649" s="121">
        <v>6</v>
      </c>
      <c r="DA649" s="121"/>
      <c r="DB649" s="121"/>
      <c r="DC649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49" s="121"/>
    </row>
    <row r="650" spans="1:108" ht="45" customHeight="1" x14ac:dyDescent="0.3">
      <c r="A650" s="120">
        <v>1011331108</v>
      </c>
      <c r="B650" s="121" t="s">
        <v>2427</v>
      </c>
      <c r="C650" s="122">
        <v>44859</v>
      </c>
      <c r="D650" s="122"/>
      <c r="E650" s="120"/>
      <c r="F650" s="120"/>
      <c r="G650" s="120"/>
      <c r="H650" s="120" t="s">
        <v>4102</v>
      </c>
      <c r="I650" s="120" t="s">
        <v>6114</v>
      </c>
      <c r="J650" s="121" t="str">
        <f>VLOOKUP(MATRIZ_PRINCIPAL_USUARIOS[[#This Row],[DUPLA]],DUPLAS[],2,0)</f>
        <v>ANDREA ROJAS - TATIANA</v>
      </c>
      <c r="K650" s="121" t="s">
        <v>1</v>
      </c>
      <c r="L650" s="121" t="s">
        <v>4198</v>
      </c>
      <c r="M650" s="121" t="s">
        <v>3749</v>
      </c>
      <c r="N650" s="121" t="s">
        <v>4485</v>
      </c>
      <c r="O650" s="121" t="s">
        <v>6526</v>
      </c>
      <c r="P650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DANNA  ISABELLA BEJARANO VANEGAS </v>
      </c>
      <c r="Q650" s="122">
        <v>44021</v>
      </c>
      <c r="R650" s="120">
        <f t="shared" ca="1" si="53"/>
        <v>2</v>
      </c>
      <c r="S650" s="120">
        <f t="shared" ca="1" si="54"/>
        <v>8</v>
      </c>
      <c r="T650" s="120">
        <f t="shared" ca="1" si="55"/>
        <v>6</v>
      </c>
      <c r="U650" s="121" t="str">
        <f ca="1">IF(MATRIZ_PRINCIPAL_USUARIOS[[#This Row],[FECHA DE NACIMIENTO]]&gt;0,CONCATENATE(R650," AÑOS ",S650," MESES ",T650," DIAS "),"")</f>
        <v xml:space="preserve">2 AÑOS 8 MESES 6 DIAS </v>
      </c>
      <c r="V650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50" s="121" t="s">
        <v>130</v>
      </c>
      <c r="X650" s="121" t="s">
        <v>8</v>
      </c>
      <c r="Y650" s="121" t="s">
        <v>116</v>
      </c>
      <c r="Z650" s="121" t="s">
        <v>116</v>
      </c>
      <c r="AA650" s="121" t="s">
        <v>2496</v>
      </c>
      <c r="AB650" s="121" t="s">
        <v>2496</v>
      </c>
      <c r="AC650" s="121" t="s">
        <v>2496</v>
      </c>
      <c r="AD650" s="121" t="s">
        <v>2518</v>
      </c>
      <c r="AE650" s="121" t="s">
        <v>2496</v>
      </c>
      <c r="AF650" s="121" t="s">
        <v>2496</v>
      </c>
      <c r="AG650" s="121" t="s">
        <v>2496</v>
      </c>
      <c r="AH650" s="121" t="s">
        <v>2496</v>
      </c>
      <c r="AI650" s="121" t="s">
        <v>2496</v>
      </c>
      <c r="AJ650" s="121" t="s">
        <v>2496</v>
      </c>
      <c r="AK650" s="121" t="s">
        <v>2496</v>
      </c>
      <c r="AL650" s="121" t="s">
        <v>2496</v>
      </c>
      <c r="AM650" s="121" t="s">
        <v>8</v>
      </c>
      <c r="AN650" s="121" t="s">
        <v>116</v>
      </c>
      <c r="AO650" s="121" t="s">
        <v>140</v>
      </c>
      <c r="AP650" s="121" t="s">
        <v>143</v>
      </c>
      <c r="AQ650" s="121" t="s">
        <v>151</v>
      </c>
      <c r="AR650" s="121" t="s">
        <v>6842</v>
      </c>
      <c r="AS650" s="121"/>
      <c r="AT650" s="121" t="s">
        <v>6843</v>
      </c>
      <c r="AU650" s="121">
        <v>3053109966</v>
      </c>
      <c r="AV650" s="121">
        <v>3102400161</v>
      </c>
      <c r="AW650" s="121">
        <v>1</v>
      </c>
      <c r="AX650" s="121" t="s">
        <v>135</v>
      </c>
      <c r="AY650" s="121" t="s">
        <v>2496</v>
      </c>
      <c r="AZ650" s="123"/>
      <c r="BA650" s="121" t="s">
        <v>2496</v>
      </c>
      <c r="BB650" s="121" t="s">
        <v>2496</v>
      </c>
      <c r="BC650" s="121" t="s">
        <v>3654</v>
      </c>
      <c r="BD650" s="121"/>
      <c r="BE650" s="121" t="s">
        <v>2440</v>
      </c>
      <c r="BF650" s="121" t="s">
        <v>2</v>
      </c>
      <c r="BG650" s="121">
        <v>51679391</v>
      </c>
      <c r="BH650" s="121" t="s">
        <v>6702</v>
      </c>
      <c r="BI650" s="121" t="s">
        <v>3946</v>
      </c>
      <c r="BJ650" s="121"/>
      <c r="BK650" s="121" t="s">
        <v>6526</v>
      </c>
      <c r="BL650" s="122">
        <v>19242</v>
      </c>
      <c r="BM650" s="121" t="s">
        <v>8</v>
      </c>
      <c r="BN650" s="121" t="s">
        <v>116</v>
      </c>
      <c r="BO650" s="121" t="s">
        <v>116</v>
      </c>
      <c r="BP650" s="121"/>
      <c r="BQ650" s="121"/>
      <c r="BR650" s="121"/>
      <c r="BS650" s="122"/>
      <c r="BT650" s="121"/>
      <c r="BU650" s="121"/>
      <c r="BV650" s="122"/>
      <c r="BW650" s="120" t="str">
        <f t="shared" si="57"/>
        <v/>
      </c>
      <c r="BX650" s="124"/>
      <c r="BY650" s="124"/>
      <c r="BZ650" s="124"/>
      <c r="CA650" s="121" t="s">
        <v>2</v>
      </c>
      <c r="CB650" s="121">
        <v>1010186572</v>
      </c>
      <c r="CC650" s="121" t="s">
        <v>4040</v>
      </c>
      <c r="CD650" s="121" t="s">
        <v>6844</v>
      </c>
      <c r="CE650" s="121"/>
      <c r="CF650" s="121" t="s">
        <v>6526</v>
      </c>
      <c r="CG650" s="122">
        <v>32830</v>
      </c>
      <c r="CH650" s="120">
        <f t="shared" ca="1" si="56"/>
        <v>33</v>
      </c>
      <c r="CI650" s="124" t="s">
        <v>8</v>
      </c>
      <c r="CJ650" s="124" t="s">
        <v>116</v>
      </c>
      <c r="CK650" s="124" t="s">
        <v>116</v>
      </c>
      <c r="CL650" s="121" t="s">
        <v>2444</v>
      </c>
      <c r="CM650" s="121" t="s">
        <v>2470</v>
      </c>
      <c r="CN650" s="121" t="s">
        <v>2495</v>
      </c>
      <c r="CO650" s="122"/>
      <c r="CP650" s="121" t="s">
        <v>2495</v>
      </c>
      <c r="CQ650" s="121" t="s">
        <v>2495</v>
      </c>
      <c r="CR650" s="121">
        <v>1</v>
      </c>
      <c r="CS650" s="121" t="s">
        <v>2496</v>
      </c>
      <c r="CT650" s="121" t="s">
        <v>6845</v>
      </c>
      <c r="CU650" s="121"/>
      <c r="CV650" s="121" t="s">
        <v>4060</v>
      </c>
      <c r="CW650" s="121">
        <v>2500</v>
      </c>
      <c r="CX650" s="121">
        <v>51</v>
      </c>
      <c r="CY650" s="121" t="s">
        <v>2496</v>
      </c>
      <c r="CZ650" s="121">
        <v>0</v>
      </c>
      <c r="DA650" s="121">
        <v>0</v>
      </c>
      <c r="DB650" s="121" t="s">
        <v>6512</v>
      </c>
      <c r="DC650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MAYORES DE 1 AÑO</v>
      </c>
      <c r="DD650" s="121"/>
    </row>
    <row r="651" spans="1:108" ht="45" customHeight="1" x14ac:dyDescent="0.3">
      <c r="A651" s="120">
        <v>1014485581</v>
      </c>
      <c r="B651" s="121" t="s">
        <v>2427</v>
      </c>
      <c r="C651" s="122">
        <v>44859</v>
      </c>
      <c r="D651" s="122"/>
      <c r="E651" s="120"/>
      <c r="F651" s="120"/>
      <c r="G651" s="120"/>
      <c r="H651" s="120" t="s">
        <v>4102</v>
      </c>
      <c r="I651" s="120" t="s">
        <v>6114</v>
      </c>
      <c r="J651" s="121" t="str">
        <f>VLOOKUP(MATRIZ_PRINCIPAL_USUARIOS[[#This Row],[DUPLA]],DUPLAS[],2,0)</f>
        <v>ANDREA ROJAS - TATIANA</v>
      </c>
      <c r="K651" s="121" t="s">
        <v>1</v>
      </c>
      <c r="L651" s="121" t="s">
        <v>6846</v>
      </c>
      <c r="M651" s="121" t="s">
        <v>6823</v>
      </c>
      <c r="N651" s="121" t="s">
        <v>2988</v>
      </c>
      <c r="O651" s="121" t="s">
        <v>3707</v>
      </c>
      <c r="P651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EYDAN  JAMPIER CUCAITA HERNANDEZ</v>
      </c>
      <c r="Q651" s="122">
        <v>43745</v>
      </c>
      <c r="R651" s="120">
        <f t="shared" ca="1" si="53"/>
        <v>3</v>
      </c>
      <c r="S651" s="120">
        <f t="shared" ca="1" si="54"/>
        <v>5</v>
      </c>
      <c r="T651" s="120">
        <f t="shared" ca="1" si="55"/>
        <v>8</v>
      </c>
      <c r="U651" s="121" t="str">
        <f ca="1">IF(MATRIZ_PRINCIPAL_USUARIOS[[#This Row],[FECHA DE NACIMIENTO]]&gt;0,CONCATENATE(R651," AÑOS ",S651," MESES ",T651," DIAS "),"")</f>
        <v xml:space="preserve">3 AÑOS 5 MESES 8 DIAS </v>
      </c>
      <c r="V651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51" s="121" t="s">
        <v>129</v>
      </c>
      <c r="X651" s="121" t="s">
        <v>8</v>
      </c>
      <c r="Y651" s="121" t="s">
        <v>116</v>
      </c>
      <c r="Z651" s="121" t="s">
        <v>116</v>
      </c>
      <c r="AA651" s="121" t="s">
        <v>2496</v>
      </c>
      <c r="AB651" s="121" t="s">
        <v>2496</v>
      </c>
      <c r="AC651" s="121" t="s">
        <v>2496</v>
      </c>
      <c r="AD651" s="121" t="s">
        <v>2518</v>
      </c>
      <c r="AE651" s="121" t="s">
        <v>2496</v>
      </c>
      <c r="AF651" s="121" t="s">
        <v>2496</v>
      </c>
      <c r="AG651" s="121" t="s">
        <v>2496</v>
      </c>
      <c r="AH651" s="121" t="s">
        <v>2496</v>
      </c>
      <c r="AI651" s="121" t="s">
        <v>2496</v>
      </c>
      <c r="AJ651" s="121" t="s">
        <v>2496</v>
      </c>
      <c r="AK651" s="121" t="s">
        <v>2496</v>
      </c>
      <c r="AL651" s="121" t="s">
        <v>2496</v>
      </c>
      <c r="AM651" s="121" t="s">
        <v>8</v>
      </c>
      <c r="AN651" s="121" t="s">
        <v>116</v>
      </c>
      <c r="AO651" s="121" t="s">
        <v>140</v>
      </c>
      <c r="AP651" s="121" t="s">
        <v>143</v>
      </c>
      <c r="AQ651" s="121" t="s">
        <v>151</v>
      </c>
      <c r="AR651" s="121" t="s">
        <v>6251</v>
      </c>
      <c r="AS651" s="121"/>
      <c r="AT651" s="121" t="s">
        <v>6847</v>
      </c>
      <c r="AU651" s="121">
        <v>3212212604</v>
      </c>
      <c r="AV651" s="121"/>
      <c r="AW651" s="121">
        <v>1</v>
      </c>
      <c r="AX651" s="121" t="s">
        <v>135</v>
      </c>
      <c r="AY651" s="121" t="s">
        <v>2496</v>
      </c>
      <c r="AZ651" s="123"/>
      <c r="BA651" s="121" t="s">
        <v>2496</v>
      </c>
      <c r="BB651" s="121" t="s">
        <v>2496</v>
      </c>
      <c r="BC651" s="121" t="s">
        <v>3654</v>
      </c>
      <c r="BD651" s="121"/>
      <c r="BE651" s="121" t="s">
        <v>2434</v>
      </c>
      <c r="BF651" s="121" t="s">
        <v>3</v>
      </c>
      <c r="BG651" s="121">
        <v>1010168451</v>
      </c>
      <c r="BH651" s="121" t="s">
        <v>4855</v>
      </c>
      <c r="BI651" s="121" t="s">
        <v>6848</v>
      </c>
      <c r="BJ651" s="121" t="s">
        <v>4829</v>
      </c>
      <c r="BK651" s="121" t="s">
        <v>6849</v>
      </c>
      <c r="BL651" s="122">
        <v>38308</v>
      </c>
      <c r="BM651" s="121" t="s">
        <v>8</v>
      </c>
      <c r="BN651" s="121" t="s">
        <v>116</v>
      </c>
      <c r="BO651" s="121" t="s">
        <v>116</v>
      </c>
      <c r="BP651" s="121" t="s">
        <v>2</v>
      </c>
      <c r="BQ651" s="121">
        <v>1000618791</v>
      </c>
      <c r="BR651" s="121" t="s">
        <v>3940</v>
      </c>
      <c r="BS651" s="122" t="s">
        <v>4288</v>
      </c>
      <c r="BT651" s="121" t="s">
        <v>2988</v>
      </c>
      <c r="BU651" s="121" t="s">
        <v>6850</v>
      </c>
      <c r="BV651" s="122">
        <v>36329</v>
      </c>
      <c r="BW651" s="120">
        <f t="shared" ca="1" si="57"/>
        <v>23</v>
      </c>
      <c r="BX651" s="124" t="s">
        <v>8</v>
      </c>
      <c r="BY651" s="124" t="s">
        <v>116</v>
      </c>
      <c r="BZ651" s="124" t="s">
        <v>116</v>
      </c>
      <c r="CA651" s="121" t="s">
        <v>3</v>
      </c>
      <c r="CB651" s="121">
        <v>1010168451</v>
      </c>
      <c r="CC651" s="121" t="s">
        <v>4855</v>
      </c>
      <c r="CD651" s="121" t="s">
        <v>6848</v>
      </c>
      <c r="CE651" s="121" t="s">
        <v>4829</v>
      </c>
      <c r="CF651" s="121" t="s">
        <v>6849</v>
      </c>
      <c r="CG651" s="122">
        <v>38308</v>
      </c>
      <c r="CH651" s="120">
        <f t="shared" ca="1" si="56"/>
        <v>18</v>
      </c>
      <c r="CI651" s="124" t="s">
        <v>8</v>
      </c>
      <c r="CJ651" s="124" t="s">
        <v>116</v>
      </c>
      <c r="CK651" s="124" t="s">
        <v>116</v>
      </c>
      <c r="CL651" s="121" t="s">
        <v>2443</v>
      </c>
      <c r="CM651" s="121" t="s">
        <v>2457</v>
      </c>
      <c r="CN651" s="121" t="s">
        <v>2495</v>
      </c>
      <c r="CO651" s="122"/>
      <c r="CP651" s="121" t="s">
        <v>2496</v>
      </c>
      <c r="CQ651" s="121" t="s">
        <v>2496</v>
      </c>
      <c r="CR651" s="121"/>
      <c r="CS651" s="121" t="s">
        <v>2496</v>
      </c>
      <c r="CT651" s="121" t="s">
        <v>6845</v>
      </c>
      <c r="CU651" s="121"/>
      <c r="CV651" s="121">
        <v>38</v>
      </c>
      <c r="CW651" s="121">
        <v>2960</v>
      </c>
      <c r="CX651" s="121">
        <v>51</v>
      </c>
      <c r="CY651" s="121" t="s">
        <v>2496</v>
      </c>
      <c r="CZ651" s="121">
        <v>6</v>
      </c>
      <c r="DA651" s="121">
        <v>15</v>
      </c>
      <c r="DB651" s="121" t="s">
        <v>6512</v>
      </c>
      <c r="DC651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MAYORES A 3 AÑOS</v>
      </c>
      <c r="DD651" s="121"/>
    </row>
    <row r="652" spans="1:108" ht="45" customHeight="1" x14ac:dyDescent="0.3">
      <c r="A652" s="120">
        <v>1023048400</v>
      </c>
      <c r="B652" s="121" t="s">
        <v>2427</v>
      </c>
      <c r="C652" s="122">
        <v>44866</v>
      </c>
      <c r="D652" s="122"/>
      <c r="E652" s="120"/>
      <c r="F652" s="120"/>
      <c r="G652" s="120"/>
      <c r="H652" s="120" t="s">
        <v>4102</v>
      </c>
      <c r="I652" s="120" t="s">
        <v>5619</v>
      </c>
      <c r="J652" s="121" t="str">
        <f>VLOOKUP(MATRIZ_PRINCIPAL_USUARIOS[[#This Row],[DUPLA]],DUPLAS[],2,0)</f>
        <v>PAOLA</v>
      </c>
      <c r="K652" s="121" t="s">
        <v>1</v>
      </c>
      <c r="L652" s="121" t="s">
        <v>2625</v>
      </c>
      <c r="M652" s="121" t="s">
        <v>3819</v>
      </c>
      <c r="N652" s="121" t="s">
        <v>3730</v>
      </c>
      <c r="O652" s="121" t="s">
        <v>6865</v>
      </c>
      <c r="P652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GUADALUPE SALOME RODRIGUEZ MONTEALEGRE</v>
      </c>
      <c r="Q652" s="122">
        <v>44685</v>
      </c>
      <c r="R652" s="120">
        <f t="shared" ca="1" si="53"/>
        <v>0</v>
      </c>
      <c r="S652" s="120">
        <f t="shared" ca="1" si="54"/>
        <v>10</v>
      </c>
      <c r="T652" s="120">
        <f t="shared" ca="1" si="55"/>
        <v>11</v>
      </c>
      <c r="U652" s="121" t="str">
        <f ca="1">IF(MATRIZ_PRINCIPAL_USUARIOS[[#This Row],[FECHA DE NACIMIENTO]]&gt;0,CONCATENATE(R652," AÑOS ",S652," MESES ",T652," DIAS "),"")</f>
        <v xml:space="preserve">0 AÑOS 10 MESES 11 DIAS </v>
      </c>
      <c r="V652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NIÑO O NIÑA ENTRE 6 MESES Y 5 AÑOS Y 11 MESES</v>
      </c>
      <c r="W652" s="167" t="s">
        <v>130</v>
      </c>
      <c r="X652" s="121" t="s">
        <v>8</v>
      </c>
      <c r="Y652" s="121" t="s">
        <v>4256</v>
      </c>
      <c r="Z652" s="121" t="s">
        <v>4256</v>
      </c>
      <c r="AA652" s="121" t="s">
        <v>2496</v>
      </c>
      <c r="AB652" s="121" t="s">
        <v>5257</v>
      </c>
      <c r="AC652" s="121" t="s">
        <v>2518</v>
      </c>
      <c r="AD652" s="121" t="s">
        <v>5257</v>
      </c>
      <c r="AE652" s="121" t="s">
        <v>2496</v>
      </c>
      <c r="AF652" s="121" t="s">
        <v>2496</v>
      </c>
      <c r="AG652" s="121" t="s">
        <v>2496</v>
      </c>
      <c r="AH652" s="121" t="s">
        <v>2496</v>
      </c>
      <c r="AI652" s="121" t="s">
        <v>2496</v>
      </c>
      <c r="AJ652" s="121" t="s">
        <v>2496</v>
      </c>
      <c r="AK652" s="121" t="s">
        <v>2496</v>
      </c>
      <c r="AL652" s="121" t="s">
        <v>2496</v>
      </c>
      <c r="AM652" s="121" t="s">
        <v>8</v>
      </c>
      <c r="AN652" s="121" t="s">
        <v>116</v>
      </c>
      <c r="AO652" s="121" t="s">
        <v>140</v>
      </c>
      <c r="AP652" s="121" t="s">
        <v>143</v>
      </c>
      <c r="AQ652" s="121" t="s">
        <v>151</v>
      </c>
      <c r="AR652" s="121" t="s">
        <v>6681</v>
      </c>
      <c r="AS652" s="121"/>
      <c r="AT652" s="121" t="s">
        <v>6866</v>
      </c>
      <c r="AU652" s="121">
        <v>31323484734</v>
      </c>
      <c r="AV652" s="121"/>
      <c r="AW652" s="121"/>
      <c r="AX652" s="121" t="s">
        <v>135</v>
      </c>
      <c r="AY652" s="121" t="s">
        <v>2495</v>
      </c>
      <c r="AZ652" s="123" t="s">
        <v>3598</v>
      </c>
      <c r="BA652" s="121" t="s">
        <v>2496</v>
      </c>
      <c r="BB652" s="121" t="s">
        <v>2496</v>
      </c>
      <c r="BC652" s="121" t="s">
        <v>3654</v>
      </c>
      <c r="BD652" s="121"/>
      <c r="BE652" s="121" t="s">
        <v>2440</v>
      </c>
      <c r="BF652" s="121" t="s">
        <v>2</v>
      </c>
      <c r="BG652" s="121">
        <v>52282038</v>
      </c>
      <c r="BH652" s="121" t="s">
        <v>4056</v>
      </c>
      <c r="BI652" s="121" t="s">
        <v>3740</v>
      </c>
      <c r="BJ652" s="121" t="s">
        <v>4563</v>
      </c>
      <c r="BK652" s="121" t="s">
        <v>3771</v>
      </c>
      <c r="BL652" s="122">
        <v>28176</v>
      </c>
      <c r="BM652" s="121" t="s">
        <v>8</v>
      </c>
      <c r="BN652" s="121" t="s">
        <v>4256</v>
      </c>
      <c r="BO652" s="121" t="s">
        <v>4256</v>
      </c>
      <c r="BP652" s="121" t="s">
        <v>2</v>
      </c>
      <c r="BQ652" s="121">
        <v>1022997834</v>
      </c>
      <c r="BR652" s="121" t="s">
        <v>4744</v>
      </c>
      <c r="BS652" s="122" t="s">
        <v>3744</v>
      </c>
      <c r="BT652" s="121" t="s">
        <v>3730</v>
      </c>
      <c r="BU652" s="121" t="s">
        <v>3887</v>
      </c>
      <c r="BV652" s="122">
        <v>34558</v>
      </c>
      <c r="BW652" s="120">
        <f t="shared" ca="1" si="57"/>
        <v>28</v>
      </c>
      <c r="BX652" s="124" t="s">
        <v>8</v>
      </c>
      <c r="BY652" s="124" t="s">
        <v>4256</v>
      </c>
      <c r="BZ652" s="124" t="s">
        <v>4256</v>
      </c>
      <c r="CA652" s="121" t="s">
        <v>2</v>
      </c>
      <c r="CB652" s="121">
        <v>1023015597</v>
      </c>
      <c r="CC652" s="121" t="s">
        <v>4056</v>
      </c>
      <c r="CD652" s="121" t="s">
        <v>3804</v>
      </c>
      <c r="CE652" s="121" t="s">
        <v>6865</v>
      </c>
      <c r="CF652" s="121" t="s">
        <v>3795</v>
      </c>
      <c r="CG652" s="122">
        <v>35317</v>
      </c>
      <c r="CH652" s="120">
        <f t="shared" ca="1" si="56"/>
        <v>26</v>
      </c>
      <c r="CI652" s="124" t="s">
        <v>8</v>
      </c>
      <c r="CJ652" s="124" t="s">
        <v>116</v>
      </c>
      <c r="CK652" s="124" t="s">
        <v>116</v>
      </c>
      <c r="CL652" s="121" t="s">
        <v>2444</v>
      </c>
      <c r="CM652" s="121" t="s">
        <v>6600</v>
      </c>
      <c r="CN652" s="121" t="s">
        <v>2495</v>
      </c>
      <c r="CO652" s="122">
        <v>44862</v>
      </c>
      <c r="CP652" s="121" t="s">
        <v>2496</v>
      </c>
      <c r="CQ652" s="121" t="s">
        <v>2496</v>
      </c>
      <c r="CR652" s="121"/>
      <c r="CS652" s="121" t="s">
        <v>2496</v>
      </c>
      <c r="CT652" s="121" t="s">
        <v>6845</v>
      </c>
      <c r="CU652" s="121"/>
      <c r="CV652" s="121"/>
      <c r="CW652" s="121">
        <v>3475</v>
      </c>
      <c r="CX652" s="121">
        <v>51</v>
      </c>
      <c r="CY652" s="121"/>
      <c r="CZ652" s="121" t="s">
        <v>6091</v>
      </c>
      <c r="DA652" s="121">
        <v>38</v>
      </c>
      <c r="DB652" s="121"/>
      <c r="DC652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NIÑOS Y NIÑAS DE 6 MESES A 11 MESES 29 DIAS</v>
      </c>
      <c r="DD652" s="121"/>
    </row>
    <row r="653" spans="1:108" ht="45" customHeight="1" x14ac:dyDescent="0.3">
      <c r="A653" s="50">
        <v>1007739212</v>
      </c>
      <c r="B653" s="37" t="s">
        <v>2427</v>
      </c>
      <c r="C653" s="81">
        <v>44868</v>
      </c>
      <c r="D653" s="81"/>
      <c r="E653" s="50"/>
      <c r="F653" s="50"/>
      <c r="G653" s="50"/>
      <c r="H653" s="50" t="s">
        <v>4102</v>
      </c>
      <c r="I653" s="50" t="s">
        <v>5619</v>
      </c>
      <c r="J653" s="37" t="str">
        <f>VLOOKUP(MATRIZ_PRINCIPAL_USUARIOS[[#This Row],[DUPLA]],DUPLAS[],2,0)</f>
        <v>PAOLA</v>
      </c>
      <c r="K653" s="37" t="s">
        <v>2</v>
      </c>
      <c r="L653" s="37" t="s">
        <v>3742</v>
      </c>
      <c r="M653" s="37" t="s">
        <v>3874</v>
      </c>
      <c r="N653" s="37" t="s">
        <v>6654</v>
      </c>
      <c r="O653" s="37" t="s">
        <v>5044</v>
      </c>
      <c r="P653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MARIA LUISA JARABA JULIO</v>
      </c>
      <c r="Q653" s="81">
        <v>33718</v>
      </c>
      <c r="R653" s="120">
        <f t="shared" ref="R653:R657" ca="1" si="61">+IF(Q653&gt;0,DATEDIF(Q653,$B$1,"y"),"")</f>
        <v>30</v>
      </c>
      <c r="S653" s="120">
        <f t="shared" ref="S653:S656" ca="1" si="62">+IF(Q653&gt;0,DATEDIF(Q653,$B$1,"ym"),"")</f>
        <v>10</v>
      </c>
      <c r="T653" s="120">
        <f t="shared" ref="T653:T656" ca="1" si="63">ABS(IF(Q653&gt;0,DATEDIF(Q653,$B$1,"md"),""))</f>
        <v>19</v>
      </c>
      <c r="U653" s="121" t="str">
        <f ca="1">IF(MATRIZ_PRINCIPAL_USUARIOS[[#This Row],[FECHA DE NACIMIENTO]]&gt;0,CONCATENATE(R653," AÑOS ",S653," MESES ",T653," DIAS "),"")</f>
        <v xml:space="preserve">30 AÑOS 10 MESES 19 DIAS </v>
      </c>
      <c r="V653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3" s="37" t="s">
        <v>130</v>
      </c>
      <c r="X653" s="37" t="s">
        <v>8</v>
      </c>
      <c r="Y653" s="37" t="s">
        <v>7188</v>
      </c>
      <c r="Z653" s="37" t="s">
        <v>7189</v>
      </c>
      <c r="AA653" s="37" t="s">
        <v>2496</v>
      </c>
      <c r="AB653" s="37" t="s">
        <v>2496</v>
      </c>
      <c r="AC653" s="37" t="s">
        <v>2496</v>
      </c>
      <c r="AD653" s="37" t="s">
        <v>2496</v>
      </c>
      <c r="AE653" s="37" t="s">
        <v>2496</v>
      </c>
      <c r="AF653" s="37" t="s">
        <v>2496</v>
      </c>
      <c r="AG653" s="37" t="s">
        <v>2496</v>
      </c>
      <c r="AH653" s="37" t="s">
        <v>2496</v>
      </c>
      <c r="AI653" s="37" t="s">
        <v>2496</v>
      </c>
      <c r="AJ653" s="37" t="s">
        <v>2496</v>
      </c>
      <c r="AK653" s="37" t="s">
        <v>2496</v>
      </c>
      <c r="AL653" s="37" t="s">
        <v>2496</v>
      </c>
      <c r="AM653" s="37" t="s">
        <v>8</v>
      </c>
      <c r="AN653" s="37" t="s">
        <v>116</v>
      </c>
      <c r="AO653" s="37" t="s">
        <v>140</v>
      </c>
      <c r="AP653" s="37" t="s">
        <v>143</v>
      </c>
      <c r="AQ653" s="37" t="s">
        <v>151</v>
      </c>
      <c r="AR653" s="37" t="s">
        <v>7190</v>
      </c>
      <c r="AS653" s="37"/>
      <c r="AT653" s="37" t="s">
        <v>7191</v>
      </c>
      <c r="AU653" s="37">
        <v>3212624141</v>
      </c>
      <c r="AV653" s="37">
        <v>3112583488</v>
      </c>
      <c r="AW653" s="37">
        <v>1</v>
      </c>
      <c r="AX653" s="37" t="s">
        <v>135</v>
      </c>
      <c r="AY653" s="37" t="s">
        <v>2496</v>
      </c>
      <c r="AZ653" s="58"/>
      <c r="BA653" s="37" t="s">
        <v>6845</v>
      </c>
      <c r="BB653" s="37" t="s">
        <v>4082</v>
      </c>
      <c r="BC653" s="37"/>
      <c r="BD653" s="37"/>
      <c r="BE653" s="37" t="s">
        <v>2434</v>
      </c>
      <c r="BF653" s="37" t="s">
        <v>2</v>
      </c>
      <c r="BG653" s="37">
        <v>33147651</v>
      </c>
      <c r="BH653" s="37" t="s">
        <v>2966</v>
      </c>
      <c r="BI653" s="37"/>
      <c r="BJ653" s="37" t="s">
        <v>5044</v>
      </c>
      <c r="BK653" s="37" t="s">
        <v>7192</v>
      </c>
      <c r="BL653" s="81">
        <v>19692</v>
      </c>
      <c r="BM653" s="37" t="s">
        <v>8</v>
      </c>
      <c r="BN653" s="37" t="s">
        <v>7188</v>
      </c>
      <c r="BO653" s="37" t="s">
        <v>6649</v>
      </c>
      <c r="BP653" s="37"/>
      <c r="BQ653" s="37"/>
      <c r="BR653" s="37"/>
      <c r="BS653" s="81"/>
      <c r="BT653" s="37"/>
      <c r="BU653" s="37"/>
      <c r="BV653" s="81"/>
      <c r="BW653" s="120" t="str">
        <f t="shared" si="57"/>
        <v/>
      </c>
      <c r="BX653" s="62"/>
      <c r="BY653" s="62"/>
      <c r="BZ653" s="62"/>
      <c r="CA653" s="37"/>
      <c r="CB653" s="37"/>
      <c r="CC653" s="37"/>
      <c r="CD653" s="37"/>
      <c r="CE653" s="37"/>
      <c r="CF653" s="37"/>
      <c r="CG653" s="81"/>
      <c r="CH653" s="120" t="str">
        <f t="shared" ref="CH653:CH657" si="64">+IF(CG653&gt;0,DATEDIF(CG653,$B$1,"y"),"")</f>
        <v/>
      </c>
      <c r="CI653" s="62"/>
      <c r="CJ653" s="62"/>
      <c r="CK653" s="62"/>
      <c r="CL653" s="37" t="s">
        <v>2443</v>
      </c>
      <c r="CM653" s="37" t="s">
        <v>7193</v>
      </c>
      <c r="CN653" s="37" t="s">
        <v>2495</v>
      </c>
      <c r="CO653" s="81">
        <v>44868</v>
      </c>
      <c r="CP653" s="37"/>
      <c r="CQ653" s="37"/>
      <c r="CR653" s="37"/>
      <c r="CS653" s="37"/>
      <c r="CT653" s="37"/>
      <c r="CU653" s="37"/>
      <c r="CV653" s="37"/>
      <c r="CW653" s="37"/>
      <c r="CX653" s="37"/>
      <c r="CY653" s="37"/>
      <c r="CZ653" s="37"/>
      <c r="DA653" s="37"/>
      <c r="DB653" s="37">
        <v>32</v>
      </c>
      <c r="DC653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3" s="37"/>
    </row>
    <row r="654" spans="1:108" ht="45" customHeight="1" x14ac:dyDescent="0.3">
      <c r="A654" s="50">
        <v>1045424161</v>
      </c>
      <c r="B654" s="37" t="s">
        <v>2427</v>
      </c>
      <c r="C654" s="81">
        <v>44868</v>
      </c>
      <c r="D654" s="81"/>
      <c r="E654" s="50"/>
      <c r="F654" s="50"/>
      <c r="G654" s="50"/>
      <c r="H654" s="50" t="s">
        <v>4102</v>
      </c>
      <c r="I654" s="50" t="s">
        <v>5619</v>
      </c>
      <c r="J654" s="37" t="str">
        <f>VLOOKUP(MATRIZ_PRINCIPAL_USUARIOS[[#This Row],[DUPLA]],DUPLAS[],2,0)</f>
        <v>PAOLA</v>
      </c>
      <c r="K654" s="37" t="s">
        <v>3</v>
      </c>
      <c r="L654" s="37" t="s">
        <v>3749</v>
      </c>
      <c r="M654" s="37"/>
      <c r="N654" s="37" t="s">
        <v>2725</v>
      </c>
      <c r="O654" s="37" t="s">
        <v>7194</v>
      </c>
      <c r="P654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ISABELLA  SOLANO LENGUA</v>
      </c>
      <c r="Q654" s="81">
        <v>39103</v>
      </c>
      <c r="R654" s="120">
        <f t="shared" ca="1" si="61"/>
        <v>16</v>
      </c>
      <c r="S654" s="120">
        <f t="shared" ca="1" si="62"/>
        <v>1</v>
      </c>
      <c r="T654" s="120">
        <f t="shared" ca="1" si="63"/>
        <v>22</v>
      </c>
      <c r="U654" s="121" t="str">
        <f ca="1">IF(MATRIZ_PRINCIPAL_USUARIOS[[#This Row],[FECHA DE NACIMIENTO]]&gt;0,CONCATENATE(R654," AÑOS ",S654," MESES ",T654," DIAS "),"")</f>
        <v xml:space="preserve">16 AÑOS 1 MESES 22 DIAS </v>
      </c>
      <c r="V654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4" s="37" t="s">
        <v>130</v>
      </c>
      <c r="X654" s="37" t="s">
        <v>8</v>
      </c>
      <c r="Y654" s="37" t="s">
        <v>15</v>
      </c>
      <c r="Z654" s="37" t="s">
        <v>2891</v>
      </c>
      <c r="AA654" s="37" t="s">
        <v>2496</v>
      </c>
      <c r="AB654" s="37" t="s">
        <v>2496</v>
      </c>
      <c r="AC654" s="37" t="s">
        <v>2496</v>
      </c>
      <c r="AD654" s="37" t="s">
        <v>2496</v>
      </c>
      <c r="AE654" s="37" t="s">
        <v>2496</v>
      </c>
      <c r="AF654" s="37" t="s">
        <v>2496</v>
      </c>
      <c r="AG654" s="37" t="s">
        <v>2496</v>
      </c>
      <c r="AH654" s="37" t="s">
        <v>2496</v>
      </c>
      <c r="AI654" s="37" t="s">
        <v>2496</v>
      </c>
      <c r="AJ654" s="37" t="s">
        <v>2496</v>
      </c>
      <c r="AK654" s="37" t="s">
        <v>2496</v>
      </c>
      <c r="AL654" s="37" t="s">
        <v>2496</v>
      </c>
      <c r="AM654" s="37" t="s">
        <v>8</v>
      </c>
      <c r="AN654" s="37" t="s">
        <v>116</v>
      </c>
      <c r="AO654" s="37" t="s">
        <v>140</v>
      </c>
      <c r="AP654" s="37" t="s">
        <v>143</v>
      </c>
      <c r="AQ654" s="37" t="s">
        <v>151</v>
      </c>
      <c r="AR654" s="37" t="s">
        <v>4652</v>
      </c>
      <c r="AS654" s="37"/>
      <c r="AT654" s="37" t="s">
        <v>7195</v>
      </c>
      <c r="AU654" s="37">
        <v>3022883318</v>
      </c>
      <c r="AV654" s="37">
        <v>3002230210</v>
      </c>
      <c r="AW654" s="37">
        <v>1</v>
      </c>
      <c r="AX654" s="37" t="s">
        <v>135</v>
      </c>
      <c r="AY654" s="37" t="s">
        <v>2496</v>
      </c>
      <c r="AZ654" s="58"/>
      <c r="BA654" s="37" t="s">
        <v>2496</v>
      </c>
      <c r="BB654" s="37" t="s">
        <v>2496</v>
      </c>
      <c r="BC654" s="37"/>
      <c r="BD654" s="37"/>
      <c r="BE654" s="37" t="s">
        <v>2434</v>
      </c>
      <c r="BF654" s="37" t="s">
        <v>2</v>
      </c>
      <c r="BG654" s="37">
        <v>1045425690</v>
      </c>
      <c r="BH654" s="37" t="s">
        <v>7196</v>
      </c>
      <c r="BI654" s="37" t="s">
        <v>7197</v>
      </c>
      <c r="BJ654" s="37" t="s">
        <v>7194</v>
      </c>
      <c r="BK654" s="37" t="s">
        <v>3707</v>
      </c>
      <c r="BL654" s="81">
        <v>32691</v>
      </c>
      <c r="BM654" s="37" t="s">
        <v>8</v>
      </c>
      <c r="BN654" s="37" t="s">
        <v>15</v>
      </c>
      <c r="BO654" s="37" t="s">
        <v>2891</v>
      </c>
      <c r="BP654" s="37"/>
      <c r="BQ654" s="37"/>
      <c r="BR654" s="37"/>
      <c r="BS654" s="81"/>
      <c r="BT654" s="37"/>
      <c r="BU654" s="37"/>
      <c r="BV654" s="81"/>
      <c r="BW654" s="120" t="str">
        <f t="shared" si="57"/>
        <v/>
      </c>
      <c r="BX654" s="62"/>
      <c r="BY654" s="62"/>
      <c r="BZ654" s="62"/>
      <c r="CA654" s="37"/>
      <c r="CB654" s="37"/>
      <c r="CC654" s="37"/>
      <c r="CD654" s="37"/>
      <c r="CE654" s="37"/>
      <c r="CF654" s="37"/>
      <c r="CG654" s="81"/>
      <c r="CH654" s="120" t="str">
        <f t="shared" si="64"/>
        <v/>
      </c>
      <c r="CI654" s="62"/>
      <c r="CJ654" s="62"/>
      <c r="CK654" s="62"/>
      <c r="CL654" s="37" t="s">
        <v>2444</v>
      </c>
      <c r="CM654" s="37" t="s">
        <v>7198</v>
      </c>
      <c r="CN654" s="37" t="s">
        <v>2495</v>
      </c>
      <c r="CO654" s="81">
        <v>44868</v>
      </c>
      <c r="CP654" s="37"/>
      <c r="CQ654" s="37"/>
      <c r="CR654" s="37"/>
      <c r="CS654" s="37"/>
      <c r="CT654" s="37"/>
      <c r="CU654" s="37"/>
      <c r="CV654" s="37"/>
      <c r="CW654" s="37"/>
      <c r="CX654" s="37"/>
      <c r="CY654" s="37"/>
      <c r="CZ654" s="37"/>
      <c r="DA654" s="37"/>
      <c r="DB654" s="37">
        <v>25</v>
      </c>
      <c r="DC654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4" s="37"/>
    </row>
    <row r="655" spans="1:108" ht="45" customHeight="1" x14ac:dyDescent="0.3">
      <c r="A655" s="50">
        <v>1006093564</v>
      </c>
      <c r="B655" s="37" t="s">
        <v>2427</v>
      </c>
      <c r="C655" s="81">
        <v>44868</v>
      </c>
      <c r="D655" s="81"/>
      <c r="E655" s="50"/>
      <c r="F655" s="50"/>
      <c r="G655" s="50"/>
      <c r="H655" s="50" t="s">
        <v>4102</v>
      </c>
      <c r="I655" s="50" t="s">
        <v>5619</v>
      </c>
      <c r="J655" s="37" t="str">
        <f>VLOOKUP(MATRIZ_PRINCIPAL_USUARIOS[[#This Row],[DUPLA]],DUPLAS[],2,0)</f>
        <v>PAOLA</v>
      </c>
      <c r="K655" s="37" t="s">
        <v>2</v>
      </c>
      <c r="L655" s="37" t="s">
        <v>3736</v>
      </c>
      <c r="M655" s="37"/>
      <c r="N655" s="37" t="s">
        <v>3887</v>
      </c>
      <c r="O655" s="37" t="s">
        <v>3854</v>
      </c>
      <c r="P655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ALEJANDRA  RAMIREZ MENDOZA</v>
      </c>
      <c r="Q655" s="81">
        <v>35141</v>
      </c>
      <c r="R655" s="120">
        <f t="shared" ca="1" si="61"/>
        <v>26</v>
      </c>
      <c r="S655" s="120">
        <f t="shared" ca="1" si="62"/>
        <v>11</v>
      </c>
      <c r="T655" s="120">
        <f t="shared" ca="1" si="63"/>
        <v>26</v>
      </c>
      <c r="U655" s="121" t="str">
        <f ca="1">IF(MATRIZ_PRINCIPAL_USUARIOS[[#This Row],[FECHA DE NACIMIENTO]]&gt;0,CONCATENATE(R655," AÑOS ",S655," MESES ",T655," DIAS "),"")</f>
        <v xml:space="preserve">26 AÑOS 11 MESES 26 DIAS </v>
      </c>
      <c r="V655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5" s="37" t="s">
        <v>130</v>
      </c>
      <c r="X655" s="37" t="s">
        <v>8</v>
      </c>
      <c r="Y655" s="37" t="s">
        <v>40</v>
      </c>
      <c r="Z655" s="37" t="s">
        <v>2719</v>
      </c>
      <c r="AA655" s="37" t="s">
        <v>2496</v>
      </c>
      <c r="AB655" s="37" t="s">
        <v>2496</v>
      </c>
      <c r="AC655" s="37" t="s">
        <v>2496</v>
      </c>
      <c r="AD655" s="37" t="s">
        <v>2496</v>
      </c>
      <c r="AE655" s="37" t="s">
        <v>2496</v>
      </c>
      <c r="AF655" s="37" t="s">
        <v>2496</v>
      </c>
      <c r="AG655" s="37" t="s">
        <v>2496</v>
      </c>
      <c r="AH655" s="37" t="s">
        <v>2496</v>
      </c>
      <c r="AI655" s="37" t="s">
        <v>2496</v>
      </c>
      <c r="AJ655" s="37" t="s">
        <v>2496</v>
      </c>
      <c r="AK655" s="37" t="s">
        <v>2496</v>
      </c>
      <c r="AL655" s="37" t="s">
        <v>2496</v>
      </c>
      <c r="AM655" s="37" t="s">
        <v>8</v>
      </c>
      <c r="AN655" s="37" t="s">
        <v>116</v>
      </c>
      <c r="AO655" s="37" t="s">
        <v>140</v>
      </c>
      <c r="AP655" s="37" t="s">
        <v>143</v>
      </c>
      <c r="AQ655" s="37" t="s">
        <v>151</v>
      </c>
      <c r="AR655" s="37" t="s">
        <v>4914</v>
      </c>
      <c r="AS655" s="37"/>
      <c r="AT655" s="37" t="s">
        <v>7199</v>
      </c>
      <c r="AU655" s="37">
        <v>3053907222</v>
      </c>
      <c r="AV655" s="37"/>
      <c r="AW655" s="37">
        <v>1</v>
      </c>
      <c r="AX655" s="37" t="s">
        <v>135</v>
      </c>
      <c r="AY655" s="37" t="s">
        <v>2495</v>
      </c>
      <c r="AZ655" s="58" t="s">
        <v>3598</v>
      </c>
      <c r="BA655" s="37" t="s">
        <v>2496</v>
      </c>
      <c r="BB655" s="37" t="s">
        <v>2496</v>
      </c>
      <c r="BC655" s="37"/>
      <c r="BD655" s="37"/>
      <c r="BE655" s="37" t="s">
        <v>2438</v>
      </c>
      <c r="BF655" s="37"/>
      <c r="BG655" s="37"/>
      <c r="BH655" s="37" t="s">
        <v>4050</v>
      </c>
      <c r="BI655" s="37"/>
      <c r="BJ655" s="37" t="s">
        <v>3887</v>
      </c>
      <c r="BK655" s="37" t="s">
        <v>4014</v>
      </c>
      <c r="BL655" s="81">
        <v>32814</v>
      </c>
      <c r="BM655" s="37" t="s">
        <v>8</v>
      </c>
      <c r="BN655" s="37" t="s">
        <v>40</v>
      </c>
      <c r="BO655" s="37" t="s">
        <v>2719</v>
      </c>
      <c r="BP655" s="37"/>
      <c r="BQ655" s="37"/>
      <c r="BR655" s="37"/>
      <c r="BS655" s="81"/>
      <c r="BT655" s="37"/>
      <c r="BU655" s="37"/>
      <c r="BV655" s="81"/>
      <c r="BW655" s="120" t="str">
        <f t="shared" si="57"/>
        <v/>
      </c>
      <c r="BX655" s="62"/>
      <c r="BY655" s="62"/>
      <c r="BZ655" s="62"/>
      <c r="CA655" s="37"/>
      <c r="CB655" s="37"/>
      <c r="CC655" s="37"/>
      <c r="CD655" s="37"/>
      <c r="CE655" s="37"/>
      <c r="CF655" s="37"/>
      <c r="CG655" s="81"/>
      <c r="CH655" s="120" t="str">
        <f t="shared" si="64"/>
        <v/>
      </c>
      <c r="CI655" s="62"/>
      <c r="CJ655" s="62"/>
      <c r="CK655" s="62"/>
      <c r="CL655" s="37" t="s">
        <v>2444</v>
      </c>
      <c r="CM655" s="37" t="s">
        <v>7198</v>
      </c>
      <c r="CN655" s="37" t="s">
        <v>2495</v>
      </c>
      <c r="CO655" s="81">
        <v>44868</v>
      </c>
      <c r="CP655" s="37"/>
      <c r="CQ655" s="37"/>
      <c r="CR655" s="37"/>
      <c r="CS655" s="37"/>
      <c r="CT655" s="37"/>
      <c r="CU655" s="37"/>
      <c r="CV655" s="37"/>
      <c r="CW655" s="37"/>
      <c r="CX655" s="37"/>
      <c r="CY655" s="37"/>
      <c r="CZ655" s="37"/>
      <c r="DA655" s="37"/>
      <c r="DB655" s="37">
        <v>30</v>
      </c>
      <c r="DC655" s="37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5" s="37" t="s">
        <v>7201</v>
      </c>
    </row>
    <row r="656" spans="1:108" ht="45" customHeight="1" x14ac:dyDescent="0.3">
      <c r="A656" s="120">
        <v>1018462996</v>
      </c>
      <c r="B656" s="121" t="s">
        <v>2427</v>
      </c>
      <c r="C656" s="81">
        <v>44868</v>
      </c>
      <c r="D656" s="122"/>
      <c r="E656" s="120"/>
      <c r="F656" s="120"/>
      <c r="G656" s="120"/>
      <c r="H656" s="120" t="s">
        <v>4102</v>
      </c>
      <c r="I656" s="120" t="s">
        <v>5619</v>
      </c>
      <c r="J656" s="121" t="str">
        <f>VLOOKUP(MATRIZ_PRINCIPAL_USUARIOS[[#This Row],[DUPLA]],DUPLAS[],2,0)</f>
        <v>PAOLA</v>
      </c>
      <c r="K656" s="121" t="s">
        <v>2</v>
      </c>
      <c r="L656" s="121" t="s">
        <v>3869</v>
      </c>
      <c r="M656" s="121" t="s">
        <v>3993</v>
      </c>
      <c r="N656" s="121" t="s">
        <v>4346</v>
      </c>
      <c r="O656" s="121" t="s">
        <v>3795</v>
      </c>
      <c r="P656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>ERIKA JOHANA PALACIO RUIZ</v>
      </c>
      <c r="Q656" s="122">
        <v>34244</v>
      </c>
      <c r="R656" s="120">
        <f t="shared" ca="1" si="61"/>
        <v>29</v>
      </c>
      <c r="S656" s="120">
        <f t="shared" ca="1" si="62"/>
        <v>5</v>
      </c>
      <c r="T656" s="120">
        <f t="shared" ca="1" si="63"/>
        <v>13</v>
      </c>
      <c r="U656" s="121" t="str">
        <f ca="1">IF(MATRIZ_PRINCIPAL_USUARIOS[[#This Row],[FECHA DE NACIMIENTO]]&gt;0,CONCATENATE(R656," AÑOS ",S656," MESES ",T656," DIAS "),"")</f>
        <v xml:space="preserve">29 AÑOS 5 MESES 13 DIAS </v>
      </c>
      <c r="V656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6" s="121" t="s">
        <v>130</v>
      </c>
      <c r="X656" s="121" t="s">
        <v>8</v>
      </c>
      <c r="Y656" s="121" t="s">
        <v>116</v>
      </c>
      <c r="Z656" s="121" t="s">
        <v>116</v>
      </c>
      <c r="AA656" s="121" t="s">
        <v>2496</v>
      </c>
      <c r="AB656" s="121" t="s">
        <v>2496</v>
      </c>
      <c r="AC656" s="121" t="s">
        <v>2496</v>
      </c>
      <c r="AD656" s="121" t="s">
        <v>2496</v>
      </c>
      <c r="AE656" s="121" t="s">
        <v>2496</v>
      </c>
      <c r="AF656" s="121" t="s">
        <v>2496</v>
      </c>
      <c r="AG656" s="121" t="s">
        <v>2496</v>
      </c>
      <c r="AH656" s="121" t="s">
        <v>2496</v>
      </c>
      <c r="AI656" s="121" t="s">
        <v>2496</v>
      </c>
      <c r="AJ656" s="121" t="s">
        <v>2496</v>
      </c>
      <c r="AK656" s="121" t="s">
        <v>2496</v>
      </c>
      <c r="AL656" s="121" t="s">
        <v>2496</v>
      </c>
      <c r="AM656" s="121" t="s">
        <v>8</v>
      </c>
      <c r="AN656" s="121" t="s">
        <v>116</v>
      </c>
      <c r="AO656" s="121" t="s">
        <v>140</v>
      </c>
      <c r="AP656" s="121" t="s">
        <v>143</v>
      </c>
      <c r="AQ656" s="121" t="s">
        <v>151</v>
      </c>
      <c r="AR656" s="121" t="s">
        <v>6007</v>
      </c>
      <c r="AS656" s="121"/>
      <c r="AT656" s="121" t="s">
        <v>7200</v>
      </c>
      <c r="AU656" s="121">
        <v>3058115970</v>
      </c>
      <c r="AV656" s="121">
        <v>3143665294</v>
      </c>
      <c r="AW656" s="121">
        <v>1</v>
      </c>
      <c r="AX656" s="121" t="s">
        <v>135</v>
      </c>
      <c r="AY656" s="121" t="s">
        <v>2496</v>
      </c>
      <c r="AZ656" s="123"/>
      <c r="BA656" s="121" t="s">
        <v>2496</v>
      </c>
      <c r="BB656" s="121" t="s">
        <v>2496</v>
      </c>
      <c r="BC656" s="121"/>
      <c r="BD656" s="121"/>
      <c r="BE656" s="121" t="s">
        <v>2439</v>
      </c>
      <c r="BF656" s="121" t="s">
        <v>2</v>
      </c>
      <c r="BG656" s="121">
        <v>1001185274</v>
      </c>
      <c r="BH656" s="121" t="s">
        <v>5192</v>
      </c>
      <c r="BI656" s="121" t="s">
        <v>3936</v>
      </c>
      <c r="BJ656" s="121" t="s">
        <v>4346</v>
      </c>
      <c r="BK656" s="121" t="s">
        <v>3795</v>
      </c>
      <c r="BL656" s="122">
        <v>37722</v>
      </c>
      <c r="BM656" s="121" t="s">
        <v>8</v>
      </c>
      <c r="BN656" s="121" t="s">
        <v>116</v>
      </c>
      <c r="BO656" s="121" t="s">
        <v>116</v>
      </c>
      <c r="BP656" s="121"/>
      <c r="BQ656" s="121"/>
      <c r="BR656" s="121"/>
      <c r="BS656" s="122"/>
      <c r="BT656" s="121"/>
      <c r="BU656" s="121"/>
      <c r="BV656" s="122"/>
      <c r="BW656" s="120" t="str">
        <f t="shared" si="57"/>
        <v/>
      </c>
      <c r="BX656" s="124"/>
      <c r="BY656" s="124"/>
      <c r="BZ656" s="124"/>
      <c r="CA656" s="121"/>
      <c r="CB656" s="121"/>
      <c r="CC656" s="121"/>
      <c r="CD656" s="121"/>
      <c r="CE656" s="121"/>
      <c r="CF656" s="121"/>
      <c r="CG656" s="122"/>
      <c r="CH656" s="120" t="str">
        <f t="shared" si="64"/>
        <v/>
      </c>
      <c r="CI656" s="124"/>
      <c r="CJ656" s="124"/>
      <c r="CK656" s="124"/>
      <c r="CL656" s="121" t="s">
        <v>2444</v>
      </c>
      <c r="CM656" s="121" t="s">
        <v>7198</v>
      </c>
      <c r="CN656" s="121" t="s">
        <v>2495</v>
      </c>
      <c r="CO656" s="122">
        <v>44868</v>
      </c>
      <c r="CP656" s="121"/>
      <c r="CQ656" s="121"/>
      <c r="CR656" s="121"/>
      <c r="CS656" s="121"/>
      <c r="CT656" s="121"/>
      <c r="CU656" s="121"/>
      <c r="CV656" s="121"/>
      <c r="CW656" s="121"/>
      <c r="CX656" s="121"/>
      <c r="CY656" s="121"/>
      <c r="CZ656" s="121"/>
      <c r="DA656" s="121"/>
      <c r="DB656" s="121">
        <v>35</v>
      </c>
      <c r="DC656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6" s="121"/>
    </row>
    <row r="657" spans="1:108" ht="45" customHeight="1" x14ac:dyDescent="0.3">
      <c r="A657" s="120">
        <v>1032370204</v>
      </c>
      <c r="B657" s="121" t="s">
        <v>2427</v>
      </c>
      <c r="C657" s="122">
        <v>44900</v>
      </c>
      <c r="D657" s="122"/>
      <c r="E657" s="120"/>
      <c r="F657" s="120"/>
      <c r="G657" s="120"/>
      <c r="H657" s="120" t="s">
        <v>4102</v>
      </c>
      <c r="I657" s="120" t="s">
        <v>6114</v>
      </c>
      <c r="J657" s="121" t="str">
        <f>VLOOKUP(MATRIZ_PRINCIPAL_USUARIOS[[#This Row],[DUPLA]],DUPLAS[],2,0)</f>
        <v>ANDREA ROJAS - TATIANA</v>
      </c>
      <c r="K657" s="121" t="s">
        <v>2</v>
      </c>
      <c r="L657" s="121" t="s">
        <v>4598</v>
      </c>
      <c r="M657" s="121" t="s">
        <v>7263</v>
      </c>
      <c r="N657" s="121" t="s">
        <v>3980</v>
      </c>
      <c r="O657" s="121"/>
      <c r="P657" s="121" t="str">
        <f>+MATRIZ_PRINCIPAL_USUARIOS[[#This Row],[PRIMER NOMBRE]]&amp;" "&amp;MATRIZ_PRINCIPAL_USUARIOS[[#This Row],[SEGUNDO NOMBRE]]&amp;" "&amp;MATRIZ_PRINCIPAL_USUARIOS[[#This Row],[PRIMER APELLIDO]]&amp;" "&amp;MATRIZ_PRINCIPAL_USUARIOS[[#This Row],[SEGUNDO APELLIDO]]</f>
        <v xml:space="preserve">LIGIA OMAIRA ACOSTA </v>
      </c>
      <c r="Q657" s="122">
        <v>31649</v>
      </c>
      <c r="R657" s="120">
        <f t="shared" ca="1" si="61"/>
        <v>36</v>
      </c>
      <c r="S657" s="120">
        <f t="shared" ref="S657" ca="1" si="65">+IF(Q657&gt;0,DATEDIF(Q657,$B$1,"ym"),"")</f>
        <v>6</v>
      </c>
      <c r="T657" s="120">
        <f t="shared" ref="T657" ca="1" si="66">ABS(IF(Q657&gt;0,DATEDIF(Q657,$B$1,"md"),""))</f>
        <v>18</v>
      </c>
      <c r="U657" s="121" t="str">
        <f ca="1">IF(MATRIZ_PRINCIPAL_USUARIOS[[#This Row],[FECHA DE NACIMIENTO]]&gt;0,CONCATENATE(R657," AÑOS ",S657," MESES ",T657," DIAS "),"")</f>
        <v xml:space="preserve">36 AÑOS 6 MESES 18 DIAS </v>
      </c>
      <c r="V657" s="121" t="str">
        <f ca="1">IF(MATRIZ_PRINCIPAL_USUARIOS[[#This Row],[FECHA DE NACIMIENTO]]&gt;0,IF(MATRIZ_PRINCIPAL_USUARIOS[[#This Row],[AÑOS]]&gt;10,'LISTAS DESPLEGABLES'!$AJ$3,IF(AND(MATRIZ_PRINCIPAL_USUARIOS[[#This Row],[AÑOS]]=0,MATRIZ_PRINCIPAL_USUARIOS[[#This Row],[MESES]]&lt;6),'LISTAS DESPLEGABLES'!$AJ$4,'LISTAS DESPLEGABLES'!$AJ$5)),"")</f>
        <v>MUJER GESTANTE</v>
      </c>
      <c r="W657" s="121" t="s">
        <v>130</v>
      </c>
      <c r="X657" s="121" t="s">
        <v>8</v>
      </c>
      <c r="Y657" s="121" t="s">
        <v>116</v>
      </c>
      <c r="Z657" s="121" t="s">
        <v>116</v>
      </c>
      <c r="AA657" s="121" t="s">
        <v>2496</v>
      </c>
      <c r="AB657" s="121" t="s">
        <v>2496</v>
      </c>
      <c r="AC657" s="121" t="s">
        <v>4082</v>
      </c>
      <c r="AD657" s="121" t="s">
        <v>2518</v>
      </c>
      <c r="AE657" s="121" t="s">
        <v>4082</v>
      </c>
      <c r="AF657" s="121" t="s">
        <v>2496</v>
      </c>
      <c r="AG657" s="121" t="s">
        <v>2496</v>
      </c>
      <c r="AH657" s="121" t="s">
        <v>2496</v>
      </c>
      <c r="AI657" s="121" t="s">
        <v>2496</v>
      </c>
      <c r="AJ657" s="121" t="s">
        <v>2496</v>
      </c>
      <c r="AK657" s="121" t="s">
        <v>2496</v>
      </c>
      <c r="AL657" s="121" t="s">
        <v>2496</v>
      </c>
      <c r="AM657" s="121" t="s">
        <v>8</v>
      </c>
      <c r="AN657" s="121" t="s">
        <v>116</v>
      </c>
      <c r="AO657" s="121" t="s">
        <v>140</v>
      </c>
      <c r="AP657" s="121" t="s">
        <v>143</v>
      </c>
      <c r="AQ657" s="121" t="s">
        <v>151</v>
      </c>
      <c r="AR657" s="121" t="s">
        <v>7264</v>
      </c>
      <c r="AS657" s="121"/>
      <c r="AT657" s="121"/>
      <c r="AU657" s="121">
        <v>3143002946</v>
      </c>
      <c r="AV657" s="121"/>
      <c r="AW657" s="121">
        <v>1</v>
      </c>
      <c r="AX657" s="121" t="s">
        <v>135</v>
      </c>
      <c r="AY657" s="121" t="s">
        <v>2495</v>
      </c>
      <c r="AZ657" s="123" t="s">
        <v>3606</v>
      </c>
      <c r="BA657" s="121" t="s">
        <v>2496</v>
      </c>
      <c r="BB657" s="121" t="s">
        <v>2496</v>
      </c>
      <c r="BC657" s="121" t="s">
        <v>3654</v>
      </c>
      <c r="BD657" s="121"/>
      <c r="BE657" s="121" t="s">
        <v>2437</v>
      </c>
      <c r="BF657" s="121" t="s">
        <v>2</v>
      </c>
      <c r="BG657" s="121">
        <v>1022945607</v>
      </c>
      <c r="BH657" s="121" t="s">
        <v>7265</v>
      </c>
      <c r="BI657" s="121" t="s">
        <v>5109</v>
      </c>
      <c r="BJ657" s="121" t="s">
        <v>7266</v>
      </c>
      <c r="BK657" s="121" t="s">
        <v>3823</v>
      </c>
      <c r="BL657" s="122">
        <v>32346</v>
      </c>
      <c r="BM657" s="121" t="s">
        <v>8</v>
      </c>
      <c r="BN657" s="121" t="s">
        <v>116</v>
      </c>
      <c r="BO657" s="121" t="s">
        <v>116</v>
      </c>
      <c r="BP657" s="121"/>
      <c r="BQ657" s="121"/>
      <c r="BR657" s="121"/>
      <c r="BS657" s="122"/>
      <c r="BT657" s="121"/>
      <c r="BU657" s="121"/>
      <c r="BV657" s="122"/>
      <c r="BW657" s="120" t="str">
        <f t="shared" si="57"/>
        <v/>
      </c>
      <c r="BX657" s="124"/>
      <c r="BY657" s="124"/>
      <c r="BZ657" s="124"/>
      <c r="CA657" s="121" t="s">
        <v>2</v>
      </c>
      <c r="CB657" s="121">
        <v>1032370204</v>
      </c>
      <c r="CC657" s="121" t="s">
        <v>4598</v>
      </c>
      <c r="CD657" s="121" t="s">
        <v>7263</v>
      </c>
      <c r="CE657" s="121" t="s">
        <v>3980</v>
      </c>
      <c r="CF657" s="121"/>
      <c r="CG657" s="122">
        <v>31649</v>
      </c>
      <c r="CH657" s="120">
        <f t="shared" ca="1" si="64"/>
        <v>36</v>
      </c>
      <c r="CI657" s="124" t="s">
        <v>8</v>
      </c>
      <c r="CJ657" s="124" t="s">
        <v>116</v>
      </c>
      <c r="CK657" s="124" t="s">
        <v>116</v>
      </c>
      <c r="CL657" s="121" t="s">
        <v>2443</v>
      </c>
      <c r="CM657" s="121" t="s">
        <v>2470</v>
      </c>
      <c r="CN657" s="121" t="s">
        <v>2495</v>
      </c>
      <c r="CO657" s="122">
        <v>44900</v>
      </c>
      <c r="CP657" s="121" t="s">
        <v>2495</v>
      </c>
      <c r="CQ657" s="121" t="s">
        <v>2495</v>
      </c>
      <c r="CR657" s="121"/>
      <c r="CS657" s="121"/>
      <c r="CT657" s="121" t="s">
        <v>4082</v>
      </c>
      <c r="CU657" s="121"/>
      <c r="CV657" s="121"/>
      <c r="CW657" s="121"/>
      <c r="CX657" s="121"/>
      <c r="CY657" s="121"/>
      <c r="CZ657" s="121"/>
      <c r="DA657" s="121"/>
      <c r="DB657" s="121">
        <v>28</v>
      </c>
      <c r="DC657" s="121" t="str">
        <f ca="1">IF(MATRIZ_PRINCIPAL_USUARIOS[[#This Row],[FECHA DE NACIMIENTO]]&gt;0,IF(OR(AND(MATRIZ_PRINCIPAL_USUARIOS[[#This Row],[AÑOS]]&lt;1,MATRIZ_PRINCIPAL_USUARIOS[[#This Row],[MESES]]&lt;6),MATRIZ_PRINCIPAL_USUARIOS[[#This Row],[AÑOS]]&gt;10),'LISTAS DESPLEGABLES'!$AH$3,IF(AND(MATRIZ_PRINCIPAL_USUARIOS[[#This Row],[MESES]]&gt;5,MATRIZ_PRINCIPAL_USUARIOS[[#This Row],[MESES]]&lt;12,MATRIZ_PRINCIPAL_USUARIOS[[#This Row],[AÑOS]]=0),'LISTAS DESPLEGABLES'!$AH$4,IF(AND(MATRIZ_PRINCIPAL_USUARIOS[[#This Row],[AÑOS]]&gt;2,MATRIZ_PRINCIPAL_USUARIOS[[#This Row],[AÑOS]]&lt;7),'LISTAS DESPLEGABLES'!$AH$6,'LISTAS DESPLEGABLES'!$AH$5))),"")</f>
        <v>M. GESTANTES Y MADRES LACTANTES (MENOR DE 6 MESES)</v>
      </c>
      <c r="DD657" s="121"/>
    </row>
  </sheetData>
  <dataConsolidate/>
  <mergeCells count="8">
    <mergeCell ref="DC2:DC6"/>
    <mergeCell ref="BW2:BW6"/>
    <mergeCell ref="CH2:CH6"/>
    <mergeCell ref="P2:P6"/>
    <mergeCell ref="R2:R6"/>
    <mergeCell ref="S2:S6"/>
    <mergeCell ref="T2:T6"/>
    <mergeCell ref="U2:U6"/>
  </mergeCells>
  <phoneticPr fontId="20" type="noConversion"/>
  <conditionalFormatting sqref="B7:B657">
    <cfRule type="cellIs" dxfId="524" priority="170" operator="equal">
      <formula>"ACTIVO"</formula>
    </cfRule>
  </conditionalFormatting>
  <conditionalFormatting sqref="A8:DD657">
    <cfRule type="expression" dxfId="523" priority="1692">
      <formula>$DD8&gt;0</formula>
    </cfRule>
    <cfRule type="expression" dxfId="522" priority="1693" stopIfTrue="1">
      <formula>$B8="INACTIVO"</formula>
    </cfRule>
  </conditionalFormatting>
  <conditionalFormatting sqref="A8:A657">
    <cfRule type="duplicateValues" dxfId="521" priority="1696"/>
  </conditionalFormatting>
  <dataValidations count="21">
    <dataValidation type="custom" allowBlank="1" showInputMessage="1" showErrorMessage="1" sqref="D3:G6 A2:C6 H2:DD6 BY453:BZ453 CH8:CH456 BW8:BW454 P8:P657 DC8:DC657 R8:V657" xr:uid="{C880C9EF-44A4-474D-B9E4-0305B5994263}">
      <formula1>""</formula1>
    </dataValidation>
    <dataValidation type="list" allowBlank="1" showInputMessage="1" showErrorMessage="1" sqref="Y439:Z443 BN436:BN446 CM8:CM506 Y8:Z434 BN8:BN434 BN633:BN634 BY8:BZ452 BY455:BZ455 BY517:BZ517 BY576:BZ576 BY646:BZ646 BO8:BO657 AK8:AK657 AI8:AI657 AB8:AB657 AP8:AR657 CJ8:CK657 CM508:CM537" xr:uid="{934EE947-4D70-7445-B76E-6660A10277FF}">
      <formula1>INDIRECT(X8)</formula1>
    </dataValidation>
    <dataValidation type="list" allowBlank="1" showInputMessage="1" showErrorMessage="1" sqref="BM436:BM446 BM8:BM434 CI8:CI657 X8:X657 BX8:BX657" xr:uid="{1DDDF599-23C5-BA47-BA4C-1B6FDBF9BD5C}">
      <formula1>INDIRECT("PAIS[PAIS]")</formula1>
    </dataValidation>
    <dataValidation type="list" allowBlank="1" showInputMessage="1" showErrorMessage="1" sqref="BA436:BB446 BD436:BD446 BD8:BD434 BA8:BB434 AG8:AH657 AL8:AL657 AJ8:AJ657 AA8:AA657 CP8:CQ657 CY8:CY657 AY8:AY657 CS8:CS657 CN8:CN657" xr:uid="{7419A663-BCBC-6546-BAF4-75E722A00790}">
      <formula1>INDIRECT("SI_NO[SI/NO]")</formula1>
    </dataValidation>
    <dataValidation type="list" allowBlank="1" showInputMessage="1" showErrorMessage="1" sqref="BC436:BC446 BC8:BC434" xr:uid="{B635D49B-BB37-FC48-A614-4A2EE1CB2B41}">
      <formula1>INDIRECT("CRITERIOS_DE_FOCALIZACION[CRITERIOS_DE_FOCALIZACION]")</formula1>
    </dataValidation>
    <dataValidation type="list" allowBlank="1" showInputMessage="1" showErrorMessage="1" sqref="BE8:BE657" xr:uid="{920CF1AE-E055-9041-AE98-1DE431232EDD}">
      <formula1>INDIRECT("FAMILIA[FAMILIA]")</formula1>
    </dataValidation>
    <dataValidation type="list" allowBlank="1" showInputMessage="1" showErrorMessage="1" sqref="CA8:CA657 BF8:BF657 BP8:BP657" xr:uid="{C991E67D-E827-A64C-839B-E968D115944D}">
      <formula1>INDIRECT("TIPODEDOCUMENTOADULTO[TIPO DE DOCUMENTO]")</formula1>
    </dataValidation>
    <dataValidation type="list" allowBlank="1" showInputMessage="1" showErrorMessage="1" sqref="H8:H657" xr:uid="{115BFEFD-7F37-BF49-B641-5B15B7259080}">
      <formula1>INDIRECT("UNIDAD[UNIDAD]")</formula1>
    </dataValidation>
    <dataValidation type="list" allowBlank="1" showInputMessage="1" showErrorMessage="1" sqref="AX8:AX657" xr:uid="{DB05D8F1-81C4-0442-9B06-77F6FE15516E}">
      <formula1>INDIRECT("GRUPO_ÉTNICO[GRUPO_ÉTNICO]")</formula1>
    </dataValidation>
    <dataValidation type="list" allowBlank="1" showInputMessage="1" showErrorMessage="1" sqref="AN8:AN657" xr:uid="{767A8CDD-A634-C441-90BF-FED4F1AA9681}">
      <formula1>INDIRECT("BOGOTÁ[BOGOTÁ]")</formula1>
    </dataValidation>
    <dataValidation type="list" allowBlank="1" showInputMessage="1" showErrorMessage="1" sqref="AO8:AO657" xr:uid="{C939EC7B-E102-AB4F-B574-1A5E353FDD6F}">
      <formula1>INDIRECT("ZONA_UBICACION[ZONA_UBICACION]")</formula1>
    </dataValidation>
    <dataValidation type="list" allowBlank="1" showInputMessage="1" showErrorMessage="1" sqref="B8:B657" xr:uid="{E666969B-C90B-AD42-B301-66930259ED17}">
      <formula1>INDIRECT("ACTIVO_INACTIVO[ACTIVO/INACTIVO]")</formula1>
    </dataValidation>
    <dataValidation type="list" allowBlank="1" showInputMessage="1" showErrorMessage="1" sqref="K8:K657" xr:uid="{28D425CD-405F-4E47-ADA3-04B805F14F87}">
      <formula1>INDIRECT("TIPODEDOCUMENTO[TIPO DE DOCUMENTO]")</formula1>
    </dataValidation>
    <dataValidation type="list" allowBlank="1" showInputMessage="1" showErrorMessage="1" sqref="AM8:AM657" xr:uid="{868E4A72-148F-604D-9114-BD64CEA351C8}">
      <formula1>INDIRECT("PAIS_RESIDENCIA[PAIS_RESIDENCIA]")</formula1>
    </dataValidation>
    <dataValidation type="list" allowBlank="1" showInputMessage="1" showErrorMessage="1" sqref="W8:W657" xr:uid="{8503FE1E-6E78-7C40-AA04-FB2E980EB721}">
      <formula1>INDIRECT("GENERO[GENERO]")</formula1>
    </dataValidation>
    <dataValidation type="list" allowBlank="1" showInputMessage="1" showErrorMessage="1" sqref="CL8:CL657" xr:uid="{DF0E640C-BC3D-F64D-BA02-F200D52CC0A2}">
      <formula1>INDIRECT("REGIMEN[REGIMEN]")</formula1>
    </dataValidation>
    <dataValidation type="list" allowBlank="1" showInputMessage="1" showErrorMessage="1" sqref="AD8:AD657" xr:uid="{008CCFFB-E3A5-D940-82F5-4D7EAEFE03EB}">
      <formula1>INDIRECT("TIPOS_DE_DISCAPACIDAD[TIPOS_DE_DISCAPACIDAD]")</formula1>
    </dataValidation>
    <dataValidation type="list" allowBlank="1" showInputMessage="1" showErrorMessage="1" errorTitle="ERROR" error="NO PUEDE INGRESAR VALORES PORQUE EL USUARIO NO SE ENCUENTRA SISBENIZADO." sqref="AZ8:AZ657" xr:uid="{8F24739D-A92D-194C-8241-A6E9C0A44A17}">
      <formula1>INDIRECT("SISBEN[SISBEN]")</formula1>
    </dataValidation>
    <dataValidation type="whole" allowBlank="1" showInputMessage="1" showErrorMessage="1" sqref="CZ8:DA657" xr:uid="{7FBBE662-46D7-A34C-A4CA-F9B1A2E7214E}">
      <formula1>0</formula1>
      <formula2>36</formula2>
    </dataValidation>
    <dataValidation type="custom" allowBlank="1" showInputMessage="1" showErrorMessage="1" errorTitle="ERROR" error="NO SE PUEDE HABIALITAR ESTE CAMPO PORQUE EN LA CASILLA &quot;ZONA DE UBICACIÓN&quot; USTED SELECCIONÓ CABECERA." sqref="AS8:AS657" xr:uid="{4A9770BE-1A22-8946-973D-878A3742A16B}">
      <formula1>AO8="RESTO"</formula1>
    </dataValidation>
    <dataValidation type="list" allowBlank="1" showInputMessage="1" showErrorMessage="1" sqref="AF8:AF657" xr:uid="{B893D9D6-1A3A-F345-B47A-441975D61911}">
      <formula1>INDIRECT(AA8)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04490E-D67D-C949-B9A0-A5A768A5CB68}">
          <x14:formula1>
            <xm:f>'LISTAS DESPLEGABLES'!$AL$3:$AL$34</xm:f>
          </x14:formula1>
          <xm:sqref>E1:F1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70C0"/>
  </sheetPr>
  <dimension ref="B12:I84"/>
  <sheetViews>
    <sheetView zoomScale="65" zoomScaleNormal="70" workbookViewId="0">
      <pane ySplit="9" topLeftCell="A10" activePane="bottomLeft" state="frozen"/>
      <selection pane="bottomLeft" activeCell="D18" sqref="D18"/>
    </sheetView>
  </sheetViews>
  <sheetFormatPr baseColWidth="10" defaultRowHeight="14.4" x14ac:dyDescent="0.3"/>
  <cols>
    <col min="2" max="2" width="26.77734375" customWidth="1"/>
    <col min="3" max="3" width="31.77734375" bestFit="1" customWidth="1"/>
    <col min="4" max="5" width="16.77734375" customWidth="1"/>
    <col min="6" max="6" width="24" customWidth="1"/>
    <col min="7" max="7" width="23.33203125" customWidth="1"/>
    <col min="8" max="8" width="13.33203125" customWidth="1"/>
  </cols>
  <sheetData>
    <row r="12" spans="2:4" ht="15" thickBot="1" x14ac:dyDescent="0.35"/>
    <row r="13" spans="2:4" s="2" customFormat="1" ht="29.4" thickBot="1" x14ac:dyDescent="0.35">
      <c r="B13" s="48" t="s">
        <v>2501</v>
      </c>
      <c r="C13" s="2" t="s">
        <v>2602</v>
      </c>
      <c r="D13" s="2" t="s">
        <v>2705</v>
      </c>
    </row>
    <row r="14" spans="2:4" x14ac:dyDescent="0.3">
      <c r="B14" s="33" t="s">
        <v>2494</v>
      </c>
      <c r="C14" s="2">
        <v>51</v>
      </c>
      <c r="D14" s="49">
        <v>0.14571428571428571</v>
      </c>
    </row>
    <row r="15" spans="2:4" ht="15" thickBot="1" x14ac:dyDescent="0.35">
      <c r="B15" s="33" t="s">
        <v>3626</v>
      </c>
      <c r="C15" s="2">
        <v>56</v>
      </c>
      <c r="D15" s="49">
        <v>0.16</v>
      </c>
    </row>
    <row r="16" spans="2:4" ht="15" thickBot="1" x14ac:dyDescent="0.35">
      <c r="B16" s="33" t="s">
        <v>3627</v>
      </c>
      <c r="C16" s="2">
        <v>189</v>
      </c>
      <c r="D16" s="49">
        <v>0.54</v>
      </c>
    </row>
    <row r="17" spans="2:9" ht="15" thickBot="1" x14ac:dyDescent="0.35">
      <c r="B17" s="33" t="s">
        <v>5664</v>
      </c>
      <c r="C17" s="2">
        <v>54</v>
      </c>
      <c r="D17" s="49">
        <v>0.15428571428571428</v>
      </c>
    </row>
    <row r="18" spans="2:9" ht="15" thickBot="1" x14ac:dyDescent="0.35">
      <c r="B18" s="47" t="s">
        <v>2502</v>
      </c>
      <c r="C18" s="42">
        <v>350</v>
      </c>
      <c r="D18" s="53">
        <v>1</v>
      </c>
    </row>
    <row r="23" spans="2:9" x14ac:dyDescent="0.3">
      <c r="F23" s="118"/>
    </row>
    <row r="25" spans="2:9" ht="15" thickBot="1" x14ac:dyDescent="0.35"/>
    <row r="26" spans="2:9" s="2" customFormat="1" ht="29.4" thickBot="1" x14ac:dyDescent="0.35">
      <c r="B26" s="44" t="s">
        <v>2599</v>
      </c>
      <c r="C26" s="45"/>
      <c r="D26" s="41" t="s">
        <v>2382</v>
      </c>
      <c r="E26" s="46"/>
      <c r="F26" s="84"/>
      <c r="G26" s="85"/>
      <c r="H26"/>
      <c r="I26"/>
    </row>
    <row r="27" spans="2:9" s="2" customFormat="1" ht="43.8" thickBot="1" x14ac:dyDescent="0.35">
      <c r="B27" s="41" t="s">
        <v>2492</v>
      </c>
      <c r="C27" s="41" t="s">
        <v>2493</v>
      </c>
      <c r="D27" s="41" t="s">
        <v>2497</v>
      </c>
      <c r="E27" s="86" t="s">
        <v>2498</v>
      </c>
      <c r="F27" s="86" t="s">
        <v>2499</v>
      </c>
      <c r="G27" s="40" t="s">
        <v>2502</v>
      </c>
      <c r="H27"/>
      <c r="I27"/>
    </row>
    <row r="28" spans="2:9" s="2" customFormat="1" x14ac:dyDescent="0.3">
      <c r="B28" s="2" t="s">
        <v>5619</v>
      </c>
      <c r="C28" s="2" t="s">
        <v>3804</v>
      </c>
      <c r="D28" s="2">
        <v>17</v>
      </c>
      <c r="E28" s="2">
        <v>20</v>
      </c>
      <c r="F28" s="2">
        <v>12</v>
      </c>
      <c r="G28" s="176">
        <v>49</v>
      </c>
      <c r="H28"/>
    </row>
    <row r="29" spans="2:9" x14ac:dyDescent="0.3">
      <c r="B29" s="2" t="s">
        <v>6114</v>
      </c>
      <c r="C29" s="2" t="s">
        <v>6153</v>
      </c>
      <c r="D29" s="2">
        <v>1</v>
      </c>
      <c r="E29" s="2">
        <v>4</v>
      </c>
      <c r="F29" s="2">
        <v>48</v>
      </c>
      <c r="G29" s="177">
        <v>53</v>
      </c>
    </row>
    <row r="30" spans="2:9" x14ac:dyDescent="0.3">
      <c r="B30" s="2" t="s">
        <v>6750</v>
      </c>
      <c r="C30" s="2" t="s">
        <v>7221</v>
      </c>
      <c r="D30" s="2"/>
      <c r="E30" s="2"/>
      <c r="F30" s="2">
        <v>28</v>
      </c>
      <c r="G30" s="177">
        <v>28</v>
      </c>
    </row>
    <row r="31" spans="2:9" ht="28.8" x14ac:dyDescent="0.3">
      <c r="B31" s="2" t="s">
        <v>7220</v>
      </c>
      <c r="C31" s="2" t="s">
        <v>3935</v>
      </c>
      <c r="D31" s="2"/>
      <c r="E31" s="2"/>
      <c r="F31" s="2">
        <v>22</v>
      </c>
      <c r="G31" s="177">
        <v>22</v>
      </c>
    </row>
    <row r="32" spans="2:9" x14ac:dyDescent="0.3">
      <c r="B32" s="2" t="s">
        <v>6745</v>
      </c>
      <c r="C32" s="2" t="s">
        <v>6746</v>
      </c>
      <c r="D32" s="2"/>
      <c r="E32" s="2">
        <v>3</v>
      </c>
      <c r="F32" s="2">
        <v>46</v>
      </c>
      <c r="G32" s="177">
        <v>49</v>
      </c>
    </row>
    <row r="33" spans="2:9" ht="28.8" x14ac:dyDescent="0.3">
      <c r="B33" s="2" t="s">
        <v>6747</v>
      </c>
      <c r="C33" s="2" t="s">
        <v>5989</v>
      </c>
      <c r="D33" s="2">
        <v>3</v>
      </c>
      <c r="E33" s="2">
        <v>1</v>
      </c>
      <c r="F33" s="2">
        <v>44</v>
      </c>
      <c r="G33" s="177">
        <v>48</v>
      </c>
    </row>
    <row r="34" spans="2:9" x14ac:dyDescent="0.3">
      <c r="B34" s="2" t="s">
        <v>6748</v>
      </c>
      <c r="C34" s="2" t="s">
        <v>5990</v>
      </c>
      <c r="D34" s="2"/>
      <c r="E34" s="2"/>
      <c r="F34" s="2">
        <v>51</v>
      </c>
      <c r="G34" s="177">
        <v>51</v>
      </c>
    </row>
    <row r="35" spans="2:9" ht="15" thickBot="1" x14ac:dyDescent="0.35">
      <c r="B35" s="2" t="s">
        <v>6749</v>
      </c>
      <c r="C35" s="2" t="s">
        <v>6152</v>
      </c>
      <c r="D35" s="2">
        <v>1</v>
      </c>
      <c r="E35" s="2">
        <v>1</v>
      </c>
      <c r="F35" s="2">
        <v>48</v>
      </c>
      <c r="G35" s="177">
        <v>50</v>
      </c>
    </row>
    <row r="36" spans="2:9" ht="15" thickBot="1" x14ac:dyDescent="0.35">
      <c r="B36" s="42" t="s">
        <v>2502</v>
      </c>
      <c r="C36" s="43"/>
      <c r="D36" s="42">
        <v>22</v>
      </c>
      <c r="E36" s="175">
        <v>29</v>
      </c>
      <c r="F36" s="175">
        <v>299</v>
      </c>
      <c r="G36" s="40">
        <v>350</v>
      </c>
    </row>
    <row r="38" spans="2:9" ht="15" thickBot="1" x14ac:dyDescent="0.35"/>
    <row r="40" spans="2:9" ht="15" thickBot="1" x14ac:dyDescent="0.35"/>
    <row r="41" spans="2:9" ht="15" thickBot="1" x14ac:dyDescent="0.35"/>
    <row r="42" spans="2:9" ht="15" thickBot="1" x14ac:dyDescent="0.35">
      <c r="B42" s="44" t="s">
        <v>2705</v>
      </c>
      <c r="C42" s="45"/>
      <c r="D42" s="54" t="s">
        <v>2500</v>
      </c>
      <c r="E42" s="46"/>
      <c r="F42" s="84"/>
      <c r="G42" s="85"/>
      <c r="H42" s="84"/>
    </row>
    <row r="43" spans="2:9" ht="72" x14ac:dyDescent="0.3">
      <c r="B43" s="67" t="s">
        <v>2492</v>
      </c>
      <c r="C43" s="67" t="s">
        <v>2493</v>
      </c>
      <c r="D43" s="37" t="s">
        <v>2494</v>
      </c>
      <c r="E43" s="37" t="s">
        <v>3626</v>
      </c>
      <c r="F43" s="37" t="s">
        <v>3627</v>
      </c>
      <c r="G43" s="37" t="s">
        <v>5664</v>
      </c>
      <c r="H43" s="66" t="s">
        <v>2502</v>
      </c>
    </row>
    <row r="44" spans="2:9" s="2" customFormat="1" x14ac:dyDescent="0.3">
      <c r="B44" s="37" t="s">
        <v>5619</v>
      </c>
      <c r="C44" s="2" t="s">
        <v>3804</v>
      </c>
      <c r="D44" s="37">
        <v>37</v>
      </c>
      <c r="E44" s="37">
        <v>12</v>
      </c>
      <c r="F44" s="37"/>
      <c r="G44" s="37"/>
      <c r="H44" s="66">
        <v>49</v>
      </c>
      <c r="I44"/>
    </row>
    <row r="45" spans="2:9" s="2" customFormat="1" x14ac:dyDescent="0.3">
      <c r="B45" s="37" t="s">
        <v>6114</v>
      </c>
      <c r="C45" s="2" t="s">
        <v>6153</v>
      </c>
      <c r="D45" s="37">
        <v>5</v>
      </c>
      <c r="E45" s="37">
        <v>6</v>
      </c>
      <c r="F45" s="37">
        <v>22</v>
      </c>
      <c r="G45" s="37">
        <v>20</v>
      </c>
      <c r="H45" s="66">
        <v>53</v>
      </c>
      <c r="I45"/>
    </row>
    <row r="46" spans="2:9" s="2" customFormat="1" x14ac:dyDescent="0.3">
      <c r="B46" s="37" t="s">
        <v>6750</v>
      </c>
      <c r="C46" s="2" t="s">
        <v>7221</v>
      </c>
      <c r="D46" s="37"/>
      <c r="E46" s="37">
        <v>27</v>
      </c>
      <c r="F46" s="37">
        <v>1</v>
      </c>
      <c r="G46" s="37"/>
      <c r="H46" s="66">
        <v>28</v>
      </c>
      <c r="I46"/>
    </row>
    <row r="47" spans="2:9" s="2" customFormat="1" ht="28.8" x14ac:dyDescent="0.3">
      <c r="B47" s="37" t="s">
        <v>7220</v>
      </c>
      <c r="C47" s="2" t="s">
        <v>3935</v>
      </c>
      <c r="D47" s="37"/>
      <c r="E47" s="37">
        <v>1</v>
      </c>
      <c r="F47" s="37">
        <v>16</v>
      </c>
      <c r="G47" s="37">
        <v>5</v>
      </c>
      <c r="H47" s="66">
        <v>22</v>
      </c>
      <c r="I47"/>
    </row>
    <row r="48" spans="2:9" s="2" customFormat="1" x14ac:dyDescent="0.3">
      <c r="B48" s="37" t="s">
        <v>6745</v>
      </c>
      <c r="C48" s="2" t="s">
        <v>6746</v>
      </c>
      <c r="D48" s="37">
        <v>3</v>
      </c>
      <c r="E48" s="37"/>
      <c r="F48" s="37">
        <v>43</v>
      </c>
      <c r="G48" s="37">
        <v>3</v>
      </c>
      <c r="H48" s="66">
        <v>49</v>
      </c>
      <c r="I48"/>
    </row>
    <row r="49" spans="2:9" s="2" customFormat="1" ht="28.8" x14ac:dyDescent="0.3">
      <c r="B49" s="37" t="s">
        <v>6747</v>
      </c>
      <c r="C49" s="2" t="s">
        <v>5989</v>
      </c>
      <c r="D49" s="37">
        <v>4</v>
      </c>
      <c r="E49" s="37">
        <v>6</v>
      </c>
      <c r="F49" s="37">
        <v>23</v>
      </c>
      <c r="G49" s="37">
        <v>15</v>
      </c>
      <c r="H49" s="66">
        <v>48</v>
      </c>
      <c r="I49"/>
    </row>
    <row r="50" spans="2:9" s="2" customFormat="1" x14ac:dyDescent="0.3">
      <c r="B50" s="37" t="s">
        <v>6748</v>
      </c>
      <c r="C50" s="2" t="s">
        <v>5990</v>
      </c>
      <c r="D50" s="37"/>
      <c r="E50" s="37">
        <v>3</v>
      </c>
      <c r="F50" s="37">
        <v>44</v>
      </c>
      <c r="G50" s="37">
        <v>4</v>
      </c>
      <c r="H50" s="66">
        <v>51</v>
      </c>
      <c r="I50"/>
    </row>
    <row r="51" spans="2:9" s="2" customFormat="1" x14ac:dyDescent="0.3">
      <c r="B51" s="37" t="s">
        <v>6749</v>
      </c>
      <c r="C51" s="2" t="s">
        <v>6152</v>
      </c>
      <c r="D51" s="37">
        <v>2</v>
      </c>
      <c r="E51" s="37">
        <v>1</v>
      </c>
      <c r="F51" s="37">
        <v>40</v>
      </c>
      <c r="G51" s="37">
        <v>7</v>
      </c>
      <c r="H51" s="66">
        <v>50</v>
      </c>
      <c r="I51"/>
    </row>
    <row r="52" spans="2:9" x14ac:dyDescent="0.3">
      <c r="B52" s="66" t="s">
        <v>2502</v>
      </c>
      <c r="C52" s="66"/>
      <c r="D52" s="66">
        <v>51</v>
      </c>
      <c r="E52" s="66">
        <v>56</v>
      </c>
      <c r="F52" s="66">
        <v>189</v>
      </c>
      <c r="G52" s="66">
        <v>54</v>
      </c>
      <c r="H52" s="66">
        <v>350</v>
      </c>
    </row>
    <row r="83" ht="15" thickBot="1" x14ac:dyDescent="0.35"/>
    <row r="84" ht="15" thickBot="1" x14ac:dyDescent="0.35"/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FFFF00"/>
    <pageSetUpPr fitToPage="1"/>
  </sheetPr>
  <dimension ref="A1:H31"/>
  <sheetViews>
    <sheetView showGridLines="0" topLeftCell="A7" zoomScale="85" zoomScaleNormal="85" workbookViewId="0">
      <selection activeCell="G31" sqref="G31"/>
    </sheetView>
  </sheetViews>
  <sheetFormatPr baseColWidth="10" defaultRowHeight="14.4" x14ac:dyDescent="0.3"/>
  <cols>
    <col min="2" max="2" width="40.44140625" bestFit="1" customWidth="1"/>
    <col min="3" max="3" width="21.6640625" customWidth="1"/>
    <col min="4" max="4" width="20.44140625" customWidth="1"/>
    <col min="5" max="5" width="15.77734375" customWidth="1"/>
    <col min="6" max="6" width="11.6640625" customWidth="1"/>
  </cols>
  <sheetData>
    <row r="1" spans="1:8" x14ac:dyDescent="0.3">
      <c r="A1" s="59"/>
    </row>
    <row r="4" spans="1:8" ht="15.6" x14ac:dyDescent="0.3">
      <c r="B4" s="180" t="str">
        <f ca="1">+"PROYECCIÓN"&amp;" " &amp;TEXT('MATRIZ PRINCIPAL'!B1,"dd/mm/yyy")</f>
        <v>PROYECCIÓN 15/03/2023</v>
      </c>
      <c r="C4" s="180"/>
      <c r="D4" s="180"/>
      <c r="E4" s="180"/>
    </row>
    <row r="5" spans="1:8" x14ac:dyDescent="0.3">
      <c r="B5" s="34" t="s">
        <v>2706</v>
      </c>
      <c r="C5" s="54" t="s">
        <v>2673</v>
      </c>
      <c r="E5" s="83"/>
    </row>
    <row r="6" spans="1:8" ht="43.2" x14ac:dyDescent="0.3">
      <c r="B6" s="34" t="s">
        <v>2501</v>
      </c>
      <c r="C6" s="2" t="s">
        <v>2494</v>
      </c>
      <c r="D6" s="2" t="s">
        <v>3626</v>
      </c>
      <c r="E6" s="2" t="s">
        <v>3627</v>
      </c>
      <c r="F6" s="2" t="s">
        <v>5664</v>
      </c>
      <c r="G6" s="55" t="s">
        <v>2502</v>
      </c>
    </row>
    <row r="7" spans="1:8" x14ac:dyDescent="0.3">
      <c r="A7" t="s">
        <v>2735</v>
      </c>
      <c r="B7" s="1" t="s">
        <v>4102</v>
      </c>
      <c r="C7" s="2">
        <v>51</v>
      </c>
      <c r="D7" s="2">
        <v>56</v>
      </c>
      <c r="E7" s="2">
        <v>189</v>
      </c>
      <c r="F7" s="2">
        <v>54</v>
      </c>
      <c r="G7" s="2">
        <v>350</v>
      </c>
    </row>
    <row r="8" spans="1:8" x14ac:dyDescent="0.3">
      <c r="B8" s="57" t="s">
        <v>2502</v>
      </c>
      <c r="C8" s="55">
        <v>51</v>
      </c>
      <c r="D8" s="55">
        <v>56</v>
      </c>
      <c r="E8" s="55">
        <v>189</v>
      </c>
      <c r="F8" s="55">
        <v>54</v>
      </c>
      <c r="G8" s="55">
        <v>350</v>
      </c>
    </row>
    <row r="9" spans="1:8" x14ac:dyDescent="0.3">
      <c r="H9" s="2"/>
    </row>
    <row r="10" spans="1:8" x14ac:dyDescent="0.3">
      <c r="H10" s="2"/>
    </row>
    <row r="11" spans="1:8" x14ac:dyDescent="0.3">
      <c r="H11" s="2"/>
    </row>
    <row r="12" spans="1:8" x14ac:dyDescent="0.3">
      <c r="H12" s="2"/>
    </row>
    <row r="13" spans="1:8" x14ac:dyDescent="0.3">
      <c r="H13" s="2"/>
    </row>
    <row r="16" spans="1:8" x14ac:dyDescent="0.3">
      <c r="B16" s="1"/>
      <c r="C16" s="2"/>
      <c r="D16" s="2"/>
      <c r="E16" s="2"/>
    </row>
    <row r="18" spans="2:7" x14ac:dyDescent="0.3">
      <c r="B18" s="34" t="s">
        <v>2707</v>
      </c>
      <c r="C18" s="54" t="s">
        <v>2673</v>
      </c>
      <c r="E18" s="83"/>
    </row>
    <row r="19" spans="2:7" ht="43.2" x14ac:dyDescent="0.3">
      <c r="B19" s="34" t="s">
        <v>2501</v>
      </c>
      <c r="C19" s="2" t="s">
        <v>2494</v>
      </c>
      <c r="D19" s="2" t="s">
        <v>3626</v>
      </c>
      <c r="E19" s="2" t="s">
        <v>3627</v>
      </c>
      <c r="F19" s="2" t="s">
        <v>5664</v>
      </c>
      <c r="G19" s="55" t="s">
        <v>2502</v>
      </c>
    </row>
    <row r="20" spans="2:7" x14ac:dyDescent="0.3">
      <c r="B20" s="1" t="s">
        <v>4102</v>
      </c>
      <c r="C20" s="49">
        <v>0.19692307692307692</v>
      </c>
      <c r="D20" s="49">
        <v>0.13846153846153847</v>
      </c>
      <c r="E20" s="49">
        <v>0.56615384615384612</v>
      </c>
      <c r="F20" s="49">
        <v>9.8461538461538461E-2</v>
      </c>
      <c r="G20" s="49">
        <v>1</v>
      </c>
    </row>
    <row r="21" spans="2:7" x14ac:dyDescent="0.3">
      <c r="B21" s="57" t="s">
        <v>2502</v>
      </c>
      <c r="C21" s="56">
        <v>0.19692307692307692</v>
      </c>
      <c r="D21" s="56">
        <v>0.13846153846153847</v>
      </c>
      <c r="E21" s="56">
        <v>0.56615384615384612</v>
      </c>
      <c r="F21" s="56">
        <v>9.8461538461538461E-2</v>
      </c>
      <c r="G21" s="56">
        <v>1</v>
      </c>
    </row>
    <row r="30" spans="2:7" ht="15" customHeight="1" x14ac:dyDescent="0.3">
      <c r="B30" s="181"/>
      <c r="C30" s="181"/>
      <c r="D30" s="181"/>
      <c r="E30" s="181"/>
    </row>
    <row r="31" spans="2:7" x14ac:dyDescent="0.3">
      <c r="B31" s="181"/>
      <c r="C31" s="181"/>
      <c r="D31" s="181"/>
      <c r="E31" s="181"/>
    </row>
  </sheetData>
  <mergeCells count="2">
    <mergeCell ref="B4:E4"/>
    <mergeCell ref="B30:E3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Height="0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theme="9" tint="0.39997558519241921"/>
  </sheetPr>
  <dimension ref="C12:U214"/>
  <sheetViews>
    <sheetView showGridLines="0" zoomScale="50" zoomScaleNormal="85" workbookViewId="0">
      <pane ySplit="9" topLeftCell="A21" activePane="bottomLeft" state="frozen"/>
      <selection pane="bottomLeft" activeCell="F37" sqref="F37"/>
    </sheetView>
  </sheetViews>
  <sheetFormatPr baseColWidth="10" defaultRowHeight="14.4" x14ac:dyDescent="0.3"/>
  <cols>
    <col min="3" max="3" width="26.109375" customWidth="1"/>
    <col min="4" max="5" width="26" customWidth="1"/>
    <col min="7" max="7" width="45.6640625" customWidth="1"/>
    <col min="8" max="8" width="24.33203125" customWidth="1"/>
    <col min="9" max="9" width="27.44140625" customWidth="1"/>
    <col min="11" max="11" width="26.109375" customWidth="1"/>
    <col min="12" max="12" width="33.6640625" customWidth="1"/>
    <col min="13" max="13" width="19.44140625" customWidth="1"/>
  </cols>
  <sheetData>
    <row r="12" spans="3:21" s="2" customFormat="1" x14ac:dyDescent="0.3">
      <c r="C12" s="34" t="s">
        <v>2601</v>
      </c>
      <c r="D12" s="2" t="s">
        <v>2565</v>
      </c>
    </row>
    <row r="13" spans="3:21" x14ac:dyDescent="0.3">
      <c r="C13" s="33" t="s">
        <v>2427</v>
      </c>
      <c r="D13" s="2">
        <v>350</v>
      </c>
    </row>
    <row r="15" spans="3:21" x14ac:dyDescent="0.3">
      <c r="C15" s="33"/>
      <c r="D15" s="2"/>
    </row>
    <row r="16" spans="3:21" x14ac:dyDescent="0.3">
      <c r="C16" s="182" t="s">
        <v>2596</v>
      </c>
      <c r="D16" s="182"/>
      <c r="E16" s="182"/>
      <c r="F16" s="182"/>
      <c r="G16" s="182"/>
      <c r="H16" s="182"/>
      <c r="I16" s="182"/>
      <c r="J16" s="182"/>
      <c r="K16" s="182"/>
      <c r="L16" s="182"/>
      <c r="M16" s="182"/>
      <c r="N16" s="182"/>
      <c r="O16" s="182"/>
      <c r="P16" s="182"/>
      <c r="Q16" s="182"/>
      <c r="R16" s="182"/>
      <c r="S16" s="182"/>
      <c r="T16" s="182"/>
      <c r="U16" s="182"/>
    </row>
    <row r="17" spans="3:21" x14ac:dyDescent="0.3">
      <c r="C17" s="182"/>
      <c r="D17" s="182"/>
      <c r="E17" s="182"/>
      <c r="F17" s="182"/>
      <c r="G17" s="182"/>
      <c r="H17" s="182"/>
      <c r="I17" s="182"/>
      <c r="J17" s="182"/>
      <c r="K17" s="182"/>
      <c r="L17" s="182"/>
      <c r="M17" s="182"/>
      <c r="N17" s="182"/>
      <c r="O17" s="182"/>
      <c r="P17" s="182"/>
      <c r="Q17" s="182"/>
      <c r="R17" s="182"/>
      <c r="S17" s="182"/>
      <c r="T17" s="182"/>
      <c r="U17" s="182"/>
    </row>
    <row r="18" spans="3:21" x14ac:dyDescent="0.3">
      <c r="C18" s="182"/>
      <c r="D18" s="182"/>
      <c r="E18" s="182"/>
      <c r="F18" s="182"/>
      <c r="G18" s="182"/>
      <c r="H18" s="182"/>
      <c r="I18" s="182"/>
      <c r="J18" s="182"/>
      <c r="K18" s="182"/>
      <c r="L18" s="182"/>
      <c r="M18" s="182"/>
      <c r="N18" s="182"/>
      <c r="O18" s="182"/>
      <c r="P18" s="182"/>
      <c r="Q18" s="182"/>
      <c r="R18" s="182"/>
      <c r="S18" s="182"/>
      <c r="T18" s="182"/>
      <c r="U18" s="182"/>
    </row>
    <row r="22" spans="3:21" s="2" customFormat="1" ht="28.8" x14ac:dyDescent="0.3">
      <c r="C22" s="34" t="s">
        <v>128</v>
      </c>
      <c r="D22" s="2" t="s">
        <v>2566</v>
      </c>
      <c r="E22" s="2" t="s">
        <v>2503</v>
      </c>
      <c r="G22" s="34" t="s">
        <v>2382</v>
      </c>
      <c r="H22" s="2" t="s">
        <v>2560</v>
      </c>
      <c r="I22" s="2" t="s">
        <v>2504</v>
      </c>
      <c r="K22" s="34" t="s">
        <v>2392</v>
      </c>
      <c r="L22" s="2" t="s">
        <v>2561</v>
      </c>
      <c r="M22" s="2" t="s">
        <v>2585</v>
      </c>
    </row>
    <row r="23" spans="3:21" s="36" customFormat="1" x14ac:dyDescent="0.3">
      <c r="C23" s="36" t="s">
        <v>129</v>
      </c>
      <c r="D23" s="1">
        <v>164</v>
      </c>
      <c r="E23" s="35">
        <v>0.46857142857142858</v>
      </c>
      <c r="G23" s="33" t="s">
        <v>2497</v>
      </c>
      <c r="H23" s="2">
        <v>22</v>
      </c>
      <c r="I23" s="39">
        <v>6.2857142857142861E-2</v>
      </c>
      <c r="K23" s="33" t="s">
        <v>8</v>
      </c>
      <c r="L23" s="2">
        <v>337</v>
      </c>
      <c r="M23" s="39">
        <v>0.96285714285714286</v>
      </c>
    </row>
    <row r="24" spans="3:21" x14ac:dyDescent="0.3">
      <c r="C24" s="36" t="s">
        <v>130</v>
      </c>
      <c r="D24" s="1">
        <v>186</v>
      </c>
      <c r="E24" s="35">
        <v>0.53142857142857147</v>
      </c>
      <c r="G24" s="33" t="s">
        <v>2498</v>
      </c>
      <c r="H24" s="2">
        <v>29</v>
      </c>
      <c r="I24" s="39">
        <v>8.2857142857142851E-2</v>
      </c>
      <c r="K24" s="33" t="s">
        <v>9</v>
      </c>
      <c r="L24" s="2">
        <v>12</v>
      </c>
      <c r="M24" s="39">
        <v>3.4285714285714287E-2</v>
      </c>
    </row>
    <row r="25" spans="3:21" x14ac:dyDescent="0.3">
      <c r="C25" s="33" t="s">
        <v>2502</v>
      </c>
      <c r="D25" s="1">
        <v>350</v>
      </c>
      <c r="E25" s="35">
        <v>1</v>
      </c>
      <c r="G25" s="33" t="s">
        <v>2499</v>
      </c>
      <c r="H25" s="2">
        <v>299</v>
      </c>
      <c r="I25" s="39">
        <v>0.85428571428571431</v>
      </c>
      <c r="K25" s="33" t="s">
        <v>11</v>
      </c>
      <c r="L25" s="2">
        <v>1</v>
      </c>
      <c r="M25" s="39">
        <v>2.8571428571428571E-3</v>
      </c>
    </row>
    <row r="26" spans="3:21" x14ac:dyDescent="0.3">
      <c r="G26" s="33" t="s">
        <v>2502</v>
      </c>
      <c r="H26" s="2">
        <v>350</v>
      </c>
      <c r="I26" s="39">
        <v>1</v>
      </c>
      <c r="K26" s="33" t="s">
        <v>2502</v>
      </c>
      <c r="L26" s="2">
        <v>350</v>
      </c>
      <c r="M26" s="39">
        <v>1</v>
      </c>
    </row>
    <row r="45" spans="3:21" x14ac:dyDescent="0.3">
      <c r="C45" s="183" t="s">
        <v>2598</v>
      </c>
      <c r="D45" s="183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</row>
    <row r="46" spans="3:21" x14ac:dyDescent="0.3"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</row>
    <row r="47" spans="3:21" x14ac:dyDescent="0.3">
      <c r="C47" s="183"/>
      <c r="D47" s="183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</row>
    <row r="50" spans="3:13" x14ac:dyDescent="0.3">
      <c r="C50" s="34" t="s">
        <v>2583</v>
      </c>
      <c r="D50" s="2" t="s">
        <v>2562</v>
      </c>
      <c r="E50" s="2" t="s">
        <v>2563</v>
      </c>
      <c r="G50" s="54" t="s">
        <v>2584</v>
      </c>
      <c r="H50" t="s">
        <v>3657</v>
      </c>
      <c r="I50" t="s">
        <v>3658</v>
      </c>
      <c r="K50" s="34" t="s">
        <v>2484</v>
      </c>
      <c r="L50" s="2" t="s">
        <v>2567</v>
      </c>
      <c r="M50" s="2" t="s">
        <v>2568</v>
      </c>
    </row>
    <row r="51" spans="3:13" x14ac:dyDescent="0.3">
      <c r="C51" s="33" t="s">
        <v>2490</v>
      </c>
      <c r="D51" s="2">
        <v>21</v>
      </c>
      <c r="E51" s="39">
        <v>6.1046511627906974E-2</v>
      </c>
      <c r="G51" s="33" t="s">
        <v>2496</v>
      </c>
      <c r="H51" s="2">
        <v>347</v>
      </c>
      <c r="I51" s="49">
        <v>0.99142857142857144</v>
      </c>
      <c r="K51" s="33" t="s">
        <v>2457</v>
      </c>
      <c r="L51" s="2">
        <v>94</v>
      </c>
      <c r="M51" s="39">
        <v>0.27405247813411077</v>
      </c>
    </row>
    <row r="52" spans="3:13" x14ac:dyDescent="0.3">
      <c r="C52" s="33" t="s">
        <v>2443</v>
      </c>
      <c r="D52" s="2">
        <v>170</v>
      </c>
      <c r="E52" s="39">
        <v>0.4941860465116279</v>
      </c>
      <c r="G52" s="33" t="s">
        <v>2495</v>
      </c>
      <c r="H52" s="2">
        <v>3</v>
      </c>
      <c r="I52" s="49">
        <v>8.5714285714285719E-3</v>
      </c>
      <c r="K52" s="33" t="s">
        <v>2460</v>
      </c>
      <c r="L52" s="2">
        <v>26</v>
      </c>
      <c r="M52" s="39">
        <v>7.5801749271137031E-2</v>
      </c>
    </row>
    <row r="53" spans="3:13" x14ac:dyDescent="0.3">
      <c r="C53" s="33" t="s">
        <v>2444</v>
      </c>
      <c r="D53" s="2">
        <v>149</v>
      </c>
      <c r="E53" s="39">
        <v>0.43313953488372092</v>
      </c>
      <c r="G53" s="33" t="s">
        <v>2502</v>
      </c>
      <c r="H53" s="2">
        <v>350</v>
      </c>
      <c r="I53" s="49">
        <v>1</v>
      </c>
      <c r="K53" s="33" t="s">
        <v>2490</v>
      </c>
      <c r="L53" s="2">
        <v>21</v>
      </c>
      <c r="M53" s="39">
        <v>6.1224489795918366E-2</v>
      </c>
    </row>
    <row r="54" spans="3:13" x14ac:dyDescent="0.3">
      <c r="C54" s="33" t="s">
        <v>2613</v>
      </c>
      <c r="D54" s="2"/>
      <c r="E54" s="39">
        <v>0</v>
      </c>
      <c r="K54" s="33" t="s">
        <v>2455</v>
      </c>
      <c r="L54" s="2">
        <v>2</v>
      </c>
      <c r="M54" s="39">
        <v>5.8309037900874635E-3</v>
      </c>
    </row>
    <row r="55" spans="3:13" x14ac:dyDescent="0.3">
      <c r="C55" s="33" t="s">
        <v>2445</v>
      </c>
      <c r="D55" s="2">
        <v>4</v>
      </c>
      <c r="E55" s="39">
        <v>1.1627906976744186E-2</v>
      </c>
      <c r="K55" s="33" t="s">
        <v>2462</v>
      </c>
      <c r="L55" s="2">
        <v>49</v>
      </c>
      <c r="M55" s="39">
        <v>0.14285714285714285</v>
      </c>
    </row>
    <row r="56" spans="3:13" x14ac:dyDescent="0.3">
      <c r="C56" s="33" t="s">
        <v>2502</v>
      </c>
      <c r="D56" s="2">
        <v>344</v>
      </c>
      <c r="E56" s="39">
        <v>1</v>
      </c>
      <c r="K56" s="33" t="s">
        <v>2468</v>
      </c>
      <c r="L56" s="2">
        <v>32</v>
      </c>
      <c r="M56" s="39">
        <v>9.3294460641399415E-2</v>
      </c>
    </row>
    <row r="57" spans="3:13" x14ac:dyDescent="0.3">
      <c r="K57" s="33" t="s">
        <v>2450</v>
      </c>
      <c r="L57" s="2">
        <v>27</v>
      </c>
      <c r="M57" s="39">
        <v>7.8717201166180764E-2</v>
      </c>
    </row>
    <row r="58" spans="3:13" x14ac:dyDescent="0.3">
      <c r="K58" s="33" t="s">
        <v>2478</v>
      </c>
      <c r="L58" s="2">
        <v>1</v>
      </c>
      <c r="M58" s="39">
        <v>2.9154518950437317E-3</v>
      </c>
    </row>
    <row r="59" spans="3:13" x14ac:dyDescent="0.3">
      <c r="K59" s="33" t="s">
        <v>2466</v>
      </c>
      <c r="L59" s="2">
        <v>32</v>
      </c>
      <c r="M59" s="39">
        <v>9.3294460641399415E-2</v>
      </c>
    </row>
    <row r="60" spans="3:13" x14ac:dyDescent="0.3">
      <c r="K60" s="33" t="s">
        <v>6413</v>
      </c>
      <c r="L60" s="2">
        <v>2</v>
      </c>
      <c r="M60" s="39">
        <v>5.8309037900874635E-3</v>
      </c>
    </row>
    <row r="61" spans="3:13" x14ac:dyDescent="0.3">
      <c r="K61" s="33" t="s">
        <v>2448</v>
      </c>
      <c r="L61" s="2">
        <v>5</v>
      </c>
      <c r="M61" s="39">
        <v>1.4577259475218658E-2</v>
      </c>
    </row>
    <row r="62" spans="3:13" x14ac:dyDescent="0.3">
      <c r="K62" s="33" t="s">
        <v>2470</v>
      </c>
      <c r="L62" s="2">
        <v>15</v>
      </c>
      <c r="M62" s="39">
        <v>4.3731778425655975E-2</v>
      </c>
    </row>
    <row r="63" spans="3:13" x14ac:dyDescent="0.3">
      <c r="K63" s="33" t="s">
        <v>2464</v>
      </c>
      <c r="L63" s="2">
        <v>1</v>
      </c>
      <c r="M63" s="39">
        <v>2.9154518950437317E-3</v>
      </c>
    </row>
    <row r="64" spans="3:13" x14ac:dyDescent="0.3">
      <c r="K64" s="33" t="s">
        <v>2476</v>
      </c>
      <c r="L64" s="2">
        <v>4</v>
      </c>
      <c r="M64" s="39">
        <v>1.1661807580174927E-2</v>
      </c>
    </row>
    <row r="65" spans="11:13" x14ac:dyDescent="0.3">
      <c r="K65" s="33" t="s">
        <v>2613</v>
      </c>
      <c r="L65" s="2"/>
      <c r="M65" s="39">
        <v>0</v>
      </c>
    </row>
    <row r="66" spans="11:13" x14ac:dyDescent="0.3">
      <c r="K66" s="33" t="s">
        <v>6409</v>
      </c>
      <c r="L66" s="2">
        <v>2</v>
      </c>
      <c r="M66" s="39">
        <v>5.8309037900874635E-3</v>
      </c>
    </row>
    <row r="67" spans="11:13" x14ac:dyDescent="0.3">
      <c r="K67" s="33" t="s">
        <v>6600</v>
      </c>
      <c r="L67" s="2">
        <v>3</v>
      </c>
      <c r="M67" s="39">
        <v>8.7463556851311956E-3</v>
      </c>
    </row>
    <row r="68" spans="11:13" x14ac:dyDescent="0.3">
      <c r="K68" s="33" t="s">
        <v>6305</v>
      </c>
      <c r="L68" s="2">
        <v>1</v>
      </c>
      <c r="M68" s="39">
        <v>2.9154518950437317E-3</v>
      </c>
    </row>
    <row r="69" spans="11:13" x14ac:dyDescent="0.3">
      <c r="K69" s="33" t="s">
        <v>5260</v>
      </c>
      <c r="L69" s="2">
        <v>1</v>
      </c>
      <c r="M69" s="39">
        <v>2.9154518950437317E-3</v>
      </c>
    </row>
    <row r="70" spans="11:13" x14ac:dyDescent="0.3">
      <c r="K70" s="33" t="s">
        <v>6771</v>
      </c>
      <c r="L70" s="2">
        <v>2</v>
      </c>
      <c r="M70" s="39">
        <v>5.8309037900874635E-3</v>
      </c>
    </row>
    <row r="71" spans="11:13" x14ac:dyDescent="0.3">
      <c r="K71" s="33" t="s">
        <v>6391</v>
      </c>
      <c r="L71" s="2">
        <v>7</v>
      </c>
      <c r="M71" s="39">
        <v>2.0408163265306121E-2</v>
      </c>
    </row>
    <row r="72" spans="11:13" x14ac:dyDescent="0.3">
      <c r="K72" s="33" t="s">
        <v>2481</v>
      </c>
      <c r="L72" s="2">
        <v>1</v>
      </c>
      <c r="M72" s="39">
        <v>2.9154518950437317E-3</v>
      </c>
    </row>
    <row r="73" spans="11:13" x14ac:dyDescent="0.3">
      <c r="K73" s="33" t="s">
        <v>2485</v>
      </c>
      <c r="L73" s="2">
        <v>2</v>
      </c>
      <c r="M73" s="39">
        <v>5.8309037900874635E-3</v>
      </c>
    </row>
    <row r="74" spans="11:13" x14ac:dyDescent="0.3">
      <c r="K74" s="33" t="s">
        <v>5258</v>
      </c>
      <c r="L74" s="2">
        <v>2</v>
      </c>
      <c r="M74" s="39">
        <v>5.8309037900874635E-3</v>
      </c>
    </row>
    <row r="75" spans="11:13" x14ac:dyDescent="0.3">
      <c r="K75" s="33" t="s">
        <v>2486</v>
      </c>
      <c r="L75" s="2">
        <v>2</v>
      </c>
      <c r="M75" s="39">
        <v>5.8309037900874635E-3</v>
      </c>
    </row>
    <row r="76" spans="11:13" x14ac:dyDescent="0.3">
      <c r="K76" s="33" t="s">
        <v>2469</v>
      </c>
      <c r="L76" s="2">
        <v>1</v>
      </c>
      <c r="M76" s="39">
        <v>2.9154518950437317E-3</v>
      </c>
    </row>
    <row r="77" spans="11:13" x14ac:dyDescent="0.3">
      <c r="K77" s="33" t="s">
        <v>2479</v>
      </c>
      <c r="L77" s="2">
        <v>1</v>
      </c>
      <c r="M77" s="39">
        <v>2.9154518950437317E-3</v>
      </c>
    </row>
    <row r="78" spans="11:13" x14ac:dyDescent="0.3">
      <c r="K78" s="33" t="s">
        <v>6187</v>
      </c>
      <c r="L78" s="2">
        <v>1</v>
      </c>
      <c r="M78" s="39">
        <v>2.9154518950437317E-3</v>
      </c>
    </row>
    <row r="79" spans="11:13" x14ac:dyDescent="0.3">
      <c r="K79" s="33" t="s">
        <v>6735</v>
      </c>
      <c r="L79" s="2">
        <v>1</v>
      </c>
      <c r="M79" s="39">
        <v>2.9154518950437317E-3</v>
      </c>
    </row>
    <row r="80" spans="11:13" x14ac:dyDescent="0.3">
      <c r="K80" s="33" t="s">
        <v>6816</v>
      </c>
      <c r="L80" s="2">
        <v>1</v>
      </c>
      <c r="M80" s="39">
        <v>2.9154518950437317E-3</v>
      </c>
    </row>
    <row r="81" spans="3:13" ht="57.6" x14ac:dyDescent="0.3">
      <c r="C81" s="34" t="s">
        <v>2582</v>
      </c>
      <c r="D81" s="2" t="s">
        <v>2580</v>
      </c>
      <c r="E81" s="2" t="s">
        <v>2581</v>
      </c>
      <c r="G81" s="34" t="s">
        <v>2588</v>
      </c>
      <c r="H81" s="2" t="s">
        <v>2586</v>
      </c>
      <c r="I81" s="2" t="s">
        <v>2587</v>
      </c>
      <c r="K81" s="33" t="s">
        <v>7193</v>
      </c>
      <c r="L81" s="2">
        <v>1</v>
      </c>
      <c r="M81" s="39">
        <v>2.9154518950437317E-3</v>
      </c>
    </row>
    <row r="82" spans="3:13" x14ac:dyDescent="0.3">
      <c r="C82" s="33" t="s">
        <v>2613</v>
      </c>
      <c r="D82" s="2"/>
      <c r="E82" s="39">
        <v>0</v>
      </c>
      <c r="G82" s="33" t="s">
        <v>2496</v>
      </c>
      <c r="H82" s="2">
        <v>107</v>
      </c>
      <c r="I82" s="39">
        <v>0.34185303514376997</v>
      </c>
      <c r="K82" s="33" t="s">
        <v>7198</v>
      </c>
      <c r="L82" s="2">
        <v>3</v>
      </c>
      <c r="M82" s="39">
        <v>8.7463556851311956E-3</v>
      </c>
    </row>
    <row r="83" spans="3:13" x14ac:dyDescent="0.3">
      <c r="C83" s="33" t="s">
        <v>2495</v>
      </c>
      <c r="D83" s="2">
        <v>300</v>
      </c>
      <c r="E83" s="39">
        <v>0.91463414634146345</v>
      </c>
      <c r="G83" s="33" t="s">
        <v>2495</v>
      </c>
      <c r="H83" s="2">
        <v>205</v>
      </c>
      <c r="I83" s="39">
        <v>0.65495207667731625</v>
      </c>
      <c r="K83" s="33" t="s">
        <v>2502</v>
      </c>
      <c r="L83" s="2">
        <v>343</v>
      </c>
      <c r="M83" s="39">
        <v>1</v>
      </c>
    </row>
    <row r="84" spans="3:13" x14ac:dyDescent="0.3">
      <c r="C84" s="33" t="s">
        <v>2496</v>
      </c>
      <c r="D84" s="2">
        <v>28</v>
      </c>
      <c r="E84" s="39">
        <v>8.5365853658536592E-2</v>
      </c>
      <c r="G84" s="33" t="s">
        <v>2613</v>
      </c>
      <c r="H84" s="2"/>
      <c r="I84" s="39">
        <v>0</v>
      </c>
    </row>
    <row r="85" spans="3:13" x14ac:dyDescent="0.3">
      <c r="C85" s="33" t="s">
        <v>2502</v>
      </c>
      <c r="D85" s="2">
        <v>328</v>
      </c>
      <c r="E85" s="39">
        <v>1</v>
      </c>
      <c r="G85" s="33" t="s">
        <v>4082</v>
      </c>
      <c r="H85" s="2">
        <v>1</v>
      </c>
      <c r="I85" s="39">
        <v>3.1948881789137379E-3</v>
      </c>
    </row>
    <row r="86" spans="3:13" x14ac:dyDescent="0.3">
      <c r="G86" s="33" t="s">
        <v>2502</v>
      </c>
      <c r="H86" s="2">
        <v>313</v>
      </c>
      <c r="I86" s="39">
        <v>1</v>
      </c>
    </row>
    <row r="104" spans="3:21" x14ac:dyDescent="0.3">
      <c r="C104" s="184" t="s">
        <v>2597</v>
      </c>
      <c r="D104" s="184"/>
      <c r="E104" s="184"/>
      <c r="F104" s="184"/>
      <c r="G104" s="184"/>
      <c r="H104" s="184"/>
      <c r="I104" s="184"/>
      <c r="J104" s="184"/>
      <c r="K104" s="184"/>
      <c r="L104" s="184"/>
      <c r="M104" s="184"/>
      <c r="N104" s="184"/>
      <c r="O104" s="184"/>
      <c r="P104" s="184"/>
      <c r="Q104" s="184"/>
      <c r="R104" s="184"/>
      <c r="S104" s="184"/>
      <c r="T104" s="184"/>
      <c r="U104" s="184"/>
    </row>
    <row r="105" spans="3:21" x14ac:dyDescent="0.3">
      <c r="C105" s="184"/>
      <c r="D105" s="184"/>
      <c r="E105" s="184"/>
      <c r="F105" s="184"/>
      <c r="G105" s="184"/>
      <c r="H105" s="184"/>
      <c r="I105" s="184"/>
      <c r="J105" s="184"/>
      <c r="K105" s="184"/>
      <c r="L105" s="184"/>
      <c r="M105" s="184"/>
      <c r="N105" s="184"/>
      <c r="O105" s="184"/>
      <c r="P105" s="184"/>
      <c r="Q105" s="184"/>
      <c r="R105" s="184"/>
      <c r="S105" s="184"/>
      <c r="T105" s="184"/>
      <c r="U105" s="184"/>
    </row>
    <row r="106" spans="3:21" x14ac:dyDescent="0.3">
      <c r="C106" s="184"/>
      <c r="D106" s="184"/>
      <c r="E106" s="184"/>
      <c r="F106" s="184"/>
      <c r="G106" s="184"/>
      <c r="H106" s="184"/>
      <c r="I106" s="184"/>
      <c r="J106" s="184"/>
      <c r="K106" s="184"/>
      <c r="L106" s="184"/>
      <c r="M106" s="184"/>
      <c r="N106" s="184"/>
      <c r="O106" s="184"/>
      <c r="P106" s="184"/>
      <c r="Q106" s="184"/>
      <c r="R106" s="184"/>
      <c r="S106" s="184"/>
      <c r="T106" s="184"/>
      <c r="U106" s="184"/>
    </row>
    <row r="109" spans="3:21" ht="43.2" x14ac:dyDescent="0.3">
      <c r="C109" s="34" t="s">
        <v>2401</v>
      </c>
      <c r="D109" s="2" t="s">
        <v>2589</v>
      </c>
      <c r="E109" s="2" t="s">
        <v>2590</v>
      </c>
      <c r="G109" s="34" t="s">
        <v>2611</v>
      </c>
      <c r="H109" s="2" t="s">
        <v>2609</v>
      </c>
      <c r="I109" s="2" t="s">
        <v>2610</v>
      </c>
      <c r="K109" s="34" t="s">
        <v>2404</v>
      </c>
      <c r="L109" s="2" t="s">
        <v>2591</v>
      </c>
      <c r="M109" s="2" t="s">
        <v>2592</v>
      </c>
    </row>
    <row r="110" spans="3:21" x14ac:dyDescent="0.3">
      <c r="C110" s="33" t="s">
        <v>140</v>
      </c>
      <c r="D110" s="2">
        <v>342</v>
      </c>
      <c r="E110" s="39">
        <v>0.97714285714285709</v>
      </c>
      <c r="G110" s="33" t="s">
        <v>2606</v>
      </c>
      <c r="H110" s="2">
        <v>2</v>
      </c>
      <c r="I110" s="39">
        <v>5.7306590257879654E-3</v>
      </c>
      <c r="K110" s="33" t="s">
        <v>4539</v>
      </c>
      <c r="L110" s="2">
        <v>48</v>
      </c>
      <c r="M110" s="39">
        <v>0.14906832298136646</v>
      </c>
    </row>
    <row r="111" spans="3:21" x14ac:dyDescent="0.3">
      <c r="C111" s="33" t="s">
        <v>141</v>
      </c>
      <c r="D111" s="2">
        <v>8</v>
      </c>
      <c r="E111" s="39">
        <v>2.2857142857142857E-2</v>
      </c>
      <c r="G111" s="33" t="s">
        <v>2613</v>
      </c>
      <c r="H111" s="2"/>
      <c r="I111" s="39">
        <v>0</v>
      </c>
      <c r="K111" s="33" t="s">
        <v>6114</v>
      </c>
      <c r="L111" s="2">
        <v>36</v>
      </c>
      <c r="M111" s="39">
        <v>0.11180124223602485</v>
      </c>
    </row>
    <row r="112" spans="3:21" x14ac:dyDescent="0.3">
      <c r="C112" s="33" t="s">
        <v>2502</v>
      </c>
      <c r="D112" s="2">
        <v>350</v>
      </c>
      <c r="E112" s="39">
        <v>1</v>
      </c>
      <c r="G112" s="33" t="s">
        <v>151</v>
      </c>
      <c r="H112" s="2">
        <v>347</v>
      </c>
      <c r="I112" s="39">
        <v>0.99426934097421205</v>
      </c>
      <c r="K112" s="33" t="s">
        <v>4501</v>
      </c>
      <c r="L112" s="2">
        <v>32</v>
      </c>
      <c r="M112" s="39">
        <v>9.9378881987577633E-2</v>
      </c>
    </row>
    <row r="113" spans="7:13" x14ac:dyDescent="0.3">
      <c r="G113" s="33" t="s">
        <v>2502</v>
      </c>
      <c r="H113" s="2">
        <v>349</v>
      </c>
      <c r="I113" s="39">
        <v>1</v>
      </c>
      <c r="K113" s="33" t="s">
        <v>4596</v>
      </c>
      <c r="L113" s="2">
        <v>25</v>
      </c>
      <c r="M113" s="39">
        <v>7.7639751552795025E-2</v>
      </c>
    </row>
    <row r="114" spans="7:13" x14ac:dyDescent="0.3">
      <c r="K114" s="33" t="s">
        <v>6251</v>
      </c>
      <c r="L114" s="2">
        <v>19</v>
      </c>
      <c r="M114" s="39">
        <v>5.9006211180124224E-2</v>
      </c>
    </row>
    <row r="115" spans="7:13" x14ac:dyDescent="0.3">
      <c r="K115" s="33" t="s">
        <v>4696</v>
      </c>
      <c r="L115" s="2">
        <v>16</v>
      </c>
      <c r="M115" s="39">
        <v>4.9689440993788817E-2</v>
      </c>
    </row>
    <row r="116" spans="7:13" x14ac:dyDescent="0.3">
      <c r="K116" s="33" t="s">
        <v>4102</v>
      </c>
      <c r="L116" s="2">
        <v>13</v>
      </c>
      <c r="M116" s="39">
        <v>4.0372670807453416E-2</v>
      </c>
    </row>
    <row r="117" spans="7:13" x14ac:dyDescent="0.3">
      <c r="K117" s="33" t="s">
        <v>4957</v>
      </c>
      <c r="L117" s="2">
        <v>13</v>
      </c>
      <c r="M117" s="39">
        <v>4.0372670807453416E-2</v>
      </c>
    </row>
    <row r="118" spans="7:13" x14ac:dyDescent="0.3">
      <c r="K118" s="33" t="s">
        <v>4559</v>
      </c>
      <c r="L118" s="2">
        <v>12</v>
      </c>
      <c r="M118" s="39">
        <v>3.7267080745341616E-2</v>
      </c>
    </row>
    <row r="119" spans="7:13" x14ac:dyDescent="0.3">
      <c r="K119" s="33" t="s">
        <v>6324</v>
      </c>
      <c r="L119" s="2">
        <v>8</v>
      </c>
      <c r="M119" s="39">
        <v>2.4844720496894408E-2</v>
      </c>
    </row>
    <row r="120" spans="7:13" x14ac:dyDescent="0.3">
      <c r="K120" s="33" t="s">
        <v>4547</v>
      </c>
      <c r="L120" s="2">
        <v>8</v>
      </c>
      <c r="M120" s="39">
        <v>2.4844720496894408E-2</v>
      </c>
    </row>
    <row r="121" spans="7:13" x14ac:dyDescent="0.3">
      <c r="K121" s="33" t="s">
        <v>4582</v>
      </c>
      <c r="L121" s="2">
        <v>8</v>
      </c>
      <c r="M121" s="39">
        <v>2.4844720496894408E-2</v>
      </c>
    </row>
    <row r="122" spans="7:13" x14ac:dyDescent="0.3">
      <c r="K122" s="33" t="s">
        <v>4763</v>
      </c>
      <c r="L122" s="2">
        <v>7</v>
      </c>
      <c r="M122" s="39">
        <v>2.1739130434782608E-2</v>
      </c>
    </row>
    <row r="123" spans="7:13" x14ac:dyDescent="0.3">
      <c r="K123" s="33" t="s">
        <v>4652</v>
      </c>
      <c r="L123" s="2">
        <v>5</v>
      </c>
      <c r="M123" s="39">
        <v>1.5527950310559006E-2</v>
      </c>
    </row>
    <row r="124" spans="7:13" x14ac:dyDescent="0.3">
      <c r="K124" s="33" t="s">
        <v>5881</v>
      </c>
      <c r="L124" s="2">
        <v>5</v>
      </c>
      <c r="M124" s="39">
        <v>1.5527950310559006E-2</v>
      </c>
    </row>
    <row r="125" spans="7:13" x14ac:dyDescent="0.3">
      <c r="K125" s="33" t="s">
        <v>4655</v>
      </c>
      <c r="L125" s="2">
        <v>4</v>
      </c>
      <c r="M125" s="39">
        <v>1.2422360248447204E-2</v>
      </c>
    </row>
    <row r="126" spans="7:13" x14ac:dyDescent="0.3">
      <c r="K126" s="33" t="s">
        <v>4569</v>
      </c>
      <c r="L126" s="2">
        <v>4</v>
      </c>
      <c r="M126" s="39">
        <v>1.2422360248447204E-2</v>
      </c>
    </row>
    <row r="127" spans="7:13" x14ac:dyDescent="0.3">
      <c r="K127" s="33" t="s">
        <v>4747</v>
      </c>
      <c r="L127" s="2">
        <v>3</v>
      </c>
      <c r="M127" s="39">
        <v>9.316770186335404E-3</v>
      </c>
    </row>
    <row r="128" spans="7:13" x14ac:dyDescent="0.3">
      <c r="K128" s="33" t="s">
        <v>6734</v>
      </c>
      <c r="L128" s="2">
        <v>3</v>
      </c>
      <c r="M128" s="39">
        <v>9.316770186335404E-3</v>
      </c>
    </row>
    <row r="129" spans="11:13" x14ac:dyDescent="0.3">
      <c r="K129" s="33" t="s">
        <v>5051</v>
      </c>
      <c r="L129" s="2">
        <v>2</v>
      </c>
      <c r="M129" s="39">
        <v>6.2111801242236021E-3</v>
      </c>
    </row>
    <row r="130" spans="11:13" x14ac:dyDescent="0.3">
      <c r="K130" s="33" t="s">
        <v>4712</v>
      </c>
      <c r="L130" s="2">
        <v>2</v>
      </c>
      <c r="M130" s="39">
        <v>6.2111801242236021E-3</v>
      </c>
    </row>
    <row r="131" spans="11:13" x14ac:dyDescent="0.3">
      <c r="K131" s="33" t="s">
        <v>6681</v>
      </c>
      <c r="L131" s="2">
        <v>2</v>
      </c>
      <c r="M131" s="39">
        <v>6.2111801242236021E-3</v>
      </c>
    </row>
    <row r="132" spans="11:13" x14ac:dyDescent="0.3">
      <c r="K132" s="33" t="s">
        <v>4574</v>
      </c>
      <c r="L132" s="2">
        <v>2</v>
      </c>
      <c r="M132" s="39">
        <v>6.2111801242236021E-3</v>
      </c>
    </row>
    <row r="133" spans="11:13" x14ac:dyDescent="0.3">
      <c r="K133" s="33" t="s">
        <v>6294</v>
      </c>
      <c r="L133" s="2">
        <v>2</v>
      </c>
      <c r="M133" s="39">
        <v>6.2111801242236021E-3</v>
      </c>
    </row>
    <row r="134" spans="11:13" x14ac:dyDescent="0.3">
      <c r="K134" s="33" t="s">
        <v>5571</v>
      </c>
      <c r="L134" s="2">
        <v>2</v>
      </c>
      <c r="M134" s="39">
        <v>6.2111801242236021E-3</v>
      </c>
    </row>
    <row r="135" spans="11:13" x14ac:dyDescent="0.3">
      <c r="K135" s="33" t="s">
        <v>3098</v>
      </c>
      <c r="L135" s="2">
        <v>2</v>
      </c>
      <c r="M135" s="39">
        <v>6.2111801242236021E-3</v>
      </c>
    </row>
    <row r="136" spans="11:13" x14ac:dyDescent="0.3">
      <c r="K136" s="33" t="s">
        <v>4543</v>
      </c>
      <c r="L136" s="2">
        <v>2</v>
      </c>
      <c r="M136" s="39">
        <v>6.2111801242236021E-3</v>
      </c>
    </row>
    <row r="137" spans="11:13" x14ac:dyDescent="0.3">
      <c r="K137" s="33" t="s">
        <v>6007</v>
      </c>
      <c r="L137" s="2">
        <v>2</v>
      </c>
      <c r="M137" s="39">
        <v>6.2111801242236021E-3</v>
      </c>
    </row>
    <row r="138" spans="11:13" x14ac:dyDescent="0.3">
      <c r="K138" s="33" t="s">
        <v>4914</v>
      </c>
      <c r="L138" s="2">
        <v>2</v>
      </c>
      <c r="M138" s="39">
        <v>6.2111801242236021E-3</v>
      </c>
    </row>
    <row r="139" spans="11:13" x14ac:dyDescent="0.3">
      <c r="K139" s="33" t="s">
        <v>4703</v>
      </c>
      <c r="L139" s="2">
        <v>2</v>
      </c>
      <c r="M139" s="39">
        <v>6.2111801242236021E-3</v>
      </c>
    </row>
    <row r="140" spans="11:13" x14ac:dyDescent="0.3">
      <c r="K140" s="33" t="s">
        <v>5945</v>
      </c>
      <c r="L140" s="2">
        <v>1</v>
      </c>
      <c r="M140" s="39">
        <v>3.105590062111801E-3</v>
      </c>
    </row>
    <row r="141" spans="11:13" x14ac:dyDescent="0.3">
      <c r="K141" s="33" t="s">
        <v>6351</v>
      </c>
      <c r="L141" s="2">
        <v>1</v>
      </c>
      <c r="M141" s="39">
        <v>3.105590062111801E-3</v>
      </c>
    </row>
    <row r="142" spans="11:13" x14ac:dyDescent="0.3">
      <c r="K142" s="33" t="s">
        <v>6088</v>
      </c>
      <c r="L142" s="2">
        <v>1</v>
      </c>
      <c r="M142" s="39">
        <v>3.105590062111801E-3</v>
      </c>
    </row>
    <row r="143" spans="11:13" x14ac:dyDescent="0.3">
      <c r="K143" s="33" t="s">
        <v>4507</v>
      </c>
      <c r="L143" s="2">
        <v>1</v>
      </c>
      <c r="M143" s="39">
        <v>3.105590062111801E-3</v>
      </c>
    </row>
    <row r="144" spans="11:13" x14ac:dyDescent="0.3">
      <c r="K144" s="33" t="s">
        <v>6694</v>
      </c>
      <c r="L144" s="2">
        <v>1</v>
      </c>
      <c r="M144" s="39">
        <v>3.105590062111801E-3</v>
      </c>
    </row>
    <row r="145" spans="11:13" x14ac:dyDescent="0.3">
      <c r="K145" s="33" t="s">
        <v>4555</v>
      </c>
      <c r="L145" s="2">
        <v>1</v>
      </c>
      <c r="M145" s="39">
        <v>3.105590062111801E-3</v>
      </c>
    </row>
    <row r="146" spans="11:13" x14ac:dyDescent="0.3">
      <c r="K146" s="33" t="s">
        <v>6055</v>
      </c>
      <c r="L146" s="2">
        <v>1</v>
      </c>
      <c r="M146" s="39">
        <v>3.105590062111801E-3</v>
      </c>
    </row>
    <row r="147" spans="11:13" x14ac:dyDescent="0.3">
      <c r="K147" s="33" t="s">
        <v>2744</v>
      </c>
      <c r="L147" s="2">
        <v>1</v>
      </c>
      <c r="M147" s="39">
        <v>3.105590062111801E-3</v>
      </c>
    </row>
    <row r="148" spans="11:13" x14ac:dyDescent="0.3">
      <c r="K148" s="33" t="s">
        <v>6447</v>
      </c>
      <c r="L148" s="2">
        <v>1</v>
      </c>
      <c r="M148" s="39">
        <v>3.105590062111801E-3</v>
      </c>
    </row>
    <row r="149" spans="11:13" x14ac:dyDescent="0.3">
      <c r="K149" s="33" t="s">
        <v>7264</v>
      </c>
      <c r="L149" s="2">
        <v>1</v>
      </c>
      <c r="M149" s="39">
        <v>3.105590062111801E-3</v>
      </c>
    </row>
    <row r="150" spans="11:13" x14ac:dyDescent="0.3">
      <c r="K150" s="33" t="s">
        <v>4533</v>
      </c>
      <c r="L150" s="2">
        <v>1</v>
      </c>
      <c r="M150" s="39">
        <v>3.105590062111801E-3</v>
      </c>
    </row>
    <row r="151" spans="11:13" x14ac:dyDescent="0.3">
      <c r="K151" s="33" t="s">
        <v>4592</v>
      </c>
      <c r="L151" s="2">
        <v>1</v>
      </c>
      <c r="M151" s="39">
        <v>3.105590062111801E-3</v>
      </c>
    </row>
    <row r="152" spans="11:13" x14ac:dyDescent="0.3">
      <c r="K152" s="33" t="s">
        <v>6842</v>
      </c>
      <c r="L152" s="2">
        <v>1</v>
      </c>
      <c r="M152" s="39">
        <v>3.105590062111801E-3</v>
      </c>
    </row>
    <row r="153" spans="11:13" x14ac:dyDescent="0.3">
      <c r="K153" s="33" t="s">
        <v>71</v>
      </c>
      <c r="L153" s="2">
        <v>1</v>
      </c>
      <c r="M153" s="39">
        <v>3.105590062111801E-3</v>
      </c>
    </row>
    <row r="154" spans="11:13" x14ac:dyDescent="0.3">
      <c r="K154" s="33" t="s">
        <v>5966</v>
      </c>
      <c r="L154" s="2">
        <v>1</v>
      </c>
      <c r="M154" s="39">
        <v>3.105590062111801E-3</v>
      </c>
    </row>
    <row r="155" spans="11:13" x14ac:dyDescent="0.3">
      <c r="K155" s="33" t="s">
        <v>2878</v>
      </c>
      <c r="L155" s="2">
        <v>1</v>
      </c>
      <c r="M155" s="39">
        <v>3.105590062111801E-3</v>
      </c>
    </row>
    <row r="156" spans="11:13" x14ac:dyDescent="0.3">
      <c r="K156" s="33" t="s">
        <v>6050</v>
      </c>
      <c r="L156" s="2">
        <v>1</v>
      </c>
      <c r="M156" s="39">
        <v>3.105590062111801E-3</v>
      </c>
    </row>
    <row r="157" spans="11:13" x14ac:dyDescent="0.3">
      <c r="K157" s="33" t="s">
        <v>4930</v>
      </c>
      <c r="L157" s="2">
        <v>1</v>
      </c>
      <c r="M157" s="39">
        <v>3.105590062111801E-3</v>
      </c>
    </row>
    <row r="158" spans="11:13" x14ac:dyDescent="0.3">
      <c r="K158" s="33" t="s">
        <v>2640</v>
      </c>
      <c r="L158" s="2">
        <v>1</v>
      </c>
      <c r="M158" s="39">
        <v>3.105590062111801E-3</v>
      </c>
    </row>
    <row r="159" spans="11:13" x14ac:dyDescent="0.3">
      <c r="K159" s="33" t="s">
        <v>4798</v>
      </c>
      <c r="L159" s="2">
        <v>1</v>
      </c>
      <c r="M159" s="39">
        <v>3.105590062111801E-3</v>
      </c>
    </row>
    <row r="160" spans="11:13" x14ac:dyDescent="0.3">
      <c r="K160" s="33" t="s">
        <v>4708</v>
      </c>
      <c r="L160" s="2">
        <v>1</v>
      </c>
      <c r="M160" s="39">
        <v>3.105590062111801E-3</v>
      </c>
    </row>
    <row r="161" spans="11:13" x14ac:dyDescent="0.3">
      <c r="K161" s="33" t="s">
        <v>4889</v>
      </c>
      <c r="L161" s="2">
        <v>1</v>
      </c>
      <c r="M161" s="39">
        <v>3.105590062111801E-3</v>
      </c>
    </row>
    <row r="162" spans="11:13" x14ac:dyDescent="0.3">
      <c r="K162" s="33" t="s">
        <v>7190</v>
      </c>
      <c r="L162" s="2">
        <v>1</v>
      </c>
      <c r="M162" s="39">
        <v>3.105590062111801E-3</v>
      </c>
    </row>
    <row r="163" spans="11:13" x14ac:dyDescent="0.3">
      <c r="K163" s="33" t="s">
        <v>4923</v>
      </c>
      <c r="L163" s="2">
        <v>1</v>
      </c>
      <c r="M163" s="39">
        <v>3.105590062111801E-3</v>
      </c>
    </row>
    <row r="164" spans="11:13" x14ac:dyDescent="0.3">
      <c r="K164" s="33" t="s">
        <v>6095</v>
      </c>
      <c r="L164" s="2">
        <v>1</v>
      </c>
      <c r="M164" s="39">
        <v>3.105590062111801E-3</v>
      </c>
    </row>
    <row r="165" spans="11:13" x14ac:dyDescent="0.3">
      <c r="K165" s="33" t="s">
        <v>5864</v>
      </c>
      <c r="L165" s="2">
        <v>1</v>
      </c>
      <c r="M165" s="39">
        <v>3.105590062111801E-3</v>
      </c>
    </row>
    <row r="166" spans="11:13" x14ac:dyDescent="0.3">
      <c r="K166" s="33" t="s">
        <v>3686</v>
      </c>
      <c r="L166" s="2">
        <v>1</v>
      </c>
      <c r="M166" s="39">
        <v>3.105590062111801E-3</v>
      </c>
    </row>
    <row r="167" spans="11:13" x14ac:dyDescent="0.3">
      <c r="K167" s="33" t="s">
        <v>5059</v>
      </c>
      <c r="L167" s="2">
        <v>1</v>
      </c>
      <c r="M167" s="39">
        <v>3.105590062111801E-3</v>
      </c>
    </row>
    <row r="168" spans="11:13" x14ac:dyDescent="0.3">
      <c r="K168" s="33" t="s">
        <v>3199</v>
      </c>
      <c r="L168" s="2">
        <v>1</v>
      </c>
      <c r="M168" s="39">
        <v>3.105590062111801E-3</v>
      </c>
    </row>
    <row r="169" spans="11:13" x14ac:dyDescent="0.3">
      <c r="K169" s="33" t="s">
        <v>5142</v>
      </c>
      <c r="L169" s="2">
        <v>1</v>
      </c>
      <c r="M169" s="39">
        <v>3.105590062111801E-3</v>
      </c>
    </row>
    <row r="170" spans="11:13" x14ac:dyDescent="0.3">
      <c r="K170" s="33" t="s">
        <v>5722</v>
      </c>
      <c r="L170" s="2">
        <v>1</v>
      </c>
      <c r="M170" s="39">
        <v>3.105590062111801E-3</v>
      </c>
    </row>
    <row r="171" spans="11:13" x14ac:dyDescent="0.3">
      <c r="K171" s="33" t="s">
        <v>2613</v>
      </c>
      <c r="L171" s="2"/>
      <c r="M171" s="39">
        <v>0</v>
      </c>
    </row>
    <row r="172" spans="11:13" x14ac:dyDescent="0.3">
      <c r="K172" s="33" t="s">
        <v>2502</v>
      </c>
      <c r="L172" s="2">
        <v>322</v>
      </c>
      <c r="M172" s="39">
        <v>1</v>
      </c>
    </row>
    <row r="184" spans="3:13" x14ac:dyDescent="0.3">
      <c r="L184" s="2"/>
    </row>
    <row r="185" spans="3:13" x14ac:dyDescent="0.3">
      <c r="L185" s="2"/>
    </row>
    <row r="186" spans="3:13" x14ac:dyDescent="0.3">
      <c r="L186" s="2"/>
    </row>
    <row r="187" spans="3:13" x14ac:dyDescent="0.3">
      <c r="L187" s="2"/>
    </row>
    <row r="190" spans="3:13" ht="28.8" x14ac:dyDescent="0.3">
      <c r="C190" s="34" t="s">
        <v>2402</v>
      </c>
      <c r="D190" s="2" t="s">
        <v>2505</v>
      </c>
      <c r="E190" s="2" t="s">
        <v>2564</v>
      </c>
      <c r="G190" s="34" t="s">
        <v>2501</v>
      </c>
      <c r="H190" s="2" t="s">
        <v>2593</v>
      </c>
      <c r="I190" s="2" t="s">
        <v>2594</v>
      </c>
      <c r="K190" s="34" t="s">
        <v>2501</v>
      </c>
      <c r="L190" s="2" t="s">
        <v>2614</v>
      </c>
      <c r="M190" s="2" t="s">
        <v>3589</v>
      </c>
    </row>
    <row r="191" spans="3:13" x14ac:dyDescent="0.3">
      <c r="C191" s="33">
        <v>1</v>
      </c>
      <c r="D191" s="2">
        <v>323</v>
      </c>
      <c r="E191" s="39">
        <v>0.94169096209912539</v>
      </c>
      <c r="G191" s="33" t="s">
        <v>2496</v>
      </c>
      <c r="H191" s="2">
        <v>203</v>
      </c>
      <c r="I191" s="39">
        <v>0.60237388724035612</v>
      </c>
      <c r="K191" s="60" t="s">
        <v>2613</v>
      </c>
      <c r="L191" s="2"/>
      <c r="M191" s="39">
        <v>0</v>
      </c>
    </row>
    <row r="192" spans="3:13" x14ac:dyDescent="0.3">
      <c r="C192" s="33">
        <v>2</v>
      </c>
      <c r="D192" s="2">
        <v>20</v>
      </c>
      <c r="E192" s="39">
        <v>5.8309037900874633E-2</v>
      </c>
      <c r="G192" s="33" t="s">
        <v>2495</v>
      </c>
      <c r="H192" s="2">
        <v>134</v>
      </c>
      <c r="I192" s="39">
        <v>0.39762611275964393</v>
      </c>
      <c r="K192" s="60" t="s">
        <v>3600</v>
      </c>
      <c r="L192" s="2">
        <v>4</v>
      </c>
      <c r="M192" s="39">
        <v>2.9629629629629631E-2</v>
      </c>
    </row>
    <row r="193" spans="3:13" x14ac:dyDescent="0.3">
      <c r="C193" s="33">
        <v>0</v>
      </c>
      <c r="D193" s="2">
        <v>0</v>
      </c>
      <c r="E193" s="39">
        <v>0</v>
      </c>
      <c r="G193" s="33" t="s">
        <v>2613</v>
      </c>
      <c r="H193" s="2"/>
      <c r="I193" s="39">
        <v>0</v>
      </c>
      <c r="K193" s="60" t="s">
        <v>3653</v>
      </c>
      <c r="L193" s="2">
        <v>8</v>
      </c>
      <c r="M193" s="39">
        <v>5.9259259259259262E-2</v>
      </c>
    </row>
    <row r="194" spans="3:13" x14ac:dyDescent="0.3">
      <c r="C194" s="33" t="s">
        <v>2613</v>
      </c>
      <c r="D194" s="2"/>
      <c r="E194" s="39">
        <v>0</v>
      </c>
      <c r="G194" s="33" t="s">
        <v>2502</v>
      </c>
      <c r="H194" s="2">
        <v>337</v>
      </c>
      <c r="I194" s="39">
        <v>1</v>
      </c>
      <c r="K194" s="60" t="s">
        <v>3592</v>
      </c>
      <c r="L194" s="2">
        <v>15</v>
      </c>
      <c r="M194" s="39">
        <v>0.1111111111111111</v>
      </c>
    </row>
    <row r="195" spans="3:13" x14ac:dyDescent="0.3">
      <c r="C195" s="33" t="s">
        <v>6441</v>
      </c>
      <c r="D195" s="2">
        <v>0</v>
      </c>
      <c r="E195" s="39">
        <v>0</v>
      </c>
      <c r="K195" s="60" t="s">
        <v>3595</v>
      </c>
      <c r="L195" s="2">
        <v>10</v>
      </c>
      <c r="M195" s="39">
        <v>7.407407407407407E-2</v>
      </c>
    </row>
    <row r="196" spans="3:13" x14ac:dyDescent="0.3">
      <c r="C196" s="33" t="s">
        <v>2502</v>
      </c>
      <c r="D196" s="1">
        <v>343</v>
      </c>
      <c r="E196" s="35">
        <v>1</v>
      </c>
      <c r="K196" s="60" t="s">
        <v>3594</v>
      </c>
      <c r="L196" s="2">
        <v>11</v>
      </c>
      <c r="M196" s="39">
        <v>8.1481481481481488E-2</v>
      </c>
    </row>
    <row r="197" spans="3:13" x14ac:dyDescent="0.3">
      <c r="K197" s="60" t="s">
        <v>3602</v>
      </c>
      <c r="L197" s="2">
        <v>9</v>
      </c>
      <c r="M197" s="39">
        <v>6.6666666666666666E-2</v>
      </c>
    </row>
    <row r="198" spans="3:13" x14ac:dyDescent="0.3">
      <c r="K198" s="60" t="s">
        <v>3598</v>
      </c>
      <c r="L198" s="2">
        <v>6</v>
      </c>
      <c r="M198" s="39">
        <v>4.4444444444444446E-2</v>
      </c>
    </row>
    <row r="199" spans="3:13" x14ac:dyDescent="0.3">
      <c r="K199" s="60" t="s">
        <v>3599</v>
      </c>
      <c r="L199" s="2">
        <v>3</v>
      </c>
      <c r="M199" s="39">
        <v>2.2222222222222223E-2</v>
      </c>
    </row>
    <row r="200" spans="3:13" x14ac:dyDescent="0.3">
      <c r="K200" s="60" t="s">
        <v>3605</v>
      </c>
      <c r="L200" s="2">
        <v>9</v>
      </c>
      <c r="M200" s="39">
        <v>6.6666666666666666E-2</v>
      </c>
    </row>
    <row r="201" spans="3:13" x14ac:dyDescent="0.3">
      <c r="K201" s="60" t="s">
        <v>3591</v>
      </c>
      <c r="L201" s="2">
        <v>14</v>
      </c>
      <c r="M201" s="39">
        <v>0.1037037037037037</v>
      </c>
    </row>
    <row r="202" spans="3:13" x14ac:dyDescent="0.3">
      <c r="K202" s="60" t="s">
        <v>3604</v>
      </c>
      <c r="L202" s="2">
        <v>1</v>
      </c>
      <c r="M202" s="39">
        <v>7.4074074074074077E-3</v>
      </c>
    </row>
    <row r="203" spans="3:13" x14ac:dyDescent="0.3">
      <c r="K203" s="60" t="s">
        <v>3593</v>
      </c>
      <c r="L203" s="2">
        <v>10</v>
      </c>
      <c r="M203" s="39">
        <v>7.407407407407407E-2</v>
      </c>
    </row>
    <row r="204" spans="3:13" x14ac:dyDescent="0.3">
      <c r="K204" s="60" t="s">
        <v>3596</v>
      </c>
      <c r="L204" s="2">
        <v>1</v>
      </c>
      <c r="M204" s="39">
        <v>7.4074074074074077E-3</v>
      </c>
    </row>
    <row r="205" spans="3:13" x14ac:dyDescent="0.3">
      <c r="K205" s="60" t="s">
        <v>3601</v>
      </c>
      <c r="L205" s="2">
        <v>8</v>
      </c>
      <c r="M205" s="39">
        <v>5.9259259259259262E-2</v>
      </c>
    </row>
    <row r="206" spans="3:13" x14ac:dyDescent="0.3">
      <c r="K206" s="60" t="s">
        <v>3606</v>
      </c>
      <c r="L206" s="2">
        <v>5</v>
      </c>
      <c r="M206" s="39">
        <v>3.7037037037037035E-2</v>
      </c>
    </row>
    <row r="207" spans="3:13" x14ac:dyDescent="0.3">
      <c r="K207" s="60" t="s">
        <v>3590</v>
      </c>
      <c r="L207" s="2">
        <v>6</v>
      </c>
      <c r="M207" s="39">
        <v>4.4444444444444446E-2</v>
      </c>
    </row>
    <row r="208" spans="3:13" x14ac:dyDescent="0.3">
      <c r="K208" s="60" t="s">
        <v>3603</v>
      </c>
      <c r="L208" s="2">
        <v>2</v>
      </c>
      <c r="M208" s="39">
        <v>1.4814814814814815E-2</v>
      </c>
    </row>
    <row r="209" spans="11:16" x14ac:dyDescent="0.3">
      <c r="K209" s="60" t="s">
        <v>3597</v>
      </c>
      <c r="L209" s="2">
        <v>2</v>
      </c>
      <c r="M209" s="39">
        <v>1.4814814814814815E-2</v>
      </c>
    </row>
    <row r="210" spans="11:16" x14ac:dyDescent="0.3">
      <c r="K210" s="60" t="s">
        <v>3652</v>
      </c>
      <c r="L210" s="2">
        <v>8</v>
      </c>
      <c r="M210" s="39">
        <v>5.9259259259259262E-2</v>
      </c>
    </row>
    <row r="211" spans="11:16" x14ac:dyDescent="0.3">
      <c r="K211" s="60" t="s">
        <v>6217</v>
      </c>
      <c r="L211" s="2">
        <v>1</v>
      </c>
      <c r="M211" s="39">
        <v>7.4074074074074077E-3</v>
      </c>
    </row>
    <row r="212" spans="11:16" x14ac:dyDescent="0.3">
      <c r="K212" s="60" t="s">
        <v>6710</v>
      </c>
      <c r="L212" s="2">
        <v>1</v>
      </c>
      <c r="M212" s="39">
        <v>7.4074074074074077E-3</v>
      </c>
      <c r="P212" s="61"/>
    </row>
    <row r="213" spans="11:16" x14ac:dyDescent="0.3">
      <c r="K213" s="60" t="s">
        <v>2496</v>
      </c>
      <c r="L213" s="2">
        <v>1</v>
      </c>
      <c r="M213" s="39">
        <v>7.4074074074074077E-3</v>
      </c>
      <c r="P213" s="61"/>
    </row>
    <row r="214" spans="11:16" x14ac:dyDescent="0.3">
      <c r="K214" s="33" t="s">
        <v>2502</v>
      </c>
      <c r="L214" s="2">
        <v>135</v>
      </c>
      <c r="M214" s="39">
        <v>1</v>
      </c>
    </row>
  </sheetData>
  <sheetProtection sort="0" autoFilter="0" pivotTables="0"/>
  <mergeCells count="3">
    <mergeCell ref="C16:U18"/>
    <mergeCell ref="C45:U47"/>
    <mergeCell ref="C104:U106"/>
  </mergeCells>
  <pageMargins left="0.7" right="0.7" top="0.75" bottom="0.75" header="0.3" footer="0.3"/>
  <pageSetup paperSize="9" orientation="portrait" r:id="rId16"/>
  <drawing r:id="rId17"/>
  <extLst>
    <ext xmlns:x14="http://schemas.microsoft.com/office/spreadsheetml/2009/9/main" uri="{A8765BA9-456A-4dab-B4F3-ACF838C121DE}">
      <x14:slicerList>
        <x14:slicer r:id="rId1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22658-610D-C745-93F8-B9C2B9B96B96}">
  <dimension ref="A1:M347"/>
  <sheetViews>
    <sheetView workbookViewId="0">
      <selection activeCell="P250" sqref="P250"/>
    </sheetView>
  </sheetViews>
  <sheetFormatPr baseColWidth="10" defaultRowHeight="14.4" x14ac:dyDescent="0.3"/>
  <cols>
    <col min="2" max="2" width="29.33203125" customWidth="1"/>
    <col min="9" max="9" width="3" customWidth="1"/>
    <col min="10" max="10" width="31.6640625" customWidth="1"/>
    <col min="11" max="11" width="11.109375" bestFit="1" customWidth="1"/>
    <col min="12" max="12" width="30.6640625" customWidth="1"/>
  </cols>
  <sheetData>
    <row r="1" spans="1:12" x14ac:dyDescent="0.3">
      <c r="C1" t="s">
        <v>7186</v>
      </c>
      <c r="D1" t="s">
        <v>7187</v>
      </c>
    </row>
    <row r="2" spans="1:12" x14ac:dyDescent="0.3">
      <c r="A2" s="119">
        <v>1023048716</v>
      </c>
      <c r="B2" t="s">
        <v>6868</v>
      </c>
      <c r="C2" s="59">
        <v>44750</v>
      </c>
      <c r="D2" s="59">
        <f>VLOOKUP(A2,F:G,2,0)</f>
        <v>44750</v>
      </c>
      <c r="E2" t="b">
        <f>D2=C2</f>
        <v>1</v>
      </c>
      <c r="F2">
        <v>1013030791</v>
      </c>
      <c r="G2" s="59">
        <v>44740</v>
      </c>
      <c r="K2">
        <v>1016753638</v>
      </c>
      <c r="L2" t="str">
        <f>VLOOKUP(K2,'MATRIZ PRINCIPAL'!A:J,10,0)</f>
        <v>JOHANA ALVARADO</v>
      </c>
    </row>
    <row r="3" spans="1:12" x14ac:dyDescent="0.3">
      <c r="A3" s="119">
        <v>1012926906</v>
      </c>
      <c r="B3" t="s">
        <v>6869</v>
      </c>
      <c r="C3" s="59">
        <v>44070</v>
      </c>
      <c r="D3" s="59">
        <f t="shared" ref="D3:D66" si="0">VLOOKUP(A3,F:G,2,0)</f>
        <v>44070</v>
      </c>
      <c r="E3" t="b">
        <f t="shared" ref="E3:E66" si="1">D3=C3</f>
        <v>1</v>
      </c>
      <c r="F3">
        <v>1023048400</v>
      </c>
      <c r="G3" s="59">
        <v>44716</v>
      </c>
      <c r="K3">
        <v>1013030791</v>
      </c>
      <c r="L3" t="str">
        <f>VLOOKUP(K3,'MATRIZ PRINCIPAL'!A:J,10,0)</f>
        <v>PAOLA</v>
      </c>
    </row>
    <row r="4" spans="1:12" x14ac:dyDescent="0.3">
      <c r="A4" s="119">
        <v>1023045681</v>
      </c>
      <c r="B4" t="s">
        <v>6870</v>
      </c>
      <c r="C4" s="59">
        <v>44128</v>
      </c>
      <c r="D4" s="59">
        <f t="shared" si="0"/>
        <v>44128</v>
      </c>
      <c r="E4" t="b">
        <f t="shared" si="1"/>
        <v>1</v>
      </c>
      <c r="F4">
        <v>1023048417</v>
      </c>
      <c r="G4" s="59">
        <v>44693</v>
      </c>
      <c r="K4">
        <v>1021319533</v>
      </c>
      <c r="L4" t="str">
        <f>VLOOKUP(K4,'MATRIZ PRINCIPAL'!A:J,10,0)</f>
        <v>JOHANA ALVARADO</v>
      </c>
    </row>
    <row r="5" spans="1:12" x14ac:dyDescent="0.3">
      <c r="A5" s="119">
        <v>1023046490</v>
      </c>
      <c r="B5" t="s">
        <v>6871</v>
      </c>
      <c r="C5" s="168">
        <v>44278</v>
      </c>
      <c r="D5" s="59">
        <f t="shared" si="0"/>
        <v>44278</v>
      </c>
      <c r="E5" t="b">
        <f t="shared" si="1"/>
        <v>1</v>
      </c>
      <c r="F5">
        <v>1023048499</v>
      </c>
      <c r="G5" s="59">
        <v>44692</v>
      </c>
      <c r="K5">
        <v>1021515724</v>
      </c>
      <c r="L5" t="str">
        <f>VLOOKUP(K5,'MATRIZ PRINCIPAL'!A:J,10,0)</f>
        <v>JOHANA ALVARADO</v>
      </c>
    </row>
    <row r="6" spans="1:12" x14ac:dyDescent="0.3">
      <c r="A6" s="119">
        <v>1023048027</v>
      </c>
      <c r="B6" t="s">
        <v>6872</v>
      </c>
      <c r="C6" s="168">
        <v>44591</v>
      </c>
      <c r="D6" s="59">
        <f t="shared" si="0"/>
        <v>44591</v>
      </c>
      <c r="E6" t="b">
        <f t="shared" si="1"/>
        <v>1</v>
      </c>
      <c r="F6">
        <v>1023048559</v>
      </c>
      <c r="G6" s="59">
        <v>44717</v>
      </c>
      <c r="K6">
        <v>1023046387</v>
      </c>
      <c r="L6" t="str">
        <f>VLOOKUP(K6,'MATRIZ PRINCIPAL'!A:J,10,0)</f>
        <v>PAOLA</v>
      </c>
    </row>
    <row r="7" spans="1:12" x14ac:dyDescent="0.3">
      <c r="A7" s="119">
        <v>1243860756</v>
      </c>
      <c r="B7" t="s">
        <v>5368</v>
      </c>
      <c r="C7" s="168">
        <v>44521</v>
      </c>
      <c r="D7" s="59">
        <f t="shared" si="0"/>
        <v>44521</v>
      </c>
      <c r="E7" t="b">
        <f t="shared" si="1"/>
        <v>1</v>
      </c>
      <c r="F7">
        <v>1023048659</v>
      </c>
      <c r="G7" s="59">
        <v>44740</v>
      </c>
      <c r="K7">
        <v>1023048101</v>
      </c>
      <c r="L7" t="str">
        <f>VLOOKUP(K7,'MATRIZ PRINCIPAL'!A:J,10,0)</f>
        <v>JOHANA ALVARADO</v>
      </c>
    </row>
    <row r="8" spans="1:12" x14ac:dyDescent="0.3">
      <c r="A8" s="119">
        <v>1023048793</v>
      </c>
      <c r="B8" t="s">
        <v>6873</v>
      </c>
      <c r="C8" s="59">
        <v>44764</v>
      </c>
      <c r="D8" s="59">
        <f t="shared" si="0"/>
        <v>44764</v>
      </c>
      <c r="E8" t="b">
        <f t="shared" si="1"/>
        <v>1</v>
      </c>
      <c r="F8">
        <v>1023048697</v>
      </c>
      <c r="G8" s="59">
        <v>44724</v>
      </c>
      <c r="K8">
        <v>1023048142</v>
      </c>
      <c r="L8" t="str">
        <f>VLOOKUP(K8,'MATRIZ PRINCIPAL'!A:J,10,0)</f>
        <v>JOHANA ALVARADO</v>
      </c>
    </row>
    <row r="9" spans="1:12" x14ac:dyDescent="0.3">
      <c r="A9" s="119">
        <v>1032515264</v>
      </c>
      <c r="B9" t="s">
        <v>6874</v>
      </c>
      <c r="C9" s="59">
        <v>44699</v>
      </c>
      <c r="D9" s="59">
        <f t="shared" si="0"/>
        <v>44699</v>
      </c>
      <c r="E9" t="b">
        <f t="shared" si="1"/>
        <v>1</v>
      </c>
      <c r="F9">
        <v>1023048716</v>
      </c>
      <c r="G9" s="59">
        <v>44750</v>
      </c>
      <c r="K9">
        <v>1023048150</v>
      </c>
      <c r="L9" t="str">
        <f>VLOOKUP(K9,'MATRIZ PRINCIPAL'!A:J,10,0)</f>
        <v>JOHANA ALVARADO</v>
      </c>
    </row>
    <row r="10" spans="1:12" x14ac:dyDescent="0.3">
      <c r="A10" s="119">
        <v>1033822280</v>
      </c>
      <c r="B10" t="s">
        <v>6875</v>
      </c>
      <c r="C10" s="168">
        <v>43169</v>
      </c>
      <c r="D10" s="59">
        <f t="shared" si="0"/>
        <v>43169</v>
      </c>
      <c r="E10" t="b">
        <f t="shared" si="1"/>
        <v>1</v>
      </c>
      <c r="F10">
        <v>1023048734</v>
      </c>
      <c r="G10" s="59">
        <v>44752</v>
      </c>
      <c r="K10">
        <v>1023048255</v>
      </c>
      <c r="L10" t="str">
        <f>VLOOKUP(K10,'MATRIZ PRINCIPAL'!A:J,10,0)</f>
        <v>JOHANA ALVARADO</v>
      </c>
    </row>
    <row r="11" spans="1:12" x14ac:dyDescent="0.3">
      <c r="A11" s="119">
        <v>1240693955</v>
      </c>
      <c r="B11" t="s">
        <v>6876</v>
      </c>
      <c r="C11" s="168">
        <v>44216</v>
      </c>
      <c r="D11" s="59">
        <f t="shared" si="0"/>
        <v>44216</v>
      </c>
      <c r="E11" t="b">
        <f t="shared" si="1"/>
        <v>1</v>
      </c>
      <c r="F11">
        <v>1023048793</v>
      </c>
      <c r="G11" s="59">
        <v>44764</v>
      </c>
      <c r="K11">
        <v>1023048337</v>
      </c>
      <c r="L11" t="str">
        <f>VLOOKUP(K11,'MATRIZ PRINCIPAL'!A:J,10,0)</f>
        <v>JOHANA ALVARADO</v>
      </c>
    </row>
    <row r="12" spans="1:12" x14ac:dyDescent="0.3">
      <c r="A12" s="119">
        <v>1243859943</v>
      </c>
      <c r="B12" t="s">
        <v>6877</v>
      </c>
      <c r="C12" s="168">
        <v>44224</v>
      </c>
      <c r="D12" s="59">
        <f t="shared" si="0"/>
        <v>44224</v>
      </c>
      <c r="E12" t="b">
        <f t="shared" si="1"/>
        <v>1</v>
      </c>
      <c r="F12">
        <v>1023048810</v>
      </c>
      <c r="G12" s="59">
        <v>44760</v>
      </c>
      <c r="K12">
        <v>1023048396</v>
      </c>
      <c r="L12" t="str">
        <f>VLOOKUP(K12,'MATRIZ PRINCIPAL'!A:J,10,0)</f>
        <v>JOHANA ALVARADO</v>
      </c>
    </row>
    <row r="13" spans="1:12" x14ac:dyDescent="0.3">
      <c r="A13" s="119">
        <v>1243859248</v>
      </c>
      <c r="B13" t="s">
        <v>6878</v>
      </c>
      <c r="C13" s="168">
        <v>44042</v>
      </c>
      <c r="D13" s="59">
        <f t="shared" si="0"/>
        <v>44042</v>
      </c>
      <c r="E13" t="b">
        <f t="shared" si="1"/>
        <v>1</v>
      </c>
      <c r="F13">
        <v>1023048858</v>
      </c>
      <c r="G13" s="59">
        <v>44746</v>
      </c>
      <c r="K13">
        <v>1023048403</v>
      </c>
      <c r="L13" t="str">
        <f>VLOOKUP(K13,'MATRIZ PRINCIPAL'!A:J,10,0)</f>
        <v>JOHANA ALVARADO</v>
      </c>
    </row>
    <row r="14" spans="1:12" x14ac:dyDescent="0.3">
      <c r="A14" s="119">
        <v>1023048659</v>
      </c>
      <c r="B14" t="s">
        <v>6879</v>
      </c>
      <c r="C14" s="59">
        <v>44740</v>
      </c>
      <c r="D14" s="59">
        <f t="shared" si="0"/>
        <v>44740</v>
      </c>
      <c r="E14" t="b">
        <f t="shared" si="1"/>
        <v>1</v>
      </c>
      <c r="F14">
        <v>1023048879</v>
      </c>
      <c r="G14" s="59">
        <v>44768</v>
      </c>
      <c r="K14">
        <v>1023048417</v>
      </c>
      <c r="L14" t="str">
        <f>VLOOKUP(K14,'MATRIZ PRINCIPAL'!A:J,10,0)</f>
        <v>JOHANA ALVARADO</v>
      </c>
    </row>
    <row r="15" spans="1:12" x14ac:dyDescent="0.3">
      <c r="A15" s="119">
        <v>1245078722</v>
      </c>
      <c r="B15" t="s">
        <v>5535</v>
      </c>
      <c r="C15" s="168">
        <v>44326</v>
      </c>
      <c r="D15" s="59">
        <f t="shared" si="0"/>
        <v>44326</v>
      </c>
      <c r="E15" t="b">
        <f t="shared" si="1"/>
        <v>1</v>
      </c>
      <c r="F15">
        <v>1023048929</v>
      </c>
      <c r="G15" s="59">
        <v>44780</v>
      </c>
      <c r="K15">
        <v>1023048499</v>
      </c>
      <c r="L15" t="str">
        <f>VLOOKUP(K15,'MATRIZ PRINCIPAL'!A:J,10,0)</f>
        <v>JOHANA ALVARADO</v>
      </c>
    </row>
    <row r="16" spans="1:12" x14ac:dyDescent="0.3">
      <c r="A16" s="119">
        <v>1016921602</v>
      </c>
      <c r="B16" t="s">
        <v>6880</v>
      </c>
      <c r="C16" s="168">
        <v>43895</v>
      </c>
      <c r="D16" s="59">
        <f t="shared" si="0"/>
        <v>43895</v>
      </c>
      <c r="E16" t="b">
        <f t="shared" si="1"/>
        <v>1</v>
      </c>
      <c r="F16">
        <v>1023048955</v>
      </c>
      <c r="G16" s="59">
        <v>44776</v>
      </c>
      <c r="K16">
        <v>1023048559</v>
      </c>
      <c r="L16" t="str">
        <f>VLOOKUP(K16,'MATRIZ PRINCIPAL'!A:J,10,0)</f>
        <v>JOHANA ALVARADO</v>
      </c>
    </row>
    <row r="17" spans="1:12" x14ac:dyDescent="0.3">
      <c r="A17" s="119">
        <v>1023046494</v>
      </c>
      <c r="B17" t="s">
        <v>6881</v>
      </c>
      <c r="C17" s="59">
        <v>44244</v>
      </c>
      <c r="D17" s="59">
        <f t="shared" si="0"/>
        <v>44244</v>
      </c>
      <c r="E17" t="b">
        <f t="shared" si="1"/>
        <v>1</v>
      </c>
      <c r="F17">
        <v>1023048978</v>
      </c>
      <c r="G17" s="59">
        <v>44769</v>
      </c>
      <c r="K17">
        <v>1023048659</v>
      </c>
      <c r="L17" t="str">
        <f>VLOOKUP(K17,'MATRIZ PRINCIPAL'!A:J,10,0)</f>
        <v>PAOLA</v>
      </c>
    </row>
    <row r="18" spans="1:12" x14ac:dyDescent="0.3">
      <c r="A18" s="119">
        <v>1023046253</v>
      </c>
      <c r="B18" t="s">
        <v>6882</v>
      </c>
      <c r="C18" s="168">
        <v>44236</v>
      </c>
      <c r="D18" s="59">
        <f t="shared" si="0"/>
        <v>44236</v>
      </c>
      <c r="E18" t="b">
        <f t="shared" si="1"/>
        <v>1</v>
      </c>
      <c r="F18">
        <v>1023048984</v>
      </c>
      <c r="G18" s="59">
        <v>44777</v>
      </c>
      <c r="K18">
        <v>1023048697</v>
      </c>
      <c r="L18" t="str">
        <f>VLOOKUP(K18,'MATRIZ PRINCIPAL'!A:J,10,0)</f>
        <v>PAOLA</v>
      </c>
    </row>
    <row r="19" spans="1:12" x14ac:dyDescent="0.3">
      <c r="A19" s="119">
        <v>1243860477</v>
      </c>
      <c r="B19" t="s">
        <v>6883</v>
      </c>
      <c r="C19" s="59">
        <v>44393</v>
      </c>
      <c r="D19" s="59">
        <f t="shared" si="0"/>
        <v>44393</v>
      </c>
      <c r="E19" t="b">
        <f t="shared" si="1"/>
        <v>1</v>
      </c>
      <c r="F19">
        <v>1023422698</v>
      </c>
      <c r="G19" s="59">
        <v>44712</v>
      </c>
      <c r="K19">
        <v>1023048716</v>
      </c>
      <c r="L19" t="str">
        <f>VLOOKUP(K19,'MATRIZ PRINCIPAL'!A:J,10,0)</f>
        <v>PAOLA</v>
      </c>
    </row>
    <row r="20" spans="1:12" x14ac:dyDescent="0.3">
      <c r="A20" s="119">
        <v>1016750852</v>
      </c>
      <c r="B20" t="s">
        <v>6884</v>
      </c>
      <c r="C20" s="168">
        <v>44144</v>
      </c>
      <c r="D20" s="59">
        <f t="shared" si="0"/>
        <v>44144</v>
      </c>
      <c r="E20" t="b">
        <f t="shared" si="1"/>
        <v>1</v>
      </c>
      <c r="F20">
        <v>1023990155</v>
      </c>
      <c r="G20" s="59">
        <v>44712</v>
      </c>
      <c r="K20">
        <v>1023422698</v>
      </c>
      <c r="L20" t="str">
        <f>VLOOKUP(K20,'MATRIZ PRINCIPAL'!A:J,10,0)</f>
        <v>PAOLA</v>
      </c>
    </row>
    <row r="21" spans="1:12" x14ac:dyDescent="0.3">
      <c r="A21" s="119">
        <v>1023041908</v>
      </c>
      <c r="B21" t="s">
        <v>6885</v>
      </c>
      <c r="C21" s="168">
        <v>43366</v>
      </c>
      <c r="D21" s="59">
        <f t="shared" si="0"/>
        <v>43366</v>
      </c>
      <c r="E21" t="b">
        <f t="shared" si="1"/>
        <v>1</v>
      </c>
      <c r="F21">
        <v>1023990310</v>
      </c>
      <c r="G21" s="59">
        <v>44736</v>
      </c>
      <c r="K21">
        <v>1023990310</v>
      </c>
      <c r="L21" t="str">
        <f>VLOOKUP(K21,'MATRIZ PRINCIPAL'!A:J,10,0)</f>
        <v>PAOLA</v>
      </c>
    </row>
    <row r="22" spans="1:12" x14ac:dyDescent="0.3">
      <c r="A22" s="119">
        <v>1023045458</v>
      </c>
      <c r="B22" t="s">
        <v>6886</v>
      </c>
      <c r="C22" s="59">
        <v>44068</v>
      </c>
      <c r="D22" s="59">
        <f t="shared" si="0"/>
        <v>44068</v>
      </c>
      <c r="E22" t="b">
        <f t="shared" si="1"/>
        <v>1</v>
      </c>
      <c r="F22">
        <v>1023990615</v>
      </c>
      <c r="G22" s="59">
        <v>44735</v>
      </c>
      <c r="K22">
        <v>1028675820</v>
      </c>
      <c r="L22" t="str">
        <f>VLOOKUP(K22,'MATRIZ PRINCIPAL'!A:J,10,0)</f>
        <v>PAOLA</v>
      </c>
    </row>
    <row r="23" spans="1:12" x14ac:dyDescent="0.3">
      <c r="A23" s="119">
        <v>1016749017</v>
      </c>
      <c r="B23" t="s">
        <v>6887</v>
      </c>
      <c r="C23" s="168">
        <v>43895</v>
      </c>
      <c r="D23" s="59">
        <f t="shared" si="0"/>
        <v>43895</v>
      </c>
      <c r="E23" t="b">
        <f t="shared" si="1"/>
        <v>1</v>
      </c>
      <c r="F23">
        <v>1023990627</v>
      </c>
      <c r="G23" s="59">
        <v>44744</v>
      </c>
      <c r="K23">
        <v>1031188618</v>
      </c>
      <c r="L23" t="str">
        <f>VLOOKUP(K23,'MATRIZ PRINCIPAL'!A:J,10,0)</f>
        <v>JOHANA ALVARADO</v>
      </c>
    </row>
    <row r="24" spans="1:12" x14ac:dyDescent="0.3">
      <c r="A24" s="119">
        <v>1031858155</v>
      </c>
      <c r="B24" t="s">
        <v>6888</v>
      </c>
      <c r="C24" s="168">
        <v>44279</v>
      </c>
      <c r="D24" s="59">
        <f t="shared" si="0"/>
        <v>44279</v>
      </c>
      <c r="E24" t="b">
        <f t="shared" si="1"/>
        <v>1</v>
      </c>
      <c r="F24">
        <v>1028675792</v>
      </c>
      <c r="G24" s="59">
        <v>44700</v>
      </c>
      <c r="K24">
        <v>1032515264</v>
      </c>
      <c r="L24" t="str">
        <f>VLOOKUP(K24,'MATRIZ PRINCIPAL'!A:J,10,0)</f>
        <v>PAOLA</v>
      </c>
    </row>
    <row r="25" spans="1:12" x14ac:dyDescent="0.3">
      <c r="A25" s="119">
        <v>1119187596</v>
      </c>
      <c r="B25" t="s">
        <v>6889</v>
      </c>
      <c r="C25" s="168">
        <v>44038</v>
      </c>
      <c r="D25" s="59">
        <f t="shared" si="0"/>
        <v>44038</v>
      </c>
      <c r="E25" t="b">
        <f t="shared" si="1"/>
        <v>1</v>
      </c>
      <c r="F25">
        <v>1028675793</v>
      </c>
      <c r="G25" s="59">
        <v>44705</v>
      </c>
      <c r="K25">
        <v>1074161366</v>
      </c>
      <c r="L25" t="str">
        <f>VLOOKUP(K25,'MATRIZ PRINCIPAL'!A:J,10,0)</f>
        <v>PAOLA</v>
      </c>
    </row>
    <row r="26" spans="1:12" x14ac:dyDescent="0.3">
      <c r="A26" s="119">
        <v>1140939399</v>
      </c>
      <c r="B26" t="s">
        <v>6890</v>
      </c>
      <c r="C26" s="168">
        <v>44073</v>
      </c>
      <c r="D26" s="59">
        <f t="shared" si="0"/>
        <v>44073</v>
      </c>
      <c r="E26" t="b">
        <f t="shared" si="1"/>
        <v>1</v>
      </c>
      <c r="F26">
        <v>1028675820</v>
      </c>
      <c r="G26" s="59">
        <v>44718</v>
      </c>
      <c r="K26">
        <v>1243861036</v>
      </c>
      <c r="L26" t="str">
        <f>VLOOKUP(K26,'MATRIZ PRINCIPAL'!A:J,10,0)</f>
        <v>JOHANA ALVARADO</v>
      </c>
    </row>
    <row r="27" spans="1:12" x14ac:dyDescent="0.3">
      <c r="A27" s="119">
        <v>1243860045</v>
      </c>
      <c r="B27" t="s">
        <v>6891</v>
      </c>
      <c r="C27" s="59">
        <v>44112</v>
      </c>
      <c r="D27" s="59">
        <f t="shared" si="0"/>
        <v>44112</v>
      </c>
      <c r="E27" t="b">
        <f t="shared" si="1"/>
        <v>1</v>
      </c>
      <c r="F27">
        <v>1028675913</v>
      </c>
      <c r="G27" s="59">
        <v>44771</v>
      </c>
      <c r="K27">
        <v>1243861083</v>
      </c>
      <c r="L27" t="str">
        <f>VLOOKUP(K27,'MATRIZ PRINCIPAL'!A:J,10,0)</f>
        <v>PAOLA</v>
      </c>
    </row>
    <row r="28" spans="1:12" x14ac:dyDescent="0.3">
      <c r="A28" s="119">
        <v>1023046020</v>
      </c>
      <c r="B28" t="s">
        <v>6892</v>
      </c>
      <c r="C28" s="59">
        <v>44174</v>
      </c>
      <c r="D28" s="59">
        <f t="shared" si="0"/>
        <v>44174</v>
      </c>
      <c r="E28" t="b">
        <f t="shared" si="1"/>
        <v>1</v>
      </c>
      <c r="F28">
        <v>1028675921</v>
      </c>
      <c r="G28" s="59">
        <v>44777</v>
      </c>
      <c r="K28">
        <v>1243861089</v>
      </c>
      <c r="L28" t="str">
        <f>VLOOKUP(K28,'MATRIZ PRINCIPAL'!A:J,10,0)</f>
        <v>PAOLA</v>
      </c>
    </row>
    <row r="29" spans="1:12" x14ac:dyDescent="0.3">
      <c r="A29" s="119">
        <v>1243861083</v>
      </c>
      <c r="B29" t="s">
        <v>6893</v>
      </c>
      <c r="C29" s="168">
        <v>44700</v>
      </c>
      <c r="D29" s="59">
        <f t="shared" si="0"/>
        <v>44700</v>
      </c>
      <c r="E29" t="b">
        <f t="shared" si="1"/>
        <v>1</v>
      </c>
      <c r="F29">
        <v>1028675965</v>
      </c>
      <c r="G29" s="59">
        <v>44798</v>
      </c>
      <c r="K29">
        <v>6042020114</v>
      </c>
      <c r="L29" t="str">
        <f>VLOOKUP(K29,'MATRIZ PRINCIPAL'!A:J,10,0)</f>
        <v>NIKOL MALES - ANDREA ROCIO</v>
      </c>
    </row>
    <row r="30" spans="1:12" x14ac:dyDescent="0.3">
      <c r="A30" s="119">
        <v>1243861023</v>
      </c>
      <c r="B30" t="s">
        <v>6894</v>
      </c>
      <c r="C30" s="59">
        <v>44652</v>
      </c>
      <c r="D30" s="59">
        <f t="shared" si="0"/>
        <v>44652</v>
      </c>
      <c r="E30" t="b">
        <f t="shared" si="1"/>
        <v>1</v>
      </c>
      <c r="F30">
        <v>1031188618</v>
      </c>
      <c r="G30" s="59">
        <v>44726</v>
      </c>
      <c r="K30">
        <v>1010849316</v>
      </c>
      <c r="L30" t="str">
        <f>VLOOKUP(K30,'MATRIZ PRINCIPAL'!A:J,10,0)</f>
        <v>ANGIE YARA - YORMARY MENECES</v>
      </c>
    </row>
    <row r="31" spans="1:12" x14ac:dyDescent="0.3">
      <c r="A31" s="119">
        <v>1023045269</v>
      </c>
      <c r="B31" t="s">
        <v>6895</v>
      </c>
      <c r="C31" s="168">
        <v>43872</v>
      </c>
      <c r="D31" s="59">
        <f t="shared" si="0"/>
        <v>43872</v>
      </c>
      <c r="E31" t="b">
        <f t="shared" si="1"/>
        <v>1</v>
      </c>
      <c r="F31">
        <v>1032515264</v>
      </c>
      <c r="G31" s="59">
        <v>44699</v>
      </c>
      <c r="K31">
        <v>1011259607</v>
      </c>
      <c r="L31" t="str">
        <f>VLOOKUP(K31,'MATRIZ PRINCIPAL'!A:J,10,0)</f>
        <v>ANGIE YARA - YORMARY MENECES</v>
      </c>
    </row>
    <row r="32" spans="1:12" x14ac:dyDescent="0.3">
      <c r="A32" s="119">
        <v>1243859299</v>
      </c>
      <c r="B32" t="s">
        <v>6896</v>
      </c>
      <c r="C32" s="168">
        <v>44043</v>
      </c>
      <c r="D32" s="59">
        <f t="shared" si="0"/>
        <v>44043</v>
      </c>
      <c r="E32" t="b">
        <f t="shared" si="1"/>
        <v>1</v>
      </c>
      <c r="F32">
        <v>1051681940</v>
      </c>
      <c r="G32" s="59">
        <v>44684</v>
      </c>
      <c r="K32">
        <v>1016750794</v>
      </c>
      <c r="L32" t="str">
        <f>VLOOKUP(K32,'MATRIZ PRINCIPAL'!A:J,10,0)</f>
        <v>EMILCE SANCHEZ - MARTHA PACASUCA</v>
      </c>
    </row>
    <row r="33" spans="1:12" x14ac:dyDescent="0.3">
      <c r="A33" s="119">
        <v>1140937336</v>
      </c>
      <c r="B33" t="s">
        <v>6897</v>
      </c>
      <c r="C33" s="168">
        <v>43946</v>
      </c>
      <c r="D33" s="59">
        <f t="shared" si="0"/>
        <v>43946</v>
      </c>
      <c r="E33" t="b">
        <f t="shared" si="1"/>
        <v>1</v>
      </c>
      <c r="F33">
        <v>1074161366</v>
      </c>
      <c r="G33" s="59">
        <v>44702</v>
      </c>
      <c r="K33">
        <v>1021694945</v>
      </c>
      <c r="L33" t="str">
        <f>VLOOKUP(K33,'MATRIZ PRINCIPAL'!A:J,10,0)</f>
        <v>ANGIE YARA - YORMARY MENECES</v>
      </c>
    </row>
    <row r="34" spans="1:12" x14ac:dyDescent="0.3">
      <c r="A34" s="119">
        <v>1021695137</v>
      </c>
      <c r="B34" t="s">
        <v>6898</v>
      </c>
      <c r="C34" s="168">
        <v>43953</v>
      </c>
      <c r="D34" s="59">
        <f t="shared" si="0"/>
        <v>43953</v>
      </c>
      <c r="E34" t="b">
        <f t="shared" si="1"/>
        <v>1</v>
      </c>
      <c r="F34">
        <v>1117558241</v>
      </c>
      <c r="G34" s="59">
        <v>44745</v>
      </c>
      <c r="K34">
        <v>1023043525</v>
      </c>
      <c r="L34" t="str">
        <f>VLOOKUP(K34,'MATRIZ PRINCIPAL'!A:J,10,0)</f>
        <v>ANGIE YARA - YORMARY MENECES</v>
      </c>
    </row>
    <row r="35" spans="1:12" x14ac:dyDescent="0.3">
      <c r="A35" s="119">
        <v>1023046352</v>
      </c>
      <c r="B35" t="s">
        <v>6899</v>
      </c>
      <c r="C35" s="168">
        <v>44241</v>
      </c>
      <c r="D35" s="59">
        <f t="shared" si="0"/>
        <v>44241</v>
      </c>
      <c r="E35" t="b">
        <f t="shared" si="1"/>
        <v>1</v>
      </c>
      <c r="F35">
        <v>1243763085</v>
      </c>
      <c r="G35" s="59">
        <v>44687</v>
      </c>
      <c r="K35">
        <v>1023045008</v>
      </c>
      <c r="L35" t="str">
        <f>VLOOKUP(K35,'MATRIZ PRINCIPAL'!A:J,10,0)</f>
        <v>ANDREA ROJAS - TATIANA</v>
      </c>
    </row>
    <row r="36" spans="1:12" x14ac:dyDescent="0.3">
      <c r="A36" s="119">
        <v>1243859093</v>
      </c>
      <c r="B36" t="s">
        <v>6900</v>
      </c>
      <c r="C36" s="168">
        <v>44011</v>
      </c>
      <c r="D36" s="59">
        <f t="shared" si="0"/>
        <v>44011</v>
      </c>
      <c r="E36" t="b">
        <f t="shared" si="1"/>
        <v>1</v>
      </c>
      <c r="F36">
        <v>1243763196</v>
      </c>
      <c r="G36" s="59">
        <v>44750</v>
      </c>
      <c r="K36">
        <v>1023045733</v>
      </c>
      <c r="L36" t="str">
        <f>VLOOKUP(K36,'MATRIZ PRINCIPAL'!A:J,10,0)</f>
        <v>ANGIE YARA - YORMARY MENECES</v>
      </c>
    </row>
    <row r="37" spans="1:12" x14ac:dyDescent="0.3">
      <c r="A37" s="119">
        <v>1243763196</v>
      </c>
      <c r="B37" t="s">
        <v>6901</v>
      </c>
      <c r="C37" s="59">
        <v>44750</v>
      </c>
      <c r="D37" s="59">
        <f t="shared" si="0"/>
        <v>44750</v>
      </c>
      <c r="E37" t="b">
        <f t="shared" si="1"/>
        <v>1</v>
      </c>
      <c r="F37">
        <v>1243861083</v>
      </c>
      <c r="G37" s="59">
        <v>44700</v>
      </c>
      <c r="K37">
        <v>1023045790</v>
      </c>
      <c r="L37" t="str">
        <f>VLOOKUP(K37,'MATRIZ PRINCIPAL'!A:J,10,0)</f>
        <v>ANGIE YARA - YORMARY MENECES</v>
      </c>
    </row>
    <row r="38" spans="1:12" x14ac:dyDescent="0.3">
      <c r="A38" s="119">
        <v>1023046195</v>
      </c>
      <c r="B38" t="s">
        <v>6902</v>
      </c>
      <c r="C38" s="168">
        <v>44235</v>
      </c>
      <c r="D38" s="59">
        <f t="shared" si="0"/>
        <v>44235</v>
      </c>
      <c r="E38" t="b">
        <f t="shared" si="1"/>
        <v>1</v>
      </c>
      <c r="F38">
        <v>1243861089</v>
      </c>
      <c r="G38" s="59">
        <v>44684</v>
      </c>
      <c r="K38">
        <v>1023045906</v>
      </c>
      <c r="L38" t="str">
        <f>VLOOKUP(K38,'MATRIZ PRINCIPAL'!A:J,10,0)</f>
        <v>GLORIA GUERRA - KAROL</v>
      </c>
    </row>
    <row r="39" spans="1:12" x14ac:dyDescent="0.3">
      <c r="A39" s="119">
        <v>1016969726</v>
      </c>
      <c r="B39" t="s">
        <v>6903</v>
      </c>
      <c r="C39" s="59">
        <v>44104</v>
      </c>
      <c r="D39" s="59">
        <f t="shared" si="0"/>
        <v>44104</v>
      </c>
      <c r="E39" t="b">
        <f t="shared" si="1"/>
        <v>1</v>
      </c>
      <c r="F39">
        <v>1243861102</v>
      </c>
      <c r="G39" s="59">
        <v>44714</v>
      </c>
      <c r="K39">
        <v>1023046103</v>
      </c>
      <c r="L39" t="str">
        <f>VLOOKUP(K39,'MATRIZ PRINCIPAL'!A:J,10,0)</f>
        <v>GLORIA GUERRA - KAROL</v>
      </c>
    </row>
    <row r="40" spans="1:12" x14ac:dyDescent="0.3">
      <c r="A40" s="119">
        <v>1243859420</v>
      </c>
      <c r="B40" t="s">
        <v>6904</v>
      </c>
      <c r="C40" s="168">
        <v>44067</v>
      </c>
      <c r="D40" s="59">
        <f t="shared" si="0"/>
        <v>44067</v>
      </c>
      <c r="E40" t="b">
        <f t="shared" si="1"/>
        <v>1</v>
      </c>
      <c r="F40">
        <v>1243861239</v>
      </c>
      <c r="G40" s="59">
        <v>44796</v>
      </c>
      <c r="K40">
        <v>1023046500</v>
      </c>
      <c r="L40" t="str">
        <f>VLOOKUP(K40,'MATRIZ PRINCIPAL'!A:J,10,0)</f>
        <v>ANGIE YARA - YORMARY MENECES</v>
      </c>
    </row>
    <row r="41" spans="1:12" x14ac:dyDescent="0.3">
      <c r="A41" s="119">
        <v>1023048142</v>
      </c>
      <c r="B41" t="s">
        <v>6905</v>
      </c>
      <c r="C41" s="59">
        <v>44652</v>
      </c>
      <c r="D41" s="59">
        <f t="shared" si="0"/>
        <v>44652</v>
      </c>
      <c r="E41" t="b">
        <f t="shared" si="1"/>
        <v>1</v>
      </c>
      <c r="F41">
        <v>1245079953</v>
      </c>
      <c r="G41" s="59">
        <v>44777</v>
      </c>
      <c r="K41">
        <v>1023046763</v>
      </c>
      <c r="L41" t="str">
        <f>VLOOKUP(K41,'MATRIZ PRINCIPAL'!A:J,10,0)</f>
        <v>GLORIA GUERRA - KAROL</v>
      </c>
    </row>
    <row r="42" spans="1:12" x14ac:dyDescent="0.3">
      <c r="A42" s="119">
        <v>1023048417</v>
      </c>
      <c r="B42" t="s">
        <v>6906</v>
      </c>
      <c r="C42" s="168">
        <v>44693</v>
      </c>
      <c r="D42" s="59">
        <f t="shared" si="0"/>
        <v>44693</v>
      </c>
      <c r="E42" t="b">
        <f t="shared" si="1"/>
        <v>1</v>
      </c>
      <c r="F42">
        <v>1000257754</v>
      </c>
      <c r="G42" s="59">
        <v>37140</v>
      </c>
      <c r="K42">
        <v>1023047344</v>
      </c>
      <c r="L42" t="str">
        <f>VLOOKUP(K42,'MATRIZ PRINCIPAL'!A:J,10,0)</f>
        <v>GLORIA GUERRA - KAROL</v>
      </c>
    </row>
    <row r="43" spans="1:12" x14ac:dyDescent="0.3">
      <c r="A43" s="119">
        <v>1245078680</v>
      </c>
      <c r="B43" t="s">
        <v>5536</v>
      </c>
      <c r="C43" s="168">
        <v>44306</v>
      </c>
      <c r="D43" s="59">
        <f t="shared" si="0"/>
        <v>44306</v>
      </c>
      <c r="E43" t="b">
        <f t="shared" si="1"/>
        <v>1</v>
      </c>
      <c r="F43">
        <v>1000777307</v>
      </c>
      <c r="G43" s="59">
        <v>37369</v>
      </c>
      <c r="K43">
        <v>1023047429</v>
      </c>
      <c r="L43" t="str">
        <f>VLOOKUP(K43,'MATRIZ PRINCIPAL'!A:J,10,0)</f>
        <v>EMILCE SANCHEZ - MARTHA PACASUCA</v>
      </c>
    </row>
    <row r="44" spans="1:12" x14ac:dyDescent="0.3">
      <c r="A44" s="119">
        <v>1023047218</v>
      </c>
      <c r="B44" t="s">
        <v>6907</v>
      </c>
      <c r="C44" s="168">
        <v>44462</v>
      </c>
      <c r="D44" s="59">
        <f t="shared" si="0"/>
        <v>44462</v>
      </c>
      <c r="E44" t="b">
        <f t="shared" si="1"/>
        <v>1</v>
      </c>
      <c r="F44">
        <v>1000931826</v>
      </c>
      <c r="G44" s="59">
        <v>37138</v>
      </c>
      <c r="K44">
        <v>1031858155</v>
      </c>
      <c r="L44" t="str">
        <f>VLOOKUP(K44,'MATRIZ PRINCIPAL'!A:J,10,0)</f>
        <v>ANGIE YARA - YORMARY MENECES</v>
      </c>
    </row>
    <row r="45" spans="1:12" x14ac:dyDescent="0.3">
      <c r="A45" s="119">
        <v>1243858572</v>
      </c>
      <c r="B45" t="s">
        <v>6908</v>
      </c>
      <c r="C45" s="168">
        <v>43898</v>
      </c>
      <c r="D45" s="59">
        <f t="shared" si="0"/>
        <v>43898</v>
      </c>
      <c r="E45" t="b">
        <f t="shared" si="1"/>
        <v>1</v>
      </c>
      <c r="F45">
        <v>1002646913</v>
      </c>
      <c r="G45" s="59">
        <v>37981</v>
      </c>
      <c r="K45">
        <v>1032513713</v>
      </c>
      <c r="L45" t="str">
        <f>VLOOKUP(K45,'MATRIZ PRINCIPAL'!A:J,10,0)</f>
        <v>EMILCE SANCHEZ - MARTHA PACASUCA</v>
      </c>
    </row>
    <row r="46" spans="1:12" x14ac:dyDescent="0.3">
      <c r="A46" s="119">
        <v>6042020114</v>
      </c>
      <c r="B46" t="s">
        <v>6909</v>
      </c>
      <c r="C46" s="168">
        <v>43927</v>
      </c>
      <c r="D46" s="59">
        <f t="shared" si="0"/>
        <v>43927</v>
      </c>
      <c r="E46" t="b">
        <f t="shared" si="1"/>
        <v>1</v>
      </c>
      <c r="F46">
        <v>1003734192</v>
      </c>
      <c r="G46" s="59">
        <v>37079</v>
      </c>
      <c r="K46">
        <v>1033825232</v>
      </c>
      <c r="L46" t="str">
        <f>VLOOKUP(K46,'MATRIZ PRINCIPAL'!A:J,10,0)</f>
        <v>GLORIA GUERRA - KAROL</v>
      </c>
    </row>
    <row r="47" spans="1:12" x14ac:dyDescent="0.3">
      <c r="A47" s="119">
        <v>1002646913</v>
      </c>
      <c r="B47" t="s">
        <v>6910</v>
      </c>
      <c r="C47" s="59">
        <v>37981</v>
      </c>
      <c r="D47" s="59">
        <f t="shared" si="0"/>
        <v>37981</v>
      </c>
      <c r="E47" t="b">
        <f t="shared" si="1"/>
        <v>1</v>
      </c>
      <c r="F47">
        <v>1006666312</v>
      </c>
      <c r="G47" s="59">
        <v>37050</v>
      </c>
      <c r="K47">
        <v>1033830288</v>
      </c>
      <c r="L47" t="str">
        <f>VLOOKUP(K47,'MATRIZ PRINCIPAL'!A:J,10,0)</f>
        <v>EMILCE SANCHEZ - MARTHA PACASUCA</v>
      </c>
    </row>
    <row r="48" spans="1:12" x14ac:dyDescent="0.3">
      <c r="A48" s="119">
        <v>1023048396</v>
      </c>
      <c r="B48" t="s">
        <v>6911</v>
      </c>
      <c r="C48" s="168">
        <v>44682</v>
      </c>
      <c r="D48" s="59">
        <f t="shared" si="0"/>
        <v>44682</v>
      </c>
      <c r="E48" t="b">
        <f t="shared" si="1"/>
        <v>1</v>
      </c>
      <c r="F48">
        <v>1007101197</v>
      </c>
      <c r="G48" s="59">
        <v>37019</v>
      </c>
      <c r="K48">
        <v>1049663473</v>
      </c>
      <c r="L48" t="str">
        <f>VLOOKUP(K48,'MATRIZ PRINCIPAL'!A:J,10,0)</f>
        <v>NIKOL MALES - ANDREA ROCIO</v>
      </c>
    </row>
    <row r="49" spans="1:12" x14ac:dyDescent="0.3">
      <c r="A49" s="119">
        <v>1000257754</v>
      </c>
      <c r="B49" t="s">
        <v>6912</v>
      </c>
      <c r="C49" s="168">
        <v>37140</v>
      </c>
      <c r="D49" s="59">
        <f t="shared" si="0"/>
        <v>37140</v>
      </c>
      <c r="E49" t="b">
        <f t="shared" si="1"/>
        <v>1</v>
      </c>
      <c r="F49">
        <v>1010231306</v>
      </c>
      <c r="G49" s="59">
        <v>35409</v>
      </c>
      <c r="K49">
        <v>1069307141</v>
      </c>
      <c r="L49" t="str">
        <f>VLOOKUP(K49,'MATRIZ PRINCIPAL'!A:J,10,0)</f>
        <v>GLORIA GUERRA - KAROL</v>
      </c>
    </row>
    <row r="50" spans="1:12" x14ac:dyDescent="0.3">
      <c r="A50" s="119">
        <v>1022940608</v>
      </c>
      <c r="B50" t="s">
        <v>6913</v>
      </c>
      <c r="C50" s="59">
        <v>32190</v>
      </c>
      <c r="D50" s="59">
        <f t="shared" si="0"/>
        <v>32190</v>
      </c>
      <c r="E50" t="b">
        <f t="shared" si="1"/>
        <v>1</v>
      </c>
      <c r="F50">
        <v>1020730043</v>
      </c>
      <c r="G50" s="59">
        <v>35817</v>
      </c>
      <c r="K50">
        <v>1071551363</v>
      </c>
      <c r="L50" t="str">
        <f>VLOOKUP(K50,'MATRIZ PRINCIPAL'!A:J,10,0)</f>
        <v>ANGIE YARA - YORMARY MENECES</v>
      </c>
    </row>
    <row r="51" spans="1:12" x14ac:dyDescent="0.3">
      <c r="A51" s="119">
        <v>1243861089</v>
      </c>
      <c r="B51" t="s">
        <v>6914</v>
      </c>
      <c r="C51" s="59">
        <v>44684</v>
      </c>
      <c r="D51" s="59">
        <f t="shared" si="0"/>
        <v>44684</v>
      </c>
      <c r="E51" t="b">
        <f t="shared" si="1"/>
        <v>1</v>
      </c>
      <c r="F51">
        <v>1022940608</v>
      </c>
      <c r="G51" s="59">
        <v>32190</v>
      </c>
      <c r="K51">
        <v>1141371569</v>
      </c>
      <c r="L51" t="str">
        <f>VLOOKUP(K51,'MATRIZ PRINCIPAL'!A:J,10,0)</f>
        <v>NIKOL MALES - ANDREA ROCIO</v>
      </c>
    </row>
    <row r="52" spans="1:12" x14ac:dyDescent="0.3">
      <c r="A52" s="119">
        <v>1033755043</v>
      </c>
      <c r="B52" t="s">
        <v>6915</v>
      </c>
      <c r="C52" s="168">
        <v>34050</v>
      </c>
      <c r="D52" s="59">
        <f t="shared" si="0"/>
        <v>34050</v>
      </c>
      <c r="E52" t="b">
        <f t="shared" si="1"/>
        <v>1</v>
      </c>
      <c r="F52">
        <v>1023005928</v>
      </c>
      <c r="G52" s="59">
        <v>34903</v>
      </c>
      <c r="K52">
        <v>1206226100</v>
      </c>
      <c r="L52" t="str">
        <f>VLOOKUP(K52,'MATRIZ PRINCIPAL'!A:J,10,0)</f>
        <v>ANDREA ROJAS - TATIANA</v>
      </c>
    </row>
    <row r="53" spans="1:12" x14ac:dyDescent="0.3">
      <c r="A53" s="119">
        <v>1023048403</v>
      </c>
      <c r="B53" t="s">
        <v>6916</v>
      </c>
      <c r="C53" s="168">
        <v>44674</v>
      </c>
      <c r="D53" s="59">
        <f t="shared" si="0"/>
        <v>44674</v>
      </c>
      <c r="E53" t="b">
        <f t="shared" si="1"/>
        <v>1</v>
      </c>
      <c r="F53">
        <v>1023022652</v>
      </c>
      <c r="G53" s="59">
        <v>35611</v>
      </c>
      <c r="K53">
        <v>1243858393</v>
      </c>
      <c r="L53" t="str">
        <f>VLOOKUP(K53,'MATRIZ PRINCIPAL'!A:J,10,0)</f>
        <v>GLORIA GUERRA - KAROL</v>
      </c>
    </row>
    <row r="54" spans="1:12" x14ac:dyDescent="0.3">
      <c r="A54" s="119">
        <v>1016752849</v>
      </c>
      <c r="B54" t="s">
        <v>5386</v>
      </c>
      <c r="C54" s="168">
        <v>44459</v>
      </c>
      <c r="D54" s="59">
        <f t="shared" si="0"/>
        <v>44459</v>
      </c>
      <c r="E54" t="b">
        <f t="shared" si="1"/>
        <v>1</v>
      </c>
      <c r="F54">
        <v>1024576052</v>
      </c>
      <c r="G54" s="59">
        <v>35280</v>
      </c>
      <c r="K54">
        <v>1243859489</v>
      </c>
      <c r="L54" t="str">
        <f>VLOOKUP(K54,'MATRIZ PRINCIPAL'!A:J,10,0)</f>
        <v>ANGIE YARA - YORMARY MENECES</v>
      </c>
    </row>
    <row r="55" spans="1:12" x14ac:dyDescent="0.3">
      <c r="A55" s="119">
        <v>1023047489</v>
      </c>
      <c r="B55" t="s">
        <v>6917</v>
      </c>
      <c r="C55" s="59">
        <v>44497</v>
      </c>
      <c r="D55" s="59">
        <f t="shared" si="0"/>
        <v>44497</v>
      </c>
      <c r="E55" t="b">
        <f t="shared" si="1"/>
        <v>1</v>
      </c>
      <c r="F55">
        <v>1031172814</v>
      </c>
      <c r="G55" s="59">
        <v>35728</v>
      </c>
      <c r="K55">
        <v>1243860817</v>
      </c>
      <c r="L55" t="str">
        <f>VLOOKUP(K55,'MATRIZ PRINCIPAL'!A:J,10,0)</f>
        <v>NIKOL MALES - ANDREA ROCIO</v>
      </c>
    </row>
    <row r="56" spans="1:12" x14ac:dyDescent="0.3">
      <c r="A56" s="119">
        <v>1023046387</v>
      </c>
      <c r="B56" t="s">
        <v>6918</v>
      </c>
      <c r="C56" s="168">
        <v>44683</v>
      </c>
      <c r="D56" s="59">
        <f t="shared" si="0"/>
        <v>44683</v>
      </c>
      <c r="E56" t="b">
        <f t="shared" si="1"/>
        <v>1</v>
      </c>
      <c r="F56">
        <v>1033755043</v>
      </c>
      <c r="G56" s="59">
        <v>34050</v>
      </c>
      <c r="K56">
        <v>1243860045</v>
      </c>
      <c r="L56" t="str">
        <f>VLOOKUP(K56,'MATRIZ PRINCIPAL'!A:J,10,0)</f>
        <v>ANGIE YARA - YORMARY MENECES</v>
      </c>
    </row>
    <row r="57" spans="1:12" x14ac:dyDescent="0.3">
      <c r="A57" s="119">
        <v>1013030625</v>
      </c>
      <c r="B57" t="s">
        <v>5355</v>
      </c>
      <c r="C57" s="168">
        <v>44575</v>
      </c>
      <c r="D57" s="59">
        <f t="shared" si="0"/>
        <v>44575</v>
      </c>
      <c r="E57" t="b">
        <f t="shared" si="1"/>
        <v>1</v>
      </c>
      <c r="F57">
        <v>1076019181</v>
      </c>
      <c r="G57" s="59">
        <v>35251</v>
      </c>
      <c r="K57">
        <v>1023048400</v>
      </c>
      <c r="L57" t="str">
        <f>VLOOKUP(K57,'MATRIZ PRINCIPAL'!A:J,10,0)</f>
        <v>PAOLA</v>
      </c>
    </row>
    <row r="58" spans="1:12" x14ac:dyDescent="0.3">
      <c r="A58" s="119">
        <v>1243860849</v>
      </c>
      <c r="B58" t="s">
        <v>5354</v>
      </c>
      <c r="C58" s="168">
        <v>44557</v>
      </c>
      <c r="D58" s="59">
        <f t="shared" si="0"/>
        <v>44557</v>
      </c>
      <c r="E58" t="b">
        <f t="shared" si="1"/>
        <v>1</v>
      </c>
      <c r="F58">
        <v>1076320839</v>
      </c>
      <c r="G58" s="59">
        <v>34229</v>
      </c>
      <c r="K58">
        <v>1023048734</v>
      </c>
      <c r="L58" t="str">
        <f>VLOOKUP(K58,'MATRIZ PRINCIPAL'!A:J,10,0)</f>
        <v>ANGIE YARA - YORMARY MENECES</v>
      </c>
    </row>
    <row r="59" spans="1:12" x14ac:dyDescent="0.3">
      <c r="A59" s="119">
        <v>1027544666</v>
      </c>
      <c r="B59" t="s">
        <v>5356</v>
      </c>
      <c r="C59" s="168">
        <v>44616</v>
      </c>
      <c r="D59" s="59">
        <f t="shared" si="0"/>
        <v>44616</v>
      </c>
      <c r="E59" t="b">
        <f t="shared" si="1"/>
        <v>1</v>
      </c>
      <c r="F59">
        <v>1110469379</v>
      </c>
      <c r="G59" s="59">
        <v>32203</v>
      </c>
      <c r="K59">
        <v>1023048793</v>
      </c>
      <c r="L59" t="str">
        <f>VLOOKUP(K59,'MATRIZ PRINCIPAL'!A:J,10,0)</f>
        <v>PAOLA</v>
      </c>
    </row>
    <row r="60" spans="1:12" x14ac:dyDescent="0.3">
      <c r="A60" s="119">
        <v>1023046673</v>
      </c>
      <c r="B60" t="s">
        <v>5531</v>
      </c>
      <c r="C60" s="168">
        <v>44338</v>
      </c>
      <c r="D60" s="59">
        <f t="shared" si="0"/>
        <v>44338</v>
      </c>
      <c r="E60" t="b">
        <f t="shared" si="1"/>
        <v>1</v>
      </c>
      <c r="F60">
        <v>1133154221</v>
      </c>
      <c r="G60" s="59">
        <v>32042</v>
      </c>
      <c r="K60">
        <v>1023048810</v>
      </c>
      <c r="L60" t="str">
        <f>VLOOKUP(K60,'MATRIZ PRINCIPAL'!A:J,10,0)</f>
        <v>NIKOL MALES - ANDREA ROCIO</v>
      </c>
    </row>
    <row r="61" spans="1:12" x14ac:dyDescent="0.3">
      <c r="A61" s="119">
        <v>1018519864</v>
      </c>
      <c r="B61" t="s">
        <v>6919</v>
      </c>
      <c r="C61" s="168">
        <v>44419</v>
      </c>
      <c r="D61" s="59">
        <f t="shared" si="0"/>
        <v>44419</v>
      </c>
      <c r="E61" t="b">
        <f t="shared" si="1"/>
        <v>1</v>
      </c>
      <c r="F61" t="s">
        <v>6496</v>
      </c>
      <c r="G61" s="59">
        <v>37952</v>
      </c>
      <c r="K61">
        <v>1023048858</v>
      </c>
      <c r="L61" t="str">
        <f>VLOOKUP(K61,'MATRIZ PRINCIPAL'!A:J,10,0)</f>
        <v>PAOLA</v>
      </c>
    </row>
    <row r="62" spans="1:12" x14ac:dyDescent="0.3">
      <c r="A62" s="119">
        <v>1032946299</v>
      </c>
      <c r="B62" t="s">
        <v>5513</v>
      </c>
      <c r="C62" s="168">
        <v>44388</v>
      </c>
      <c r="D62" s="59">
        <f t="shared" si="0"/>
        <v>44388</v>
      </c>
      <c r="E62" t="b">
        <f t="shared" si="1"/>
        <v>1</v>
      </c>
      <c r="F62">
        <v>1022935813</v>
      </c>
      <c r="G62" s="59">
        <v>38562</v>
      </c>
      <c r="K62">
        <v>1023048879</v>
      </c>
      <c r="L62" t="str">
        <f>VLOOKUP(K62,'MATRIZ PRINCIPAL'!A:J,10,0)</f>
        <v>PAOLA</v>
      </c>
    </row>
    <row r="63" spans="1:12" x14ac:dyDescent="0.3">
      <c r="A63" s="119">
        <v>1031187767</v>
      </c>
      <c r="B63" t="s">
        <v>5514</v>
      </c>
      <c r="C63" s="168">
        <v>44397</v>
      </c>
      <c r="D63" s="59">
        <f t="shared" si="0"/>
        <v>44397</v>
      </c>
      <c r="E63" t="b">
        <f t="shared" si="1"/>
        <v>1</v>
      </c>
      <c r="F63">
        <v>1022939239</v>
      </c>
      <c r="G63" s="59">
        <v>38706</v>
      </c>
      <c r="K63">
        <v>1023048929</v>
      </c>
      <c r="L63" t="str">
        <f>VLOOKUP(K63,'MATRIZ PRINCIPAL'!A:J,10,0)</f>
        <v>PAOLA</v>
      </c>
    </row>
    <row r="64" spans="1:12" x14ac:dyDescent="0.3">
      <c r="A64" s="119">
        <v>1015197913</v>
      </c>
      <c r="B64" t="s">
        <v>6920</v>
      </c>
      <c r="C64" s="59">
        <v>44213</v>
      </c>
      <c r="D64" s="59">
        <f t="shared" si="0"/>
        <v>44213</v>
      </c>
      <c r="E64" t="b">
        <f t="shared" si="1"/>
        <v>1</v>
      </c>
      <c r="F64">
        <v>1022944806</v>
      </c>
      <c r="G64" s="59">
        <v>38965</v>
      </c>
      <c r="K64">
        <v>1023048955</v>
      </c>
      <c r="L64" t="str">
        <f>VLOOKUP(K64,'MATRIZ PRINCIPAL'!A:J,10,0)</f>
        <v>PAOLA</v>
      </c>
    </row>
    <row r="65" spans="1:12" x14ac:dyDescent="0.3">
      <c r="A65" s="119">
        <v>1032513713</v>
      </c>
      <c r="B65" t="s">
        <v>6921</v>
      </c>
      <c r="C65" s="168">
        <v>44237</v>
      </c>
      <c r="D65" s="59">
        <f t="shared" si="0"/>
        <v>44237</v>
      </c>
      <c r="E65" t="b">
        <f t="shared" si="1"/>
        <v>1</v>
      </c>
      <c r="F65">
        <v>1023378468</v>
      </c>
      <c r="G65" s="59">
        <v>39449</v>
      </c>
      <c r="K65">
        <v>1023048978</v>
      </c>
      <c r="L65" t="str">
        <f>VLOOKUP(K65,'MATRIZ PRINCIPAL'!A:J,10,0)</f>
        <v>NIKOL MALES - ANDREA ROCIO</v>
      </c>
    </row>
    <row r="66" spans="1:12" x14ac:dyDescent="0.3">
      <c r="A66" s="119">
        <v>1013156586</v>
      </c>
      <c r="B66" t="s">
        <v>6922</v>
      </c>
      <c r="C66" s="168">
        <v>44055</v>
      </c>
      <c r="D66" s="59">
        <f t="shared" si="0"/>
        <v>44055</v>
      </c>
      <c r="E66" t="b">
        <f t="shared" si="1"/>
        <v>1</v>
      </c>
      <c r="F66">
        <v>1023894383</v>
      </c>
      <c r="G66" s="59">
        <v>38464</v>
      </c>
      <c r="K66">
        <v>1023048984</v>
      </c>
      <c r="L66" t="str">
        <f>VLOOKUP(K66,'MATRIZ PRINCIPAL'!A:J,10,0)</f>
        <v>PAOLA</v>
      </c>
    </row>
    <row r="67" spans="1:12" x14ac:dyDescent="0.3">
      <c r="A67" s="119">
        <v>1023046291</v>
      </c>
      <c r="B67" t="s">
        <v>6923</v>
      </c>
      <c r="C67" s="168">
        <v>44221</v>
      </c>
      <c r="D67" s="59">
        <f t="shared" ref="D67:D130" si="2">VLOOKUP(A67,F:G,2,0)</f>
        <v>44221</v>
      </c>
      <c r="E67" t="b">
        <f t="shared" ref="E67:E130" si="3">D67=C67</f>
        <v>1</v>
      </c>
      <c r="F67">
        <v>1092349873</v>
      </c>
      <c r="G67" s="59">
        <v>39097</v>
      </c>
      <c r="K67">
        <v>1023049067</v>
      </c>
      <c r="L67" t="str">
        <f>VLOOKUP(K67,'MATRIZ PRINCIPAL'!A:J,10,0)</f>
        <v>PAOLA</v>
      </c>
    </row>
    <row r="68" spans="1:12" x14ac:dyDescent="0.3">
      <c r="A68" s="119">
        <v>1233698686</v>
      </c>
      <c r="B68" t="s">
        <v>6924</v>
      </c>
      <c r="C68" s="168">
        <v>43667</v>
      </c>
      <c r="D68" s="59">
        <f t="shared" si="2"/>
        <v>43667</v>
      </c>
      <c r="E68" t="b">
        <f t="shared" si="3"/>
        <v>1</v>
      </c>
      <c r="F68">
        <v>2092021054</v>
      </c>
      <c r="G68" s="59">
        <v>44441</v>
      </c>
      <c r="K68">
        <v>1023049104</v>
      </c>
      <c r="L68" t="str">
        <f>VLOOKUP(K68,'MATRIZ PRINCIPAL'!A:J,10,0)</f>
        <v>PAOLA</v>
      </c>
    </row>
    <row r="69" spans="1:12" x14ac:dyDescent="0.3">
      <c r="A69" s="119">
        <v>1023044822</v>
      </c>
      <c r="B69" t="s">
        <v>6925</v>
      </c>
      <c r="C69" s="168">
        <v>43763</v>
      </c>
      <c r="D69" s="59">
        <f t="shared" si="2"/>
        <v>43763</v>
      </c>
      <c r="E69" t="b">
        <f t="shared" si="3"/>
        <v>1</v>
      </c>
      <c r="F69">
        <v>6042020114</v>
      </c>
      <c r="G69" s="59">
        <v>43927</v>
      </c>
      <c r="K69">
        <v>1023049107</v>
      </c>
      <c r="L69" t="str">
        <f>VLOOKUP(K69,'MATRIZ PRINCIPAL'!A:J,10,0)</f>
        <v>PAOLA</v>
      </c>
    </row>
    <row r="70" spans="1:12" x14ac:dyDescent="0.3">
      <c r="A70" s="119">
        <v>1023046277</v>
      </c>
      <c r="B70" t="s">
        <v>6926</v>
      </c>
      <c r="C70" s="168">
        <v>44247</v>
      </c>
      <c r="D70" s="59">
        <f t="shared" si="2"/>
        <v>44247</v>
      </c>
      <c r="E70" t="b">
        <f t="shared" si="3"/>
        <v>1</v>
      </c>
      <c r="F70">
        <v>705202105</v>
      </c>
      <c r="G70" s="59">
        <v>44323</v>
      </c>
      <c r="K70">
        <v>1023049140</v>
      </c>
      <c r="L70" t="str">
        <f>VLOOKUP(K70,'MATRIZ PRINCIPAL'!A:J,10,0)</f>
        <v>PAOLA</v>
      </c>
    </row>
    <row r="71" spans="1:12" x14ac:dyDescent="0.3">
      <c r="A71" s="119">
        <v>1023046401</v>
      </c>
      <c r="B71" t="s">
        <v>6927</v>
      </c>
      <c r="C71" s="168">
        <v>44256</v>
      </c>
      <c r="D71" s="59">
        <f t="shared" si="2"/>
        <v>44256</v>
      </c>
      <c r="E71" t="b">
        <f t="shared" si="3"/>
        <v>1</v>
      </c>
      <c r="F71">
        <v>11022018069</v>
      </c>
      <c r="G71" s="59">
        <v>43142</v>
      </c>
      <c r="K71">
        <v>1023049192</v>
      </c>
      <c r="L71" t="str">
        <f>VLOOKUP(K71,'MATRIZ PRINCIPAL'!A:J,10,0)</f>
        <v>PAOLA</v>
      </c>
    </row>
    <row r="72" spans="1:12" x14ac:dyDescent="0.3">
      <c r="A72" s="119">
        <v>1140937833</v>
      </c>
      <c r="B72" t="s">
        <v>6928</v>
      </c>
      <c r="C72" s="168">
        <v>43956</v>
      </c>
      <c r="D72" s="59">
        <f t="shared" si="2"/>
        <v>43956</v>
      </c>
      <c r="E72" t="b">
        <f t="shared" si="3"/>
        <v>1</v>
      </c>
      <c r="F72">
        <v>16012018237</v>
      </c>
      <c r="G72" s="59">
        <v>43116</v>
      </c>
      <c r="K72">
        <v>1023990155</v>
      </c>
      <c r="L72" t="str">
        <f>VLOOKUP(K72,'MATRIZ PRINCIPAL'!A:J,10,0)</f>
        <v>PAOLA</v>
      </c>
    </row>
    <row r="73" spans="1:12" x14ac:dyDescent="0.3">
      <c r="A73" s="119">
        <v>1140937152</v>
      </c>
      <c r="B73" t="s">
        <v>6929</v>
      </c>
      <c r="C73" s="168">
        <v>43916</v>
      </c>
      <c r="D73" s="59">
        <f t="shared" si="2"/>
        <v>43916</v>
      </c>
      <c r="E73" t="b">
        <f t="shared" si="3"/>
        <v>1</v>
      </c>
      <c r="F73">
        <v>22012020072</v>
      </c>
      <c r="G73" s="59">
        <v>43852</v>
      </c>
      <c r="K73">
        <v>1023990615</v>
      </c>
      <c r="L73" t="str">
        <f>VLOOKUP(K73,'MATRIZ PRINCIPAL'!A:J,10,0)</f>
        <v>ANDREA ROJAS - TATIANA</v>
      </c>
    </row>
    <row r="74" spans="1:12" x14ac:dyDescent="0.3">
      <c r="A74" s="119">
        <v>1243860015</v>
      </c>
      <c r="B74" t="s">
        <v>6930</v>
      </c>
      <c r="C74" s="168">
        <v>44246</v>
      </c>
      <c r="D74" s="59">
        <f t="shared" si="2"/>
        <v>44246</v>
      </c>
      <c r="E74" t="b">
        <f t="shared" si="3"/>
        <v>1</v>
      </c>
      <c r="F74">
        <v>2611201712</v>
      </c>
      <c r="G74" s="59">
        <v>43065</v>
      </c>
      <c r="K74">
        <v>1023990627</v>
      </c>
      <c r="L74" t="str">
        <f>VLOOKUP(K74,'MATRIZ PRINCIPAL'!A:J,10,0)</f>
        <v>PAOLA</v>
      </c>
    </row>
    <row r="75" spans="1:12" x14ac:dyDescent="0.3">
      <c r="A75" s="119">
        <v>1033829949</v>
      </c>
      <c r="B75" t="s">
        <v>6931</v>
      </c>
      <c r="C75" s="168">
        <v>44163</v>
      </c>
      <c r="D75" s="59">
        <f t="shared" si="2"/>
        <v>44163</v>
      </c>
      <c r="E75" t="b">
        <f t="shared" si="3"/>
        <v>1</v>
      </c>
      <c r="F75">
        <v>5866411</v>
      </c>
      <c r="G75" s="59">
        <v>44208</v>
      </c>
      <c r="K75">
        <v>1023990929</v>
      </c>
      <c r="L75" t="str">
        <f>VLOOKUP(K75,'MATRIZ PRINCIPAL'!A:J,10,0)</f>
        <v>PAOLA</v>
      </c>
    </row>
    <row r="76" spans="1:12" x14ac:dyDescent="0.3">
      <c r="A76" s="119">
        <v>1023044785</v>
      </c>
      <c r="B76" t="s">
        <v>6932</v>
      </c>
      <c r="C76" s="168">
        <v>43817</v>
      </c>
      <c r="D76" s="59">
        <f t="shared" si="2"/>
        <v>43817</v>
      </c>
      <c r="E76" t="b">
        <f t="shared" si="3"/>
        <v>1</v>
      </c>
      <c r="F76">
        <v>6856169</v>
      </c>
      <c r="G76" s="59">
        <v>44175</v>
      </c>
      <c r="K76">
        <v>1028675913</v>
      </c>
      <c r="L76" t="str">
        <f>VLOOKUP(K76,'MATRIZ PRINCIPAL'!A:J,10,0)</f>
        <v>ANDREA ROJAS - TATIANA</v>
      </c>
    </row>
    <row r="77" spans="1:12" x14ac:dyDescent="0.3">
      <c r="A77" s="119">
        <v>1122539379</v>
      </c>
      <c r="B77" t="s">
        <v>6933</v>
      </c>
      <c r="C77" s="168">
        <v>43968</v>
      </c>
      <c r="D77" s="59">
        <f t="shared" si="2"/>
        <v>43968</v>
      </c>
      <c r="E77" t="b">
        <f t="shared" si="3"/>
        <v>1</v>
      </c>
      <c r="F77">
        <v>1010250157</v>
      </c>
      <c r="G77" s="59">
        <v>43586</v>
      </c>
      <c r="K77">
        <v>1028675921</v>
      </c>
      <c r="L77" t="str">
        <f>VLOOKUP(K77,'MATRIZ PRINCIPAL'!A:J,10,0)</f>
        <v>ANDREA ROJAS - TATIANA</v>
      </c>
    </row>
    <row r="78" spans="1:12" x14ac:dyDescent="0.3">
      <c r="A78" s="119">
        <v>1023046103</v>
      </c>
      <c r="B78" t="s">
        <v>6934</v>
      </c>
      <c r="C78" s="168">
        <v>44193</v>
      </c>
      <c r="D78" s="59">
        <f t="shared" si="2"/>
        <v>44193</v>
      </c>
      <c r="E78" t="b">
        <f t="shared" si="3"/>
        <v>1</v>
      </c>
      <c r="F78">
        <v>1010252066</v>
      </c>
      <c r="G78" s="59">
        <v>44400</v>
      </c>
      <c r="K78">
        <v>1028675965</v>
      </c>
      <c r="L78" t="str">
        <f>VLOOKUP(K78,'MATRIZ PRINCIPAL'!A:J,10,0)</f>
        <v>ANDREA ROJAS - TATIANA</v>
      </c>
    </row>
    <row r="79" spans="1:12" x14ac:dyDescent="0.3">
      <c r="A79" s="119">
        <v>1016747900</v>
      </c>
      <c r="B79" t="s">
        <v>6935</v>
      </c>
      <c r="C79" s="168">
        <v>43713</v>
      </c>
      <c r="D79" s="59">
        <f t="shared" si="2"/>
        <v>43713</v>
      </c>
      <c r="E79" t="b">
        <f t="shared" si="3"/>
        <v>1</v>
      </c>
      <c r="F79">
        <v>1010252069</v>
      </c>
      <c r="G79" s="59">
        <v>44355</v>
      </c>
      <c r="K79">
        <v>1117558241</v>
      </c>
      <c r="L79" t="str">
        <f>VLOOKUP(K79,'MATRIZ PRINCIPAL'!A:J,10,0)</f>
        <v>NIKOL MALES - ANDREA ROCIO</v>
      </c>
    </row>
    <row r="80" spans="1:12" x14ac:dyDescent="0.3">
      <c r="A80" s="119">
        <v>1300000542</v>
      </c>
      <c r="B80" t="s">
        <v>6936</v>
      </c>
      <c r="C80" s="59">
        <v>43846</v>
      </c>
      <c r="D80" s="59">
        <f t="shared" si="2"/>
        <v>43846</v>
      </c>
      <c r="E80" t="b">
        <f t="shared" si="3"/>
        <v>1</v>
      </c>
      <c r="F80">
        <v>1010849316</v>
      </c>
      <c r="G80" s="59">
        <v>44062</v>
      </c>
      <c r="K80">
        <v>1243763196</v>
      </c>
      <c r="L80" t="str">
        <f>VLOOKUP(K80,'MATRIZ PRINCIPAL'!A:J,10,0)</f>
        <v>PAOLA</v>
      </c>
    </row>
    <row r="81" spans="1:12" x14ac:dyDescent="0.3">
      <c r="A81" s="119">
        <v>1023043960</v>
      </c>
      <c r="B81" t="s">
        <v>6937</v>
      </c>
      <c r="C81" s="168">
        <v>43684</v>
      </c>
      <c r="D81" s="59">
        <f t="shared" si="2"/>
        <v>43684</v>
      </c>
      <c r="E81" t="b">
        <f t="shared" si="3"/>
        <v>1</v>
      </c>
      <c r="F81">
        <v>1010850706</v>
      </c>
      <c r="G81" s="59">
        <v>44635</v>
      </c>
      <c r="K81">
        <v>1243861102</v>
      </c>
      <c r="L81" t="str">
        <f>VLOOKUP(K81,'MATRIZ PRINCIPAL'!A:J,10,0)</f>
        <v>PAOLA</v>
      </c>
    </row>
    <row r="82" spans="1:12" x14ac:dyDescent="0.3">
      <c r="A82" s="119">
        <v>1023988413</v>
      </c>
      <c r="B82" t="s">
        <v>5538</v>
      </c>
      <c r="C82" s="59">
        <v>44330</v>
      </c>
      <c r="D82" s="59">
        <f t="shared" si="2"/>
        <v>44330</v>
      </c>
      <c r="E82" t="b">
        <f t="shared" si="3"/>
        <v>1</v>
      </c>
      <c r="F82">
        <v>1011110767</v>
      </c>
      <c r="G82" s="59">
        <v>43843</v>
      </c>
      <c r="K82">
        <v>1243861239</v>
      </c>
      <c r="L82" t="str">
        <f>VLOOKUP(K82,'MATRIZ PRINCIPAL'!A:J,10,0)</f>
        <v>PAOLA</v>
      </c>
    </row>
    <row r="83" spans="1:12" x14ac:dyDescent="0.3">
      <c r="A83" s="119">
        <v>1023047293</v>
      </c>
      <c r="B83" t="s">
        <v>5383</v>
      </c>
      <c r="C83" s="59">
        <v>44474</v>
      </c>
      <c r="D83" s="59">
        <f t="shared" si="2"/>
        <v>44474</v>
      </c>
      <c r="E83" t="b">
        <f t="shared" si="3"/>
        <v>1</v>
      </c>
      <c r="F83">
        <v>1011259607</v>
      </c>
      <c r="G83" s="59">
        <v>44091</v>
      </c>
      <c r="K83">
        <v>1245079953</v>
      </c>
      <c r="L83" t="str">
        <f>VLOOKUP(K83,'MATRIZ PRINCIPAL'!A:J,10,0)</f>
        <v>PAOLA</v>
      </c>
    </row>
    <row r="84" spans="1:12" x14ac:dyDescent="0.3">
      <c r="A84" s="119">
        <v>1026309481</v>
      </c>
      <c r="B84" t="s">
        <v>6938</v>
      </c>
      <c r="C84" s="168">
        <v>44196</v>
      </c>
      <c r="D84" s="59">
        <f t="shared" si="2"/>
        <v>44196</v>
      </c>
      <c r="E84" t="b">
        <f t="shared" si="3"/>
        <v>1</v>
      </c>
      <c r="F84">
        <v>1011261221</v>
      </c>
      <c r="G84" s="59">
        <v>44474</v>
      </c>
      <c r="K84">
        <v>2092021054</v>
      </c>
      <c r="L84" t="str">
        <f>VLOOKUP(K84,'MATRIZ PRINCIPAL'!A:J,10,0)</f>
        <v>ANGIE YARA - YORMARY MENECES</v>
      </c>
    </row>
    <row r="85" spans="1:12" x14ac:dyDescent="0.3">
      <c r="A85" s="119">
        <v>1026309480</v>
      </c>
      <c r="B85" t="s">
        <v>6939</v>
      </c>
      <c r="C85" s="168">
        <v>44196</v>
      </c>
      <c r="D85" s="59">
        <f t="shared" si="2"/>
        <v>44196</v>
      </c>
      <c r="E85" t="b">
        <f t="shared" si="3"/>
        <v>1</v>
      </c>
      <c r="F85">
        <v>1011331108</v>
      </c>
      <c r="G85" s="59">
        <v>44021</v>
      </c>
      <c r="K85">
        <v>705202105</v>
      </c>
      <c r="L85" t="str">
        <f>VLOOKUP(K85,'MATRIZ PRINCIPAL'!A:J,10,0)</f>
        <v>MONICA</v>
      </c>
    </row>
    <row r="86" spans="1:12" x14ac:dyDescent="0.3">
      <c r="A86" s="119">
        <v>1023022652</v>
      </c>
      <c r="B86" t="s">
        <v>6940</v>
      </c>
      <c r="C86" s="59">
        <v>35611</v>
      </c>
      <c r="D86" s="59">
        <f t="shared" si="2"/>
        <v>35611</v>
      </c>
      <c r="E86" t="b">
        <f t="shared" si="3"/>
        <v>1</v>
      </c>
      <c r="F86">
        <v>1012926906</v>
      </c>
      <c r="G86" s="59">
        <v>44070</v>
      </c>
      <c r="K86">
        <v>11022018069</v>
      </c>
      <c r="L86" t="str">
        <f>VLOOKUP(K86,'MATRIZ PRINCIPAL'!A:J,10,0)</f>
        <v>MONICA</v>
      </c>
    </row>
    <row r="87" spans="1:12" x14ac:dyDescent="0.3">
      <c r="A87" s="119">
        <v>1027302696</v>
      </c>
      <c r="B87" t="s">
        <v>6941</v>
      </c>
      <c r="C87" s="59">
        <v>44150</v>
      </c>
      <c r="D87" s="59">
        <f t="shared" si="2"/>
        <v>44150</v>
      </c>
      <c r="E87" t="b">
        <f t="shared" si="3"/>
        <v>1</v>
      </c>
      <c r="F87">
        <v>1013030625</v>
      </c>
      <c r="G87" s="59">
        <v>44575</v>
      </c>
      <c r="K87">
        <v>16012018237</v>
      </c>
      <c r="L87" t="str">
        <f>VLOOKUP(K87,'MATRIZ PRINCIPAL'!A:J,10,0)</f>
        <v>MONICA</v>
      </c>
    </row>
    <row r="88" spans="1:12" x14ac:dyDescent="0.3">
      <c r="A88" s="119">
        <v>1023048255</v>
      </c>
      <c r="B88" t="s">
        <v>6942</v>
      </c>
      <c r="C88" s="59">
        <v>44649</v>
      </c>
      <c r="D88" s="59">
        <f t="shared" si="2"/>
        <v>44649</v>
      </c>
      <c r="E88" t="b">
        <f t="shared" si="3"/>
        <v>1</v>
      </c>
      <c r="F88">
        <v>1013156586</v>
      </c>
      <c r="G88" s="59">
        <v>44055</v>
      </c>
      <c r="K88">
        <v>22012020072</v>
      </c>
      <c r="L88" t="str">
        <f>VLOOKUP(K88,'MATRIZ PRINCIPAL'!A:J,10,0)</f>
        <v>MONICA</v>
      </c>
    </row>
    <row r="89" spans="1:12" x14ac:dyDescent="0.3">
      <c r="A89" s="119">
        <v>1029299640</v>
      </c>
      <c r="B89" t="s">
        <v>6943</v>
      </c>
      <c r="C89" s="59">
        <v>43872</v>
      </c>
      <c r="D89" s="59">
        <f t="shared" si="2"/>
        <v>43872</v>
      </c>
      <c r="E89" t="b">
        <f t="shared" si="3"/>
        <v>1</v>
      </c>
      <c r="F89">
        <v>1013363568</v>
      </c>
      <c r="G89" s="59">
        <v>43017</v>
      </c>
      <c r="K89">
        <v>2611201712</v>
      </c>
      <c r="L89" t="str">
        <f>VLOOKUP(K89,'MATRIZ PRINCIPAL'!A:J,10,0)</f>
        <v>ANGIE YARA - YORMARY MENECES</v>
      </c>
    </row>
    <row r="90" spans="1:12" x14ac:dyDescent="0.3">
      <c r="A90" s="119">
        <v>1140939471</v>
      </c>
      <c r="B90" t="s">
        <v>6944</v>
      </c>
      <c r="C90" s="168">
        <v>44084</v>
      </c>
      <c r="D90" s="59">
        <f t="shared" si="2"/>
        <v>44084</v>
      </c>
      <c r="E90" t="b">
        <f t="shared" si="3"/>
        <v>1</v>
      </c>
      <c r="F90">
        <v>1013697728</v>
      </c>
      <c r="G90" s="59">
        <v>44257</v>
      </c>
      <c r="K90">
        <v>5866411</v>
      </c>
      <c r="L90" t="str">
        <f>VLOOKUP(K90,'MATRIZ PRINCIPAL'!A:J,10,0)</f>
        <v>ANGIE YARA - YORMARY MENECES</v>
      </c>
    </row>
    <row r="91" spans="1:12" x14ac:dyDescent="0.3">
      <c r="A91" s="119">
        <v>1243759568</v>
      </c>
      <c r="B91" t="s">
        <v>5551</v>
      </c>
      <c r="C91" s="168">
        <v>44218</v>
      </c>
      <c r="D91" s="59">
        <f t="shared" si="2"/>
        <v>44218</v>
      </c>
      <c r="E91" t="b">
        <f t="shared" si="3"/>
        <v>1</v>
      </c>
      <c r="F91">
        <v>1014485581</v>
      </c>
      <c r="G91" s="59">
        <v>43745</v>
      </c>
      <c r="K91">
        <v>6856169</v>
      </c>
      <c r="L91" t="str">
        <f>VLOOKUP(K91,'MATRIZ PRINCIPAL'!A:J,10,0)</f>
        <v>MONICA</v>
      </c>
    </row>
    <row r="92" spans="1:12" x14ac:dyDescent="0.3">
      <c r="A92" s="119">
        <v>1206227830</v>
      </c>
      <c r="B92" t="s">
        <v>5351</v>
      </c>
      <c r="C92" s="168">
        <v>44593</v>
      </c>
      <c r="D92" s="59">
        <f t="shared" si="2"/>
        <v>44593</v>
      </c>
      <c r="E92" t="b">
        <f t="shared" si="3"/>
        <v>1</v>
      </c>
      <c r="F92">
        <v>1015197913</v>
      </c>
      <c r="G92" s="59">
        <v>44213</v>
      </c>
      <c r="K92">
        <v>1010250157</v>
      </c>
      <c r="L92" t="str">
        <f>VLOOKUP(K92,'MATRIZ PRINCIPAL'!A:J,10,0)</f>
        <v>EMILCE SANCHEZ - MARTHA PACASUCA</v>
      </c>
    </row>
    <row r="93" spans="1:12" x14ac:dyDescent="0.3">
      <c r="A93" s="119">
        <v>1023378468</v>
      </c>
      <c r="B93" t="s">
        <v>6945</v>
      </c>
      <c r="C93" s="59">
        <v>39449</v>
      </c>
      <c r="D93" s="59">
        <f t="shared" si="2"/>
        <v>39449</v>
      </c>
      <c r="E93" t="b">
        <f t="shared" si="3"/>
        <v>1</v>
      </c>
      <c r="F93">
        <v>1016743297</v>
      </c>
      <c r="G93" s="59">
        <v>42955</v>
      </c>
      <c r="K93">
        <v>1010252066</v>
      </c>
      <c r="L93" t="str">
        <f>VLOOKUP(K93,'MATRIZ PRINCIPAL'!A:J,10,0)</f>
        <v>EMILCE SANCHEZ - MARTHA PACASUCA</v>
      </c>
    </row>
    <row r="94" spans="1:12" x14ac:dyDescent="0.3">
      <c r="A94" s="119">
        <v>1110469379</v>
      </c>
      <c r="B94" t="s">
        <v>6946</v>
      </c>
      <c r="C94" s="168">
        <v>32203</v>
      </c>
      <c r="D94" s="59">
        <f t="shared" si="2"/>
        <v>32203</v>
      </c>
      <c r="E94" t="b">
        <f t="shared" si="3"/>
        <v>1</v>
      </c>
      <c r="F94">
        <v>1016744027</v>
      </c>
      <c r="G94" s="59">
        <v>43083</v>
      </c>
      <c r="K94">
        <v>1010850706</v>
      </c>
      <c r="L94" t="str">
        <f>VLOOKUP(K94,'MATRIZ PRINCIPAL'!A:J,10,0)</f>
        <v>ANGIE YARA - YORMARY MENECES</v>
      </c>
    </row>
    <row r="95" spans="1:12" x14ac:dyDescent="0.3">
      <c r="A95" s="119">
        <v>1243861239</v>
      </c>
      <c r="B95" t="s">
        <v>6947</v>
      </c>
      <c r="C95" s="59">
        <v>44796</v>
      </c>
      <c r="D95" s="59">
        <f t="shared" si="2"/>
        <v>44796</v>
      </c>
      <c r="E95" t="b">
        <f t="shared" si="3"/>
        <v>1</v>
      </c>
      <c r="F95">
        <v>1016746746</v>
      </c>
      <c r="G95" s="59">
        <v>43525</v>
      </c>
      <c r="K95">
        <v>1011110767</v>
      </c>
      <c r="L95" t="str">
        <f>VLOOKUP(K95,'MATRIZ PRINCIPAL'!A:J,10,0)</f>
        <v>ANDREA ROJAS - TATIANA</v>
      </c>
    </row>
    <row r="96" spans="1:12" x14ac:dyDescent="0.3">
      <c r="A96" s="119">
        <v>1023990542</v>
      </c>
      <c r="B96" t="s">
        <v>6948</v>
      </c>
      <c r="C96" s="59">
        <v>44632</v>
      </c>
      <c r="D96" s="59">
        <f t="shared" si="2"/>
        <v>44632</v>
      </c>
      <c r="E96" t="b">
        <f t="shared" si="3"/>
        <v>1</v>
      </c>
      <c r="F96">
        <v>1016747900</v>
      </c>
      <c r="G96" s="59">
        <v>43713</v>
      </c>
      <c r="K96">
        <v>1011331108</v>
      </c>
      <c r="L96" t="str">
        <f>VLOOKUP(K96,'MATRIZ PRINCIPAL'!A:J,10,0)</f>
        <v>ANDREA ROJAS - TATIANA</v>
      </c>
    </row>
    <row r="97" spans="1:12" x14ac:dyDescent="0.3">
      <c r="A97" s="119">
        <v>1243860608</v>
      </c>
      <c r="B97" t="s">
        <v>6949</v>
      </c>
      <c r="C97" s="168">
        <v>44424</v>
      </c>
      <c r="D97" s="59">
        <f t="shared" si="2"/>
        <v>44424</v>
      </c>
      <c r="E97" t="b">
        <f t="shared" si="3"/>
        <v>1</v>
      </c>
      <c r="F97">
        <v>1016748415</v>
      </c>
      <c r="G97" s="59">
        <v>43794</v>
      </c>
      <c r="K97">
        <v>1013363568</v>
      </c>
      <c r="L97" t="str">
        <f>VLOOKUP(K97,'MATRIZ PRINCIPAL'!A:J,10,0)</f>
        <v>EMILCE SANCHEZ - MARTHA PACASUCA</v>
      </c>
    </row>
    <row r="98" spans="1:12" x14ac:dyDescent="0.3">
      <c r="A98" s="119">
        <v>1049663473</v>
      </c>
      <c r="B98" s="119" t="s">
        <v>6950</v>
      </c>
      <c r="C98" s="59">
        <v>44366</v>
      </c>
      <c r="D98" s="59">
        <f t="shared" si="2"/>
        <v>44366</v>
      </c>
      <c r="E98" t="b">
        <f t="shared" si="3"/>
        <v>1</v>
      </c>
      <c r="F98">
        <v>1016749017</v>
      </c>
      <c r="G98" s="59">
        <v>43895</v>
      </c>
      <c r="K98">
        <v>1013697728</v>
      </c>
      <c r="L98" t="str">
        <f>VLOOKUP(K98,'MATRIZ PRINCIPAL'!A:J,10,0)</f>
        <v>ANDREA ROJAS - TATIANA</v>
      </c>
    </row>
    <row r="99" spans="1:12" x14ac:dyDescent="0.3">
      <c r="A99" s="119">
        <v>1026309444</v>
      </c>
      <c r="B99" t="s">
        <v>6951</v>
      </c>
      <c r="C99" s="168">
        <v>44188</v>
      </c>
      <c r="D99" s="59">
        <f t="shared" si="2"/>
        <v>44188</v>
      </c>
      <c r="E99" t="b">
        <f t="shared" si="3"/>
        <v>1</v>
      </c>
      <c r="F99">
        <v>1016749744</v>
      </c>
      <c r="G99" s="59">
        <v>43962</v>
      </c>
      <c r="K99">
        <v>1014485581</v>
      </c>
      <c r="L99" t="str">
        <f>VLOOKUP(K99,'MATRIZ PRINCIPAL'!A:J,10,0)</f>
        <v>ANDREA ROJAS - TATIANA</v>
      </c>
    </row>
    <row r="100" spans="1:12" x14ac:dyDescent="0.3">
      <c r="A100" s="119">
        <v>1026309443</v>
      </c>
      <c r="B100" t="s">
        <v>6952</v>
      </c>
      <c r="C100" s="168">
        <v>44188</v>
      </c>
      <c r="D100" s="59">
        <f t="shared" si="2"/>
        <v>44188</v>
      </c>
      <c r="E100" t="b">
        <f t="shared" si="3"/>
        <v>1</v>
      </c>
      <c r="F100">
        <v>1016750794</v>
      </c>
      <c r="G100" s="59">
        <v>44137</v>
      </c>
      <c r="K100">
        <v>1015197913</v>
      </c>
      <c r="L100" t="str">
        <f>VLOOKUP(K100,'MATRIZ PRINCIPAL'!A:J,10,0)</f>
        <v>GLORIA GUERRA - KAROL</v>
      </c>
    </row>
    <row r="101" spans="1:12" x14ac:dyDescent="0.3">
      <c r="A101" s="119">
        <v>1023048955</v>
      </c>
      <c r="B101" t="s">
        <v>6953</v>
      </c>
      <c r="C101" s="59">
        <v>44776</v>
      </c>
      <c r="D101" s="59">
        <f t="shared" si="2"/>
        <v>44776</v>
      </c>
      <c r="E101" t="b">
        <f t="shared" si="3"/>
        <v>1</v>
      </c>
      <c r="F101">
        <v>1016750852</v>
      </c>
      <c r="G101" s="59">
        <v>44144</v>
      </c>
      <c r="K101">
        <v>1016743297</v>
      </c>
      <c r="L101" t="str">
        <f>VLOOKUP(K101,'MATRIZ PRINCIPAL'!A:J,10,0)</f>
        <v>EMILCE SANCHEZ - MARTHA PACASUCA</v>
      </c>
    </row>
    <row r="102" spans="1:12" x14ac:dyDescent="0.3">
      <c r="A102" s="119">
        <v>1023048337</v>
      </c>
      <c r="B102" t="s">
        <v>6954</v>
      </c>
      <c r="C102" s="168">
        <v>44666</v>
      </c>
      <c r="D102" s="59">
        <f t="shared" si="2"/>
        <v>44666</v>
      </c>
      <c r="E102" t="b">
        <f t="shared" si="3"/>
        <v>1</v>
      </c>
      <c r="F102">
        <v>1016751226</v>
      </c>
      <c r="G102" s="59">
        <v>44209</v>
      </c>
      <c r="K102">
        <v>1016744027</v>
      </c>
      <c r="L102" t="str">
        <f>VLOOKUP(K102,'MATRIZ PRINCIPAL'!A:J,10,0)</f>
        <v>EMILCE SANCHEZ - MARTHA PACASUCA</v>
      </c>
    </row>
    <row r="103" spans="1:12" x14ac:dyDescent="0.3">
      <c r="A103" s="119">
        <v>1023422698</v>
      </c>
      <c r="B103" t="s">
        <v>6955</v>
      </c>
      <c r="C103" s="168">
        <v>44712</v>
      </c>
      <c r="D103" s="59">
        <f t="shared" si="2"/>
        <v>44712</v>
      </c>
      <c r="E103" t="b">
        <f t="shared" si="3"/>
        <v>1</v>
      </c>
      <c r="F103">
        <v>1016751329</v>
      </c>
      <c r="G103" s="59">
        <v>44224</v>
      </c>
      <c r="K103">
        <v>1016746746</v>
      </c>
      <c r="L103" t="str">
        <f>VLOOKUP(K103,'MATRIZ PRINCIPAL'!A:J,10,0)</f>
        <v>ANDREA ROJAS - TATIANA</v>
      </c>
    </row>
    <row r="104" spans="1:12" x14ac:dyDescent="0.3">
      <c r="A104" s="119">
        <v>1074161366</v>
      </c>
      <c r="B104" t="s">
        <v>6956</v>
      </c>
      <c r="C104" s="168">
        <v>44702</v>
      </c>
      <c r="D104" s="59">
        <f t="shared" si="2"/>
        <v>44702</v>
      </c>
      <c r="E104" t="b">
        <f t="shared" si="3"/>
        <v>1</v>
      </c>
      <c r="F104">
        <v>1016751403</v>
      </c>
      <c r="G104" s="59">
        <v>44238</v>
      </c>
      <c r="K104">
        <v>1016748415</v>
      </c>
      <c r="L104" t="str">
        <f>VLOOKUP(K104,'MATRIZ PRINCIPAL'!A:J,10,0)</f>
        <v>ANDREA ROJAS - TATIANA</v>
      </c>
    </row>
    <row r="105" spans="1:12" x14ac:dyDescent="0.3">
      <c r="A105" s="119">
        <v>1023048697</v>
      </c>
      <c r="B105" t="s">
        <v>6957</v>
      </c>
      <c r="C105" s="59">
        <v>44724</v>
      </c>
      <c r="D105" s="59">
        <f t="shared" si="2"/>
        <v>44724</v>
      </c>
      <c r="E105" t="b">
        <f t="shared" si="3"/>
        <v>1</v>
      </c>
      <c r="F105">
        <v>1016752177</v>
      </c>
      <c r="G105" s="59">
        <v>44376</v>
      </c>
      <c r="K105">
        <v>1016749744</v>
      </c>
      <c r="L105" t="str">
        <f>VLOOKUP(K105,'MATRIZ PRINCIPAL'!A:J,10,0)</f>
        <v>ANDREA ROJAS - TATIANA</v>
      </c>
    </row>
    <row r="106" spans="1:12" x14ac:dyDescent="0.3">
      <c r="A106">
        <v>1021319533</v>
      </c>
      <c r="B106" t="s">
        <v>6958</v>
      </c>
      <c r="C106" s="169">
        <v>44615</v>
      </c>
      <c r="D106" s="59">
        <f t="shared" si="2"/>
        <v>44615</v>
      </c>
      <c r="E106" t="b">
        <f t="shared" si="3"/>
        <v>1</v>
      </c>
      <c r="F106">
        <v>1016752365</v>
      </c>
      <c r="G106" s="59">
        <v>44400</v>
      </c>
      <c r="K106">
        <v>1016751226</v>
      </c>
      <c r="L106" t="str">
        <f>VLOOKUP(K106,'MATRIZ PRINCIPAL'!A:J,10,0)</f>
        <v>ANDREA ROJAS - TATIANA</v>
      </c>
    </row>
    <row r="107" spans="1:12" x14ac:dyDescent="0.3">
      <c r="A107" s="119">
        <v>1032514103</v>
      </c>
      <c r="B107" t="s">
        <v>6959</v>
      </c>
      <c r="C107" s="59">
        <v>44466</v>
      </c>
      <c r="D107" s="59">
        <f t="shared" si="2"/>
        <v>44466</v>
      </c>
      <c r="E107" t="b">
        <f t="shared" si="3"/>
        <v>1</v>
      </c>
      <c r="F107">
        <v>1016752849</v>
      </c>
      <c r="G107" s="59">
        <v>44459</v>
      </c>
      <c r="K107">
        <v>1016751329</v>
      </c>
      <c r="L107" t="str">
        <f>VLOOKUP(K107,'MATRIZ PRINCIPAL'!A:J,10,0)</f>
        <v>EMILCE SANCHEZ - MARTHA PACASUCA</v>
      </c>
    </row>
    <row r="108" spans="1:12" x14ac:dyDescent="0.3">
      <c r="A108" s="119">
        <v>1121975670</v>
      </c>
      <c r="B108" t="s">
        <v>6960</v>
      </c>
      <c r="C108" s="168">
        <v>44153</v>
      </c>
      <c r="D108" s="59">
        <f t="shared" si="2"/>
        <v>44153</v>
      </c>
      <c r="E108" t="b">
        <f t="shared" si="3"/>
        <v>1</v>
      </c>
      <c r="F108">
        <v>1016753171</v>
      </c>
      <c r="G108" s="59">
        <v>44530</v>
      </c>
      <c r="K108">
        <v>1016751379</v>
      </c>
      <c r="L108" t="str">
        <f>VLOOKUP(K108,'MATRIZ PRINCIPAL'!A:J,10,0)</f>
        <v>ANDREA ROJAS - TATIANA</v>
      </c>
    </row>
    <row r="109" spans="1:12" x14ac:dyDescent="0.3">
      <c r="A109" s="119">
        <v>1140938208</v>
      </c>
      <c r="B109" t="s">
        <v>6961</v>
      </c>
      <c r="C109" s="168">
        <v>43922</v>
      </c>
      <c r="D109" s="59">
        <f t="shared" si="2"/>
        <v>43922</v>
      </c>
      <c r="E109" t="b">
        <f t="shared" si="3"/>
        <v>1</v>
      </c>
      <c r="F109">
        <v>1016753638</v>
      </c>
      <c r="G109" s="59">
        <v>44619</v>
      </c>
      <c r="K109">
        <v>1016751403</v>
      </c>
      <c r="L109" t="str">
        <f>VLOOKUP(K109,'MATRIZ PRINCIPAL'!A:J,10,0)</f>
        <v>MONICA</v>
      </c>
    </row>
    <row r="110" spans="1:12" x14ac:dyDescent="0.3">
      <c r="A110" s="119">
        <v>1023045131</v>
      </c>
      <c r="B110" t="s">
        <v>6962</v>
      </c>
      <c r="C110" s="168">
        <v>43846</v>
      </c>
      <c r="D110" s="59">
        <f t="shared" si="2"/>
        <v>43846</v>
      </c>
      <c r="E110" t="b">
        <f t="shared" si="3"/>
        <v>1</v>
      </c>
      <c r="F110">
        <v>1016921602</v>
      </c>
      <c r="G110" s="59">
        <v>43895</v>
      </c>
      <c r="K110">
        <v>1016752177</v>
      </c>
      <c r="L110" t="str">
        <f>VLOOKUP(K110,'MATRIZ PRINCIPAL'!A:J,10,0)</f>
        <v>ANDREA ROJAS - TATIANA</v>
      </c>
    </row>
    <row r="111" spans="1:12" x14ac:dyDescent="0.3">
      <c r="A111" s="119">
        <v>1023045915</v>
      </c>
      <c r="B111" t="s">
        <v>6963</v>
      </c>
      <c r="C111" s="59">
        <v>44144</v>
      </c>
      <c r="D111" s="59">
        <f t="shared" si="2"/>
        <v>44144</v>
      </c>
      <c r="E111" t="b">
        <f t="shared" si="3"/>
        <v>1</v>
      </c>
      <c r="F111">
        <v>1016968973</v>
      </c>
      <c r="G111" s="59">
        <v>44002</v>
      </c>
      <c r="K111">
        <v>1016752365</v>
      </c>
      <c r="L111" t="str">
        <f>VLOOKUP(K111,'MATRIZ PRINCIPAL'!A:J,10,0)</f>
        <v>MONICA</v>
      </c>
    </row>
    <row r="112" spans="1:12" x14ac:dyDescent="0.3">
      <c r="A112" s="119">
        <v>1023046429</v>
      </c>
      <c r="B112" t="s">
        <v>6964</v>
      </c>
      <c r="C112" s="168">
        <v>44252</v>
      </c>
      <c r="D112" s="59">
        <f t="shared" si="2"/>
        <v>44252</v>
      </c>
      <c r="E112" t="b">
        <f t="shared" si="3"/>
        <v>1</v>
      </c>
      <c r="F112">
        <v>1016969726</v>
      </c>
      <c r="G112" s="59">
        <v>44104</v>
      </c>
      <c r="K112">
        <v>1016753171</v>
      </c>
      <c r="L112" t="str">
        <f>VLOOKUP(K112,'MATRIZ PRINCIPAL'!A:J,10,0)</f>
        <v>MONICA</v>
      </c>
    </row>
    <row r="113" spans="1:12" x14ac:dyDescent="0.3">
      <c r="A113" s="119">
        <v>1010252069</v>
      </c>
      <c r="B113" t="s">
        <v>6965</v>
      </c>
      <c r="C113" s="168">
        <v>44355</v>
      </c>
      <c r="D113" s="59">
        <f t="shared" si="2"/>
        <v>44355</v>
      </c>
      <c r="E113" t="b">
        <f t="shared" si="3"/>
        <v>1</v>
      </c>
      <c r="F113">
        <v>1018519455</v>
      </c>
      <c r="G113" s="59">
        <v>44235</v>
      </c>
      <c r="K113">
        <v>1019160101</v>
      </c>
      <c r="L113" t="str">
        <f>VLOOKUP(K113,'MATRIZ PRINCIPAL'!A:J,10,0)</f>
        <v>ANGIE YARA - YORMARY MENECES</v>
      </c>
    </row>
    <row r="114" spans="1:12" x14ac:dyDescent="0.3">
      <c r="A114" s="119">
        <v>1243858756</v>
      </c>
      <c r="B114" t="s">
        <v>6966</v>
      </c>
      <c r="C114" s="168">
        <v>43992</v>
      </c>
      <c r="D114" s="59">
        <f t="shared" si="2"/>
        <v>43992</v>
      </c>
      <c r="E114" t="b">
        <f t="shared" si="3"/>
        <v>1</v>
      </c>
      <c r="F114">
        <v>1018519864</v>
      </c>
      <c r="G114" s="59">
        <v>44419</v>
      </c>
      <c r="K114">
        <v>1021696648</v>
      </c>
      <c r="L114" t="str">
        <f>VLOOKUP(K114,'MATRIZ PRINCIPAL'!A:J,10,0)</f>
        <v>GLORIA GUERRA - KAROL</v>
      </c>
    </row>
    <row r="115" spans="1:12" x14ac:dyDescent="0.3">
      <c r="A115" s="119">
        <v>1243859520</v>
      </c>
      <c r="B115" t="s">
        <v>6967</v>
      </c>
      <c r="C115" s="168">
        <v>44082</v>
      </c>
      <c r="D115" s="59">
        <f t="shared" si="2"/>
        <v>44082</v>
      </c>
      <c r="E115" t="b">
        <f t="shared" si="3"/>
        <v>1</v>
      </c>
      <c r="F115">
        <v>1019160101</v>
      </c>
      <c r="G115" s="59">
        <v>44339</v>
      </c>
      <c r="K115">
        <v>1023041247</v>
      </c>
      <c r="L115" t="str">
        <f>VLOOKUP(K115,'MATRIZ PRINCIPAL'!A:J,10,0)</f>
        <v>ANDREA ROJAS - TATIANA</v>
      </c>
    </row>
    <row r="116" spans="1:12" x14ac:dyDescent="0.3">
      <c r="A116" s="119">
        <v>1010250157</v>
      </c>
      <c r="B116" t="s">
        <v>6968</v>
      </c>
      <c r="C116" s="59">
        <v>43586</v>
      </c>
      <c r="D116" s="59">
        <f t="shared" si="2"/>
        <v>43586</v>
      </c>
      <c r="E116" t="b">
        <f t="shared" si="3"/>
        <v>1</v>
      </c>
      <c r="F116">
        <v>1021319533</v>
      </c>
      <c r="G116" s="59">
        <v>44615</v>
      </c>
      <c r="K116">
        <v>1023042724</v>
      </c>
      <c r="L116" t="str">
        <f>VLOOKUP(K116,'MATRIZ PRINCIPAL'!A:J,10,0)</f>
        <v>EMILCE SANCHEZ - MARTHA PACASUCA</v>
      </c>
    </row>
    <row r="117" spans="1:12" x14ac:dyDescent="0.3">
      <c r="A117" s="119">
        <v>1023047348</v>
      </c>
      <c r="B117" t="s">
        <v>5389</v>
      </c>
      <c r="C117" s="168">
        <v>44456</v>
      </c>
      <c r="D117" s="59">
        <f t="shared" si="2"/>
        <v>44456</v>
      </c>
      <c r="E117" t="b">
        <f t="shared" si="3"/>
        <v>1</v>
      </c>
      <c r="F117">
        <v>1021515724</v>
      </c>
      <c r="G117" s="59">
        <v>44672</v>
      </c>
      <c r="K117">
        <v>1023043988</v>
      </c>
      <c r="L117" t="str">
        <f>VLOOKUP(K117,'MATRIZ PRINCIPAL'!A:J,10,0)</f>
        <v>ANGIE YARA - YORMARY MENECES</v>
      </c>
    </row>
    <row r="118" spans="1:12" x14ac:dyDescent="0.3">
      <c r="A118" s="119">
        <v>1026310144</v>
      </c>
      <c r="B118" t="s">
        <v>5381</v>
      </c>
      <c r="C118" s="168">
        <v>44464</v>
      </c>
      <c r="D118" s="59">
        <f t="shared" si="2"/>
        <v>44464</v>
      </c>
      <c r="E118" t="b">
        <f t="shared" si="3"/>
        <v>1</v>
      </c>
      <c r="F118">
        <v>1021694945</v>
      </c>
      <c r="G118" s="59">
        <v>43890</v>
      </c>
      <c r="K118">
        <v>1023044204</v>
      </c>
      <c r="L118" t="str">
        <f>VLOOKUP(K118,'MATRIZ PRINCIPAL'!A:J,10,0)</f>
        <v>ANGIE YARA - YORMARY MENECES</v>
      </c>
    </row>
    <row r="119" spans="1:12" x14ac:dyDescent="0.3">
      <c r="A119" s="119">
        <v>1150190022</v>
      </c>
      <c r="B119" t="s">
        <v>6969</v>
      </c>
      <c r="C119" s="168">
        <v>44200</v>
      </c>
      <c r="D119" s="59">
        <f t="shared" si="2"/>
        <v>44200</v>
      </c>
      <c r="E119" t="b">
        <f t="shared" si="3"/>
        <v>1</v>
      </c>
      <c r="F119">
        <v>1021695137</v>
      </c>
      <c r="G119" s="59">
        <v>43953</v>
      </c>
      <c r="K119">
        <v>1023045054</v>
      </c>
      <c r="L119" t="str">
        <f>VLOOKUP(K119,'MATRIZ PRINCIPAL'!A:J,10,0)</f>
        <v>ANGIE YARA - YORMARY MENECES</v>
      </c>
    </row>
    <row r="120" spans="1:12" x14ac:dyDescent="0.3">
      <c r="A120" s="119">
        <v>1023046408</v>
      </c>
      <c r="B120" t="s">
        <v>6970</v>
      </c>
      <c r="C120" s="168">
        <v>44203</v>
      </c>
      <c r="D120" s="59">
        <f t="shared" si="2"/>
        <v>44203</v>
      </c>
      <c r="E120" t="b">
        <f t="shared" si="3"/>
        <v>1</v>
      </c>
      <c r="F120">
        <v>1021696648</v>
      </c>
      <c r="G120" s="59">
        <v>44372</v>
      </c>
      <c r="K120">
        <v>1023045428</v>
      </c>
      <c r="L120" t="str">
        <f>VLOOKUP(K120,'MATRIZ PRINCIPAL'!A:J,10,0)</f>
        <v>NIKOL MALES - ANDREA ROCIO</v>
      </c>
    </row>
    <row r="121" spans="1:12" x14ac:dyDescent="0.3">
      <c r="A121" s="119">
        <v>1026603423</v>
      </c>
      <c r="B121" t="s">
        <v>5528</v>
      </c>
      <c r="C121" s="168">
        <v>44343</v>
      </c>
      <c r="D121" s="59">
        <f t="shared" si="2"/>
        <v>44343</v>
      </c>
      <c r="E121" t="b">
        <f t="shared" si="3"/>
        <v>1</v>
      </c>
      <c r="F121">
        <v>1021696822</v>
      </c>
      <c r="G121" s="59">
        <v>44527</v>
      </c>
      <c r="K121">
        <v>1023045681</v>
      </c>
      <c r="L121" t="str">
        <f>VLOOKUP(K121,'MATRIZ PRINCIPAL'!A:J,10,0)</f>
        <v>ANGIE YARA - YORMARY MENECES</v>
      </c>
    </row>
    <row r="122" spans="1:12" x14ac:dyDescent="0.3">
      <c r="A122" s="119">
        <v>1023045870</v>
      </c>
      <c r="B122" t="s">
        <v>6971</v>
      </c>
      <c r="C122" s="168">
        <v>44132</v>
      </c>
      <c r="D122" s="59">
        <f t="shared" si="2"/>
        <v>44132</v>
      </c>
      <c r="E122" t="b">
        <f t="shared" si="3"/>
        <v>1</v>
      </c>
      <c r="F122">
        <v>1021696970</v>
      </c>
      <c r="G122" s="59">
        <v>44642</v>
      </c>
      <c r="K122">
        <v>1023045825</v>
      </c>
      <c r="L122" t="str">
        <f>VLOOKUP(K122,'MATRIZ PRINCIPAL'!A:J,10,0)</f>
        <v>NIKOL MALES - ANDREA ROCIO</v>
      </c>
    </row>
    <row r="123" spans="1:12" x14ac:dyDescent="0.3">
      <c r="A123" s="119">
        <v>1023047163</v>
      </c>
      <c r="B123" t="s">
        <v>5507</v>
      </c>
      <c r="C123" s="168">
        <v>44432</v>
      </c>
      <c r="D123" s="59">
        <f t="shared" si="2"/>
        <v>44432</v>
      </c>
      <c r="E123" t="b">
        <f t="shared" si="3"/>
        <v>1</v>
      </c>
      <c r="F123">
        <v>1022451621</v>
      </c>
      <c r="G123" s="59">
        <v>44591</v>
      </c>
      <c r="K123">
        <v>1023046119</v>
      </c>
      <c r="L123" t="str">
        <f>VLOOKUP(K123,'MATRIZ PRINCIPAL'!A:J,10,0)</f>
        <v>ANGIE YARA - YORMARY MENECES</v>
      </c>
    </row>
    <row r="124" spans="1:12" x14ac:dyDescent="0.3">
      <c r="A124" s="119">
        <v>1021696648</v>
      </c>
      <c r="B124" t="s">
        <v>6972</v>
      </c>
      <c r="C124" s="59">
        <v>44372</v>
      </c>
      <c r="D124" s="59">
        <f t="shared" si="2"/>
        <v>44372</v>
      </c>
      <c r="E124" t="b">
        <f t="shared" si="3"/>
        <v>1</v>
      </c>
      <c r="F124">
        <v>1023041247</v>
      </c>
      <c r="G124" s="59">
        <v>43255</v>
      </c>
      <c r="K124">
        <v>1023046494</v>
      </c>
      <c r="L124" t="str">
        <f>VLOOKUP(K124,'MATRIZ PRINCIPAL'!A:J,10,0)</f>
        <v>ANGIE YARA - YORMARY MENECES</v>
      </c>
    </row>
    <row r="125" spans="1:12" x14ac:dyDescent="0.3">
      <c r="A125" s="119">
        <v>1016753638</v>
      </c>
      <c r="B125" t="s">
        <v>6973</v>
      </c>
      <c r="C125" s="168">
        <v>44619</v>
      </c>
      <c r="D125" s="59">
        <f t="shared" si="2"/>
        <v>44619</v>
      </c>
      <c r="E125" t="b">
        <f t="shared" si="3"/>
        <v>1</v>
      </c>
      <c r="F125">
        <v>1023041908</v>
      </c>
      <c r="G125" s="59">
        <v>43366</v>
      </c>
      <c r="K125">
        <v>1023046582</v>
      </c>
      <c r="L125" t="str">
        <f>VLOOKUP(K125,'MATRIZ PRINCIPAL'!A:J,10,0)</f>
        <v>ANGIE YARA - YORMARY MENECES</v>
      </c>
    </row>
    <row r="126" spans="1:12" x14ac:dyDescent="0.3">
      <c r="A126" s="119">
        <v>1243861036</v>
      </c>
      <c r="B126" t="s">
        <v>6974</v>
      </c>
      <c r="C126" s="168">
        <v>44651</v>
      </c>
      <c r="D126" s="59">
        <f t="shared" si="2"/>
        <v>44651</v>
      </c>
      <c r="E126" t="b">
        <f t="shared" si="3"/>
        <v>1</v>
      </c>
      <c r="F126">
        <v>1023042724</v>
      </c>
      <c r="G126" s="59">
        <v>43499</v>
      </c>
      <c r="K126">
        <v>1023046801</v>
      </c>
      <c r="L126" t="str">
        <f>VLOOKUP(K126,'MATRIZ PRINCIPAL'!A:J,10,0)</f>
        <v>GLORIA GUERRA - KAROL</v>
      </c>
    </row>
    <row r="127" spans="1:12" x14ac:dyDescent="0.3">
      <c r="A127" s="119">
        <v>1023047998</v>
      </c>
      <c r="B127" t="s">
        <v>6975</v>
      </c>
      <c r="C127" s="59">
        <v>44617</v>
      </c>
      <c r="D127" s="59">
        <f t="shared" si="2"/>
        <v>44617</v>
      </c>
      <c r="E127" t="b">
        <f t="shared" si="3"/>
        <v>1</v>
      </c>
      <c r="F127">
        <v>1023043525</v>
      </c>
      <c r="G127" s="59">
        <v>43617</v>
      </c>
      <c r="K127">
        <v>1023046980</v>
      </c>
      <c r="L127" t="str">
        <f>VLOOKUP(K127,'MATRIZ PRINCIPAL'!A:J,10,0)</f>
        <v>GLORIA GUERRA - KAROL</v>
      </c>
    </row>
    <row r="128" spans="1:12" x14ac:dyDescent="0.3">
      <c r="A128" s="119">
        <v>1023047672</v>
      </c>
      <c r="B128" t="s">
        <v>5370</v>
      </c>
      <c r="C128" s="168">
        <v>44559</v>
      </c>
      <c r="D128" s="59">
        <f t="shared" si="2"/>
        <v>44559</v>
      </c>
      <c r="E128" t="b">
        <f t="shared" si="3"/>
        <v>1</v>
      </c>
      <c r="F128">
        <v>1023043960</v>
      </c>
      <c r="G128" s="59">
        <v>43684</v>
      </c>
      <c r="K128">
        <v>1023047456</v>
      </c>
      <c r="L128" t="str">
        <f>VLOOKUP(K128,'MATRIZ PRINCIPAL'!A:J,10,0)</f>
        <v>EMILCE SANCHEZ - MARTHA PACASUCA</v>
      </c>
    </row>
    <row r="129" spans="1:12" x14ac:dyDescent="0.3">
      <c r="A129" s="119">
        <v>1022451621</v>
      </c>
      <c r="B129" t="s">
        <v>6976</v>
      </c>
      <c r="C129" s="168">
        <v>44591</v>
      </c>
      <c r="D129" s="59">
        <f t="shared" si="2"/>
        <v>44591</v>
      </c>
      <c r="E129" t="b">
        <f t="shared" si="3"/>
        <v>1</v>
      </c>
      <c r="F129">
        <v>1023043961</v>
      </c>
      <c r="G129" s="59">
        <v>43684</v>
      </c>
      <c r="K129">
        <v>1023048476</v>
      </c>
      <c r="L129" t="str">
        <f>VLOOKUP(K129,'MATRIZ PRINCIPAL'!A:J,10,0)</f>
        <v>EMILCE SANCHEZ - MARTHA PACASUCA</v>
      </c>
    </row>
    <row r="130" spans="1:12" x14ac:dyDescent="0.3">
      <c r="A130" s="119">
        <v>1023047935</v>
      </c>
      <c r="B130" t="s">
        <v>5350</v>
      </c>
      <c r="C130" s="168">
        <v>44574</v>
      </c>
      <c r="D130" s="59">
        <f t="shared" si="2"/>
        <v>44574</v>
      </c>
      <c r="E130" t="b">
        <f t="shared" si="3"/>
        <v>1</v>
      </c>
      <c r="F130">
        <v>1023043988</v>
      </c>
      <c r="G130" s="59">
        <v>43690</v>
      </c>
      <c r="K130">
        <v>1023980011</v>
      </c>
      <c r="L130" t="str">
        <f>VLOOKUP(K130,'MATRIZ PRINCIPAL'!A:J,10,0)</f>
        <v>ANDREA ROJAS - TATIANA</v>
      </c>
    </row>
    <row r="131" spans="1:12" x14ac:dyDescent="0.3">
      <c r="A131" s="119">
        <v>1011261221</v>
      </c>
      <c r="B131" t="s">
        <v>5382</v>
      </c>
      <c r="C131" s="168">
        <v>44474</v>
      </c>
      <c r="D131" s="59">
        <f t="shared" ref="D131:D194" si="4">VLOOKUP(A131,F:G,2,0)</f>
        <v>44474</v>
      </c>
      <c r="E131" t="b">
        <f t="shared" ref="E131:E194" si="5">D131=C131</f>
        <v>1</v>
      </c>
      <c r="F131">
        <v>1023044204</v>
      </c>
      <c r="G131" s="59">
        <v>43715</v>
      </c>
      <c r="K131">
        <v>1023981728</v>
      </c>
      <c r="L131" t="str">
        <f>VLOOKUP(K131,'MATRIZ PRINCIPAL'!A:J,10,0)</f>
        <v>ANDREA ROJAS - TATIANA</v>
      </c>
    </row>
    <row r="132" spans="1:12" x14ac:dyDescent="0.3">
      <c r="A132" s="119">
        <v>1023047101</v>
      </c>
      <c r="B132" t="s">
        <v>5506</v>
      </c>
      <c r="C132" s="168">
        <v>44435</v>
      </c>
      <c r="D132" s="59">
        <f t="shared" si="4"/>
        <v>44435</v>
      </c>
      <c r="E132" t="b">
        <f t="shared" si="5"/>
        <v>1</v>
      </c>
      <c r="F132">
        <v>1023044785</v>
      </c>
      <c r="G132" s="59">
        <v>43817</v>
      </c>
      <c r="K132">
        <v>1023983816</v>
      </c>
      <c r="L132" t="str">
        <f>VLOOKUP(K132,'MATRIZ PRINCIPAL'!A:J,10,0)</f>
        <v>ANDREA ROJAS - TATIANA</v>
      </c>
    </row>
    <row r="133" spans="1:12" x14ac:dyDescent="0.3">
      <c r="A133" s="119">
        <v>1023046416</v>
      </c>
      <c r="B133" t="s">
        <v>5544</v>
      </c>
      <c r="C133" s="168">
        <v>44273</v>
      </c>
      <c r="D133" s="59">
        <f t="shared" si="4"/>
        <v>44273</v>
      </c>
      <c r="E133" t="b">
        <f t="shared" si="5"/>
        <v>1</v>
      </c>
      <c r="F133">
        <v>1023044822</v>
      </c>
      <c r="G133" s="59">
        <v>43763</v>
      </c>
      <c r="K133">
        <v>1023985389</v>
      </c>
      <c r="L133" t="str">
        <f>VLOOKUP(K133,'MATRIZ PRINCIPAL'!A:J,10,0)</f>
        <v>ANDREA ROJAS - TATIANA</v>
      </c>
    </row>
    <row r="134" spans="1:12" x14ac:dyDescent="0.3">
      <c r="A134" s="119">
        <v>1023046885</v>
      </c>
      <c r="B134" t="s">
        <v>5522</v>
      </c>
      <c r="C134" s="168">
        <v>44384</v>
      </c>
      <c r="D134" s="59">
        <f t="shared" si="4"/>
        <v>44384</v>
      </c>
      <c r="E134" t="b">
        <f t="shared" si="5"/>
        <v>1</v>
      </c>
      <c r="F134">
        <v>1023045008</v>
      </c>
      <c r="G134" s="59">
        <v>43771</v>
      </c>
      <c r="K134">
        <v>1023985500</v>
      </c>
      <c r="L134" t="str">
        <f>VLOOKUP(K134,'MATRIZ PRINCIPAL'!A:J,10,0)</f>
        <v>EMILCE SANCHEZ - MARTHA PACASUCA</v>
      </c>
    </row>
    <row r="135" spans="1:12" x14ac:dyDescent="0.3">
      <c r="A135" s="119">
        <v>1023043961</v>
      </c>
      <c r="B135" t="s">
        <v>6977</v>
      </c>
      <c r="C135" s="168">
        <v>43684</v>
      </c>
      <c r="D135" s="59">
        <f t="shared" si="4"/>
        <v>43684</v>
      </c>
      <c r="E135" t="b">
        <f t="shared" si="5"/>
        <v>1</v>
      </c>
      <c r="F135">
        <v>1023045054</v>
      </c>
      <c r="G135" s="59">
        <v>43839</v>
      </c>
      <c r="K135">
        <v>1023985952</v>
      </c>
      <c r="L135" t="str">
        <f>VLOOKUP(K135,'MATRIZ PRINCIPAL'!A:J,10,0)</f>
        <v>ANDREA ROJAS - TATIANA</v>
      </c>
    </row>
    <row r="136" spans="1:12" x14ac:dyDescent="0.3">
      <c r="A136" s="119">
        <v>1243859333</v>
      </c>
      <c r="B136" t="s">
        <v>6978</v>
      </c>
      <c r="C136" s="168">
        <v>44073</v>
      </c>
      <c r="D136" s="59">
        <f t="shared" si="4"/>
        <v>44073</v>
      </c>
      <c r="E136" t="b">
        <f t="shared" si="5"/>
        <v>1</v>
      </c>
      <c r="F136">
        <v>1023045131</v>
      </c>
      <c r="G136" s="59">
        <v>43846</v>
      </c>
      <c r="K136">
        <v>1023985961</v>
      </c>
      <c r="L136" t="str">
        <f>VLOOKUP(K136,'MATRIZ PRINCIPAL'!A:J,10,0)</f>
        <v>EMILCE SANCHEZ - MARTHA PACASUCA</v>
      </c>
    </row>
    <row r="137" spans="1:12" x14ac:dyDescent="0.3">
      <c r="A137" s="119">
        <v>1122541025</v>
      </c>
      <c r="B137" t="s">
        <v>6979</v>
      </c>
      <c r="C137" s="59">
        <v>44293</v>
      </c>
      <c r="D137" s="59">
        <f t="shared" si="4"/>
        <v>44293</v>
      </c>
      <c r="E137" t="b">
        <f t="shared" si="5"/>
        <v>1</v>
      </c>
      <c r="F137">
        <v>1023045269</v>
      </c>
      <c r="G137" s="59">
        <v>43872</v>
      </c>
      <c r="K137">
        <v>1023985987</v>
      </c>
      <c r="L137" t="str">
        <f>VLOOKUP(K137,'MATRIZ PRINCIPAL'!A:J,10,0)</f>
        <v>EMILCE SANCHEZ - MARTHA PACASUCA</v>
      </c>
    </row>
    <row r="138" spans="1:12" x14ac:dyDescent="0.3">
      <c r="A138" s="119">
        <v>1116557589</v>
      </c>
      <c r="B138" t="s">
        <v>5537</v>
      </c>
      <c r="C138" s="168">
        <v>44325</v>
      </c>
      <c r="D138" s="59">
        <f t="shared" si="4"/>
        <v>44325</v>
      </c>
      <c r="E138" t="b">
        <f t="shared" si="5"/>
        <v>1</v>
      </c>
      <c r="F138">
        <v>1023045428</v>
      </c>
      <c r="G138" s="59">
        <v>44055</v>
      </c>
      <c r="K138">
        <v>1023987196</v>
      </c>
      <c r="L138" t="str">
        <f>VLOOKUP(K138,'MATRIZ PRINCIPAL'!A:J,10,0)</f>
        <v>MONICA</v>
      </c>
    </row>
    <row r="139" spans="1:12" x14ac:dyDescent="0.3">
      <c r="A139" s="119">
        <v>1023046833</v>
      </c>
      <c r="B139" t="s">
        <v>5533</v>
      </c>
      <c r="C139" s="168">
        <v>44345</v>
      </c>
      <c r="D139" s="59">
        <f t="shared" si="4"/>
        <v>44345</v>
      </c>
      <c r="E139" t="b">
        <f t="shared" si="5"/>
        <v>1</v>
      </c>
      <c r="F139">
        <v>1023045458</v>
      </c>
      <c r="G139" s="59">
        <v>44068</v>
      </c>
      <c r="K139">
        <v>1023988198</v>
      </c>
      <c r="L139" t="str">
        <f>VLOOKUP(K139,'MATRIZ PRINCIPAL'!A:J,10,0)</f>
        <v>ANDREA ROJAS - TATIANA</v>
      </c>
    </row>
    <row r="140" spans="1:12" x14ac:dyDescent="0.3">
      <c r="A140" s="119">
        <v>1082161099</v>
      </c>
      <c r="B140" t="s">
        <v>6980</v>
      </c>
      <c r="C140" s="59">
        <v>44000</v>
      </c>
      <c r="D140" s="59">
        <f t="shared" si="4"/>
        <v>44000</v>
      </c>
      <c r="E140" t="b">
        <f t="shared" si="5"/>
        <v>1</v>
      </c>
      <c r="F140">
        <v>1023045681</v>
      </c>
      <c r="G140" s="59">
        <v>44128</v>
      </c>
      <c r="K140">
        <v>1023988244</v>
      </c>
      <c r="L140" t="str">
        <f>VLOOKUP(K140,'MATRIZ PRINCIPAL'!A:J,10,0)</f>
        <v>MONICA</v>
      </c>
    </row>
    <row r="141" spans="1:12" x14ac:dyDescent="0.3">
      <c r="A141" s="119">
        <v>1023046763</v>
      </c>
      <c r="B141" t="s">
        <v>6981</v>
      </c>
      <c r="C141" s="168">
        <v>44270</v>
      </c>
      <c r="D141" s="59">
        <f t="shared" si="4"/>
        <v>44270</v>
      </c>
      <c r="E141" t="b">
        <f t="shared" si="5"/>
        <v>1</v>
      </c>
      <c r="F141">
        <v>1023045733</v>
      </c>
      <c r="G141" s="59">
        <v>44130</v>
      </c>
      <c r="K141">
        <v>1023989585</v>
      </c>
      <c r="L141" t="str">
        <f>VLOOKUP(K141,'MATRIZ PRINCIPAL'!A:J,10,0)</f>
        <v>MONICA</v>
      </c>
    </row>
    <row r="142" spans="1:12" x14ac:dyDescent="0.3">
      <c r="A142" s="119">
        <v>1021696970</v>
      </c>
      <c r="B142" t="s">
        <v>6982</v>
      </c>
      <c r="C142" s="59">
        <v>44642</v>
      </c>
      <c r="D142" s="59">
        <f t="shared" si="4"/>
        <v>44642</v>
      </c>
      <c r="E142" t="b">
        <f t="shared" si="5"/>
        <v>1</v>
      </c>
      <c r="F142">
        <v>1023045790</v>
      </c>
      <c r="G142" s="59">
        <v>44152</v>
      </c>
      <c r="K142">
        <v>1023989592</v>
      </c>
      <c r="L142" t="str">
        <f>VLOOKUP(K142,'MATRIZ PRINCIPAL'!A:J,10,0)</f>
        <v>MONICA</v>
      </c>
    </row>
    <row r="143" spans="1:12" x14ac:dyDescent="0.3">
      <c r="A143">
        <v>1033830288</v>
      </c>
      <c r="B143" t="s">
        <v>6983</v>
      </c>
      <c r="C143" s="59">
        <v>44400</v>
      </c>
      <c r="D143" s="59">
        <f t="shared" si="4"/>
        <v>44400</v>
      </c>
      <c r="E143" t="b">
        <f t="shared" si="5"/>
        <v>1</v>
      </c>
      <c r="F143">
        <v>1023045825</v>
      </c>
      <c r="G143" s="59">
        <v>44150</v>
      </c>
      <c r="K143">
        <v>1023989627</v>
      </c>
      <c r="L143" t="str">
        <f>VLOOKUP(K143,'MATRIZ PRINCIPAL'!A:J,10,0)</f>
        <v>MONICA</v>
      </c>
    </row>
    <row r="144" spans="1:12" x14ac:dyDescent="0.3">
      <c r="A144" s="119">
        <v>1028675820</v>
      </c>
      <c r="B144" t="s">
        <v>6984</v>
      </c>
      <c r="C144" s="59">
        <v>44718</v>
      </c>
      <c r="D144" s="59">
        <f t="shared" si="4"/>
        <v>44718</v>
      </c>
      <c r="E144" t="b">
        <f t="shared" si="5"/>
        <v>1</v>
      </c>
      <c r="F144">
        <v>1023045860</v>
      </c>
      <c r="G144" s="59">
        <v>44159</v>
      </c>
      <c r="K144">
        <v>1023990542</v>
      </c>
      <c r="L144" t="str">
        <f>VLOOKUP(K144,'MATRIZ PRINCIPAL'!A:J,10,0)</f>
        <v>EMILCE SANCHEZ - MARTHA PACASUCA</v>
      </c>
    </row>
    <row r="145" spans="1:12" x14ac:dyDescent="0.3">
      <c r="A145" s="119">
        <v>1023047812</v>
      </c>
      <c r="B145" t="s">
        <v>5430</v>
      </c>
      <c r="C145" s="59">
        <v>44578</v>
      </c>
      <c r="D145" s="59">
        <f t="shared" si="4"/>
        <v>44578</v>
      </c>
      <c r="E145" t="b">
        <f t="shared" si="5"/>
        <v>1</v>
      </c>
      <c r="F145">
        <v>1023045870</v>
      </c>
      <c r="G145" s="59">
        <v>44132</v>
      </c>
      <c r="K145">
        <v>1024611711</v>
      </c>
      <c r="L145" t="str">
        <f>VLOOKUP(K145,'MATRIZ PRINCIPAL'!A:J,10,0)</f>
        <v>MONICA</v>
      </c>
    </row>
    <row r="146" spans="1:12" x14ac:dyDescent="0.3">
      <c r="A146" s="119">
        <v>1021515724</v>
      </c>
      <c r="B146" t="s">
        <v>6985</v>
      </c>
      <c r="C146" s="168">
        <v>44672</v>
      </c>
      <c r="D146" s="59">
        <f t="shared" si="4"/>
        <v>44672</v>
      </c>
      <c r="E146" t="b">
        <f t="shared" si="5"/>
        <v>1</v>
      </c>
      <c r="F146">
        <v>1023045906</v>
      </c>
      <c r="G146" s="59">
        <v>44154</v>
      </c>
      <c r="K146">
        <v>1024612013</v>
      </c>
      <c r="L146" t="str">
        <f>VLOOKUP(K146,'MATRIZ PRINCIPAL'!A:J,10,0)</f>
        <v>GLORIA GUERRA - KAROL</v>
      </c>
    </row>
    <row r="147" spans="1:12" x14ac:dyDescent="0.3">
      <c r="A147" s="119">
        <v>1243762294</v>
      </c>
      <c r="B147" t="s">
        <v>5426</v>
      </c>
      <c r="C147" s="59">
        <v>44594</v>
      </c>
      <c r="D147" s="59">
        <f t="shared" si="4"/>
        <v>44594</v>
      </c>
      <c r="E147" t="b">
        <f t="shared" si="5"/>
        <v>1</v>
      </c>
      <c r="F147">
        <v>1023045915</v>
      </c>
      <c r="G147" s="59">
        <v>44144</v>
      </c>
      <c r="K147">
        <v>1026309516</v>
      </c>
      <c r="L147" t="str">
        <f>VLOOKUP(K147,'MATRIZ PRINCIPAL'!A:J,10,0)</f>
        <v>ANDREA ROJAS - TATIANA</v>
      </c>
    </row>
    <row r="148" spans="1:12" x14ac:dyDescent="0.3">
      <c r="A148" s="119">
        <v>1023047162</v>
      </c>
      <c r="B148" t="s">
        <v>6986</v>
      </c>
      <c r="C148" s="59">
        <v>44435</v>
      </c>
      <c r="D148" s="59">
        <f t="shared" si="4"/>
        <v>44435</v>
      </c>
      <c r="E148" t="b">
        <f t="shared" si="5"/>
        <v>1</v>
      </c>
      <c r="F148">
        <v>1023045953</v>
      </c>
      <c r="G148" s="59">
        <v>44160</v>
      </c>
      <c r="K148">
        <v>1028672942</v>
      </c>
      <c r="L148" t="str">
        <f>VLOOKUP(K148,'MATRIZ PRINCIPAL'!A:J,10,0)</f>
        <v>ANDREA ROJAS - TATIANA</v>
      </c>
    </row>
    <row r="149" spans="1:12" x14ac:dyDescent="0.3">
      <c r="A149" s="119">
        <v>1243860582</v>
      </c>
      <c r="B149" t="s">
        <v>6987</v>
      </c>
      <c r="C149" s="59">
        <v>44431</v>
      </c>
      <c r="D149" s="59">
        <f t="shared" si="4"/>
        <v>44431</v>
      </c>
      <c r="E149" t="b">
        <f t="shared" si="5"/>
        <v>1</v>
      </c>
      <c r="F149">
        <v>1023046020</v>
      </c>
      <c r="G149" s="59">
        <v>44174</v>
      </c>
      <c r="K149">
        <v>1028673609</v>
      </c>
      <c r="L149" t="str">
        <f>VLOOKUP(K149,'MATRIZ PRINCIPAL'!A:J,10,0)</f>
        <v>ANDREA ROJAS - TATIANA</v>
      </c>
    </row>
    <row r="150" spans="1:12" x14ac:dyDescent="0.3">
      <c r="A150" s="119">
        <v>1023045860</v>
      </c>
      <c r="B150" t="s">
        <v>6988</v>
      </c>
      <c r="C150" s="59">
        <v>44159</v>
      </c>
      <c r="D150" s="59">
        <f t="shared" si="4"/>
        <v>44159</v>
      </c>
      <c r="E150" t="b">
        <f t="shared" si="5"/>
        <v>1</v>
      </c>
      <c r="F150">
        <v>1023046103</v>
      </c>
      <c r="G150" s="59">
        <v>44193</v>
      </c>
      <c r="K150">
        <v>1028673639</v>
      </c>
      <c r="L150" t="str">
        <f>VLOOKUP(K150,'MATRIZ PRINCIPAL'!A:J,10,0)</f>
        <v>EMILCE SANCHEZ - MARTHA PACASUCA</v>
      </c>
    </row>
    <row r="151" spans="1:12" x14ac:dyDescent="0.3">
      <c r="A151">
        <v>1023045953</v>
      </c>
      <c r="B151" t="s">
        <v>6989</v>
      </c>
      <c r="C151" s="59">
        <v>44160</v>
      </c>
      <c r="D151" s="59">
        <f t="shared" si="4"/>
        <v>44160</v>
      </c>
      <c r="E151" t="b">
        <f t="shared" si="5"/>
        <v>1</v>
      </c>
      <c r="F151">
        <v>1023046119</v>
      </c>
      <c r="G151" s="59">
        <v>44173</v>
      </c>
      <c r="K151">
        <v>1028673762</v>
      </c>
      <c r="L151" t="str">
        <f>VLOOKUP(K151,'MATRIZ PRINCIPAL'!A:J,10,0)</f>
        <v>ANDREA ROJAS - TATIANA</v>
      </c>
    </row>
    <row r="152" spans="1:12" x14ac:dyDescent="0.3">
      <c r="A152" s="119">
        <v>1022944806</v>
      </c>
      <c r="B152" t="s">
        <v>6990</v>
      </c>
      <c r="C152" s="59">
        <v>38965</v>
      </c>
      <c r="D152" s="59">
        <f t="shared" si="4"/>
        <v>38965</v>
      </c>
      <c r="E152" t="b">
        <f t="shared" si="5"/>
        <v>1</v>
      </c>
      <c r="F152">
        <v>1023046195</v>
      </c>
      <c r="G152" s="59">
        <v>44235</v>
      </c>
      <c r="K152">
        <v>1028673976</v>
      </c>
      <c r="L152" t="str">
        <f>VLOOKUP(K152,'MATRIZ PRINCIPAL'!A:J,10,0)</f>
        <v>ANDREA ROJAS - TATIANA</v>
      </c>
    </row>
    <row r="153" spans="1:12" x14ac:dyDescent="0.3">
      <c r="A153" s="119">
        <v>1245079953</v>
      </c>
      <c r="B153" t="s">
        <v>6991</v>
      </c>
      <c r="C153" s="59">
        <v>44777</v>
      </c>
      <c r="D153" s="59">
        <f t="shared" si="4"/>
        <v>44777</v>
      </c>
      <c r="E153" t="b">
        <f t="shared" si="5"/>
        <v>1</v>
      </c>
      <c r="F153">
        <v>1023046253</v>
      </c>
      <c r="G153" s="59">
        <v>44236</v>
      </c>
      <c r="K153">
        <v>1028674952</v>
      </c>
      <c r="L153" t="str">
        <f>VLOOKUP(K153,'MATRIZ PRINCIPAL'!A:J,10,0)</f>
        <v>MONICA</v>
      </c>
    </row>
    <row r="154" spans="1:12" x14ac:dyDescent="0.3">
      <c r="A154">
        <v>1023046743</v>
      </c>
      <c r="B154" t="s">
        <v>6992</v>
      </c>
      <c r="C154" s="59">
        <v>44301</v>
      </c>
      <c r="D154" s="59">
        <f t="shared" si="4"/>
        <v>44301</v>
      </c>
      <c r="E154" t="b">
        <f t="shared" si="5"/>
        <v>1</v>
      </c>
      <c r="F154">
        <v>1023046277</v>
      </c>
      <c r="G154" s="59">
        <v>44247</v>
      </c>
      <c r="K154">
        <v>1028675301</v>
      </c>
      <c r="L154" t="str">
        <f>VLOOKUP(K154,'MATRIZ PRINCIPAL'!A:J,10,0)</f>
        <v>ANDREA ROJAS - TATIANA</v>
      </c>
    </row>
    <row r="155" spans="1:12" x14ac:dyDescent="0.3">
      <c r="A155" s="119">
        <v>1023046832</v>
      </c>
      <c r="B155" t="s">
        <v>6993</v>
      </c>
      <c r="C155" s="59">
        <v>44371</v>
      </c>
      <c r="D155" s="59">
        <f t="shared" si="4"/>
        <v>44371</v>
      </c>
      <c r="E155" t="b">
        <f t="shared" si="5"/>
        <v>1</v>
      </c>
      <c r="F155">
        <v>1023046291</v>
      </c>
      <c r="G155" s="59">
        <v>44221</v>
      </c>
      <c r="K155">
        <v>1028675409</v>
      </c>
      <c r="L155" t="str">
        <f>VLOOKUP(K155,'MATRIZ PRINCIPAL'!A:J,10,0)</f>
        <v>MONICA</v>
      </c>
    </row>
    <row r="156" spans="1:12" x14ac:dyDescent="0.3">
      <c r="A156" s="119">
        <v>1016968973</v>
      </c>
      <c r="B156" t="s">
        <v>6994</v>
      </c>
      <c r="C156" s="59">
        <v>44002</v>
      </c>
      <c r="D156" s="59">
        <f t="shared" si="4"/>
        <v>44002</v>
      </c>
      <c r="E156" t="b">
        <f t="shared" si="5"/>
        <v>1</v>
      </c>
      <c r="F156">
        <v>1023046352</v>
      </c>
      <c r="G156" s="59">
        <v>44241</v>
      </c>
      <c r="K156">
        <v>1028675486</v>
      </c>
      <c r="L156" t="str">
        <f>VLOOKUP(K156,'MATRIZ PRINCIPAL'!A:J,10,0)</f>
        <v>MONICA</v>
      </c>
    </row>
    <row r="157" spans="1:12" x14ac:dyDescent="0.3">
      <c r="A157" s="119">
        <v>5866411</v>
      </c>
      <c r="B157" t="s">
        <v>6995</v>
      </c>
      <c r="C157" s="59">
        <v>44208</v>
      </c>
      <c r="D157" s="59">
        <f t="shared" si="4"/>
        <v>44208</v>
      </c>
      <c r="E157" t="b">
        <f t="shared" si="5"/>
        <v>1</v>
      </c>
      <c r="F157">
        <v>1023046387</v>
      </c>
      <c r="G157" s="59">
        <v>44683</v>
      </c>
      <c r="K157">
        <v>1028675591</v>
      </c>
      <c r="L157" t="str">
        <f>VLOOKUP(K157,'MATRIZ PRINCIPAL'!A:J,10,0)</f>
        <v>ANDREA ROJAS - TATIANA</v>
      </c>
    </row>
    <row r="158" spans="1:12" x14ac:dyDescent="0.3">
      <c r="A158" s="119">
        <v>1011259607</v>
      </c>
      <c r="B158" t="s">
        <v>6996</v>
      </c>
      <c r="C158" s="59">
        <v>44091</v>
      </c>
      <c r="D158" s="59">
        <f t="shared" si="4"/>
        <v>44091</v>
      </c>
      <c r="E158" t="b">
        <f t="shared" si="5"/>
        <v>1</v>
      </c>
      <c r="F158">
        <v>1023046401</v>
      </c>
      <c r="G158" s="59">
        <v>44256</v>
      </c>
      <c r="K158">
        <v>1028675603</v>
      </c>
      <c r="L158" t="str">
        <f>VLOOKUP(K158,'MATRIZ PRINCIPAL'!A:J,10,0)</f>
        <v>ANDREA ROJAS - TATIANA</v>
      </c>
    </row>
    <row r="159" spans="1:12" x14ac:dyDescent="0.3">
      <c r="A159" s="119">
        <v>1023046704</v>
      </c>
      <c r="B159" t="s">
        <v>6997</v>
      </c>
      <c r="C159" s="59">
        <v>44348</v>
      </c>
      <c r="D159" s="59">
        <f t="shared" si="4"/>
        <v>44348</v>
      </c>
      <c r="E159" t="b">
        <f t="shared" si="5"/>
        <v>1</v>
      </c>
      <c r="F159">
        <v>1023046408</v>
      </c>
      <c r="G159" s="59">
        <v>44203</v>
      </c>
      <c r="K159">
        <v>1028675792</v>
      </c>
      <c r="L159" t="str">
        <f>VLOOKUP(K159,'MATRIZ PRINCIPAL'!A:J,10,0)</f>
        <v>EMILCE SANCHEZ - MARTHA PACASUCA</v>
      </c>
    </row>
    <row r="160" spans="1:12" x14ac:dyDescent="0.3">
      <c r="A160" s="119">
        <v>1023047680</v>
      </c>
      <c r="B160" t="s">
        <v>6998</v>
      </c>
      <c r="C160" s="59">
        <v>44548</v>
      </c>
      <c r="D160" s="59">
        <f t="shared" si="4"/>
        <v>44548</v>
      </c>
      <c r="E160" t="b">
        <f t="shared" si="5"/>
        <v>1</v>
      </c>
      <c r="F160">
        <v>1023046416</v>
      </c>
      <c r="G160" s="59">
        <v>44273</v>
      </c>
      <c r="K160">
        <v>1028675793</v>
      </c>
      <c r="L160" t="str">
        <f>VLOOKUP(K160,'MATRIZ PRINCIPAL'!A:J,10,0)</f>
        <v>ANDREA ROJAS - TATIANA</v>
      </c>
    </row>
    <row r="161" spans="1:12" x14ac:dyDescent="0.3">
      <c r="A161" s="119">
        <v>1023045733</v>
      </c>
      <c r="B161" t="s">
        <v>6999</v>
      </c>
      <c r="C161" s="59">
        <v>44130</v>
      </c>
      <c r="D161" s="59">
        <f t="shared" si="4"/>
        <v>44130</v>
      </c>
      <c r="E161" t="b">
        <f t="shared" si="5"/>
        <v>1</v>
      </c>
      <c r="F161">
        <v>1023046429</v>
      </c>
      <c r="G161" s="59">
        <v>44252</v>
      </c>
      <c r="K161">
        <v>1028793142</v>
      </c>
      <c r="L161" t="str">
        <f>VLOOKUP(K161,'MATRIZ PRINCIPAL'!A:J,10,0)</f>
        <v>EMILCE SANCHEZ - MARTHA PACASUCA</v>
      </c>
    </row>
    <row r="162" spans="1:12" x14ac:dyDescent="0.3">
      <c r="A162" s="119">
        <v>1051681940</v>
      </c>
      <c r="B162" t="s">
        <v>7000</v>
      </c>
      <c r="C162" s="59">
        <v>44684</v>
      </c>
      <c r="D162" s="59">
        <f t="shared" si="4"/>
        <v>44684</v>
      </c>
      <c r="E162" t="b">
        <f t="shared" si="5"/>
        <v>1</v>
      </c>
      <c r="F162">
        <v>1023046490</v>
      </c>
      <c r="G162" s="59">
        <v>44278</v>
      </c>
      <c r="K162">
        <v>1031187124</v>
      </c>
      <c r="L162" t="str">
        <f>VLOOKUP(K162,'MATRIZ PRINCIPAL'!A:J,10,0)</f>
        <v>ANDREA ROJAS - TATIANA</v>
      </c>
    </row>
    <row r="163" spans="1:12" x14ac:dyDescent="0.3">
      <c r="A163" s="119">
        <v>1018519455</v>
      </c>
      <c r="B163" t="s">
        <v>7001</v>
      </c>
      <c r="C163" s="59">
        <v>44235</v>
      </c>
      <c r="D163" s="59">
        <f t="shared" si="4"/>
        <v>44235</v>
      </c>
      <c r="E163" t="b">
        <f t="shared" si="5"/>
        <v>1</v>
      </c>
      <c r="F163">
        <v>1023046494</v>
      </c>
      <c r="G163" s="59">
        <v>44244</v>
      </c>
      <c r="K163">
        <v>1031187823</v>
      </c>
      <c r="L163" t="str">
        <f>VLOOKUP(K163,'MATRIZ PRINCIPAL'!A:J,10,0)</f>
        <v>ANDREA ROJAS - TATIANA</v>
      </c>
    </row>
    <row r="164" spans="1:12" x14ac:dyDescent="0.3">
      <c r="A164" s="119">
        <v>1023043525</v>
      </c>
      <c r="B164" t="s">
        <v>7002</v>
      </c>
      <c r="C164" s="59">
        <v>43617</v>
      </c>
      <c r="D164" s="59">
        <f t="shared" si="4"/>
        <v>43617</v>
      </c>
      <c r="E164" t="b">
        <f t="shared" si="5"/>
        <v>1</v>
      </c>
      <c r="F164">
        <v>1023046500</v>
      </c>
      <c r="G164" s="59">
        <v>44280</v>
      </c>
      <c r="K164">
        <v>1031188322</v>
      </c>
      <c r="L164" t="str">
        <f>VLOOKUP(K164,'MATRIZ PRINCIPAL'!A:J,10,0)</f>
        <v>ANDREA ROJAS - TATIANA</v>
      </c>
    </row>
    <row r="165" spans="1:12" x14ac:dyDescent="0.3">
      <c r="A165" s="119">
        <v>1016750794</v>
      </c>
      <c r="B165" t="s">
        <v>7003</v>
      </c>
      <c r="C165" s="59">
        <v>44137</v>
      </c>
      <c r="D165" s="59">
        <f t="shared" si="4"/>
        <v>44137</v>
      </c>
      <c r="E165" t="b">
        <f t="shared" si="5"/>
        <v>1</v>
      </c>
      <c r="F165">
        <v>1023046582</v>
      </c>
      <c r="G165" s="59">
        <v>44303</v>
      </c>
      <c r="K165">
        <v>1039226511</v>
      </c>
      <c r="L165" t="str">
        <f>VLOOKUP(K165,'MATRIZ PRINCIPAL'!A:J,10,0)</f>
        <v>ANDREA ROJAS - TATIANA</v>
      </c>
    </row>
    <row r="166" spans="1:12" x14ac:dyDescent="0.3">
      <c r="A166" s="119">
        <v>1141371569</v>
      </c>
      <c r="B166" t="s">
        <v>7004</v>
      </c>
      <c r="C166" s="59">
        <v>43976</v>
      </c>
      <c r="D166" s="59">
        <f t="shared" si="4"/>
        <v>43976</v>
      </c>
      <c r="E166" t="b">
        <f t="shared" si="5"/>
        <v>1</v>
      </c>
      <c r="F166">
        <v>1023046673</v>
      </c>
      <c r="G166" s="59">
        <v>44338</v>
      </c>
      <c r="K166">
        <v>1048945559</v>
      </c>
      <c r="L166" t="str">
        <f>VLOOKUP(K166,'MATRIZ PRINCIPAL'!A:J,10,0)</f>
        <v>GLORIA GUERRA - KAROL</v>
      </c>
    </row>
    <row r="167" spans="1:12" x14ac:dyDescent="0.3">
      <c r="A167" s="119">
        <v>1033825232</v>
      </c>
      <c r="B167" t="s">
        <v>7005</v>
      </c>
      <c r="C167" s="59">
        <v>43447</v>
      </c>
      <c r="D167" s="59">
        <f t="shared" si="4"/>
        <v>43447</v>
      </c>
      <c r="E167" t="b">
        <f t="shared" si="5"/>
        <v>1</v>
      </c>
      <c r="F167">
        <v>1023046704</v>
      </c>
      <c r="G167" s="59">
        <v>44348</v>
      </c>
      <c r="K167">
        <v>1051364630</v>
      </c>
      <c r="L167" t="str">
        <f>VLOOKUP(K167,'MATRIZ PRINCIPAL'!A:J,10,0)</f>
        <v>ANDREA ROJAS - TATIANA</v>
      </c>
    </row>
    <row r="168" spans="1:12" x14ac:dyDescent="0.3">
      <c r="A168" s="119">
        <v>1243860817</v>
      </c>
      <c r="B168" t="s">
        <v>7006</v>
      </c>
      <c r="C168" s="59">
        <v>44536</v>
      </c>
      <c r="D168" s="59">
        <f t="shared" si="4"/>
        <v>44536</v>
      </c>
      <c r="E168" t="b">
        <f t="shared" si="5"/>
        <v>1</v>
      </c>
      <c r="F168">
        <v>1023046743</v>
      </c>
      <c r="G168" s="59">
        <v>44301</v>
      </c>
      <c r="K168">
        <v>1051681940</v>
      </c>
      <c r="L168" t="str">
        <f>VLOOKUP(K168,'MATRIZ PRINCIPAL'!A:J,10,0)</f>
        <v>GLORIA GUERRA - KAROL</v>
      </c>
    </row>
    <row r="169" spans="1:12" x14ac:dyDescent="0.3">
      <c r="A169" s="119">
        <v>1243859489</v>
      </c>
      <c r="B169" t="s">
        <v>7007</v>
      </c>
      <c r="C169" s="59">
        <v>44095</v>
      </c>
      <c r="D169" s="59">
        <f t="shared" si="4"/>
        <v>44095</v>
      </c>
      <c r="E169" t="b">
        <f t="shared" si="5"/>
        <v>1</v>
      </c>
      <c r="F169">
        <v>1023046763</v>
      </c>
      <c r="G169" s="59">
        <v>44270</v>
      </c>
      <c r="K169">
        <v>1069651138</v>
      </c>
      <c r="L169" t="str">
        <f>VLOOKUP(K169,'MATRIZ PRINCIPAL'!A:J,10,0)</f>
        <v>ANDREA ROJAS - TATIANA</v>
      </c>
    </row>
    <row r="170" spans="1:12" x14ac:dyDescent="0.3">
      <c r="A170" s="119">
        <v>1010849316</v>
      </c>
      <c r="B170" t="s">
        <v>7008</v>
      </c>
      <c r="C170" s="59">
        <v>44062</v>
      </c>
      <c r="D170" s="59">
        <f t="shared" si="4"/>
        <v>44062</v>
      </c>
      <c r="E170" t="b">
        <f t="shared" si="5"/>
        <v>1</v>
      </c>
      <c r="F170">
        <v>1023046801</v>
      </c>
      <c r="G170" s="59">
        <v>44309</v>
      </c>
      <c r="K170">
        <v>1073386805</v>
      </c>
      <c r="L170" t="str">
        <f>VLOOKUP(K170,'MATRIZ PRINCIPAL'!A:J,10,0)</f>
        <v>MONICA</v>
      </c>
    </row>
    <row r="171" spans="1:12" x14ac:dyDescent="0.3">
      <c r="A171" s="119">
        <v>1023046500</v>
      </c>
      <c r="B171" t="s">
        <v>7009</v>
      </c>
      <c r="C171" s="59">
        <v>44280</v>
      </c>
      <c r="D171" s="59">
        <f t="shared" si="4"/>
        <v>44280</v>
      </c>
      <c r="E171" t="b">
        <f t="shared" si="5"/>
        <v>1</v>
      </c>
      <c r="F171">
        <v>1023046832</v>
      </c>
      <c r="G171" s="59">
        <v>44371</v>
      </c>
      <c r="K171">
        <v>1074536315</v>
      </c>
      <c r="L171" t="str">
        <f>VLOOKUP(K171,'MATRIZ PRINCIPAL'!A:J,10,0)</f>
        <v>ANDREA ROJAS - TATIANA</v>
      </c>
    </row>
    <row r="172" spans="1:12" x14ac:dyDescent="0.3">
      <c r="A172" s="119">
        <v>1071551363</v>
      </c>
      <c r="B172" t="s">
        <v>7010</v>
      </c>
      <c r="C172" s="59">
        <v>43899</v>
      </c>
      <c r="D172" s="59">
        <f t="shared" si="4"/>
        <v>43899</v>
      </c>
      <c r="E172" t="b">
        <f t="shared" si="5"/>
        <v>1</v>
      </c>
      <c r="F172">
        <v>1023046833</v>
      </c>
      <c r="G172" s="59">
        <v>44345</v>
      </c>
      <c r="K172">
        <v>1074824501</v>
      </c>
      <c r="L172" t="str">
        <f>VLOOKUP(K172,'MATRIZ PRINCIPAL'!A:J,10,0)</f>
        <v>ANDREA ROJAS - TATIANA</v>
      </c>
    </row>
    <row r="173" spans="1:12" x14ac:dyDescent="0.3">
      <c r="A173" s="119">
        <v>1026604281</v>
      </c>
      <c r="B173" t="s">
        <v>7011</v>
      </c>
      <c r="C173" s="168">
        <v>44450</v>
      </c>
      <c r="D173" s="59">
        <f t="shared" si="4"/>
        <v>44450</v>
      </c>
      <c r="E173" t="b">
        <f t="shared" si="5"/>
        <v>1</v>
      </c>
      <c r="F173">
        <v>1023046885</v>
      </c>
      <c r="G173" s="59">
        <v>44384</v>
      </c>
      <c r="K173">
        <v>1087214750</v>
      </c>
      <c r="L173" t="str">
        <f>VLOOKUP(K173,'MATRIZ PRINCIPAL'!A:J,10,0)</f>
        <v>EMILCE SANCHEZ - MARTHA PACASUCA</v>
      </c>
    </row>
    <row r="174" spans="1:12" x14ac:dyDescent="0.3">
      <c r="A174" s="119">
        <v>1243858393</v>
      </c>
      <c r="B174" t="s">
        <v>7012</v>
      </c>
      <c r="C174" s="59">
        <v>43931</v>
      </c>
      <c r="D174" s="59">
        <f t="shared" si="4"/>
        <v>43931</v>
      </c>
      <c r="E174" t="b">
        <f t="shared" si="5"/>
        <v>1</v>
      </c>
      <c r="F174">
        <v>1023046980</v>
      </c>
      <c r="G174" s="59">
        <v>44391</v>
      </c>
      <c r="K174">
        <v>1087218446</v>
      </c>
      <c r="L174" t="str">
        <f>VLOOKUP(K174,'MATRIZ PRINCIPAL'!A:J,10,0)</f>
        <v>EMILCE SANCHEZ - MARTHA PACASUCA</v>
      </c>
    </row>
    <row r="175" spans="1:12" x14ac:dyDescent="0.3">
      <c r="A175" s="119">
        <v>1069307141</v>
      </c>
      <c r="B175" t="s">
        <v>7013</v>
      </c>
      <c r="C175" s="59">
        <v>43908</v>
      </c>
      <c r="D175" s="59">
        <f t="shared" si="4"/>
        <v>43908</v>
      </c>
      <c r="E175" t="b">
        <f t="shared" si="5"/>
        <v>1</v>
      </c>
      <c r="F175">
        <v>1023046982</v>
      </c>
      <c r="G175" s="59">
        <v>44401</v>
      </c>
      <c r="K175">
        <v>1107538160</v>
      </c>
      <c r="L175" t="str">
        <f>VLOOKUP(K175,'MATRIZ PRINCIPAL'!A:J,10,0)</f>
        <v>ANDREA ROJAS - TATIANA</v>
      </c>
    </row>
    <row r="176" spans="1:12" x14ac:dyDescent="0.3">
      <c r="A176" s="119">
        <v>1020730043</v>
      </c>
      <c r="B176" t="s">
        <v>7014</v>
      </c>
      <c r="C176" s="59">
        <v>35817</v>
      </c>
      <c r="D176" s="59">
        <f t="shared" si="4"/>
        <v>35817</v>
      </c>
      <c r="E176" t="b">
        <f t="shared" si="5"/>
        <v>1</v>
      </c>
      <c r="F176">
        <v>1023047101</v>
      </c>
      <c r="G176" s="59">
        <v>44435</v>
      </c>
      <c r="K176">
        <v>1109423243</v>
      </c>
      <c r="L176" t="str">
        <f>VLOOKUP(K176,'MATRIZ PRINCIPAL'!A:J,10,0)</f>
        <v>MONICA</v>
      </c>
    </row>
    <row r="177" spans="1:12" x14ac:dyDescent="0.3">
      <c r="A177" s="119">
        <v>1023048858</v>
      </c>
      <c r="B177" t="s">
        <v>7015</v>
      </c>
      <c r="C177" s="59">
        <v>44746</v>
      </c>
      <c r="D177" s="59">
        <f t="shared" si="4"/>
        <v>44746</v>
      </c>
      <c r="E177" t="b">
        <f t="shared" si="5"/>
        <v>1</v>
      </c>
      <c r="F177">
        <v>1023047162</v>
      </c>
      <c r="G177" s="59">
        <v>44435</v>
      </c>
      <c r="K177">
        <v>1110181348</v>
      </c>
      <c r="L177" t="str">
        <f>VLOOKUP(K177,'MATRIZ PRINCIPAL'!A:J,10,0)</f>
        <v>EMILCE SANCHEZ - MARTHA PACASUCA</v>
      </c>
    </row>
    <row r="178" spans="1:12" x14ac:dyDescent="0.3">
      <c r="A178" s="119">
        <v>1000777307</v>
      </c>
      <c r="B178" s="119" t="s">
        <v>7016</v>
      </c>
      <c r="C178" s="59">
        <v>37369</v>
      </c>
      <c r="D178" s="59">
        <f t="shared" si="4"/>
        <v>37369</v>
      </c>
      <c r="E178" t="b">
        <f t="shared" si="5"/>
        <v>1</v>
      </c>
      <c r="F178">
        <v>1023047163</v>
      </c>
      <c r="G178" s="59">
        <v>44432</v>
      </c>
      <c r="K178">
        <v>1116084636</v>
      </c>
      <c r="L178" t="str">
        <f>VLOOKUP(K178,'MATRIZ PRINCIPAL'!A:J,10,0)</f>
        <v>MONICA</v>
      </c>
    </row>
    <row r="179" spans="1:12" x14ac:dyDescent="0.3">
      <c r="A179" s="119">
        <v>1023005928</v>
      </c>
      <c r="B179" t="s">
        <v>7017</v>
      </c>
      <c r="C179" s="59">
        <v>34903</v>
      </c>
      <c r="D179" s="59">
        <f t="shared" si="4"/>
        <v>34903</v>
      </c>
      <c r="E179" t="b">
        <f t="shared" si="5"/>
        <v>1</v>
      </c>
      <c r="F179">
        <v>1023047218</v>
      </c>
      <c r="G179" s="59">
        <v>44462</v>
      </c>
      <c r="K179">
        <v>1122541025</v>
      </c>
      <c r="L179" t="str">
        <f>VLOOKUP(K179,'MATRIZ PRINCIPAL'!A:J,10,0)</f>
        <v>NIKOL MALES - ANDREA ROCIO</v>
      </c>
    </row>
    <row r="180" spans="1:12" x14ac:dyDescent="0.3">
      <c r="A180" s="119">
        <v>1023048499</v>
      </c>
      <c r="B180" t="s">
        <v>7018</v>
      </c>
      <c r="C180" s="59">
        <v>44692</v>
      </c>
      <c r="D180" s="59">
        <f t="shared" si="4"/>
        <v>44692</v>
      </c>
      <c r="E180" t="b">
        <f t="shared" si="5"/>
        <v>1</v>
      </c>
      <c r="F180">
        <v>1023047293</v>
      </c>
      <c r="G180" s="59">
        <v>44474</v>
      </c>
      <c r="K180">
        <v>1123212095</v>
      </c>
      <c r="L180" t="str">
        <f>VLOOKUP(K180,'MATRIZ PRINCIPAL'!A:J,10,0)</f>
        <v>ANGIE YARA - YORMARY MENECES</v>
      </c>
    </row>
    <row r="181" spans="1:12" x14ac:dyDescent="0.3">
      <c r="A181" s="119">
        <v>1023990627</v>
      </c>
      <c r="B181" t="s">
        <v>7019</v>
      </c>
      <c r="C181" s="59">
        <v>44744</v>
      </c>
      <c r="D181" s="59">
        <f t="shared" si="4"/>
        <v>44744</v>
      </c>
      <c r="E181" t="b">
        <f t="shared" si="5"/>
        <v>1</v>
      </c>
      <c r="F181">
        <v>1023047344</v>
      </c>
      <c r="G181" s="59">
        <v>44430</v>
      </c>
      <c r="K181">
        <v>1136912511</v>
      </c>
      <c r="L181" t="str">
        <f>VLOOKUP(K181,'MATRIZ PRINCIPAL'!A:J,10,0)</f>
        <v>ANDREA ROJAS - TATIANA</v>
      </c>
    </row>
    <row r="182" spans="1:12" x14ac:dyDescent="0.3">
      <c r="A182" s="119">
        <v>1000931826</v>
      </c>
      <c r="B182" t="s">
        <v>7020</v>
      </c>
      <c r="C182" s="59">
        <v>37138</v>
      </c>
      <c r="D182" s="59">
        <f t="shared" si="4"/>
        <v>37138</v>
      </c>
      <c r="E182" t="b">
        <f t="shared" si="5"/>
        <v>1</v>
      </c>
      <c r="F182">
        <v>1023047348</v>
      </c>
      <c r="G182" s="59">
        <v>44456</v>
      </c>
      <c r="K182">
        <v>1140937378</v>
      </c>
      <c r="L182" t="str">
        <f>VLOOKUP(K182,'MATRIZ PRINCIPAL'!A:J,10,0)</f>
        <v>NIKOL MALES - ANDREA ROCIO</v>
      </c>
    </row>
    <row r="183" spans="1:12" x14ac:dyDescent="0.3">
      <c r="A183" s="119">
        <v>1010231306</v>
      </c>
      <c r="B183" t="s">
        <v>7021</v>
      </c>
      <c r="C183" s="59">
        <v>35409</v>
      </c>
      <c r="D183" s="59">
        <f t="shared" si="4"/>
        <v>35409</v>
      </c>
      <c r="E183" t="b">
        <f t="shared" si="5"/>
        <v>1</v>
      </c>
      <c r="F183">
        <v>1023047429</v>
      </c>
      <c r="G183" s="59">
        <v>44486</v>
      </c>
      <c r="K183">
        <v>1140939459</v>
      </c>
      <c r="L183" t="str">
        <f>VLOOKUP(K183,'MATRIZ PRINCIPAL'!A:J,10,0)</f>
        <v>EMILCE SANCHEZ - MARTHA PACASUCA</v>
      </c>
    </row>
    <row r="184" spans="1:12" x14ac:dyDescent="0.3">
      <c r="A184" s="119">
        <v>1023990310</v>
      </c>
      <c r="B184" t="s">
        <v>7022</v>
      </c>
      <c r="C184" s="59">
        <v>44736</v>
      </c>
      <c r="D184" s="59">
        <f t="shared" si="4"/>
        <v>44736</v>
      </c>
      <c r="E184" t="b">
        <f t="shared" si="5"/>
        <v>1</v>
      </c>
      <c r="F184">
        <v>1023047456</v>
      </c>
      <c r="G184" s="59">
        <v>44400</v>
      </c>
      <c r="K184">
        <v>1145429965</v>
      </c>
      <c r="L184" t="str">
        <f>VLOOKUP(K184,'MATRIZ PRINCIPAL'!A:J,10,0)</f>
        <v>GLORIA GUERRA - KAROL</v>
      </c>
    </row>
    <row r="185" spans="1:12" x14ac:dyDescent="0.3">
      <c r="A185" s="119">
        <v>1023048984</v>
      </c>
      <c r="B185" t="s">
        <v>7023</v>
      </c>
      <c r="C185" s="59">
        <v>44777</v>
      </c>
      <c r="D185" s="59">
        <f t="shared" si="4"/>
        <v>44777</v>
      </c>
      <c r="E185" t="b">
        <f t="shared" si="5"/>
        <v>1</v>
      </c>
      <c r="F185">
        <v>1023047489</v>
      </c>
      <c r="G185" s="59">
        <v>44497</v>
      </c>
      <c r="K185">
        <v>1146148428</v>
      </c>
      <c r="L185" t="str">
        <f>VLOOKUP(K185,'MATRIZ PRINCIPAL'!A:J,10,0)</f>
        <v>ANGIE YARA - YORMARY MENECES</v>
      </c>
    </row>
    <row r="186" spans="1:12" x14ac:dyDescent="0.3">
      <c r="A186" s="119">
        <v>1023048101</v>
      </c>
      <c r="B186" t="s">
        <v>7024</v>
      </c>
      <c r="C186" s="59">
        <v>44647</v>
      </c>
      <c r="D186" s="59">
        <f t="shared" si="4"/>
        <v>44647</v>
      </c>
      <c r="E186" t="b">
        <f t="shared" si="5"/>
        <v>1</v>
      </c>
      <c r="F186">
        <v>1023047672</v>
      </c>
      <c r="G186" s="59">
        <v>44559</v>
      </c>
      <c r="K186">
        <v>1157968975</v>
      </c>
      <c r="L186" t="str">
        <f>VLOOKUP(K186,'MATRIZ PRINCIPAL'!A:J,10,0)</f>
        <v>ANDREA ROJAS - TATIANA</v>
      </c>
    </row>
    <row r="187" spans="1:12" x14ac:dyDescent="0.3">
      <c r="A187" s="119">
        <v>1021694945</v>
      </c>
      <c r="B187" t="s">
        <v>7025</v>
      </c>
      <c r="C187" s="59">
        <v>43890</v>
      </c>
      <c r="D187" s="59">
        <f t="shared" si="4"/>
        <v>43890</v>
      </c>
      <c r="E187" t="b">
        <f t="shared" si="5"/>
        <v>1</v>
      </c>
      <c r="F187">
        <v>1023047680</v>
      </c>
      <c r="G187" s="59">
        <v>44548</v>
      </c>
      <c r="K187">
        <v>1206225376</v>
      </c>
      <c r="L187" t="str">
        <f>VLOOKUP(K187,'MATRIZ PRINCIPAL'!A:J,10,0)</f>
        <v>ANDREA ROJAS - TATIANA</v>
      </c>
    </row>
    <row r="188" spans="1:12" x14ac:dyDescent="0.3">
      <c r="A188" s="119">
        <v>1013030791</v>
      </c>
      <c r="B188" t="s">
        <v>7026</v>
      </c>
      <c r="C188" s="168">
        <v>44740</v>
      </c>
      <c r="D188" s="59">
        <f t="shared" si="4"/>
        <v>44740</v>
      </c>
      <c r="E188" t="b">
        <f t="shared" si="5"/>
        <v>1</v>
      </c>
      <c r="F188">
        <v>1023047812</v>
      </c>
      <c r="G188" s="59">
        <v>44578</v>
      </c>
      <c r="K188">
        <v>1206226627</v>
      </c>
      <c r="L188" t="str">
        <f>VLOOKUP(K188,'MATRIZ PRINCIPAL'!A:J,10,0)</f>
        <v>GLORIA GUERRA - KAROL</v>
      </c>
    </row>
    <row r="189" spans="1:12" x14ac:dyDescent="0.3">
      <c r="A189" s="119">
        <v>1023045790</v>
      </c>
      <c r="B189" t="s">
        <v>7027</v>
      </c>
      <c r="C189" s="59">
        <v>44152</v>
      </c>
      <c r="D189" s="59">
        <f t="shared" si="4"/>
        <v>44152</v>
      </c>
      <c r="E189" t="b">
        <f t="shared" si="5"/>
        <v>1</v>
      </c>
      <c r="F189">
        <v>1023047935</v>
      </c>
      <c r="G189" s="59">
        <v>44574</v>
      </c>
      <c r="K189">
        <v>1222218723</v>
      </c>
      <c r="L189" t="str">
        <f>VLOOKUP(K189,'MATRIZ PRINCIPAL'!A:J,10,0)</f>
        <v>MONICA</v>
      </c>
    </row>
    <row r="190" spans="1:12" x14ac:dyDescent="0.3">
      <c r="A190" s="119">
        <v>1023047429</v>
      </c>
      <c r="B190" t="s">
        <v>7028</v>
      </c>
      <c r="C190" s="59">
        <v>44486</v>
      </c>
      <c r="D190" s="59">
        <f t="shared" si="4"/>
        <v>44486</v>
      </c>
      <c r="E190" t="b">
        <f t="shared" si="5"/>
        <v>1</v>
      </c>
      <c r="F190">
        <v>1023047998</v>
      </c>
      <c r="G190" s="59">
        <v>44617</v>
      </c>
      <c r="K190">
        <v>1222222647</v>
      </c>
      <c r="L190" t="str">
        <f>VLOOKUP(K190,'MATRIZ PRINCIPAL'!A:J,10,0)</f>
        <v>EMILCE SANCHEZ - MARTHA PACASUCA</v>
      </c>
    </row>
    <row r="191" spans="1:12" x14ac:dyDescent="0.3">
      <c r="A191" s="119">
        <v>1031188618</v>
      </c>
      <c r="B191" t="s">
        <v>7029</v>
      </c>
      <c r="C191" s="59">
        <v>44726</v>
      </c>
      <c r="D191" s="59">
        <f t="shared" si="4"/>
        <v>44726</v>
      </c>
      <c r="E191" t="b">
        <f t="shared" si="5"/>
        <v>1</v>
      </c>
      <c r="F191">
        <v>1023048027</v>
      </c>
      <c r="G191" s="59">
        <v>44591</v>
      </c>
      <c r="K191">
        <v>1222223375</v>
      </c>
      <c r="L191" t="str">
        <f>VLOOKUP(K191,'MATRIZ PRINCIPAL'!A:J,10,0)</f>
        <v>EMILCE SANCHEZ - MARTHA PACASUCA</v>
      </c>
    </row>
    <row r="192" spans="1:12" x14ac:dyDescent="0.3">
      <c r="A192" s="119">
        <v>1023047344</v>
      </c>
      <c r="B192" t="s">
        <v>7030</v>
      </c>
      <c r="C192" s="59">
        <v>44430</v>
      </c>
      <c r="D192" s="59">
        <f t="shared" si="4"/>
        <v>44430</v>
      </c>
      <c r="E192" t="b">
        <f t="shared" si="5"/>
        <v>1</v>
      </c>
      <c r="F192">
        <v>1023048101</v>
      </c>
      <c r="G192" s="59">
        <v>44647</v>
      </c>
      <c r="K192">
        <v>1233514448</v>
      </c>
      <c r="L192" t="str">
        <f>VLOOKUP(K192,'MATRIZ PRINCIPAL'!A:J,10,0)</f>
        <v>ANDREA ROJAS - TATIANA</v>
      </c>
    </row>
    <row r="193" spans="1:12" x14ac:dyDescent="0.3">
      <c r="A193" s="119">
        <v>1023045906</v>
      </c>
      <c r="B193" t="s">
        <v>7031</v>
      </c>
      <c r="C193" s="59">
        <v>44154</v>
      </c>
      <c r="D193" s="59">
        <f t="shared" si="4"/>
        <v>44154</v>
      </c>
      <c r="E193" t="b">
        <f t="shared" si="5"/>
        <v>1</v>
      </c>
      <c r="F193">
        <v>1023048142</v>
      </c>
      <c r="G193" s="59">
        <v>44652</v>
      </c>
      <c r="K193">
        <v>1233514915</v>
      </c>
      <c r="L193" t="str">
        <f>VLOOKUP(K193,'MATRIZ PRINCIPAL'!A:J,10,0)</f>
        <v>EMILCE SANCHEZ - MARTHA PACASUCA</v>
      </c>
    </row>
    <row r="194" spans="1:12" x14ac:dyDescent="0.3">
      <c r="A194" s="119">
        <v>1023046982</v>
      </c>
      <c r="B194" t="s">
        <v>7032</v>
      </c>
      <c r="C194" s="59">
        <v>44401</v>
      </c>
      <c r="D194" s="59">
        <f t="shared" si="4"/>
        <v>44401</v>
      </c>
      <c r="E194" t="b">
        <f t="shared" si="5"/>
        <v>1</v>
      </c>
      <c r="F194">
        <v>1023048150</v>
      </c>
      <c r="G194" s="59">
        <v>44636</v>
      </c>
      <c r="K194">
        <v>1233924826</v>
      </c>
      <c r="L194" t="str">
        <f>VLOOKUP(K194,'MATRIZ PRINCIPAL'!A:J,10,0)</f>
        <v>JOHANA ALVARADO</v>
      </c>
    </row>
    <row r="195" spans="1:12" x14ac:dyDescent="0.3">
      <c r="A195" s="119">
        <v>1092349873</v>
      </c>
      <c r="B195" t="s">
        <v>7033</v>
      </c>
      <c r="C195" s="59">
        <v>39097</v>
      </c>
      <c r="D195" s="59">
        <f t="shared" ref="D195:D258" si="6">VLOOKUP(A195,F:G,2,0)</f>
        <v>39097</v>
      </c>
      <c r="E195" t="b">
        <f t="shared" ref="E195:E258" si="7">D195=C195</f>
        <v>1</v>
      </c>
      <c r="F195">
        <v>1023048255</v>
      </c>
      <c r="G195" s="59">
        <v>44649</v>
      </c>
      <c r="K195">
        <v>1235051447</v>
      </c>
      <c r="L195" t="str">
        <f>VLOOKUP(K195,'MATRIZ PRINCIPAL'!A:J,10,0)</f>
        <v>ANDREA ROJAS - TATIANA</v>
      </c>
    </row>
    <row r="196" spans="1:12" x14ac:dyDescent="0.3">
      <c r="A196" s="119">
        <v>1133154221</v>
      </c>
      <c r="B196" t="s">
        <v>7034</v>
      </c>
      <c r="C196" s="59">
        <v>32042</v>
      </c>
      <c r="D196" s="59">
        <f t="shared" si="6"/>
        <v>32042</v>
      </c>
      <c r="E196" t="b">
        <f t="shared" si="7"/>
        <v>1</v>
      </c>
      <c r="F196">
        <v>1023048337</v>
      </c>
      <c r="G196" s="59">
        <v>44666</v>
      </c>
      <c r="K196">
        <v>1243760535</v>
      </c>
      <c r="L196" t="str">
        <f>VLOOKUP(K196,'MATRIZ PRINCIPAL'!A:J,10,0)</f>
        <v>MONICA</v>
      </c>
    </row>
    <row r="197" spans="1:12" x14ac:dyDescent="0.3">
      <c r="A197" s="119">
        <v>1024576052</v>
      </c>
      <c r="B197" t="s">
        <v>7035</v>
      </c>
      <c r="C197" s="59">
        <v>35280</v>
      </c>
      <c r="D197" s="59">
        <f t="shared" si="6"/>
        <v>35280</v>
      </c>
      <c r="E197" t="b">
        <f t="shared" si="7"/>
        <v>1</v>
      </c>
      <c r="F197">
        <v>1023048396</v>
      </c>
      <c r="G197" s="59">
        <v>44682</v>
      </c>
      <c r="K197">
        <v>1243761335</v>
      </c>
      <c r="L197" t="str">
        <f>VLOOKUP(K197,'MATRIZ PRINCIPAL'!A:J,10,0)</f>
        <v>GLORIA GUERRA - KAROL</v>
      </c>
    </row>
    <row r="198" spans="1:12" x14ac:dyDescent="0.3">
      <c r="A198" s="119">
        <v>1023048150</v>
      </c>
      <c r="B198" t="s">
        <v>7036</v>
      </c>
      <c r="C198" s="59">
        <v>44636</v>
      </c>
      <c r="D198" s="59">
        <f t="shared" si="6"/>
        <v>44636</v>
      </c>
      <c r="E198" t="b">
        <f t="shared" si="7"/>
        <v>1</v>
      </c>
      <c r="F198">
        <v>1023048403</v>
      </c>
      <c r="G198" s="59">
        <v>44674</v>
      </c>
      <c r="K198">
        <v>1243762304</v>
      </c>
      <c r="L198" t="str">
        <f>VLOOKUP(K198,'MATRIZ PRINCIPAL'!A:J,10,0)</f>
        <v>GLORIA GUERRA - KAROL</v>
      </c>
    </row>
    <row r="199" spans="1:12" x14ac:dyDescent="0.3">
      <c r="A199" s="119">
        <v>1023048559</v>
      </c>
      <c r="B199" t="s">
        <v>7037</v>
      </c>
      <c r="C199" s="59">
        <v>44717</v>
      </c>
      <c r="D199" s="59">
        <f t="shared" si="6"/>
        <v>44717</v>
      </c>
      <c r="E199" t="b">
        <f t="shared" si="7"/>
        <v>1</v>
      </c>
      <c r="F199">
        <v>1023048476</v>
      </c>
      <c r="G199" s="59">
        <v>44668</v>
      </c>
      <c r="K199">
        <v>1243763085</v>
      </c>
      <c r="L199" t="str">
        <f>VLOOKUP(K199,'MATRIZ PRINCIPAL'!A:J,10,0)</f>
        <v>ANDREA ROJAS - TATIANA</v>
      </c>
    </row>
    <row r="200" spans="1:12" x14ac:dyDescent="0.3">
      <c r="A200" s="119">
        <v>1023045008</v>
      </c>
      <c r="B200" t="s">
        <v>7038</v>
      </c>
      <c r="C200" s="59">
        <v>43771</v>
      </c>
      <c r="D200" s="59">
        <f t="shared" si="6"/>
        <v>43771</v>
      </c>
      <c r="E200" t="b">
        <f t="shared" si="7"/>
        <v>1</v>
      </c>
      <c r="F200">
        <v>1023981728</v>
      </c>
      <c r="G200" s="59">
        <v>43165</v>
      </c>
      <c r="K200">
        <v>1243858043</v>
      </c>
      <c r="L200" t="str">
        <f>VLOOKUP(K200,'MATRIZ PRINCIPAL'!A:J,10,0)</f>
        <v>ANGIE YARA - YORMARY MENECES</v>
      </c>
    </row>
    <row r="201" spans="1:12" x14ac:dyDescent="0.3">
      <c r="A201" s="119">
        <v>1028673609</v>
      </c>
      <c r="B201" t="s">
        <v>7039</v>
      </c>
      <c r="C201" s="59">
        <v>43399</v>
      </c>
      <c r="D201" s="59">
        <f t="shared" si="6"/>
        <v>43399</v>
      </c>
      <c r="E201" t="b">
        <f t="shared" si="7"/>
        <v>1</v>
      </c>
      <c r="F201">
        <v>1023983816</v>
      </c>
      <c r="G201" s="59">
        <v>43455</v>
      </c>
      <c r="K201">
        <v>1243859369</v>
      </c>
      <c r="L201" t="str">
        <f>VLOOKUP(K201,'MATRIZ PRINCIPAL'!A:J,10,0)</f>
        <v>NIKOL MALES - ANDREA ROCIO</v>
      </c>
    </row>
    <row r="202" spans="1:12" x14ac:dyDescent="0.3">
      <c r="A202" s="119">
        <v>1206226100</v>
      </c>
      <c r="B202" t="s">
        <v>7040</v>
      </c>
      <c r="C202" s="59">
        <v>44011</v>
      </c>
      <c r="D202" s="59">
        <f t="shared" si="6"/>
        <v>44011</v>
      </c>
      <c r="E202" t="b">
        <f t="shared" si="7"/>
        <v>1</v>
      </c>
      <c r="F202">
        <v>1023985389</v>
      </c>
      <c r="G202" s="59">
        <v>43657</v>
      </c>
      <c r="K202">
        <v>1243859556</v>
      </c>
      <c r="L202" t="str">
        <f>VLOOKUP(K202,'MATRIZ PRINCIPAL'!A:J,10,0)</f>
        <v>GLORIA GUERRA - KAROL</v>
      </c>
    </row>
    <row r="203" spans="1:12" x14ac:dyDescent="0.3">
      <c r="A203" s="119">
        <v>1022935813</v>
      </c>
      <c r="B203" t="s">
        <v>7041</v>
      </c>
      <c r="C203" s="59">
        <v>38562</v>
      </c>
      <c r="D203" s="59">
        <f t="shared" si="6"/>
        <v>38562</v>
      </c>
      <c r="E203" t="b">
        <f t="shared" si="7"/>
        <v>1</v>
      </c>
      <c r="F203">
        <v>1023985500</v>
      </c>
      <c r="G203" s="59">
        <v>43648</v>
      </c>
      <c r="K203">
        <v>1243859568</v>
      </c>
      <c r="L203" t="str">
        <f>VLOOKUP(K203,'MATRIZ PRINCIPAL'!A:J,10,0)</f>
        <v>ANDREA ROJAS - TATIANA</v>
      </c>
    </row>
    <row r="204" spans="1:12" x14ac:dyDescent="0.3">
      <c r="A204" s="119">
        <v>1243859893</v>
      </c>
      <c r="B204" t="s">
        <v>7042</v>
      </c>
      <c r="C204" s="59">
        <v>44184</v>
      </c>
      <c r="D204" s="59">
        <f t="shared" si="6"/>
        <v>44184</v>
      </c>
      <c r="E204" t="b">
        <f t="shared" si="7"/>
        <v>1</v>
      </c>
      <c r="F204">
        <v>1023985952</v>
      </c>
      <c r="G204" s="59">
        <v>43714</v>
      </c>
      <c r="K204">
        <v>1243859848</v>
      </c>
      <c r="L204" t="str">
        <f>VLOOKUP(K204,'MATRIZ PRINCIPAL'!A:J,10,0)</f>
        <v>NIKOL MALES - ANDREA ROCIO</v>
      </c>
    </row>
    <row r="205" spans="1:12" x14ac:dyDescent="0.3">
      <c r="A205" s="119">
        <v>1011110767</v>
      </c>
      <c r="B205" t="s">
        <v>7043</v>
      </c>
      <c r="C205" s="59">
        <v>43843</v>
      </c>
      <c r="D205" s="59">
        <f t="shared" si="6"/>
        <v>43843</v>
      </c>
      <c r="E205" t="b">
        <f t="shared" si="7"/>
        <v>1</v>
      </c>
      <c r="F205">
        <v>1023985961</v>
      </c>
      <c r="G205" s="59">
        <v>43417</v>
      </c>
      <c r="K205">
        <v>1243859893</v>
      </c>
      <c r="L205" t="str">
        <f>VLOOKUP(K205,'MATRIZ PRINCIPAL'!A:J,10,0)</f>
        <v>ANGIE YARA - YORMARY MENECES</v>
      </c>
    </row>
    <row r="206" spans="1:12" x14ac:dyDescent="0.3">
      <c r="A206" s="119">
        <v>1235051447</v>
      </c>
      <c r="B206" t="s">
        <v>7044</v>
      </c>
      <c r="C206" s="59">
        <v>44272</v>
      </c>
      <c r="D206" s="59">
        <f t="shared" si="6"/>
        <v>44272</v>
      </c>
      <c r="E206" t="b">
        <f t="shared" si="7"/>
        <v>1</v>
      </c>
      <c r="F206">
        <v>1023985987</v>
      </c>
      <c r="G206" s="59">
        <v>43757</v>
      </c>
      <c r="K206">
        <v>1243860096</v>
      </c>
      <c r="L206" t="str">
        <f>VLOOKUP(K206,'MATRIZ PRINCIPAL'!A:J,10,0)</f>
        <v>NIKOL MALES - ANDREA ROCIO</v>
      </c>
    </row>
    <row r="207" spans="1:12" x14ac:dyDescent="0.3">
      <c r="A207" s="119">
        <v>1023985389</v>
      </c>
      <c r="B207" t="s">
        <v>7045</v>
      </c>
      <c r="C207" s="59">
        <v>43657</v>
      </c>
      <c r="D207" s="59">
        <f t="shared" si="6"/>
        <v>43657</v>
      </c>
      <c r="E207" t="b">
        <f t="shared" si="7"/>
        <v>1</v>
      </c>
      <c r="F207">
        <v>1023987196</v>
      </c>
      <c r="G207" s="59">
        <v>43877</v>
      </c>
      <c r="K207">
        <v>1243860477</v>
      </c>
      <c r="L207" t="str">
        <f>VLOOKUP(K207,'MATRIZ PRINCIPAL'!A:J,10,0)</f>
        <v>ANGIE YARA - YORMARY MENECES</v>
      </c>
    </row>
    <row r="208" spans="1:12" x14ac:dyDescent="0.3">
      <c r="A208" s="119">
        <v>1023990615</v>
      </c>
      <c r="B208" t="s">
        <v>7046</v>
      </c>
      <c r="C208" s="59">
        <v>44735</v>
      </c>
      <c r="D208" s="59">
        <f t="shared" si="6"/>
        <v>44735</v>
      </c>
      <c r="E208" t="b">
        <f t="shared" si="7"/>
        <v>1</v>
      </c>
      <c r="F208">
        <v>1023988198</v>
      </c>
      <c r="G208" s="59">
        <v>44263</v>
      </c>
      <c r="K208">
        <v>1243860479</v>
      </c>
      <c r="L208" t="str">
        <f>VLOOKUP(K208,'MATRIZ PRINCIPAL'!A:J,10,0)</f>
        <v>NIKOL MALES - ANDREA ROCIO</v>
      </c>
    </row>
    <row r="209" spans="1:12" x14ac:dyDescent="0.3">
      <c r="A209" s="119">
        <v>1023989348</v>
      </c>
      <c r="B209" t="s">
        <v>7047</v>
      </c>
      <c r="C209" s="59">
        <v>44543</v>
      </c>
      <c r="D209" s="59" t="e">
        <f t="shared" si="6"/>
        <v>#N/A</v>
      </c>
      <c r="E209" t="e">
        <f t="shared" si="7"/>
        <v>#N/A</v>
      </c>
      <c r="F209">
        <v>1023988244</v>
      </c>
      <c r="G209" s="59">
        <v>44280</v>
      </c>
      <c r="K209">
        <v>1243860881</v>
      </c>
      <c r="L209" t="str">
        <f>VLOOKUP(K209,'MATRIZ PRINCIPAL'!A:J,10,0)</f>
        <v>EMILCE SANCHEZ - MARTHA PACASUCA</v>
      </c>
    </row>
    <row r="210" spans="1:12" x14ac:dyDescent="0.3">
      <c r="A210" s="119">
        <v>1016748415</v>
      </c>
      <c r="B210" t="s">
        <v>7048</v>
      </c>
      <c r="C210" s="59">
        <v>43794</v>
      </c>
      <c r="D210" s="59">
        <f t="shared" si="6"/>
        <v>43794</v>
      </c>
      <c r="E210" t="b">
        <f t="shared" si="7"/>
        <v>1</v>
      </c>
      <c r="F210">
        <v>1023988413</v>
      </c>
      <c r="G210" s="59">
        <v>44330</v>
      </c>
      <c r="K210">
        <v>1243860929</v>
      </c>
      <c r="L210" t="str">
        <f>VLOOKUP(K210,'MATRIZ PRINCIPAL'!A:J,10,0)</f>
        <v>EMILCE SANCHEZ - MARTHA PACASUCA</v>
      </c>
    </row>
    <row r="211" spans="1:12" x14ac:dyDescent="0.3">
      <c r="A211" s="119">
        <v>1023981728</v>
      </c>
      <c r="B211" t="s">
        <v>7049</v>
      </c>
      <c r="C211" s="59">
        <v>43165</v>
      </c>
      <c r="D211" s="59">
        <f t="shared" si="6"/>
        <v>43165</v>
      </c>
      <c r="E211" t="b">
        <f t="shared" si="7"/>
        <v>1</v>
      </c>
      <c r="F211">
        <v>1023989585</v>
      </c>
      <c r="G211" s="59">
        <v>44519</v>
      </c>
      <c r="K211">
        <v>1243861023</v>
      </c>
      <c r="L211" t="str">
        <f>VLOOKUP(K211,'MATRIZ PRINCIPAL'!A:J,10,0)</f>
        <v>GLORIA GUERRA - KAROL</v>
      </c>
    </row>
    <row r="212" spans="1:12" x14ac:dyDescent="0.3">
      <c r="A212" s="119">
        <v>1028675913</v>
      </c>
      <c r="B212" t="s">
        <v>7050</v>
      </c>
      <c r="C212" s="59">
        <v>44771</v>
      </c>
      <c r="D212" s="59">
        <f t="shared" si="6"/>
        <v>44771</v>
      </c>
      <c r="E212" t="b">
        <f t="shared" si="7"/>
        <v>1</v>
      </c>
      <c r="F212">
        <v>1023989592</v>
      </c>
      <c r="G212" s="59">
        <v>44595</v>
      </c>
      <c r="K212">
        <v>1245078145</v>
      </c>
      <c r="L212" t="str">
        <f>VLOOKUP(K212,'MATRIZ PRINCIPAL'!A:J,10,0)</f>
        <v>ANDREA ROJAS - TATIANA</v>
      </c>
    </row>
    <row r="213" spans="1:12" x14ac:dyDescent="0.3">
      <c r="A213" s="119" t="s">
        <v>7185</v>
      </c>
      <c r="B213" t="s">
        <v>7051</v>
      </c>
      <c r="C213" s="59">
        <v>43057</v>
      </c>
      <c r="D213" s="59">
        <f t="shared" si="6"/>
        <v>43054</v>
      </c>
      <c r="E213" t="b">
        <f t="shared" si="7"/>
        <v>0</v>
      </c>
      <c r="F213">
        <v>1023989627</v>
      </c>
      <c r="G213" s="59">
        <v>44549</v>
      </c>
      <c r="K213">
        <v>1245079112</v>
      </c>
      <c r="L213" t="str">
        <f>VLOOKUP(K213,'MATRIZ PRINCIPAL'!A:J,10,0)</f>
        <v>NIKOL MALES - ANDREA ROCIO</v>
      </c>
    </row>
    <row r="214" spans="1:12" x14ac:dyDescent="0.3">
      <c r="A214" s="119">
        <v>1074536315</v>
      </c>
      <c r="B214" t="s">
        <v>7052</v>
      </c>
      <c r="C214" s="59">
        <v>44068</v>
      </c>
      <c r="D214" s="59">
        <f t="shared" si="6"/>
        <v>44068</v>
      </c>
      <c r="E214" t="b">
        <f t="shared" si="7"/>
        <v>1</v>
      </c>
      <c r="F214">
        <v>1023990542</v>
      </c>
      <c r="G214" s="59">
        <v>44632</v>
      </c>
      <c r="K214" t="s">
        <v>6449</v>
      </c>
      <c r="L214" t="str">
        <f>VLOOKUP(K214,'MATRIZ PRINCIPAL'!A:J,10,0)</f>
        <v>ANDREA ROJAS - TATIANA</v>
      </c>
    </row>
    <row r="215" spans="1:12" x14ac:dyDescent="0.3">
      <c r="A215" s="119">
        <v>1243860929</v>
      </c>
      <c r="B215" t="s">
        <v>7053</v>
      </c>
      <c r="C215" s="59">
        <v>44595</v>
      </c>
      <c r="D215" s="59">
        <f t="shared" si="6"/>
        <v>44595</v>
      </c>
      <c r="E215" t="b">
        <f t="shared" si="7"/>
        <v>1</v>
      </c>
      <c r="F215">
        <v>1024611711</v>
      </c>
      <c r="G215" s="59">
        <v>44390</v>
      </c>
      <c r="K215" t="s">
        <v>6446</v>
      </c>
      <c r="L215" t="str">
        <f>VLOOKUP(K215,'MATRIZ PRINCIPAL'!A:J,10,0)</f>
        <v>MONICA</v>
      </c>
    </row>
    <row r="216" spans="1:12" x14ac:dyDescent="0.3">
      <c r="A216" s="119">
        <v>1074824501</v>
      </c>
      <c r="B216" t="s">
        <v>7054</v>
      </c>
      <c r="C216" s="59">
        <v>43083</v>
      </c>
      <c r="D216" s="59">
        <f t="shared" si="6"/>
        <v>43083</v>
      </c>
      <c r="E216" t="b">
        <f t="shared" si="7"/>
        <v>1</v>
      </c>
      <c r="F216">
        <v>1024612013</v>
      </c>
      <c r="G216" s="59">
        <v>44493</v>
      </c>
      <c r="K216" t="s">
        <v>6578</v>
      </c>
      <c r="L216" t="str">
        <f>VLOOKUP(K216,'MATRIZ PRINCIPAL'!A:J,10,0)</f>
        <v>EMILCE SANCHEZ - MARTHA PACASUCA</v>
      </c>
    </row>
    <row r="217" spans="1:12" x14ac:dyDescent="0.3">
      <c r="A217" s="119">
        <v>1023046119</v>
      </c>
      <c r="B217" t="s">
        <v>7055</v>
      </c>
      <c r="C217" s="59">
        <v>44173</v>
      </c>
      <c r="D217" s="59">
        <f t="shared" si="6"/>
        <v>44173</v>
      </c>
      <c r="E217" t="b">
        <f t="shared" si="7"/>
        <v>1</v>
      </c>
      <c r="F217">
        <v>1026309443</v>
      </c>
      <c r="G217" s="59">
        <v>44188</v>
      </c>
    </row>
    <row r="218" spans="1:12" x14ac:dyDescent="0.3">
      <c r="A218" s="119">
        <v>1019160101</v>
      </c>
      <c r="B218" t="s">
        <v>7056</v>
      </c>
      <c r="C218" s="59">
        <v>44339</v>
      </c>
      <c r="D218" s="59">
        <f t="shared" si="6"/>
        <v>44339</v>
      </c>
      <c r="E218" t="b">
        <f t="shared" si="7"/>
        <v>1</v>
      </c>
      <c r="F218">
        <v>1026309444</v>
      </c>
      <c r="G218" s="59">
        <v>44188</v>
      </c>
      <c r="K218">
        <v>1000777307</v>
      </c>
      <c r="L218" t="str">
        <f>VLOOKUP(K218,'MATRIZ PRINCIPAL'!A:J,10,0)</f>
        <v>PAOLA</v>
      </c>
    </row>
    <row r="219" spans="1:12" x14ac:dyDescent="0.3">
      <c r="A219" s="119">
        <v>1243860881</v>
      </c>
      <c r="B219" t="s">
        <v>7057</v>
      </c>
      <c r="C219" s="59">
        <v>44568</v>
      </c>
      <c r="D219" s="59">
        <f t="shared" si="6"/>
        <v>44568</v>
      </c>
      <c r="E219" t="b">
        <f t="shared" si="7"/>
        <v>1</v>
      </c>
      <c r="F219">
        <v>1026309480</v>
      </c>
      <c r="G219" s="59">
        <v>44196</v>
      </c>
      <c r="K219">
        <v>1000931826</v>
      </c>
      <c r="L219" t="str">
        <f>VLOOKUP(K219,'MATRIZ PRINCIPAL'!A:J,10,0)</f>
        <v>PAOLA</v>
      </c>
    </row>
    <row r="220" spans="1:12" x14ac:dyDescent="0.3">
      <c r="A220" s="119">
        <v>1023983816</v>
      </c>
      <c r="B220" t="s">
        <v>7058</v>
      </c>
      <c r="C220" s="59">
        <v>43455</v>
      </c>
      <c r="D220" s="59">
        <f t="shared" si="6"/>
        <v>43455</v>
      </c>
      <c r="E220" t="b">
        <f t="shared" si="7"/>
        <v>1</v>
      </c>
      <c r="F220">
        <v>1026309481</v>
      </c>
      <c r="G220" s="59">
        <v>44196</v>
      </c>
      <c r="K220">
        <v>1010231306</v>
      </c>
      <c r="L220" t="str">
        <f>VLOOKUP(K220,'MATRIZ PRINCIPAL'!A:J,10,0)</f>
        <v>PAOLA</v>
      </c>
    </row>
    <row r="221" spans="1:12" x14ac:dyDescent="0.3">
      <c r="A221" s="119">
        <v>1028675409</v>
      </c>
      <c r="B221" t="s">
        <v>7059</v>
      </c>
      <c r="C221" s="59">
        <v>44298</v>
      </c>
      <c r="D221" s="59">
        <f t="shared" si="6"/>
        <v>44298</v>
      </c>
      <c r="E221" t="b">
        <f t="shared" si="7"/>
        <v>1</v>
      </c>
      <c r="F221">
        <v>1026309516</v>
      </c>
      <c r="G221" s="59">
        <v>44206</v>
      </c>
      <c r="K221">
        <v>1020730043</v>
      </c>
      <c r="L221" t="str">
        <f>VLOOKUP(K221,'MATRIZ PRINCIPAL'!A:J,10,0)</f>
        <v>PAOLA</v>
      </c>
    </row>
    <row r="222" spans="1:12" x14ac:dyDescent="0.3">
      <c r="A222" s="119">
        <v>16012018237</v>
      </c>
      <c r="B222" t="s">
        <v>7060</v>
      </c>
      <c r="C222" s="59">
        <v>43116</v>
      </c>
      <c r="D222" s="59">
        <f t="shared" si="6"/>
        <v>43116</v>
      </c>
      <c r="E222" t="b">
        <f t="shared" si="7"/>
        <v>1</v>
      </c>
      <c r="F222">
        <v>1026309758</v>
      </c>
      <c r="G222" s="59">
        <v>44320</v>
      </c>
      <c r="K222">
        <v>1023022652</v>
      </c>
      <c r="L222" t="str">
        <f>VLOOKUP(K222,'MATRIZ PRINCIPAL'!A:J,10,0)</f>
        <v>PAOLA</v>
      </c>
    </row>
    <row r="223" spans="1:12" x14ac:dyDescent="0.3">
      <c r="A223" s="119">
        <v>1039226511</v>
      </c>
      <c r="B223" t="s">
        <v>7061</v>
      </c>
      <c r="C223" s="59">
        <v>43979</v>
      </c>
      <c r="D223" s="59">
        <f t="shared" si="6"/>
        <v>43979</v>
      </c>
      <c r="E223" t="b">
        <f t="shared" si="7"/>
        <v>1</v>
      </c>
      <c r="F223">
        <v>1026310144</v>
      </c>
      <c r="G223" s="59">
        <v>44464</v>
      </c>
      <c r="K223">
        <v>1024576052</v>
      </c>
      <c r="L223" t="str">
        <f>VLOOKUP(K223,'MATRIZ PRINCIPAL'!A:J,10,0)</f>
        <v>PAOLA</v>
      </c>
    </row>
    <row r="224" spans="1:12" x14ac:dyDescent="0.3">
      <c r="A224" s="119">
        <v>1023989627</v>
      </c>
      <c r="B224" t="s">
        <v>7062</v>
      </c>
      <c r="C224" s="59">
        <v>44549</v>
      </c>
      <c r="D224" s="59">
        <f t="shared" si="6"/>
        <v>44549</v>
      </c>
      <c r="E224" t="b">
        <f t="shared" si="7"/>
        <v>1</v>
      </c>
      <c r="F224">
        <v>1026603423</v>
      </c>
      <c r="G224" s="59">
        <v>44343</v>
      </c>
      <c r="K224">
        <v>1033755043</v>
      </c>
      <c r="L224" t="str">
        <f>VLOOKUP(K224,'MATRIZ PRINCIPAL'!A:J,10,0)</f>
        <v>PAOLA</v>
      </c>
    </row>
    <row r="225" spans="1:12" x14ac:dyDescent="0.3">
      <c r="A225" s="119">
        <v>1023987196</v>
      </c>
      <c r="B225" t="s">
        <v>7063</v>
      </c>
      <c r="C225" s="59">
        <v>43877</v>
      </c>
      <c r="D225" s="59">
        <f t="shared" si="6"/>
        <v>43877</v>
      </c>
      <c r="E225" t="b">
        <f t="shared" si="7"/>
        <v>1</v>
      </c>
      <c r="F225">
        <v>1026604281</v>
      </c>
      <c r="G225" s="59">
        <v>44450</v>
      </c>
      <c r="K225">
        <v>1092349873</v>
      </c>
      <c r="L225" t="str">
        <f>VLOOKUP(K225,'MATRIZ PRINCIPAL'!A:J,10,0)</f>
        <v>PAOLA</v>
      </c>
    </row>
    <row r="226" spans="1:12" x14ac:dyDescent="0.3">
      <c r="A226" s="119">
        <v>1222218723</v>
      </c>
      <c r="B226" t="s">
        <v>7064</v>
      </c>
      <c r="C226" s="59">
        <v>43171</v>
      </c>
      <c r="D226" s="59">
        <f t="shared" si="6"/>
        <v>43171</v>
      </c>
      <c r="E226" t="b">
        <f t="shared" si="7"/>
        <v>1</v>
      </c>
      <c r="F226">
        <v>1027302696</v>
      </c>
      <c r="G226" s="59">
        <v>44150</v>
      </c>
      <c r="K226">
        <v>1003734192</v>
      </c>
      <c r="L226" t="str">
        <f>VLOOKUP(K226,'MATRIZ PRINCIPAL'!A:J,10,0)</f>
        <v>EMILCE SANCHEZ - MARTHA PACASUCA</v>
      </c>
    </row>
    <row r="227" spans="1:12" x14ac:dyDescent="0.3">
      <c r="A227" s="119">
        <v>1031187124</v>
      </c>
      <c r="B227" t="s">
        <v>7065</v>
      </c>
      <c r="C227" s="59">
        <v>44167</v>
      </c>
      <c r="D227" s="59">
        <f t="shared" si="6"/>
        <v>44169</v>
      </c>
      <c r="E227" t="b">
        <f t="shared" si="7"/>
        <v>0</v>
      </c>
      <c r="F227">
        <v>1027544666</v>
      </c>
      <c r="G227" s="59">
        <v>44616</v>
      </c>
      <c r="K227">
        <v>1006093564</v>
      </c>
      <c r="L227" t="str">
        <f>VLOOKUP(K227,'MATRIZ PRINCIPAL'!A:J,10,0)</f>
        <v>PAOLA</v>
      </c>
    </row>
    <row r="228" spans="1:12" x14ac:dyDescent="0.3">
      <c r="A228" s="119">
        <v>1024611711</v>
      </c>
      <c r="B228" t="s">
        <v>7066</v>
      </c>
      <c r="C228" s="59">
        <v>44390</v>
      </c>
      <c r="D228" s="59">
        <f t="shared" si="6"/>
        <v>44390</v>
      </c>
      <c r="E228" t="b">
        <f t="shared" si="7"/>
        <v>1</v>
      </c>
      <c r="F228">
        <v>1028672942</v>
      </c>
      <c r="G228" s="59">
        <v>43065</v>
      </c>
      <c r="K228">
        <v>1006666312</v>
      </c>
      <c r="L228" t="str">
        <f>VLOOKUP(K228,'MATRIZ PRINCIPAL'!A:J,10,0)</f>
        <v>PAOLA</v>
      </c>
    </row>
    <row r="229" spans="1:12" x14ac:dyDescent="0.3">
      <c r="A229" s="119">
        <v>1016746746</v>
      </c>
      <c r="B229" t="s">
        <v>7067</v>
      </c>
      <c r="C229" s="59">
        <v>43525</v>
      </c>
      <c r="D229" s="59">
        <f t="shared" si="6"/>
        <v>43525</v>
      </c>
      <c r="E229" t="b">
        <f t="shared" si="7"/>
        <v>1</v>
      </c>
      <c r="F229">
        <v>1028673609</v>
      </c>
      <c r="G229" s="59">
        <v>43399</v>
      </c>
      <c r="K229">
        <v>1007101197</v>
      </c>
      <c r="L229" t="str">
        <f>VLOOKUP(K229,'MATRIZ PRINCIPAL'!A:J,10,0)</f>
        <v>PAOLA</v>
      </c>
    </row>
    <row r="230" spans="1:12" x14ac:dyDescent="0.3">
      <c r="A230" s="119">
        <v>705202105</v>
      </c>
      <c r="B230" t="s">
        <v>7068</v>
      </c>
      <c r="C230" s="59">
        <v>44323</v>
      </c>
      <c r="D230" s="59">
        <f t="shared" si="6"/>
        <v>44323</v>
      </c>
      <c r="E230" t="b">
        <f t="shared" si="7"/>
        <v>1</v>
      </c>
      <c r="F230">
        <v>1028673639</v>
      </c>
      <c r="G230" s="59">
        <v>43374</v>
      </c>
      <c r="K230">
        <v>1007739212</v>
      </c>
      <c r="L230" t="str">
        <f>VLOOKUP(K230,'MATRIZ PRINCIPAL'!A:J,10,0)</f>
        <v>PAOLA</v>
      </c>
    </row>
    <row r="231" spans="1:12" x14ac:dyDescent="0.3">
      <c r="A231" s="119">
        <v>1026309758</v>
      </c>
      <c r="B231" t="s">
        <v>7069</v>
      </c>
      <c r="C231" s="59">
        <v>44320</v>
      </c>
      <c r="D231" s="59">
        <f t="shared" si="6"/>
        <v>44320</v>
      </c>
      <c r="E231" t="b">
        <f t="shared" si="7"/>
        <v>1</v>
      </c>
      <c r="F231">
        <v>1028673762</v>
      </c>
      <c r="G231" s="59">
        <v>43429</v>
      </c>
      <c r="K231">
        <v>1018462996</v>
      </c>
      <c r="L231" t="str">
        <f>VLOOKUP(K231,'MATRIZ PRINCIPAL'!A:J,10,0)</f>
        <v>PAOLA</v>
      </c>
    </row>
    <row r="232" spans="1:12" x14ac:dyDescent="0.3">
      <c r="A232" s="119">
        <v>1051364630</v>
      </c>
      <c r="B232" t="s">
        <v>7070</v>
      </c>
      <c r="C232" s="59">
        <v>44341</v>
      </c>
      <c r="D232" s="59">
        <f t="shared" si="6"/>
        <v>44341</v>
      </c>
      <c r="E232" t="b">
        <f t="shared" si="7"/>
        <v>1</v>
      </c>
      <c r="F232">
        <v>1028673976</v>
      </c>
      <c r="G232" s="59">
        <v>43148</v>
      </c>
      <c r="K232">
        <v>1022940608</v>
      </c>
      <c r="L232" t="str">
        <f>VLOOKUP(K232,'MATRIZ PRINCIPAL'!A:J,10,0)</f>
        <v>PAOLA</v>
      </c>
    </row>
    <row r="233" spans="1:12" x14ac:dyDescent="0.3">
      <c r="A233" s="119">
        <v>1028672942</v>
      </c>
      <c r="B233" t="s">
        <v>7071</v>
      </c>
      <c r="C233" s="59">
        <v>43065</v>
      </c>
      <c r="D233" s="59">
        <f t="shared" si="6"/>
        <v>43065</v>
      </c>
      <c r="E233" t="b">
        <f t="shared" si="7"/>
        <v>1</v>
      </c>
      <c r="F233">
        <v>1028674952</v>
      </c>
      <c r="G233" s="59">
        <v>43842</v>
      </c>
      <c r="K233">
        <v>1031172814</v>
      </c>
      <c r="L233" t="str">
        <f>VLOOKUP(K233,'MATRIZ PRINCIPAL'!A:J,10,0)</f>
        <v>ANGIE YARA - YORMARY MENECES</v>
      </c>
    </row>
    <row r="234" spans="1:12" x14ac:dyDescent="0.3">
      <c r="A234" s="119">
        <v>1026309516</v>
      </c>
      <c r="B234" t="s">
        <v>7072</v>
      </c>
      <c r="C234" s="59">
        <v>44206</v>
      </c>
      <c r="D234" s="59">
        <f t="shared" si="6"/>
        <v>44206</v>
      </c>
      <c r="E234" t="b">
        <f t="shared" si="7"/>
        <v>1</v>
      </c>
      <c r="F234">
        <v>1028675301</v>
      </c>
      <c r="G234" s="59">
        <v>44190</v>
      </c>
      <c r="K234">
        <v>1076019181</v>
      </c>
      <c r="L234" t="str">
        <f>VLOOKUP(K234,'MATRIZ PRINCIPAL'!A:J,10,0)</f>
        <v>EMILCE SANCHEZ - MARTHA PACASUCA</v>
      </c>
    </row>
    <row r="235" spans="1:12" x14ac:dyDescent="0.3">
      <c r="A235" s="119">
        <v>1069651138</v>
      </c>
      <c r="B235" t="s">
        <v>7073</v>
      </c>
      <c r="C235" s="59">
        <v>43911</v>
      </c>
      <c r="D235" s="59">
        <f t="shared" si="6"/>
        <v>43911</v>
      </c>
      <c r="E235" t="b">
        <f t="shared" si="7"/>
        <v>1</v>
      </c>
      <c r="F235">
        <v>1028675409</v>
      </c>
      <c r="G235" s="59">
        <v>44298</v>
      </c>
      <c r="K235">
        <v>1076320839</v>
      </c>
      <c r="L235" t="str">
        <f>VLOOKUP(K235,'MATRIZ PRINCIPAL'!A:J,10,0)</f>
        <v>EMILCE SANCHEZ - MARTHA PACASUCA</v>
      </c>
    </row>
    <row r="236" spans="1:12" x14ac:dyDescent="0.3">
      <c r="A236" s="119" t="s">
        <v>6449</v>
      </c>
      <c r="B236" t="s">
        <v>7074</v>
      </c>
      <c r="C236" s="59">
        <v>43114</v>
      </c>
      <c r="D236" s="59">
        <f t="shared" si="6"/>
        <v>43114</v>
      </c>
      <c r="E236" t="b">
        <f t="shared" si="7"/>
        <v>1</v>
      </c>
      <c r="F236">
        <v>1028675486</v>
      </c>
      <c r="G236" s="59">
        <v>44284</v>
      </c>
      <c r="K236" t="s">
        <v>6496</v>
      </c>
      <c r="L236" t="str">
        <f>VLOOKUP(K236,'MATRIZ PRINCIPAL'!A:J,10,0)</f>
        <v>PAOLA</v>
      </c>
    </row>
    <row r="237" spans="1:12" x14ac:dyDescent="0.3">
      <c r="A237" s="119">
        <v>1023041247</v>
      </c>
      <c r="B237" t="s">
        <v>7075</v>
      </c>
      <c r="C237" s="59">
        <v>43255</v>
      </c>
      <c r="D237" s="59">
        <f t="shared" si="6"/>
        <v>43255</v>
      </c>
      <c r="E237" t="b">
        <f t="shared" si="7"/>
        <v>1</v>
      </c>
      <c r="F237">
        <v>1028675591</v>
      </c>
      <c r="G237" s="59">
        <v>44392</v>
      </c>
      <c r="K237">
        <v>1022935813</v>
      </c>
      <c r="L237" t="str">
        <f>VLOOKUP(K237,'MATRIZ PRINCIPAL'!A:J,10,0)</f>
        <v>PAOLA</v>
      </c>
    </row>
    <row r="238" spans="1:12" x14ac:dyDescent="0.3">
      <c r="A238" s="119">
        <v>1243859568</v>
      </c>
      <c r="B238" t="s">
        <v>7076</v>
      </c>
      <c r="C238" s="59">
        <v>44119</v>
      </c>
      <c r="D238" s="59">
        <f t="shared" si="6"/>
        <v>44119</v>
      </c>
      <c r="E238" t="b">
        <f t="shared" si="7"/>
        <v>1</v>
      </c>
      <c r="F238">
        <v>1028675603</v>
      </c>
      <c r="G238" s="59">
        <v>44398</v>
      </c>
      <c r="K238">
        <v>1022939239</v>
      </c>
      <c r="L238" t="str">
        <f>VLOOKUP(K238,'MATRIZ PRINCIPAL'!A:J,10,0)</f>
        <v>PAOLA</v>
      </c>
    </row>
    <row r="239" spans="1:12" x14ac:dyDescent="0.3">
      <c r="A239" s="119">
        <v>1206225376</v>
      </c>
      <c r="B239" t="s">
        <v>7077</v>
      </c>
      <c r="C239" s="59">
        <v>43645</v>
      </c>
      <c r="D239" s="59">
        <f t="shared" si="6"/>
        <v>43645</v>
      </c>
      <c r="E239" t="b">
        <f t="shared" si="7"/>
        <v>1</v>
      </c>
      <c r="F239">
        <v>1028793142</v>
      </c>
      <c r="G239" s="59">
        <v>42917</v>
      </c>
      <c r="K239">
        <v>1023378468</v>
      </c>
      <c r="L239" t="str">
        <f>VLOOKUP(K239,'MATRIZ PRINCIPAL'!A:J,10,0)</f>
        <v>ANDREA ROJAS - TATIANA</v>
      </c>
    </row>
    <row r="240" spans="1:12" x14ac:dyDescent="0.3">
      <c r="A240" s="119">
        <v>1023985952</v>
      </c>
      <c r="B240" t="s">
        <v>7078</v>
      </c>
      <c r="C240" s="59">
        <v>43714</v>
      </c>
      <c r="D240" s="59">
        <f t="shared" si="6"/>
        <v>43714</v>
      </c>
      <c r="E240" t="b">
        <f t="shared" si="7"/>
        <v>1</v>
      </c>
      <c r="F240">
        <v>1029299640</v>
      </c>
      <c r="G240" s="59">
        <v>43872</v>
      </c>
      <c r="K240">
        <v>1023894383</v>
      </c>
      <c r="L240" t="str">
        <f>VLOOKUP(K240,'MATRIZ PRINCIPAL'!A:J,10,0)</f>
        <v>EMILCE SANCHEZ - MARTHA PACASUCA</v>
      </c>
    </row>
    <row r="241" spans="1:13" x14ac:dyDescent="0.3">
      <c r="A241" s="119">
        <v>1028675591</v>
      </c>
      <c r="B241" t="s">
        <v>7079</v>
      </c>
      <c r="C241" s="59">
        <v>44392</v>
      </c>
      <c r="D241" s="59">
        <f t="shared" si="6"/>
        <v>44392</v>
      </c>
      <c r="E241" t="b">
        <f t="shared" si="7"/>
        <v>1</v>
      </c>
      <c r="F241">
        <v>1031187124</v>
      </c>
      <c r="G241" s="59">
        <v>44169</v>
      </c>
      <c r="K241">
        <v>1045424161</v>
      </c>
      <c r="L241" t="str">
        <f>VLOOKUP(K241,'MATRIZ PRINCIPAL'!A:J,10,0)</f>
        <v>PAOLA</v>
      </c>
    </row>
    <row r="242" spans="1:13" x14ac:dyDescent="0.3">
      <c r="A242" s="119">
        <v>1028675301</v>
      </c>
      <c r="B242" t="s">
        <v>7080</v>
      </c>
      <c r="C242" s="59">
        <v>44190</v>
      </c>
      <c r="D242" s="59">
        <f t="shared" si="6"/>
        <v>44190</v>
      </c>
      <c r="E242" t="b">
        <f t="shared" si="7"/>
        <v>1</v>
      </c>
      <c r="F242">
        <v>1031187767</v>
      </c>
      <c r="G242" s="59">
        <v>44397</v>
      </c>
    </row>
    <row r="243" spans="1:13" x14ac:dyDescent="0.3">
      <c r="A243" s="119">
        <v>1028675603</v>
      </c>
      <c r="B243" t="s">
        <v>7081</v>
      </c>
      <c r="C243" s="59">
        <v>44398</v>
      </c>
      <c r="D243" s="59">
        <f t="shared" si="6"/>
        <v>44398</v>
      </c>
      <c r="E243" t="b">
        <f t="shared" si="7"/>
        <v>1</v>
      </c>
      <c r="F243">
        <v>1031187823</v>
      </c>
      <c r="G243" s="59">
        <v>44448</v>
      </c>
      <c r="J243" t="e" vm="1">
        <f ca="1">_xlfn.XLOOKUP(K243,'MATRIZ PRINCIPAL'!A:A,'MATRIZ PRINCIPAL'!P:P,"NO",0)</f>
        <v>#NAME?</v>
      </c>
      <c r="K243">
        <v>1024576052</v>
      </c>
      <c r="L243">
        <f>VLOOKUP(K241,'MATRIZ PRINCIPAL'!A:J,6,0)</f>
        <v>0</v>
      </c>
      <c r="M243">
        <f>VLOOKUP(K241,'MATRIZ PRINCIPAL'!A:J,7,0)</f>
        <v>0</v>
      </c>
    </row>
    <row r="244" spans="1:13" x14ac:dyDescent="0.3">
      <c r="A244" s="119">
        <v>1023988198</v>
      </c>
      <c r="B244" t="s">
        <v>7082</v>
      </c>
      <c r="C244" s="59">
        <v>44263</v>
      </c>
      <c r="D244" s="59">
        <f t="shared" si="6"/>
        <v>44263</v>
      </c>
      <c r="E244" t="b">
        <f t="shared" si="7"/>
        <v>1</v>
      </c>
      <c r="F244">
        <v>1031188322</v>
      </c>
      <c r="G244" s="59">
        <v>44596</v>
      </c>
      <c r="J244" t="e" vm="1">
        <f ca="1">_xlfn.XLOOKUP(K244,'MATRIZ PRINCIPAL'!A:A,'MATRIZ PRINCIPAL'!P:P,"NO",0)</f>
        <v>#NAME?</v>
      </c>
      <c r="K244">
        <v>1069651138</v>
      </c>
      <c r="L244" t="e">
        <f>VLOOKUP(K242,'MATRIZ PRINCIPAL'!A:J,6,0)</f>
        <v>#N/A</v>
      </c>
      <c r="M244" t="e">
        <f>VLOOKUP(K242,'MATRIZ PRINCIPAL'!A:J,7,0)</f>
        <v>#N/A</v>
      </c>
    </row>
    <row r="245" spans="1:13" x14ac:dyDescent="0.3">
      <c r="A245" s="119">
        <v>1107538160</v>
      </c>
      <c r="B245" t="s">
        <v>7083</v>
      </c>
      <c r="C245" s="59">
        <v>44204</v>
      </c>
      <c r="D245" s="59">
        <f t="shared" si="6"/>
        <v>44204</v>
      </c>
      <c r="E245" t="b">
        <f t="shared" si="7"/>
        <v>1</v>
      </c>
      <c r="F245">
        <v>1031858155</v>
      </c>
      <c r="G245" s="59">
        <v>44279</v>
      </c>
      <c r="J245" t="e" vm="1">
        <f ca="1">_xlfn.XLOOKUP(K245,'MATRIZ PRINCIPAL'!A:A,'MATRIZ PRINCIPAL'!P:P,"NO",0)</f>
        <v>#NAME?</v>
      </c>
      <c r="K245">
        <v>1016749744</v>
      </c>
      <c r="L245">
        <f>VLOOKUP(K243,'MATRIZ PRINCIPAL'!A:J,6,0)</f>
        <v>0</v>
      </c>
      <c r="M245">
        <f>VLOOKUP(K243,'MATRIZ PRINCIPAL'!A:J,7,0)</f>
        <v>0</v>
      </c>
    </row>
    <row r="246" spans="1:13" x14ac:dyDescent="0.3">
      <c r="A246" s="119">
        <v>1016751226</v>
      </c>
      <c r="B246" t="s">
        <v>7084</v>
      </c>
      <c r="C246" s="59">
        <v>44209</v>
      </c>
      <c r="D246" s="59">
        <f t="shared" si="6"/>
        <v>44209</v>
      </c>
      <c r="E246" t="b">
        <f t="shared" si="7"/>
        <v>1</v>
      </c>
      <c r="F246">
        <v>1032513713</v>
      </c>
      <c r="G246" s="59">
        <v>44237</v>
      </c>
      <c r="J246" t="e" vm="1">
        <f ca="1">_xlfn.XLOOKUP(K246,'MATRIZ PRINCIPAL'!A:A,'MATRIZ PRINCIPAL'!P:P,"NO",0)</f>
        <v>#NAME?</v>
      </c>
      <c r="K246">
        <v>1031187124</v>
      </c>
      <c r="L246">
        <f>VLOOKUP(K244,'MATRIZ PRINCIPAL'!A:J,6,0)</f>
        <v>0</v>
      </c>
      <c r="M246">
        <f>VLOOKUP(K244,'MATRIZ PRINCIPAL'!A:J,7,0)</f>
        <v>0</v>
      </c>
    </row>
    <row r="247" spans="1:13" x14ac:dyDescent="0.3">
      <c r="A247" s="119">
        <v>1016751403</v>
      </c>
      <c r="B247" t="s">
        <v>7085</v>
      </c>
      <c r="C247" s="59">
        <v>44238</v>
      </c>
      <c r="D247" s="59">
        <f t="shared" si="6"/>
        <v>44238</v>
      </c>
      <c r="E247" t="b">
        <f t="shared" si="7"/>
        <v>1</v>
      </c>
      <c r="F247">
        <v>1032514103</v>
      </c>
      <c r="G247" s="59">
        <v>44466</v>
      </c>
      <c r="J247" t="e" vm="1">
        <f ca="1">_xlfn.XLOOKUP(K247,'MATRIZ PRINCIPAL'!A:A,'MATRIZ PRINCIPAL'!P:P,"NO",0)</f>
        <v>#NAME?</v>
      </c>
      <c r="K247">
        <v>1021696648</v>
      </c>
      <c r="L247">
        <f>VLOOKUP(K245,'MATRIZ PRINCIPAL'!A:J,6,0)</f>
        <v>0</v>
      </c>
      <c r="M247">
        <f>VLOOKUP(K245,'MATRIZ PRINCIPAL'!A:J,7,0)</f>
        <v>0</v>
      </c>
    </row>
    <row r="248" spans="1:13" x14ac:dyDescent="0.3">
      <c r="A248" s="119">
        <v>1016753171</v>
      </c>
      <c r="B248" t="s">
        <v>7086</v>
      </c>
      <c r="C248" s="59">
        <v>44530</v>
      </c>
      <c r="D248" s="59">
        <f t="shared" si="6"/>
        <v>44530</v>
      </c>
      <c r="E248" t="b">
        <f t="shared" si="7"/>
        <v>1</v>
      </c>
      <c r="F248">
        <v>1032946299</v>
      </c>
      <c r="G248" s="59">
        <v>44388</v>
      </c>
      <c r="J248" t="e" vm="1">
        <f ca="1">_xlfn.XLOOKUP(K248,'MATRIZ PRINCIPAL'!A:A,'MATRIZ PRINCIPAL'!P:P,"NO",0)</f>
        <v>#NAME?</v>
      </c>
      <c r="K248">
        <v>1013697728</v>
      </c>
      <c r="L248">
        <f>VLOOKUP(K246,'MATRIZ PRINCIPAL'!A:J,6,0)</f>
        <v>0</v>
      </c>
      <c r="M248">
        <f>VLOOKUP(K246,'MATRIZ PRINCIPAL'!A:J,7,0)</f>
        <v>0</v>
      </c>
    </row>
    <row r="249" spans="1:13" x14ac:dyDescent="0.3">
      <c r="A249" s="119">
        <v>22012020072</v>
      </c>
      <c r="B249" t="s">
        <v>7087</v>
      </c>
      <c r="C249" s="59">
        <v>43852</v>
      </c>
      <c r="D249" s="59">
        <f t="shared" si="6"/>
        <v>43852</v>
      </c>
      <c r="E249" t="b">
        <f t="shared" si="7"/>
        <v>1</v>
      </c>
      <c r="F249">
        <v>1033822280</v>
      </c>
      <c r="G249" s="59">
        <v>43169</v>
      </c>
      <c r="K249">
        <v>1023988244</v>
      </c>
      <c r="L249">
        <f>VLOOKUP(K247,'MATRIZ PRINCIPAL'!A:J,6,0)</f>
        <v>0</v>
      </c>
      <c r="M249">
        <f>VLOOKUP(K247,'MATRIZ PRINCIPAL'!A:J,7,0)</f>
        <v>0</v>
      </c>
    </row>
    <row r="250" spans="1:13" x14ac:dyDescent="0.3">
      <c r="A250" s="119">
        <v>11022018069</v>
      </c>
      <c r="B250" t="s">
        <v>7088</v>
      </c>
      <c r="C250" s="59">
        <v>43142</v>
      </c>
      <c r="D250" s="59">
        <f t="shared" si="6"/>
        <v>43142</v>
      </c>
      <c r="E250" t="b">
        <f t="shared" si="7"/>
        <v>1</v>
      </c>
      <c r="F250">
        <v>1033825232</v>
      </c>
      <c r="G250" s="59">
        <v>43447</v>
      </c>
      <c r="K250">
        <v>1016752177</v>
      </c>
      <c r="L250">
        <f>VLOOKUP(K248,'MATRIZ PRINCIPAL'!A:J,6,0)</f>
        <v>0</v>
      </c>
      <c r="M250">
        <f>VLOOKUP(K248,'MATRIZ PRINCIPAL'!A:J,7,0)</f>
        <v>0</v>
      </c>
    </row>
    <row r="251" spans="1:13" x14ac:dyDescent="0.3">
      <c r="A251" s="119" t="s">
        <v>6446</v>
      </c>
      <c r="B251" t="s">
        <v>7089</v>
      </c>
      <c r="C251" s="59">
        <v>43557</v>
      </c>
      <c r="D251" s="59">
        <f t="shared" si="6"/>
        <v>43557</v>
      </c>
      <c r="E251" t="b">
        <f t="shared" si="7"/>
        <v>1</v>
      </c>
      <c r="F251">
        <v>1033829949</v>
      </c>
      <c r="G251" s="59">
        <v>44163</v>
      </c>
      <c r="K251">
        <v>1023378468</v>
      </c>
      <c r="L251">
        <f>VLOOKUP(K249,'MATRIZ PRINCIPAL'!A:J,6,0)</f>
        <v>0</v>
      </c>
      <c r="M251">
        <f>VLOOKUP(K249,'MATRIZ PRINCIPAL'!A:J,7,0)</f>
        <v>0</v>
      </c>
    </row>
    <row r="252" spans="1:13" x14ac:dyDescent="0.3">
      <c r="A252" s="119">
        <v>1028673762</v>
      </c>
      <c r="B252" t="s">
        <v>7090</v>
      </c>
      <c r="C252" s="59">
        <v>43429</v>
      </c>
      <c r="D252" s="59">
        <f t="shared" si="6"/>
        <v>43429</v>
      </c>
      <c r="E252" t="b">
        <f t="shared" si="7"/>
        <v>1</v>
      </c>
      <c r="F252">
        <v>1033830288</v>
      </c>
      <c r="G252" s="59">
        <v>44400</v>
      </c>
      <c r="K252">
        <v>1031187823</v>
      </c>
      <c r="L252">
        <f>VLOOKUP(K250,'MATRIZ PRINCIPAL'!A:J,6,0)</f>
        <v>0</v>
      </c>
      <c r="M252">
        <f>VLOOKUP(K250,'MATRIZ PRINCIPAL'!A:J,7,0)</f>
        <v>0</v>
      </c>
    </row>
    <row r="253" spans="1:13" x14ac:dyDescent="0.3">
      <c r="A253" s="119">
        <v>1016753593</v>
      </c>
      <c r="B253" t="s">
        <v>7091</v>
      </c>
      <c r="C253" s="59">
        <v>44616</v>
      </c>
      <c r="D253" s="59" t="e">
        <f t="shared" si="6"/>
        <v>#N/A</v>
      </c>
      <c r="E253" t="e">
        <f t="shared" si="7"/>
        <v>#N/A</v>
      </c>
      <c r="F253">
        <v>1039226511</v>
      </c>
      <c r="G253" s="59">
        <v>43979</v>
      </c>
      <c r="K253">
        <v>1016752365</v>
      </c>
      <c r="L253">
        <f>VLOOKUP(K251,'MATRIZ PRINCIPAL'!A:J,6,0)</f>
        <v>0</v>
      </c>
      <c r="M253">
        <f>VLOOKUP(K251,'MATRIZ PRINCIPAL'!A:J,7,0)</f>
        <v>0</v>
      </c>
    </row>
    <row r="254" spans="1:13" x14ac:dyDescent="0.3">
      <c r="A254" s="119">
        <v>1123212095</v>
      </c>
      <c r="B254" t="s">
        <v>7092</v>
      </c>
      <c r="C254" s="59">
        <v>44354</v>
      </c>
      <c r="D254" s="59">
        <f t="shared" si="6"/>
        <v>44354</v>
      </c>
      <c r="E254" t="b">
        <f t="shared" si="7"/>
        <v>1</v>
      </c>
      <c r="F254">
        <v>1049663473</v>
      </c>
      <c r="G254" s="59">
        <v>44366</v>
      </c>
      <c r="K254">
        <v>1023894383</v>
      </c>
      <c r="L254">
        <f>VLOOKUP(K252,'MATRIZ PRINCIPAL'!A:J,6,0)</f>
        <v>0</v>
      </c>
      <c r="M254">
        <f>VLOOKUP(K252,'MATRIZ PRINCIPAL'!A:J,7,0)</f>
        <v>0</v>
      </c>
    </row>
    <row r="255" spans="1:13" x14ac:dyDescent="0.3">
      <c r="A255" s="119">
        <v>1243762304</v>
      </c>
      <c r="B255" t="s">
        <v>7093</v>
      </c>
      <c r="C255" s="59">
        <v>44594</v>
      </c>
      <c r="D255" s="59">
        <f t="shared" si="6"/>
        <v>44594</v>
      </c>
      <c r="E255" t="b">
        <f t="shared" si="7"/>
        <v>1</v>
      </c>
      <c r="F255">
        <v>1051364630</v>
      </c>
      <c r="G255" s="59">
        <v>44341</v>
      </c>
    </row>
    <row r="256" spans="1:13" x14ac:dyDescent="0.3">
      <c r="A256" s="119">
        <v>1243861102</v>
      </c>
      <c r="B256" t="s">
        <v>7094</v>
      </c>
      <c r="C256" s="59">
        <v>44714</v>
      </c>
      <c r="D256" s="59">
        <f t="shared" si="6"/>
        <v>44714</v>
      </c>
      <c r="E256" t="b">
        <f t="shared" si="7"/>
        <v>1</v>
      </c>
      <c r="F256">
        <v>1069307141</v>
      </c>
      <c r="G256" s="59">
        <v>43908</v>
      </c>
    </row>
    <row r="257" spans="1:7" x14ac:dyDescent="0.3">
      <c r="A257" s="119">
        <v>1076320839</v>
      </c>
      <c r="B257" t="s">
        <v>7095</v>
      </c>
      <c r="C257" s="59">
        <v>34229</v>
      </c>
      <c r="D257" s="59">
        <f t="shared" si="6"/>
        <v>34229</v>
      </c>
      <c r="E257" t="b">
        <f t="shared" si="7"/>
        <v>1</v>
      </c>
      <c r="F257">
        <v>1069651138</v>
      </c>
      <c r="G257" s="59">
        <v>43911</v>
      </c>
    </row>
    <row r="258" spans="1:7" x14ac:dyDescent="0.3">
      <c r="A258" s="119">
        <v>2611201712</v>
      </c>
      <c r="B258" t="s">
        <v>7096</v>
      </c>
      <c r="C258" s="59">
        <v>43065</v>
      </c>
      <c r="D258" s="59">
        <f t="shared" si="6"/>
        <v>43065</v>
      </c>
      <c r="E258" t="b">
        <f t="shared" si="7"/>
        <v>1</v>
      </c>
      <c r="F258">
        <v>1071551363</v>
      </c>
      <c r="G258" s="59">
        <v>43899</v>
      </c>
    </row>
    <row r="259" spans="1:7" x14ac:dyDescent="0.3">
      <c r="A259" s="119">
        <v>1243858043</v>
      </c>
      <c r="B259" t="s">
        <v>7097</v>
      </c>
      <c r="C259" s="59">
        <v>43773</v>
      </c>
      <c r="D259" s="59">
        <f t="shared" ref="D259:D322" si="8">VLOOKUP(A259,F:G,2,0)</f>
        <v>43773</v>
      </c>
      <c r="E259" t="b">
        <f t="shared" ref="E259:E322" si="9">D259=C259</f>
        <v>1</v>
      </c>
      <c r="F259">
        <v>1073386805</v>
      </c>
      <c r="G259" s="59">
        <v>44320</v>
      </c>
    </row>
    <row r="260" spans="1:7" x14ac:dyDescent="0.3">
      <c r="A260" s="119">
        <v>1010850706</v>
      </c>
      <c r="B260" t="s">
        <v>7098</v>
      </c>
      <c r="C260" s="59">
        <v>44635</v>
      </c>
      <c r="D260" s="59">
        <f t="shared" si="8"/>
        <v>44635</v>
      </c>
      <c r="E260" t="b">
        <f t="shared" si="9"/>
        <v>1</v>
      </c>
      <c r="F260">
        <v>1074536315</v>
      </c>
      <c r="G260" s="59">
        <v>44068</v>
      </c>
    </row>
    <row r="261" spans="1:7" x14ac:dyDescent="0.3">
      <c r="A261" s="119">
        <v>1031172814</v>
      </c>
      <c r="B261" t="s">
        <v>7099</v>
      </c>
      <c r="C261" s="59">
        <v>35728</v>
      </c>
      <c r="D261" s="59">
        <f t="shared" si="8"/>
        <v>35728</v>
      </c>
      <c r="E261" t="b">
        <f t="shared" si="9"/>
        <v>1</v>
      </c>
      <c r="F261">
        <v>1074824501</v>
      </c>
      <c r="G261" s="59">
        <v>43083</v>
      </c>
    </row>
    <row r="262" spans="1:7" x14ac:dyDescent="0.3">
      <c r="A262" s="119">
        <v>2092021054</v>
      </c>
      <c r="B262" t="s">
        <v>7100</v>
      </c>
      <c r="C262" s="59">
        <v>44441</v>
      </c>
      <c r="D262" s="59">
        <f t="shared" si="8"/>
        <v>44441</v>
      </c>
      <c r="E262" t="b">
        <f t="shared" si="9"/>
        <v>1</v>
      </c>
      <c r="F262">
        <v>1082161099</v>
      </c>
      <c r="G262" s="59">
        <v>44000</v>
      </c>
    </row>
    <row r="263" spans="1:7" x14ac:dyDescent="0.3">
      <c r="A263" s="119" t="s">
        <v>6496</v>
      </c>
      <c r="B263" t="s">
        <v>7101</v>
      </c>
      <c r="C263" s="59">
        <v>37952</v>
      </c>
      <c r="D263" s="59">
        <f t="shared" si="8"/>
        <v>37952</v>
      </c>
      <c r="E263" t="b">
        <f t="shared" si="9"/>
        <v>1</v>
      </c>
      <c r="F263">
        <v>1087214750</v>
      </c>
      <c r="G263" s="59">
        <v>43385</v>
      </c>
    </row>
    <row r="264" spans="1:7" x14ac:dyDescent="0.3">
      <c r="A264" s="119">
        <v>1146148428</v>
      </c>
      <c r="B264" t="s">
        <v>7102</v>
      </c>
      <c r="C264" s="59">
        <v>44036</v>
      </c>
      <c r="D264" s="59">
        <f t="shared" si="8"/>
        <v>44036</v>
      </c>
      <c r="E264" t="b">
        <f t="shared" si="9"/>
        <v>1</v>
      </c>
      <c r="F264">
        <v>1087218446</v>
      </c>
      <c r="G264" s="59">
        <v>44458</v>
      </c>
    </row>
    <row r="265" spans="1:7" x14ac:dyDescent="0.3">
      <c r="A265" s="119">
        <v>1023043988</v>
      </c>
      <c r="B265" t="s">
        <v>7103</v>
      </c>
      <c r="C265" s="59">
        <v>43690</v>
      </c>
      <c r="D265" s="59">
        <f t="shared" si="8"/>
        <v>43690</v>
      </c>
      <c r="E265" t="b">
        <f t="shared" si="9"/>
        <v>1</v>
      </c>
      <c r="F265">
        <v>1107538160</v>
      </c>
      <c r="G265" s="59">
        <v>44204</v>
      </c>
    </row>
    <row r="266" spans="1:7" x14ac:dyDescent="0.3">
      <c r="A266" s="119">
        <v>1023046582</v>
      </c>
      <c r="B266" t="s">
        <v>7104</v>
      </c>
      <c r="C266" s="59">
        <v>44303</v>
      </c>
      <c r="D266" s="59">
        <f t="shared" si="8"/>
        <v>44303</v>
      </c>
      <c r="E266" t="b">
        <f t="shared" si="9"/>
        <v>1</v>
      </c>
      <c r="F266">
        <v>1109423243</v>
      </c>
      <c r="G266" s="59">
        <v>43631</v>
      </c>
    </row>
    <row r="267" spans="1:7" x14ac:dyDescent="0.3">
      <c r="A267" s="119">
        <v>1023044204</v>
      </c>
      <c r="B267" t="s">
        <v>7105</v>
      </c>
      <c r="C267" s="59">
        <v>43715</v>
      </c>
      <c r="D267" s="59">
        <f t="shared" si="8"/>
        <v>43715</v>
      </c>
      <c r="E267" t="b">
        <f t="shared" si="9"/>
        <v>1</v>
      </c>
      <c r="F267">
        <v>1110181348</v>
      </c>
      <c r="G267" s="59">
        <v>44427</v>
      </c>
    </row>
    <row r="268" spans="1:7" x14ac:dyDescent="0.3">
      <c r="A268" s="119">
        <v>1028793142</v>
      </c>
      <c r="B268" t="s">
        <v>7106</v>
      </c>
      <c r="C268" s="59">
        <v>42917</v>
      </c>
      <c r="D268" s="59">
        <f t="shared" si="8"/>
        <v>42917</v>
      </c>
      <c r="E268" t="b">
        <f t="shared" si="9"/>
        <v>1</v>
      </c>
      <c r="F268">
        <v>1116084636</v>
      </c>
      <c r="G268" s="59">
        <v>44551</v>
      </c>
    </row>
    <row r="269" spans="1:7" x14ac:dyDescent="0.3">
      <c r="A269" s="119" t="s">
        <v>6578</v>
      </c>
      <c r="B269" t="s">
        <v>7107</v>
      </c>
      <c r="C269" s="59">
        <v>42822</v>
      </c>
      <c r="D269" s="59">
        <f t="shared" si="8"/>
        <v>42822</v>
      </c>
      <c r="E269" t="b">
        <f t="shared" si="9"/>
        <v>1</v>
      </c>
      <c r="F269">
        <v>1116557589</v>
      </c>
      <c r="G269" s="59">
        <v>44325</v>
      </c>
    </row>
    <row r="270" spans="1:7" x14ac:dyDescent="0.3">
      <c r="A270" s="119">
        <v>1003734192</v>
      </c>
      <c r="B270" t="s">
        <v>7108</v>
      </c>
      <c r="C270" s="59">
        <v>37079</v>
      </c>
      <c r="D270" s="59">
        <f t="shared" si="8"/>
        <v>37079</v>
      </c>
      <c r="E270" t="b">
        <f t="shared" si="9"/>
        <v>1</v>
      </c>
      <c r="F270">
        <v>1119187596</v>
      </c>
      <c r="G270" s="59">
        <v>44038</v>
      </c>
    </row>
    <row r="271" spans="1:7" x14ac:dyDescent="0.3">
      <c r="A271" s="119">
        <v>1023985500</v>
      </c>
      <c r="B271" t="s">
        <v>7109</v>
      </c>
      <c r="C271" s="59">
        <v>43648</v>
      </c>
      <c r="D271" s="59">
        <f t="shared" si="8"/>
        <v>43648</v>
      </c>
      <c r="E271" t="b">
        <f t="shared" si="9"/>
        <v>1</v>
      </c>
      <c r="F271">
        <v>1121975670</v>
      </c>
      <c r="G271" s="59">
        <v>44153</v>
      </c>
    </row>
    <row r="272" spans="1:7" x14ac:dyDescent="0.3">
      <c r="A272" s="119">
        <v>1028675792</v>
      </c>
      <c r="B272" t="s">
        <v>7110</v>
      </c>
      <c r="C272" s="59">
        <v>44700</v>
      </c>
      <c r="D272" s="59">
        <f t="shared" si="8"/>
        <v>44700</v>
      </c>
      <c r="E272" t="b">
        <f t="shared" si="9"/>
        <v>1</v>
      </c>
      <c r="F272">
        <v>1122539379</v>
      </c>
      <c r="G272" s="59">
        <v>43968</v>
      </c>
    </row>
    <row r="273" spans="1:7" x14ac:dyDescent="0.3">
      <c r="A273" s="119">
        <v>1013363568</v>
      </c>
      <c r="B273" t="s">
        <v>7111</v>
      </c>
      <c r="C273" s="59">
        <v>43017</v>
      </c>
      <c r="D273" s="59">
        <f t="shared" si="8"/>
        <v>43017</v>
      </c>
      <c r="E273" t="b">
        <f t="shared" si="9"/>
        <v>1</v>
      </c>
      <c r="F273">
        <v>1122541025</v>
      </c>
      <c r="G273" s="59">
        <v>44293</v>
      </c>
    </row>
    <row r="274" spans="1:7" x14ac:dyDescent="0.3">
      <c r="A274" s="119">
        <v>1023047456</v>
      </c>
      <c r="B274" t="s">
        <v>7112</v>
      </c>
      <c r="C274" s="59">
        <v>44400</v>
      </c>
      <c r="D274" s="59">
        <f t="shared" si="8"/>
        <v>44400</v>
      </c>
      <c r="E274" t="b">
        <f t="shared" si="9"/>
        <v>1</v>
      </c>
      <c r="F274">
        <v>1123212095</v>
      </c>
      <c r="G274" s="59">
        <v>44354</v>
      </c>
    </row>
    <row r="275" spans="1:7" x14ac:dyDescent="0.3">
      <c r="A275" s="119">
        <v>1023042724</v>
      </c>
      <c r="B275" t="s">
        <v>7113</v>
      </c>
      <c r="C275" s="59">
        <v>43499</v>
      </c>
      <c r="D275" s="59">
        <f t="shared" si="8"/>
        <v>43499</v>
      </c>
      <c r="E275" t="b">
        <f t="shared" si="9"/>
        <v>1</v>
      </c>
      <c r="F275">
        <v>1136912511</v>
      </c>
      <c r="G275" s="59">
        <v>44348</v>
      </c>
    </row>
    <row r="276" spans="1:7" x14ac:dyDescent="0.3">
      <c r="A276" s="119">
        <v>1023985961</v>
      </c>
      <c r="B276" t="s">
        <v>7114</v>
      </c>
      <c r="C276" s="59">
        <v>43417</v>
      </c>
      <c r="D276" s="59">
        <f t="shared" si="8"/>
        <v>43417</v>
      </c>
      <c r="E276" t="b">
        <f t="shared" si="9"/>
        <v>1</v>
      </c>
      <c r="F276">
        <v>1140937152</v>
      </c>
      <c r="G276" s="59">
        <v>43916</v>
      </c>
    </row>
    <row r="277" spans="1:7" x14ac:dyDescent="0.3">
      <c r="A277" s="119">
        <v>1110181348</v>
      </c>
      <c r="B277" t="s">
        <v>7115</v>
      </c>
      <c r="C277" s="59">
        <v>44427</v>
      </c>
      <c r="D277" s="59">
        <f t="shared" si="8"/>
        <v>44427</v>
      </c>
      <c r="E277" t="b">
        <f t="shared" si="9"/>
        <v>1</v>
      </c>
      <c r="F277">
        <v>1140937336</v>
      </c>
      <c r="G277" s="59">
        <v>43946</v>
      </c>
    </row>
    <row r="278" spans="1:7" x14ac:dyDescent="0.3">
      <c r="A278" s="119">
        <v>1028674952</v>
      </c>
      <c r="B278" t="s">
        <v>7116</v>
      </c>
      <c r="C278" s="59">
        <v>44166</v>
      </c>
      <c r="D278" s="59">
        <f t="shared" si="8"/>
        <v>43842</v>
      </c>
      <c r="E278" t="b">
        <f t="shared" si="9"/>
        <v>0</v>
      </c>
      <c r="F278">
        <v>1140937378</v>
      </c>
      <c r="G278" s="59">
        <v>43949</v>
      </c>
    </row>
    <row r="279" spans="1:7" x14ac:dyDescent="0.3">
      <c r="A279" s="119">
        <v>1243760535</v>
      </c>
      <c r="B279" t="s">
        <v>7117</v>
      </c>
      <c r="C279" s="59">
        <v>44369</v>
      </c>
      <c r="D279" s="59">
        <f t="shared" si="8"/>
        <v>44369</v>
      </c>
      <c r="E279" t="b">
        <f t="shared" si="9"/>
        <v>1</v>
      </c>
      <c r="F279">
        <v>1140937833</v>
      </c>
      <c r="G279" s="59">
        <v>43956</v>
      </c>
    </row>
    <row r="280" spans="1:7" x14ac:dyDescent="0.3">
      <c r="A280" s="119">
        <v>1028675486</v>
      </c>
      <c r="B280" t="s">
        <v>7118</v>
      </c>
      <c r="C280" s="59">
        <v>44284</v>
      </c>
      <c r="D280" s="59">
        <f t="shared" si="8"/>
        <v>44284</v>
      </c>
      <c r="E280" t="b">
        <f t="shared" si="9"/>
        <v>1</v>
      </c>
      <c r="F280">
        <v>1140938208</v>
      </c>
      <c r="G280" s="59">
        <v>43922</v>
      </c>
    </row>
    <row r="281" spans="1:7" x14ac:dyDescent="0.3">
      <c r="A281" s="119">
        <v>6856169</v>
      </c>
      <c r="B281" t="s">
        <v>7119</v>
      </c>
      <c r="C281" s="59">
        <v>44175</v>
      </c>
      <c r="D281" s="59">
        <f t="shared" si="8"/>
        <v>44175</v>
      </c>
      <c r="E281" t="b">
        <f t="shared" si="9"/>
        <v>1</v>
      </c>
      <c r="F281">
        <v>1140939399</v>
      </c>
      <c r="G281" s="59">
        <v>44073</v>
      </c>
    </row>
    <row r="282" spans="1:7" x14ac:dyDescent="0.3">
      <c r="A282" s="119">
        <v>1245078145</v>
      </c>
      <c r="B282" t="s">
        <v>7120</v>
      </c>
      <c r="C282" s="59">
        <v>44124</v>
      </c>
      <c r="D282" s="59">
        <f t="shared" si="8"/>
        <v>44124</v>
      </c>
      <c r="E282" t="b">
        <f t="shared" si="9"/>
        <v>1</v>
      </c>
      <c r="F282">
        <v>1140939459</v>
      </c>
      <c r="G282" s="59">
        <v>44066</v>
      </c>
    </row>
    <row r="283" spans="1:7" x14ac:dyDescent="0.3">
      <c r="A283" s="119">
        <v>1016752177</v>
      </c>
      <c r="B283" t="s">
        <v>7121</v>
      </c>
      <c r="C283" s="59">
        <v>44376</v>
      </c>
      <c r="D283" s="59">
        <f t="shared" si="8"/>
        <v>44376</v>
      </c>
      <c r="E283" t="b">
        <f t="shared" si="9"/>
        <v>1</v>
      </c>
      <c r="F283">
        <v>1140939471</v>
      </c>
      <c r="G283" s="59">
        <v>44084</v>
      </c>
    </row>
    <row r="284" spans="1:7" x14ac:dyDescent="0.3">
      <c r="A284" s="119">
        <v>1013697728</v>
      </c>
      <c r="B284" t="s">
        <v>7122</v>
      </c>
      <c r="C284" s="59">
        <v>44257</v>
      </c>
      <c r="D284" s="59">
        <f t="shared" si="8"/>
        <v>44257</v>
      </c>
      <c r="E284" t="b">
        <f t="shared" si="9"/>
        <v>1</v>
      </c>
      <c r="F284">
        <v>1141371569</v>
      </c>
      <c r="G284" s="59">
        <v>43976</v>
      </c>
    </row>
    <row r="285" spans="1:7" x14ac:dyDescent="0.3">
      <c r="A285" s="119">
        <v>1023989585</v>
      </c>
      <c r="B285" t="s">
        <v>7123</v>
      </c>
      <c r="C285" s="59">
        <v>44519</v>
      </c>
      <c r="D285" s="59">
        <f t="shared" si="8"/>
        <v>44519</v>
      </c>
      <c r="E285" t="b">
        <f t="shared" si="9"/>
        <v>1</v>
      </c>
      <c r="F285">
        <v>1145429965</v>
      </c>
      <c r="G285" s="59">
        <v>44233</v>
      </c>
    </row>
    <row r="286" spans="1:7" x14ac:dyDescent="0.3">
      <c r="A286" s="119">
        <v>1023988244</v>
      </c>
      <c r="B286" t="s">
        <v>7124</v>
      </c>
      <c r="C286" s="59">
        <v>44280</v>
      </c>
      <c r="D286" s="59">
        <f t="shared" si="8"/>
        <v>44280</v>
      </c>
      <c r="E286" t="b">
        <f t="shared" si="9"/>
        <v>1</v>
      </c>
      <c r="F286">
        <v>1146148428</v>
      </c>
      <c r="G286" s="59">
        <v>44036</v>
      </c>
    </row>
    <row r="287" spans="1:7" x14ac:dyDescent="0.3">
      <c r="A287" s="119">
        <v>1023045054</v>
      </c>
      <c r="B287" t="s">
        <v>7125</v>
      </c>
      <c r="C287" s="59">
        <v>43839</v>
      </c>
      <c r="D287" s="59">
        <f t="shared" si="8"/>
        <v>43839</v>
      </c>
      <c r="E287" t="b">
        <f t="shared" si="9"/>
        <v>1</v>
      </c>
      <c r="F287">
        <v>1150190022</v>
      </c>
      <c r="G287" s="59">
        <v>44200</v>
      </c>
    </row>
    <row r="288" spans="1:7" x14ac:dyDescent="0.3">
      <c r="A288" s="119">
        <v>1031187823</v>
      </c>
      <c r="B288" t="s">
        <v>7126</v>
      </c>
      <c r="C288" s="59">
        <v>44448</v>
      </c>
      <c r="D288" s="59">
        <f t="shared" si="8"/>
        <v>44448</v>
      </c>
      <c r="E288" t="b">
        <f t="shared" si="9"/>
        <v>1</v>
      </c>
      <c r="F288">
        <v>1206225376</v>
      </c>
      <c r="G288" s="59">
        <v>43645</v>
      </c>
    </row>
    <row r="289" spans="1:7" x14ac:dyDescent="0.3">
      <c r="A289" s="119">
        <v>1109423243</v>
      </c>
      <c r="B289" t="s">
        <v>7127</v>
      </c>
      <c r="C289" s="59">
        <v>43631</v>
      </c>
      <c r="D289" s="59">
        <f t="shared" si="8"/>
        <v>43631</v>
      </c>
      <c r="E289" t="b">
        <f t="shared" si="9"/>
        <v>1</v>
      </c>
      <c r="F289">
        <v>1206226100</v>
      </c>
      <c r="G289" s="59">
        <v>44011</v>
      </c>
    </row>
    <row r="290" spans="1:7" x14ac:dyDescent="0.3">
      <c r="A290" s="119">
        <v>1016752365</v>
      </c>
      <c r="B290" t="s">
        <v>7128</v>
      </c>
      <c r="C290" s="59">
        <v>44400</v>
      </c>
      <c r="D290" s="59">
        <f t="shared" si="8"/>
        <v>44400</v>
      </c>
      <c r="E290" t="b">
        <f t="shared" si="9"/>
        <v>1</v>
      </c>
      <c r="F290">
        <v>1206226627</v>
      </c>
      <c r="G290" s="59">
        <v>44182</v>
      </c>
    </row>
    <row r="291" spans="1:7" x14ac:dyDescent="0.3">
      <c r="A291" s="119">
        <v>1031188322</v>
      </c>
      <c r="B291" t="s">
        <v>7129</v>
      </c>
      <c r="C291" s="59">
        <v>44596</v>
      </c>
      <c r="D291" s="59">
        <f t="shared" si="8"/>
        <v>44596</v>
      </c>
      <c r="E291" t="b">
        <f t="shared" si="9"/>
        <v>1</v>
      </c>
      <c r="F291">
        <v>1206227830</v>
      </c>
      <c r="G291" s="59">
        <v>44593</v>
      </c>
    </row>
    <row r="292" spans="1:7" x14ac:dyDescent="0.3">
      <c r="A292" s="119">
        <v>1136912511</v>
      </c>
      <c r="B292" t="s">
        <v>7130</v>
      </c>
      <c r="C292" s="59">
        <v>44348</v>
      </c>
      <c r="D292" s="59">
        <f t="shared" si="8"/>
        <v>44348</v>
      </c>
      <c r="E292" t="b">
        <f t="shared" si="9"/>
        <v>1</v>
      </c>
      <c r="F292">
        <v>1222218723</v>
      </c>
      <c r="G292" s="59">
        <v>43171</v>
      </c>
    </row>
    <row r="293" spans="1:7" x14ac:dyDescent="0.3">
      <c r="A293" s="119">
        <v>1116084636</v>
      </c>
      <c r="B293" t="s">
        <v>7131</v>
      </c>
      <c r="C293" s="59">
        <v>44551</v>
      </c>
      <c r="D293" s="59">
        <f t="shared" si="8"/>
        <v>44551</v>
      </c>
      <c r="E293" t="b">
        <f t="shared" si="9"/>
        <v>1</v>
      </c>
      <c r="F293">
        <v>1222222647</v>
      </c>
      <c r="G293" s="59">
        <v>43683</v>
      </c>
    </row>
    <row r="294" spans="1:7" x14ac:dyDescent="0.3">
      <c r="A294" s="119">
        <v>1243859848</v>
      </c>
      <c r="B294" t="s">
        <v>7132</v>
      </c>
      <c r="C294" s="59">
        <v>44183</v>
      </c>
      <c r="D294" s="59">
        <f t="shared" si="8"/>
        <v>44183</v>
      </c>
      <c r="E294" t="b">
        <f t="shared" si="9"/>
        <v>1</v>
      </c>
      <c r="F294">
        <v>1222223375</v>
      </c>
      <c r="G294" s="59">
        <v>43808</v>
      </c>
    </row>
    <row r="295" spans="1:7" x14ac:dyDescent="0.3">
      <c r="A295" s="119">
        <v>1243860479</v>
      </c>
      <c r="B295" t="s">
        <v>7133</v>
      </c>
      <c r="C295" s="59">
        <v>44402</v>
      </c>
      <c r="D295" s="59">
        <f t="shared" si="8"/>
        <v>44402</v>
      </c>
      <c r="E295" t="b">
        <f t="shared" si="9"/>
        <v>1</v>
      </c>
      <c r="F295">
        <v>1233514448</v>
      </c>
      <c r="G295" s="59">
        <v>43278</v>
      </c>
    </row>
    <row r="296" spans="1:7" x14ac:dyDescent="0.3">
      <c r="A296" s="119">
        <v>1140937378</v>
      </c>
      <c r="B296" t="s">
        <v>7134</v>
      </c>
      <c r="C296" s="59">
        <v>43949</v>
      </c>
      <c r="D296" s="59">
        <f t="shared" si="8"/>
        <v>43949</v>
      </c>
      <c r="E296" t="b">
        <f t="shared" si="9"/>
        <v>1</v>
      </c>
      <c r="F296">
        <v>1233514915</v>
      </c>
      <c r="G296" s="59">
        <v>43304</v>
      </c>
    </row>
    <row r="297" spans="1:7" x14ac:dyDescent="0.3">
      <c r="A297" s="119">
        <v>1023048810</v>
      </c>
      <c r="B297" t="s">
        <v>7135</v>
      </c>
      <c r="C297" s="59">
        <v>44760</v>
      </c>
      <c r="D297" s="59">
        <f t="shared" si="8"/>
        <v>44760</v>
      </c>
      <c r="E297" t="b">
        <f t="shared" si="9"/>
        <v>1</v>
      </c>
      <c r="F297">
        <v>1233698686</v>
      </c>
      <c r="G297" s="59">
        <v>43667</v>
      </c>
    </row>
    <row r="298" spans="1:7" x14ac:dyDescent="0.3">
      <c r="A298" s="119">
        <v>1023048476</v>
      </c>
      <c r="B298" t="s">
        <v>7136</v>
      </c>
      <c r="C298" s="59">
        <v>44668</v>
      </c>
      <c r="D298" s="59">
        <f t="shared" si="8"/>
        <v>44668</v>
      </c>
      <c r="E298" t="b">
        <f t="shared" si="9"/>
        <v>1</v>
      </c>
      <c r="F298">
        <v>1233924826</v>
      </c>
      <c r="G298" s="59">
        <v>44662</v>
      </c>
    </row>
    <row r="299" spans="1:7" x14ac:dyDescent="0.3">
      <c r="A299" s="119">
        <v>1023045825</v>
      </c>
      <c r="B299" t="s">
        <v>7137</v>
      </c>
      <c r="C299" s="59">
        <v>44150</v>
      </c>
      <c r="D299" s="59">
        <f t="shared" si="8"/>
        <v>44150</v>
      </c>
      <c r="E299" t="b">
        <f t="shared" si="9"/>
        <v>1</v>
      </c>
      <c r="F299">
        <v>1235051447</v>
      </c>
      <c r="G299" s="59">
        <v>44272</v>
      </c>
    </row>
    <row r="300" spans="1:7" x14ac:dyDescent="0.3">
      <c r="A300" s="119">
        <v>1010252066</v>
      </c>
      <c r="B300" t="s">
        <v>7138</v>
      </c>
      <c r="C300" s="59">
        <v>44400</v>
      </c>
      <c r="D300" s="59">
        <f t="shared" si="8"/>
        <v>44400</v>
      </c>
      <c r="E300" t="b">
        <f t="shared" si="9"/>
        <v>1</v>
      </c>
      <c r="F300">
        <v>1240693955</v>
      </c>
      <c r="G300" s="59">
        <v>44216</v>
      </c>
    </row>
    <row r="301" spans="1:7" x14ac:dyDescent="0.3">
      <c r="A301" s="119">
        <v>1243860096</v>
      </c>
      <c r="B301" t="s">
        <v>7139</v>
      </c>
      <c r="C301" s="59">
        <v>44256</v>
      </c>
      <c r="D301" s="59">
        <f t="shared" si="8"/>
        <v>44256</v>
      </c>
      <c r="E301" t="b">
        <f t="shared" si="9"/>
        <v>1</v>
      </c>
      <c r="F301">
        <v>1243759568</v>
      </c>
      <c r="G301" s="59">
        <v>44218</v>
      </c>
    </row>
    <row r="302" spans="1:7" x14ac:dyDescent="0.3">
      <c r="A302" s="119">
        <v>1243859556</v>
      </c>
      <c r="B302" t="s">
        <v>7140</v>
      </c>
      <c r="C302" s="59">
        <v>44100</v>
      </c>
      <c r="D302" s="59">
        <f t="shared" si="8"/>
        <v>44100</v>
      </c>
      <c r="E302" t="b">
        <f t="shared" si="9"/>
        <v>1</v>
      </c>
      <c r="F302">
        <v>1243760535</v>
      </c>
      <c r="G302" s="59">
        <v>44369</v>
      </c>
    </row>
    <row r="303" spans="1:7" x14ac:dyDescent="0.3">
      <c r="A303" s="119">
        <v>1024612013</v>
      </c>
      <c r="B303" t="s">
        <v>7141</v>
      </c>
      <c r="C303" s="59">
        <v>44493</v>
      </c>
      <c r="D303" s="59">
        <f t="shared" si="8"/>
        <v>44493</v>
      </c>
      <c r="E303" t="b">
        <f t="shared" si="9"/>
        <v>1</v>
      </c>
      <c r="F303">
        <v>1243761335</v>
      </c>
      <c r="G303" s="59">
        <v>44450</v>
      </c>
    </row>
    <row r="304" spans="1:7" x14ac:dyDescent="0.3">
      <c r="A304" s="119">
        <v>1243761335</v>
      </c>
      <c r="B304" t="s">
        <v>7142</v>
      </c>
      <c r="C304" s="59">
        <v>44450</v>
      </c>
      <c r="D304" s="59">
        <f t="shared" si="8"/>
        <v>44450</v>
      </c>
      <c r="E304" t="b">
        <f t="shared" si="9"/>
        <v>1</v>
      </c>
      <c r="F304">
        <v>1243762294</v>
      </c>
      <c r="G304" s="59">
        <v>44594</v>
      </c>
    </row>
    <row r="305" spans="1:7" x14ac:dyDescent="0.3">
      <c r="A305" s="119">
        <v>1022939239</v>
      </c>
      <c r="B305" t="s">
        <v>7143</v>
      </c>
      <c r="C305" s="59">
        <v>38706</v>
      </c>
      <c r="D305" s="59">
        <f t="shared" si="8"/>
        <v>38706</v>
      </c>
      <c r="E305" t="b">
        <f t="shared" si="9"/>
        <v>1</v>
      </c>
      <c r="F305">
        <v>1243762304</v>
      </c>
      <c r="G305" s="59">
        <v>44594</v>
      </c>
    </row>
    <row r="306" spans="1:7" x14ac:dyDescent="0.3">
      <c r="A306" s="119">
        <v>1023048929</v>
      </c>
      <c r="B306" t="s">
        <v>7144</v>
      </c>
      <c r="C306" s="59">
        <v>44780</v>
      </c>
      <c r="D306" s="59">
        <f t="shared" si="8"/>
        <v>44780</v>
      </c>
      <c r="E306" t="b">
        <f t="shared" si="9"/>
        <v>1</v>
      </c>
      <c r="F306">
        <v>1243858043</v>
      </c>
      <c r="G306" s="59">
        <v>43773</v>
      </c>
    </row>
    <row r="307" spans="1:7" x14ac:dyDescent="0.3">
      <c r="A307" s="119">
        <v>1023048978</v>
      </c>
      <c r="B307" t="s">
        <v>7145</v>
      </c>
      <c r="C307" s="59">
        <v>44769</v>
      </c>
      <c r="D307" s="59">
        <f t="shared" si="8"/>
        <v>44769</v>
      </c>
      <c r="E307" t="b">
        <f t="shared" si="9"/>
        <v>1</v>
      </c>
      <c r="F307">
        <v>1243858393</v>
      </c>
      <c r="G307" s="59">
        <v>43931</v>
      </c>
    </row>
    <row r="308" spans="1:7" x14ac:dyDescent="0.3">
      <c r="A308" s="119">
        <v>1087218446</v>
      </c>
      <c r="B308" t="s">
        <v>7146</v>
      </c>
      <c r="C308" s="59">
        <v>44458</v>
      </c>
      <c r="D308" s="59">
        <f t="shared" si="8"/>
        <v>44458</v>
      </c>
      <c r="E308" t="b">
        <f t="shared" si="9"/>
        <v>1</v>
      </c>
      <c r="F308">
        <v>1243858572</v>
      </c>
      <c r="G308" s="59">
        <v>43898</v>
      </c>
    </row>
    <row r="309" spans="1:7" x14ac:dyDescent="0.3">
      <c r="A309" s="119">
        <v>1007101197</v>
      </c>
      <c r="B309" t="s">
        <v>7147</v>
      </c>
      <c r="C309" s="59">
        <v>37019</v>
      </c>
      <c r="D309" s="59">
        <f t="shared" si="8"/>
        <v>37019</v>
      </c>
      <c r="E309" t="b">
        <f t="shared" si="9"/>
        <v>1</v>
      </c>
      <c r="F309">
        <v>1243858756</v>
      </c>
      <c r="G309" s="59">
        <v>43992</v>
      </c>
    </row>
    <row r="310" spans="1:7" x14ac:dyDescent="0.3">
      <c r="A310" s="119">
        <v>1145429965</v>
      </c>
      <c r="B310" t="s">
        <v>7148</v>
      </c>
      <c r="C310" s="59">
        <v>44233</v>
      </c>
      <c r="D310" s="59">
        <f t="shared" si="8"/>
        <v>44233</v>
      </c>
      <c r="E310" t="b">
        <f t="shared" si="9"/>
        <v>1</v>
      </c>
      <c r="F310">
        <v>1243859093</v>
      </c>
      <c r="G310" s="59">
        <v>44011</v>
      </c>
    </row>
    <row r="311" spans="1:7" x14ac:dyDescent="0.3">
      <c r="A311" s="119">
        <v>1028675965</v>
      </c>
      <c r="B311" t="s">
        <v>7149</v>
      </c>
      <c r="C311" s="59">
        <v>44798</v>
      </c>
      <c r="D311" s="59">
        <f t="shared" si="8"/>
        <v>44798</v>
      </c>
      <c r="E311" t="b">
        <f t="shared" si="9"/>
        <v>1</v>
      </c>
      <c r="F311">
        <v>1243859248</v>
      </c>
      <c r="G311" s="59">
        <v>44042</v>
      </c>
    </row>
    <row r="312" spans="1:7" x14ac:dyDescent="0.3">
      <c r="A312" s="119">
        <v>1028675921</v>
      </c>
      <c r="B312" t="s">
        <v>7150</v>
      </c>
      <c r="C312" s="59">
        <v>44777</v>
      </c>
      <c r="D312" s="59">
        <f t="shared" si="8"/>
        <v>44777</v>
      </c>
      <c r="E312" t="b">
        <f t="shared" si="9"/>
        <v>1</v>
      </c>
      <c r="F312">
        <v>1243859299</v>
      </c>
      <c r="G312" s="59">
        <v>44043</v>
      </c>
    </row>
    <row r="313" spans="1:7" x14ac:dyDescent="0.3">
      <c r="A313" s="119">
        <v>1028675793</v>
      </c>
      <c r="B313" t="s">
        <v>7151</v>
      </c>
      <c r="C313" s="59">
        <v>44705</v>
      </c>
      <c r="D313" s="59">
        <f t="shared" si="8"/>
        <v>44705</v>
      </c>
      <c r="E313" t="b">
        <f t="shared" si="9"/>
        <v>1</v>
      </c>
      <c r="F313">
        <v>1243859333</v>
      </c>
      <c r="G313" s="59">
        <v>44073</v>
      </c>
    </row>
    <row r="314" spans="1:7" x14ac:dyDescent="0.3">
      <c r="A314" s="119">
        <v>1028673976</v>
      </c>
      <c r="B314" t="s">
        <v>7152</v>
      </c>
      <c r="C314" s="59">
        <v>43513</v>
      </c>
      <c r="D314" s="59">
        <f t="shared" si="8"/>
        <v>43148</v>
      </c>
      <c r="E314" t="b">
        <f t="shared" si="9"/>
        <v>0</v>
      </c>
      <c r="F314">
        <v>1243859369</v>
      </c>
      <c r="G314" s="59">
        <v>44077</v>
      </c>
    </row>
    <row r="315" spans="1:7" x14ac:dyDescent="0.3">
      <c r="A315" s="119">
        <v>1023989592</v>
      </c>
      <c r="B315" t="s">
        <v>7153</v>
      </c>
      <c r="C315" s="59">
        <v>44595</v>
      </c>
      <c r="D315" s="59">
        <f t="shared" si="8"/>
        <v>44595</v>
      </c>
      <c r="E315" t="b">
        <f t="shared" si="9"/>
        <v>1</v>
      </c>
      <c r="F315">
        <v>1243859420</v>
      </c>
      <c r="G315" s="59">
        <v>44067</v>
      </c>
    </row>
    <row r="316" spans="1:7" x14ac:dyDescent="0.3">
      <c r="A316" s="119">
        <v>1023045428</v>
      </c>
      <c r="B316" t="s">
        <v>7154</v>
      </c>
      <c r="C316" s="59">
        <v>44055</v>
      </c>
      <c r="D316" s="59">
        <f t="shared" si="8"/>
        <v>44055</v>
      </c>
      <c r="E316" t="b">
        <f t="shared" si="9"/>
        <v>1</v>
      </c>
      <c r="F316">
        <v>1243859489</v>
      </c>
      <c r="G316" s="59">
        <v>44095</v>
      </c>
    </row>
    <row r="317" spans="1:7" x14ac:dyDescent="0.3">
      <c r="A317" s="119">
        <v>1243859369</v>
      </c>
      <c r="B317" t="s">
        <v>7155</v>
      </c>
      <c r="C317" s="59">
        <v>44077</v>
      </c>
      <c r="D317" s="59">
        <f t="shared" si="8"/>
        <v>44077</v>
      </c>
      <c r="E317" t="b">
        <f t="shared" si="9"/>
        <v>1</v>
      </c>
      <c r="F317">
        <v>1243859520</v>
      </c>
      <c r="G317" s="59">
        <v>44082</v>
      </c>
    </row>
    <row r="318" spans="1:7" x14ac:dyDescent="0.3">
      <c r="A318" s="119">
        <v>1016751329</v>
      </c>
      <c r="B318" t="s">
        <v>7156</v>
      </c>
      <c r="C318" s="59">
        <v>44224</v>
      </c>
      <c r="D318" s="59">
        <f t="shared" si="8"/>
        <v>44224</v>
      </c>
      <c r="E318" t="b">
        <f t="shared" si="9"/>
        <v>1</v>
      </c>
      <c r="F318">
        <v>1243859556</v>
      </c>
      <c r="G318" s="59">
        <v>44100</v>
      </c>
    </row>
    <row r="319" spans="1:7" x14ac:dyDescent="0.3">
      <c r="A319" s="119">
        <v>1023985987</v>
      </c>
      <c r="B319" t="s">
        <v>7157</v>
      </c>
      <c r="C319" s="59">
        <v>43757</v>
      </c>
      <c r="D319" s="59">
        <f t="shared" si="8"/>
        <v>43757</v>
      </c>
      <c r="E319" t="b">
        <f t="shared" si="9"/>
        <v>1</v>
      </c>
      <c r="F319">
        <v>1243859568</v>
      </c>
      <c r="G319" s="59">
        <v>44119</v>
      </c>
    </row>
    <row r="320" spans="1:7" x14ac:dyDescent="0.3">
      <c r="A320" s="119">
        <v>1222222647</v>
      </c>
      <c r="B320" t="s">
        <v>7158</v>
      </c>
      <c r="C320" s="59">
        <v>43683</v>
      </c>
      <c r="D320" s="59">
        <f t="shared" si="8"/>
        <v>43683</v>
      </c>
      <c r="E320" t="b">
        <f t="shared" si="9"/>
        <v>1</v>
      </c>
      <c r="F320">
        <v>1243859848</v>
      </c>
      <c r="G320" s="59">
        <v>44183</v>
      </c>
    </row>
    <row r="321" spans="1:7" x14ac:dyDescent="0.3">
      <c r="A321" s="119">
        <v>1087214750</v>
      </c>
      <c r="B321" t="s">
        <v>7159</v>
      </c>
      <c r="C321" s="59">
        <v>43385</v>
      </c>
      <c r="D321" s="59">
        <f t="shared" si="8"/>
        <v>43385</v>
      </c>
      <c r="E321" t="b">
        <f t="shared" si="9"/>
        <v>1</v>
      </c>
      <c r="F321">
        <v>1243859893</v>
      </c>
      <c r="G321" s="59">
        <v>44184</v>
      </c>
    </row>
    <row r="322" spans="1:7" x14ac:dyDescent="0.3">
      <c r="A322" s="119">
        <v>1140939459</v>
      </c>
      <c r="B322" t="s">
        <v>7160</v>
      </c>
      <c r="C322" s="59">
        <v>44066</v>
      </c>
      <c r="D322" s="59">
        <f t="shared" si="8"/>
        <v>44066</v>
      </c>
      <c r="E322" t="b">
        <f t="shared" si="9"/>
        <v>1</v>
      </c>
      <c r="F322">
        <v>1243859943</v>
      </c>
      <c r="G322" s="59">
        <v>44224</v>
      </c>
    </row>
    <row r="323" spans="1:7" x14ac:dyDescent="0.3">
      <c r="A323" s="119">
        <v>1023894383</v>
      </c>
      <c r="B323" t="s">
        <v>7161</v>
      </c>
      <c r="C323" s="59">
        <v>38464</v>
      </c>
      <c r="D323" s="59">
        <f t="shared" ref="D323:D347" si="10">VLOOKUP(A323,F:G,2,0)</f>
        <v>38464</v>
      </c>
      <c r="E323" t="b">
        <f t="shared" ref="E323:E347" si="11">D323=C323</f>
        <v>1</v>
      </c>
      <c r="F323">
        <v>1243860015</v>
      </c>
      <c r="G323" s="59">
        <v>44246</v>
      </c>
    </row>
    <row r="324" spans="1:7" x14ac:dyDescent="0.3">
      <c r="A324" s="119">
        <v>1076019181</v>
      </c>
      <c r="B324" t="s">
        <v>7162</v>
      </c>
      <c r="C324" s="59">
        <v>35251</v>
      </c>
      <c r="D324" s="59">
        <f t="shared" si="10"/>
        <v>35251</v>
      </c>
      <c r="E324" t="b">
        <f t="shared" si="11"/>
        <v>1</v>
      </c>
      <c r="F324">
        <v>1243860045</v>
      </c>
      <c r="G324" s="59">
        <v>44112</v>
      </c>
    </row>
    <row r="325" spans="1:7" x14ac:dyDescent="0.3">
      <c r="A325" s="119">
        <v>1023048734</v>
      </c>
      <c r="B325" t="s">
        <v>7163</v>
      </c>
      <c r="C325" s="59">
        <v>44752</v>
      </c>
      <c r="D325" s="59">
        <f t="shared" si="10"/>
        <v>44752</v>
      </c>
      <c r="E325" t="b">
        <f t="shared" si="11"/>
        <v>1</v>
      </c>
      <c r="F325">
        <v>1243860096</v>
      </c>
      <c r="G325" s="59">
        <v>44256</v>
      </c>
    </row>
    <row r="326" spans="1:7" x14ac:dyDescent="0.3">
      <c r="A326" s="119">
        <v>1023048879</v>
      </c>
      <c r="B326" t="s">
        <v>7164</v>
      </c>
      <c r="C326" s="59">
        <v>44768</v>
      </c>
      <c r="D326" s="59">
        <f t="shared" si="10"/>
        <v>44768</v>
      </c>
      <c r="E326" t="b">
        <f t="shared" si="11"/>
        <v>1</v>
      </c>
      <c r="F326">
        <v>1243860477</v>
      </c>
      <c r="G326" s="59">
        <v>44393</v>
      </c>
    </row>
    <row r="327" spans="1:7" x14ac:dyDescent="0.3">
      <c r="A327" s="119">
        <v>1016749744</v>
      </c>
      <c r="B327" t="s">
        <v>7165</v>
      </c>
      <c r="C327" s="59">
        <v>43962</v>
      </c>
      <c r="D327" s="59">
        <f t="shared" si="10"/>
        <v>43962</v>
      </c>
      <c r="E327" t="b">
        <f t="shared" si="11"/>
        <v>1</v>
      </c>
      <c r="F327">
        <v>1243860479</v>
      </c>
      <c r="G327" s="59">
        <v>44402</v>
      </c>
    </row>
    <row r="328" spans="1:7" x14ac:dyDescent="0.3">
      <c r="A328" s="119">
        <v>1023990155</v>
      </c>
      <c r="B328" t="s">
        <v>7166</v>
      </c>
      <c r="C328" s="59">
        <v>44712</v>
      </c>
      <c r="D328" s="59">
        <f t="shared" si="10"/>
        <v>44712</v>
      </c>
      <c r="E328" t="b">
        <f t="shared" si="11"/>
        <v>1</v>
      </c>
      <c r="F328">
        <v>1243860582</v>
      </c>
      <c r="G328" s="59">
        <v>44431</v>
      </c>
    </row>
    <row r="329" spans="1:7" x14ac:dyDescent="0.3">
      <c r="A329" s="119">
        <v>1016744027</v>
      </c>
      <c r="B329" t="s">
        <v>7167</v>
      </c>
      <c r="C329" s="59">
        <v>43083</v>
      </c>
      <c r="D329" s="59">
        <f t="shared" si="10"/>
        <v>43083</v>
      </c>
      <c r="E329" t="b">
        <f t="shared" si="11"/>
        <v>1</v>
      </c>
      <c r="F329">
        <v>1243860608</v>
      </c>
      <c r="G329" s="59">
        <v>44424</v>
      </c>
    </row>
    <row r="330" spans="1:7" x14ac:dyDescent="0.3">
      <c r="A330" s="119">
        <v>1016743297</v>
      </c>
      <c r="B330" t="s">
        <v>7168</v>
      </c>
      <c r="C330" s="59">
        <v>42955</v>
      </c>
      <c r="D330" s="59">
        <f t="shared" si="10"/>
        <v>42955</v>
      </c>
      <c r="E330" t="b">
        <f t="shared" si="11"/>
        <v>1</v>
      </c>
      <c r="F330">
        <v>1243860756</v>
      </c>
      <c r="G330" s="59">
        <v>44521</v>
      </c>
    </row>
    <row r="331" spans="1:7" x14ac:dyDescent="0.3">
      <c r="A331" s="119">
        <v>1233514448</v>
      </c>
      <c r="B331" t="s">
        <v>7169</v>
      </c>
      <c r="C331" s="59">
        <v>43278</v>
      </c>
      <c r="D331" s="59">
        <f t="shared" si="10"/>
        <v>43278</v>
      </c>
      <c r="E331" t="b">
        <f t="shared" si="11"/>
        <v>1</v>
      </c>
      <c r="F331">
        <v>1243860817</v>
      </c>
      <c r="G331" s="59">
        <v>44536</v>
      </c>
    </row>
    <row r="332" spans="1:7" x14ac:dyDescent="0.3">
      <c r="A332" s="119">
        <v>1021696822</v>
      </c>
      <c r="B332" t="s">
        <v>5369</v>
      </c>
      <c r="C332" s="59">
        <v>44527</v>
      </c>
      <c r="D332" s="59">
        <f t="shared" si="10"/>
        <v>44527</v>
      </c>
      <c r="E332" t="b">
        <f t="shared" si="11"/>
        <v>1</v>
      </c>
      <c r="F332">
        <v>1243860849</v>
      </c>
      <c r="G332" s="59">
        <v>44557</v>
      </c>
    </row>
    <row r="333" spans="1:7" x14ac:dyDescent="0.3">
      <c r="A333" s="119">
        <v>1023046980</v>
      </c>
      <c r="B333" t="s">
        <v>7170</v>
      </c>
      <c r="C333" s="59">
        <v>44391</v>
      </c>
      <c r="D333" s="59">
        <f t="shared" si="10"/>
        <v>44391</v>
      </c>
      <c r="E333" t="b">
        <f t="shared" si="11"/>
        <v>1</v>
      </c>
      <c r="F333">
        <v>1243860881</v>
      </c>
      <c r="G333" s="59">
        <v>44568</v>
      </c>
    </row>
    <row r="334" spans="1:7" x14ac:dyDescent="0.3">
      <c r="A334" s="119">
        <v>1206226627</v>
      </c>
      <c r="B334" t="s">
        <v>7171</v>
      </c>
      <c r="C334" s="59">
        <v>44182</v>
      </c>
      <c r="D334" s="59">
        <f t="shared" si="10"/>
        <v>44182</v>
      </c>
      <c r="E334" t="b">
        <f t="shared" si="11"/>
        <v>1</v>
      </c>
      <c r="F334">
        <v>1243860929</v>
      </c>
      <c r="G334" s="59">
        <v>44595</v>
      </c>
    </row>
    <row r="335" spans="1:7" x14ac:dyDescent="0.3">
      <c r="A335" s="119">
        <v>1222223375</v>
      </c>
      <c r="B335" t="s">
        <v>7172</v>
      </c>
      <c r="C335" s="59">
        <v>43808</v>
      </c>
      <c r="D335" s="59">
        <f t="shared" si="10"/>
        <v>43808</v>
      </c>
      <c r="E335" t="b">
        <f t="shared" si="11"/>
        <v>1</v>
      </c>
      <c r="F335">
        <v>1243861023</v>
      </c>
      <c r="G335" s="59">
        <v>44652</v>
      </c>
    </row>
    <row r="336" spans="1:7" x14ac:dyDescent="0.3">
      <c r="A336" s="119">
        <v>1023046801</v>
      </c>
      <c r="B336" t="s">
        <v>7173</v>
      </c>
      <c r="C336" s="59">
        <v>44309</v>
      </c>
      <c r="D336" s="59">
        <f t="shared" si="10"/>
        <v>44309</v>
      </c>
      <c r="E336" t="b">
        <f t="shared" si="11"/>
        <v>1</v>
      </c>
      <c r="F336">
        <v>1243861036</v>
      </c>
      <c r="G336" s="59">
        <v>44651</v>
      </c>
    </row>
    <row r="337" spans="1:7" x14ac:dyDescent="0.3">
      <c r="A337" s="119">
        <v>1233924826</v>
      </c>
      <c r="B337" t="s">
        <v>7174</v>
      </c>
      <c r="C337" s="59">
        <v>44662</v>
      </c>
      <c r="D337" s="59">
        <f t="shared" si="10"/>
        <v>44662</v>
      </c>
      <c r="E337" t="b">
        <f t="shared" si="11"/>
        <v>1</v>
      </c>
      <c r="F337">
        <v>1245078145</v>
      </c>
      <c r="G337" s="59">
        <v>44124</v>
      </c>
    </row>
    <row r="338" spans="1:7" x14ac:dyDescent="0.3">
      <c r="A338" s="119">
        <v>1245079112</v>
      </c>
      <c r="B338" t="s">
        <v>7175</v>
      </c>
      <c r="C338" s="59">
        <v>44454</v>
      </c>
      <c r="D338" s="59">
        <f t="shared" si="10"/>
        <v>44454</v>
      </c>
      <c r="E338" t="b">
        <f t="shared" si="11"/>
        <v>1</v>
      </c>
      <c r="F338">
        <v>1245078680</v>
      </c>
      <c r="G338" s="59">
        <v>44306</v>
      </c>
    </row>
    <row r="339" spans="1:7" x14ac:dyDescent="0.3">
      <c r="A339" s="119">
        <v>1117558241</v>
      </c>
      <c r="B339" t="s">
        <v>7176</v>
      </c>
      <c r="C339" s="59">
        <v>44745</v>
      </c>
      <c r="D339" s="59">
        <f t="shared" si="10"/>
        <v>44745</v>
      </c>
      <c r="E339" t="b">
        <f t="shared" si="11"/>
        <v>1</v>
      </c>
      <c r="F339">
        <v>1245078722</v>
      </c>
      <c r="G339" s="59">
        <v>44326</v>
      </c>
    </row>
    <row r="340" spans="1:7" x14ac:dyDescent="0.3">
      <c r="A340" s="119">
        <v>1006666312</v>
      </c>
      <c r="B340" t="s">
        <v>7177</v>
      </c>
      <c r="C340" s="59">
        <v>37050</v>
      </c>
      <c r="D340" s="59">
        <f t="shared" si="10"/>
        <v>37050</v>
      </c>
      <c r="E340" t="b">
        <f t="shared" si="11"/>
        <v>1</v>
      </c>
      <c r="F340">
        <v>1245079112</v>
      </c>
      <c r="G340" s="59">
        <v>44454</v>
      </c>
    </row>
    <row r="341" spans="1:7" x14ac:dyDescent="0.3">
      <c r="A341" s="119">
        <v>1073386805</v>
      </c>
      <c r="B341" t="s">
        <v>7178</v>
      </c>
      <c r="C341" s="59">
        <v>44320</v>
      </c>
      <c r="D341" s="59">
        <f t="shared" si="10"/>
        <v>44320</v>
      </c>
      <c r="E341" t="b">
        <f t="shared" si="11"/>
        <v>1</v>
      </c>
      <c r="F341">
        <v>1300000542</v>
      </c>
      <c r="G341" s="59">
        <v>43846</v>
      </c>
    </row>
    <row r="342" spans="1:7" x14ac:dyDescent="0.3">
      <c r="A342" s="119">
        <v>1243763085</v>
      </c>
      <c r="B342" t="s">
        <v>7179</v>
      </c>
      <c r="C342" s="59">
        <v>44687</v>
      </c>
      <c r="D342" s="59">
        <f t="shared" si="10"/>
        <v>44687</v>
      </c>
      <c r="E342" t="b">
        <f t="shared" si="11"/>
        <v>1</v>
      </c>
      <c r="F342" t="s">
        <v>6449</v>
      </c>
      <c r="G342" s="59">
        <v>43114</v>
      </c>
    </row>
    <row r="343" spans="1:7" x14ac:dyDescent="0.3">
      <c r="A343" s="119">
        <v>1028673639</v>
      </c>
      <c r="B343" t="s">
        <v>7180</v>
      </c>
      <c r="C343" s="59">
        <v>43374</v>
      </c>
      <c r="D343" s="59">
        <f t="shared" si="10"/>
        <v>43374</v>
      </c>
      <c r="E343" t="b">
        <f t="shared" si="11"/>
        <v>1</v>
      </c>
      <c r="F343" t="s">
        <v>6446</v>
      </c>
      <c r="G343" s="59">
        <v>43557</v>
      </c>
    </row>
    <row r="344" spans="1:7" x14ac:dyDescent="0.3">
      <c r="A344" s="119">
        <v>1233514915</v>
      </c>
      <c r="B344" t="s">
        <v>7181</v>
      </c>
      <c r="C344" s="59">
        <v>43304</v>
      </c>
      <c r="D344" s="59">
        <f t="shared" si="10"/>
        <v>43304</v>
      </c>
      <c r="E344" t="b">
        <f t="shared" si="11"/>
        <v>1</v>
      </c>
      <c r="F344" t="s">
        <v>6578</v>
      </c>
      <c r="G344" s="59">
        <v>42822</v>
      </c>
    </row>
    <row r="345" spans="1:7" x14ac:dyDescent="0.3">
      <c r="A345" s="119">
        <v>1011331108</v>
      </c>
      <c r="B345" t="s">
        <v>7182</v>
      </c>
      <c r="C345" s="59">
        <v>44021</v>
      </c>
      <c r="D345" s="59">
        <f t="shared" si="10"/>
        <v>44021</v>
      </c>
      <c r="E345" t="b">
        <f t="shared" si="11"/>
        <v>1</v>
      </c>
      <c r="F345" t="s">
        <v>7185</v>
      </c>
      <c r="G345" s="59">
        <v>43054</v>
      </c>
    </row>
    <row r="346" spans="1:7" x14ac:dyDescent="0.3">
      <c r="A346" s="119">
        <v>1014485581</v>
      </c>
      <c r="B346" t="s">
        <v>7183</v>
      </c>
      <c r="C346" s="59">
        <v>43745</v>
      </c>
      <c r="D346" s="59">
        <f t="shared" si="10"/>
        <v>43745</v>
      </c>
      <c r="E346" t="b">
        <f t="shared" si="11"/>
        <v>1</v>
      </c>
    </row>
    <row r="347" spans="1:7" x14ac:dyDescent="0.3">
      <c r="A347" s="119">
        <v>1023048400</v>
      </c>
      <c r="B347" t="s">
        <v>7184</v>
      </c>
      <c r="C347" s="59">
        <v>44685</v>
      </c>
      <c r="D347" s="59">
        <f t="shared" si="10"/>
        <v>44716</v>
      </c>
      <c r="E347" t="b">
        <f t="shared" si="11"/>
        <v>0</v>
      </c>
    </row>
  </sheetData>
  <autoFilter ref="A2:G347" xr:uid="{52C22658-610D-C745-93F8-B9C2B9B96B96}"/>
  <conditionalFormatting sqref="A1:A1048576 F1:F1048576">
    <cfRule type="duplicateValues" dxfId="1" priority="1"/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4DCD-5451-4D46-AA85-0A1C33FB5205}">
  <sheetPr filterMode="1"/>
  <dimension ref="B1:J352"/>
  <sheetViews>
    <sheetView workbookViewId="0">
      <selection activeCell="E234" sqref="E234"/>
    </sheetView>
  </sheetViews>
  <sheetFormatPr baseColWidth="10" defaultRowHeight="14.4" x14ac:dyDescent="0.3"/>
  <cols>
    <col min="7" max="7" width="33.77734375" customWidth="1"/>
    <col min="9" max="9" width="10.77734375" style="59"/>
  </cols>
  <sheetData>
    <row r="1" spans="2:10" x14ac:dyDescent="0.3">
      <c r="J1" t="s">
        <v>7313</v>
      </c>
    </row>
    <row r="2" spans="2:10" hidden="1" x14ac:dyDescent="0.3">
      <c r="B2">
        <v>1013030791</v>
      </c>
      <c r="C2" s="59">
        <v>44740</v>
      </c>
      <c r="F2">
        <v>1023048716</v>
      </c>
      <c r="G2" t="s">
        <v>6868</v>
      </c>
      <c r="H2" s="59">
        <v>44750</v>
      </c>
      <c r="I2" s="59">
        <f>VLOOKUP(F2,B:D,2,0)</f>
        <v>44750</v>
      </c>
      <c r="J2" t="b">
        <f>H2=I2</f>
        <v>1</v>
      </c>
    </row>
    <row r="3" spans="2:10" hidden="1" x14ac:dyDescent="0.3">
      <c r="B3">
        <v>1023048659</v>
      </c>
      <c r="C3" s="59">
        <v>44740</v>
      </c>
      <c r="F3">
        <v>1012926906</v>
      </c>
      <c r="G3" t="s">
        <v>6869</v>
      </c>
      <c r="H3" s="59">
        <v>44070</v>
      </c>
      <c r="I3" s="59">
        <f t="shared" ref="I3:I66" si="0">VLOOKUP(F3,B:D,2,0)</f>
        <v>44070</v>
      </c>
      <c r="J3" t="b">
        <f t="shared" ref="J3:J66" si="1">H3=I3</f>
        <v>1</v>
      </c>
    </row>
    <row r="4" spans="2:10" hidden="1" x14ac:dyDescent="0.3">
      <c r="B4">
        <v>1023048697</v>
      </c>
      <c r="C4" s="59">
        <v>44724</v>
      </c>
      <c r="F4">
        <v>1023045681</v>
      </c>
      <c r="G4" t="s">
        <v>6870</v>
      </c>
      <c r="H4" s="59">
        <v>44128</v>
      </c>
      <c r="I4" s="59">
        <f t="shared" si="0"/>
        <v>44128</v>
      </c>
      <c r="J4" t="b">
        <f t="shared" si="1"/>
        <v>1</v>
      </c>
    </row>
    <row r="5" spans="2:10" hidden="1" x14ac:dyDescent="0.3">
      <c r="B5">
        <v>1023048716</v>
      </c>
      <c r="C5" s="59">
        <v>44750</v>
      </c>
      <c r="F5">
        <v>1023046490</v>
      </c>
      <c r="G5" t="s">
        <v>6871</v>
      </c>
      <c r="H5" s="59">
        <v>44278</v>
      </c>
      <c r="I5" s="59">
        <f t="shared" si="0"/>
        <v>44278</v>
      </c>
      <c r="J5" t="b">
        <f t="shared" si="1"/>
        <v>1</v>
      </c>
    </row>
    <row r="6" spans="2:10" hidden="1" x14ac:dyDescent="0.3">
      <c r="B6">
        <v>1023048734</v>
      </c>
      <c r="C6" s="59">
        <v>44752</v>
      </c>
      <c r="F6">
        <v>1023048027</v>
      </c>
      <c r="G6" t="s">
        <v>6872</v>
      </c>
      <c r="H6" s="59">
        <v>44591</v>
      </c>
      <c r="I6" s="59">
        <f t="shared" si="0"/>
        <v>44591</v>
      </c>
      <c r="J6" t="b">
        <f t="shared" si="1"/>
        <v>1</v>
      </c>
    </row>
    <row r="7" spans="2:10" hidden="1" x14ac:dyDescent="0.3">
      <c r="B7">
        <v>1023048793</v>
      </c>
      <c r="C7" s="59">
        <v>44764</v>
      </c>
      <c r="F7">
        <v>1243860756</v>
      </c>
      <c r="G7" t="s">
        <v>5368</v>
      </c>
      <c r="H7" s="59">
        <v>44521</v>
      </c>
      <c r="I7" s="59">
        <f t="shared" si="0"/>
        <v>44521</v>
      </c>
      <c r="J7" t="b">
        <f t="shared" si="1"/>
        <v>1</v>
      </c>
    </row>
    <row r="8" spans="2:10" hidden="1" x14ac:dyDescent="0.3">
      <c r="B8">
        <v>1023048810</v>
      </c>
      <c r="C8" s="59">
        <v>44760</v>
      </c>
      <c r="F8">
        <v>1023048793</v>
      </c>
      <c r="G8" t="s">
        <v>6873</v>
      </c>
      <c r="H8" s="59">
        <v>44764</v>
      </c>
      <c r="I8" s="59">
        <f t="shared" si="0"/>
        <v>44764</v>
      </c>
      <c r="J8" t="b">
        <f t="shared" si="1"/>
        <v>1</v>
      </c>
    </row>
    <row r="9" spans="2:10" hidden="1" x14ac:dyDescent="0.3">
      <c r="B9">
        <v>1023048858</v>
      </c>
      <c r="C9" s="59">
        <v>44746</v>
      </c>
      <c r="F9">
        <v>1032515264</v>
      </c>
      <c r="G9" t="s">
        <v>6874</v>
      </c>
      <c r="H9" s="59">
        <v>44699</v>
      </c>
      <c r="I9" s="59">
        <f t="shared" si="0"/>
        <v>44699</v>
      </c>
      <c r="J9" t="b">
        <f t="shared" si="1"/>
        <v>1</v>
      </c>
    </row>
    <row r="10" spans="2:10" hidden="1" x14ac:dyDescent="0.3">
      <c r="B10">
        <v>1023048879</v>
      </c>
      <c r="C10" s="59">
        <v>44768</v>
      </c>
      <c r="F10">
        <v>1033822280</v>
      </c>
      <c r="G10" t="s">
        <v>6875</v>
      </c>
      <c r="H10" s="59">
        <v>43169</v>
      </c>
      <c r="I10" s="59">
        <f t="shared" si="0"/>
        <v>43169</v>
      </c>
      <c r="J10" t="b">
        <f t="shared" si="1"/>
        <v>1</v>
      </c>
    </row>
    <row r="11" spans="2:10" hidden="1" x14ac:dyDescent="0.3">
      <c r="B11">
        <v>1023048929</v>
      </c>
      <c r="C11" s="59">
        <v>44780</v>
      </c>
      <c r="F11">
        <v>1240693955</v>
      </c>
      <c r="G11" t="s">
        <v>6876</v>
      </c>
      <c r="H11" s="59">
        <v>44216</v>
      </c>
      <c r="I11" s="59">
        <f t="shared" si="0"/>
        <v>44216</v>
      </c>
      <c r="J11" t="b">
        <f t="shared" si="1"/>
        <v>1</v>
      </c>
    </row>
    <row r="12" spans="2:10" hidden="1" x14ac:dyDescent="0.3">
      <c r="B12">
        <v>1023048955</v>
      </c>
      <c r="C12" s="59">
        <v>44776</v>
      </c>
      <c r="F12">
        <v>1243859943</v>
      </c>
      <c r="G12" t="s">
        <v>6877</v>
      </c>
      <c r="H12" s="59">
        <v>44224</v>
      </c>
      <c r="I12" s="59">
        <f t="shared" si="0"/>
        <v>44224</v>
      </c>
      <c r="J12" t="b">
        <f t="shared" si="1"/>
        <v>1</v>
      </c>
    </row>
    <row r="13" spans="2:10" hidden="1" x14ac:dyDescent="0.3">
      <c r="B13">
        <v>1023048978</v>
      </c>
      <c r="C13" s="59">
        <v>44769</v>
      </c>
      <c r="F13">
        <v>1243859248</v>
      </c>
      <c r="G13" t="s">
        <v>6878</v>
      </c>
      <c r="H13" s="59">
        <v>44042</v>
      </c>
      <c r="I13" s="59">
        <f t="shared" si="0"/>
        <v>44042</v>
      </c>
      <c r="J13" t="b">
        <f t="shared" si="1"/>
        <v>1</v>
      </c>
    </row>
    <row r="14" spans="2:10" hidden="1" x14ac:dyDescent="0.3">
      <c r="B14">
        <v>1023048984</v>
      </c>
      <c r="C14" s="59">
        <v>44777</v>
      </c>
      <c r="F14">
        <v>1023048659</v>
      </c>
      <c r="G14" t="s">
        <v>6879</v>
      </c>
      <c r="H14" s="59">
        <v>44740</v>
      </c>
      <c r="I14" s="59">
        <f t="shared" si="0"/>
        <v>44740</v>
      </c>
      <c r="J14" t="b">
        <f t="shared" si="1"/>
        <v>1</v>
      </c>
    </row>
    <row r="15" spans="2:10" hidden="1" x14ac:dyDescent="0.3">
      <c r="B15">
        <v>1023049067</v>
      </c>
      <c r="C15" s="59">
        <v>44809</v>
      </c>
      <c r="F15">
        <v>1245078722</v>
      </c>
      <c r="G15" t="s">
        <v>5535</v>
      </c>
      <c r="H15" s="59">
        <v>44326</v>
      </c>
      <c r="I15" s="59">
        <f t="shared" si="0"/>
        <v>44326</v>
      </c>
      <c r="J15" t="b">
        <f t="shared" si="1"/>
        <v>1</v>
      </c>
    </row>
    <row r="16" spans="2:10" hidden="1" x14ac:dyDescent="0.3">
      <c r="B16">
        <v>1023049104</v>
      </c>
      <c r="C16" s="59">
        <v>44813</v>
      </c>
      <c r="F16">
        <v>1016921602</v>
      </c>
      <c r="G16" t="s">
        <v>6880</v>
      </c>
      <c r="H16" s="59">
        <v>43895</v>
      </c>
      <c r="I16" s="59">
        <f t="shared" si="0"/>
        <v>43895</v>
      </c>
      <c r="J16" t="b">
        <f t="shared" si="1"/>
        <v>1</v>
      </c>
    </row>
    <row r="17" spans="2:10" hidden="1" x14ac:dyDescent="0.3">
      <c r="B17">
        <v>1023049107</v>
      </c>
      <c r="C17" s="59">
        <v>44816</v>
      </c>
      <c r="F17">
        <v>1023046494</v>
      </c>
      <c r="G17" t="s">
        <v>6881</v>
      </c>
      <c r="H17" s="59">
        <v>44244</v>
      </c>
      <c r="I17" s="59">
        <f t="shared" si="0"/>
        <v>44244</v>
      </c>
      <c r="J17" t="b">
        <f t="shared" si="1"/>
        <v>1</v>
      </c>
    </row>
    <row r="18" spans="2:10" hidden="1" x14ac:dyDescent="0.3">
      <c r="B18">
        <v>1023049140</v>
      </c>
      <c r="C18" s="59">
        <v>44820</v>
      </c>
      <c r="F18">
        <v>1023046253</v>
      </c>
      <c r="G18" t="s">
        <v>6882</v>
      </c>
      <c r="H18" s="59">
        <v>44236</v>
      </c>
      <c r="I18" s="59">
        <f t="shared" si="0"/>
        <v>44236</v>
      </c>
      <c r="J18" t="b">
        <f t="shared" si="1"/>
        <v>1</v>
      </c>
    </row>
    <row r="19" spans="2:10" hidden="1" x14ac:dyDescent="0.3">
      <c r="B19">
        <v>1023049192</v>
      </c>
      <c r="C19" s="59">
        <v>44821</v>
      </c>
      <c r="F19">
        <v>1243860477</v>
      </c>
      <c r="G19" t="s">
        <v>6883</v>
      </c>
      <c r="H19" s="59">
        <v>44393</v>
      </c>
      <c r="I19" s="59">
        <f t="shared" si="0"/>
        <v>44393</v>
      </c>
      <c r="J19" t="b">
        <f t="shared" si="1"/>
        <v>1</v>
      </c>
    </row>
    <row r="20" spans="2:10" hidden="1" x14ac:dyDescent="0.3">
      <c r="B20">
        <v>1023990310</v>
      </c>
      <c r="C20" s="59">
        <v>44736</v>
      </c>
      <c r="F20">
        <v>1016750852</v>
      </c>
      <c r="G20" t="s">
        <v>6884</v>
      </c>
      <c r="H20" s="59">
        <v>44144</v>
      </c>
      <c r="I20" s="59">
        <f t="shared" si="0"/>
        <v>44144</v>
      </c>
      <c r="J20" t="b">
        <f t="shared" si="1"/>
        <v>1</v>
      </c>
    </row>
    <row r="21" spans="2:10" hidden="1" x14ac:dyDescent="0.3">
      <c r="B21">
        <v>1023990615</v>
      </c>
      <c r="C21" s="59">
        <v>44735</v>
      </c>
      <c r="F21">
        <v>1023041908</v>
      </c>
      <c r="G21" t="s">
        <v>6885</v>
      </c>
      <c r="H21" s="59">
        <v>43366</v>
      </c>
      <c r="I21" s="59">
        <f t="shared" si="0"/>
        <v>43366</v>
      </c>
      <c r="J21" t="b">
        <f t="shared" si="1"/>
        <v>1</v>
      </c>
    </row>
    <row r="22" spans="2:10" hidden="1" x14ac:dyDescent="0.3">
      <c r="B22">
        <v>1023990627</v>
      </c>
      <c r="C22" s="59">
        <v>44744</v>
      </c>
      <c r="F22">
        <v>1023045458</v>
      </c>
      <c r="G22" t="s">
        <v>6886</v>
      </c>
      <c r="H22" s="59">
        <v>44068</v>
      </c>
      <c r="I22" s="59">
        <f t="shared" si="0"/>
        <v>44068</v>
      </c>
      <c r="J22" t="b">
        <f t="shared" si="1"/>
        <v>1</v>
      </c>
    </row>
    <row r="23" spans="2:10" hidden="1" x14ac:dyDescent="0.3">
      <c r="B23">
        <v>1023990929</v>
      </c>
      <c r="C23" s="59">
        <v>44820</v>
      </c>
      <c r="F23">
        <v>1016749017</v>
      </c>
      <c r="G23" t="s">
        <v>6887</v>
      </c>
      <c r="H23" s="59">
        <v>43895</v>
      </c>
      <c r="I23" s="59">
        <f t="shared" si="0"/>
        <v>43895</v>
      </c>
      <c r="J23" t="b">
        <f t="shared" si="1"/>
        <v>1</v>
      </c>
    </row>
    <row r="24" spans="2:10" hidden="1" x14ac:dyDescent="0.3">
      <c r="B24">
        <v>1023991107</v>
      </c>
      <c r="C24" s="59">
        <v>44849</v>
      </c>
      <c r="F24">
        <v>1031858155</v>
      </c>
      <c r="G24" t="s">
        <v>6888</v>
      </c>
      <c r="H24" s="59">
        <v>44279</v>
      </c>
      <c r="I24" s="59">
        <f t="shared" si="0"/>
        <v>44279</v>
      </c>
      <c r="J24" t="b">
        <f t="shared" si="1"/>
        <v>1</v>
      </c>
    </row>
    <row r="25" spans="2:10" hidden="1" x14ac:dyDescent="0.3">
      <c r="B25">
        <v>1028675913</v>
      </c>
      <c r="C25" s="59">
        <v>44771</v>
      </c>
      <c r="F25">
        <v>1119187596</v>
      </c>
      <c r="G25" t="s">
        <v>6889</v>
      </c>
      <c r="H25" s="59">
        <v>44038</v>
      </c>
      <c r="I25" s="59">
        <f t="shared" si="0"/>
        <v>44038</v>
      </c>
      <c r="J25" t="b">
        <f t="shared" si="1"/>
        <v>1</v>
      </c>
    </row>
    <row r="26" spans="2:10" hidden="1" x14ac:dyDescent="0.3">
      <c r="B26">
        <v>1028675921</v>
      </c>
      <c r="C26" s="59">
        <v>44777</v>
      </c>
      <c r="F26">
        <v>1140939399</v>
      </c>
      <c r="G26" t="s">
        <v>6890</v>
      </c>
      <c r="H26" s="59">
        <v>44073</v>
      </c>
      <c r="I26" s="59">
        <f t="shared" si="0"/>
        <v>44073</v>
      </c>
      <c r="J26" t="b">
        <f t="shared" si="1"/>
        <v>1</v>
      </c>
    </row>
    <row r="27" spans="2:10" hidden="1" x14ac:dyDescent="0.3">
      <c r="B27">
        <v>1028675965</v>
      </c>
      <c r="C27" s="59">
        <v>44798</v>
      </c>
      <c r="F27">
        <v>1243860045</v>
      </c>
      <c r="G27" t="s">
        <v>6891</v>
      </c>
      <c r="H27" s="59">
        <v>44112</v>
      </c>
      <c r="I27" s="59">
        <f t="shared" si="0"/>
        <v>44112</v>
      </c>
      <c r="J27" t="b">
        <f t="shared" si="1"/>
        <v>1</v>
      </c>
    </row>
    <row r="28" spans="2:10" hidden="1" x14ac:dyDescent="0.3">
      <c r="B28">
        <v>1028676088</v>
      </c>
      <c r="C28" s="59">
        <v>44850</v>
      </c>
      <c r="F28">
        <v>1023046020</v>
      </c>
      <c r="G28" t="s">
        <v>6892</v>
      </c>
      <c r="H28" s="59">
        <v>44174</v>
      </c>
      <c r="I28" s="59">
        <f t="shared" si="0"/>
        <v>44174</v>
      </c>
      <c r="J28" t="b">
        <f t="shared" si="1"/>
        <v>1</v>
      </c>
    </row>
    <row r="29" spans="2:10" hidden="1" x14ac:dyDescent="0.3">
      <c r="B29">
        <v>1031188618</v>
      </c>
      <c r="C29" s="59">
        <v>44726</v>
      </c>
      <c r="F29">
        <v>1243861083</v>
      </c>
      <c r="G29" t="s">
        <v>6893</v>
      </c>
      <c r="H29" s="59">
        <v>44700</v>
      </c>
      <c r="I29" s="59">
        <f t="shared" si="0"/>
        <v>44700</v>
      </c>
      <c r="J29" t="b">
        <f t="shared" si="1"/>
        <v>1</v>
      </c>
    </row>
    <row r="30" spans="2:10" hidden="1" x14ac:dyDescent="0.3">
      <c r="B30">
        <v>1117558241</v>
      </c>
      <c r="C30" s="59">
        <v>44745</v>
      </c>
      <c r="F30">
        <v>1243861023</v>
      </c>
      <c r="G30" t="s">
        <v>6894</v>
      </c>
      <c r="H30" s="59">
        <v>44652</v>
      </c>
      <c r="I30" s="59">
        <f t="shared" si="0"/>
        <v>44652</v>
      </c>
      <c r="J30" t="b">
        <f t="shared" si="1"/>
        <v>1</v>
      </c>
    </row>
    <row r="31" spans="2:10" hidden="1" x14ac:dyDescent="0.3">
      <c r="B31">
        <v>1243763196</v>
      </c>
      <c r="C31" s="59">
        <v>44750</v>
      </c>
      <c r="F31">
        <v>1023045269</v>
      </c>
      <c r="G31" t="s">
        <v>6895</v>
      </c>
      <c r="H31" s="59">
        <v>43872</v>
      </c>
      <c r="I31" s="59">
        <f t="shared" si="0"/>
        <v>43872</v>
      </c>
      <c r="J31" t="b">
        <f t="shared" si="1"/>
        <v>1</v>
      </c>
    </row>
    <row r="32" spans="2:10" hidden="1" x14ac:dyDescent="0.3">
      <c r="B32">
        <v>1243861239</v>
      </c>
      <c r="C32" s="59">
        <v>44796</v>
      </c>
      <c r="F32">
        <v>1243859299</v>
      </c>
      <c r="G32" t="s">
        <v>6896</v>
      </c>
      <c r="H32" s="59">
        <v>44043</v>
      </c>
      <c r="I32" s="59">
        <f t="shared" si="0"/>
        <v>44043</v>
      </c>
      <c r="J32" t="b">
        <f t="shared" si="1"/>
        <v>1</v>
      </c>
    </row>
    <row r="33" spans="2:10" hidden="1" x14ac:dyDescent="0.3">
      <c r="B33">
        <v>1245079953</v>
      </c>
      <c r="C33" s="59">
        <v>44777</v>
      </c>
      <c r="F33">
        <v>1140937336</v>
      </c>
      <c r="G33" t="s">
        <v>6897</v>
      </c>
      <c r="H33" s="59">
        <v>43946</v>
      </c>
      <c r="I33" s="59">
        <f t="shared" si="0"/>
        <v>43946</v>
      </c>
      <c r="J33" t="b">
        <f t="shared" si="1"/>
        <v>1</v>
      </c>
    </row>
    <row r="34" spans="2:10" hidden="1" x14ac:dyDescent="0.3">
      <c r="B34">
        <v>1245080145</v>
      </c>
      <c r="C34" s="59">
        <v>44850</v>
      </c>
      <c r="F34">
        <v>1021695137</v>
      </c>
      <c r="G34" t="s">
        <v>6898</v>
      </c>
      <c r="H34" s="59">
        <v>43953</v>
      </c>
      <c r="I34" s="59">
        <f t="shared" si="0"/>
        <v>43953</v>
      </c>
      <c r="J34" t="b">
        <f t="shared" si="1"/>
        <v>1</v>
      </c>
    </row>
    <row r="35" spans="2:10" hidden="1" x14ac:dyDescent="0.3">
      <c r="B35">
        <v>1000777307</v>
      </c>
      <c r="C35" s="59">
        <v>37369</v>
      </c>
      <c r="F35">
        <v>1023046352</v>
      </c>
      <c r="G35" t="s">
        <v>6899</v>
      </c>
      <c r="H35" s="59">
        <v>44241</v>
      </c>
      <c r="I35" s="59">
        <f t="shared" si="0"/>
        <v>44241</v>
      </c>
      <c r="J35" t="b">
        <f t="shared" si="1"/>
        <v>1</v>
      </c>
    </row>
    <row r="36" spans="2:10" hidden="1" x14ac:dyDescent="0.3">
      <c r="B36">
        <v>1000931826</v>
      </c>
      <c r="C36" s="59">
        <v>37138</v>
      </c>
      <c r="F36">
        <v>1243859093</v>
      </c>
      <c r="G36" t="s">
        <v>6900</v>
      </c>
      <c r="H36" s="59">
        <v>44011</v>
      </c>
      <c r="I36" s="59">
        <f t="shared" si="0"/>
        <v>44011</v>
      </c>
      <c r="J36" t="b">
        <f t="shared" si="1"/>
        <v>1</v>
      </c>
    </row>
    <row r="37" spans="2:10" hidden="1" x14ac:dyDescent="0.3">
      <c r="B37">
        <v>1003734192</v>
      </c>
      <c r="C37" s="59">
        <v>37079</v>
      </c>
      <c r="F37">
        <v>1243763196</v>
      </c>
      <c r="G37" t="s">
        <v>6901</v>
      </c>
      <c r="H37" s="59">
        <v>44750</v>
      </c>
      <c r="I37" s="59">
        <f t="shared" si="0"/>
        <v>44750</v>
      </c>
      <c r="J37" t="b">
        <f t="shared" si="1"/>
        <v>1</v>
      </c>
    </row>
    <row r="38" spans="2:10" hidden="1" x14ac:dyDescent="0.3">
      <c r="B38">
        <v>1006093564</v>
      </c>
      <c r="C38" s="59">
        <v>35141</v>
      </c>
      <c r="F38">
        <v>1023046195</v>
      </c>
      <c r="G38" t="s">
        <v>6902</v>
      </c>
      <c r="H38" s="59">
        <v>44235</v>
      </c>
      <c r="I38" s="59">
        <f t="shared" si="0"/>
        <v>44235</v>
      </c>
      <c r="J38" t="b">
        <f t="shared" si="1"/>
        <v>1</v>
      </c>
    </row>
    <row r="39" spans="2:10" hidden="1" x14ac:dyDescent="0.3">
      <c r="B39">
        <v>1006666312</v>
      </c>
      <c r="C39" s="59">
        <v>37050</v>
      </c>
      <c r="F39">
        <v>1016969726</v>
      </c>
      <c r="G39" t="s">
        <v>6903</v>
      </c>
      <c r="H39" s="59">
        <v>44104</v>
      </c>
      <c r="I39" s="59">
        <f t="shared" si="0"/>
        <v>44104</v>
      </c>
      <c r="J39" t="b">
        <f t="shared" si="1"/>
        <v>1</v>
      </c>
    </row>
    <row r="40" spans="2:10" hidden="1" x14ac:dyDescent="0.3">
      <c r="B40">
        <v>1007101197</v>
      </c>
      <c r="C40" s="59">
        <v>37019</v>
      </c>
      <c r="F40">
        <v>1243859420</v>
      </c>
      <c r="G40" t="s">
        <v>6904</v>
      </c>
      <c r="H40" s="59">
        <v>44067</v>
      </c>
      <c r="I40" s="59">
        <f t="shared" si="0"/>
        <v>44067</v>
      </c>
      <c r="J40" t="b">
        <f t="shared" si="1"/>
        <v>1</v>
      </c>
    </row>
    <row r="41" spans="2:10" hidden="1" x14ac:dyDescent="0.3">
      <c r="B41">
        <v>1010231306</v>
      </c>
      <c r="C41" s="59">
        <v>35409</v>
      </c>
      <c r="F41">
        <v>1023048142</v>
      </c>
      <c r="G41" t="s">
        <v>6905</v>
      </c>
      <c r="H41" s="59">
        <v>44652</v>
      </c>
      <c r="I41" s="59">
        <f t="shared" si="0"/>
        <v>44652</v>
      </c>
      <c r="J41" t="b">
        <f t="shared" si="1"/>
        <v>1</v>
      </c>
    </row>
    <row r="42" spans="2:10" hidden="1" x14ac:dyDescent="0.3">
      <c r="B42">
        <v>1018462996</v>
      </c>
      <c r="C42" s="59">
        <v>34244</v>
      </c>
      <c r="F42">
        <v>1023048417</v>
      </c>
      <c r="G42" t="s">
        <v>6906</v>
      </c>
      <c r="H42" s="59">
        <v>44693</v>
      </c>
      <c r="I42" s="59">
        <f t="shared" si="0"/>
        <v>44693</v>
      </c>
      <c r="J42" t="b">
        <f t="shared" si="1"/>
        <v>1</v>
      </c>
    </row>
    <row r="43" spans="2:10" hidden="1" x14ac:dyDescent="0.3">
      <c r="B43">
        <v>1020730043</v>
      </c>
      <c r="C43" s="59">
        <v>35817</v>
      </c>
      <c r="F43">
        <v>1245078680</v>
      </c>
      <c r="G43" t="s">
        <v>5536</v>
      </c>
      <c r="H43" s="59">
        <v>44306</v>
      </c>
      <c r="I43" s="59">
        <f t="shared" si="0"/>
        <v>44306</v>
      </c>
      <c r="J43" t="b">
        <f t="shared" si="1"/>
        <v>1</v>
      </c>
    </row>
    <row r="44" spans="2:10" hidden="1" x14ac:dyDescent="0.3">
      <c r="B44">
        <v>1022940608</v>
      </c>
      <c r="C44" s="59">
        <v>32190</v>
      </c>
      <c r="F44">
        <v>1023047218</v>
      </c>
      <c r="G44" t="s">
        <v>6907</v>
      </c>
      <c r="H44" s="59">
        <v>44462</v>
      </c>
      <c r="I44" s="59">
        <f t="shared" si="0"/>
        <v>44462</v>
      </c>
      <c r="J44" t="b">
        <f t="shared" si="1"/>
        <v>1</v>
      </c>
    </row>
    <row r="45" spans="2:10" hidden="1" x14ac:dyDescent="0.3">
      <c r="B45">
        <v>1023022652</v>
      </c>
      <c r="C45" s="59">
        <v>35611</v>
      </c>
      <c r="F45">
        <v>1243858572</v>
      </c>
      <c r="G45" t="s">
        <v>6908</v>
      </c>
      <c r="H45" s="59">
        <v>43898</v>
      </c>
      <c r="I45" s="59">
        <f t="shared" si="0"/>
        <v>43898</v>
      </c>
      <c r="J45" t="b">
        <f t="shared" si="1"/>
        <v>1</v>
      </c>
    </row>
    <row r="46" spans="2:10" hidden="1" x14ac:dyDescent="0.3">
      <c r="B46">
        <v>1031172814</v>
      </c>
      <c r="C46" s="59">
        <v>35728</v>
      </c>
      <c r="F46">
        <v>6042020114</v>
      </c>
      <c r="G46" t="s">
        <v>6909</v>
      </c>
      <c r="H46" s="59">
        <v>43927</v>
      </c>
      <c r="I46" s="59">
        <f t="shared" si="0"/>
        <v>43927</v>
      </c>
      <c r="J46" t="b">
        <f t="shared" si="1"/>
        <v>1</v>
      </c>
    </row>
    <row r="47" spans="2:10" hidden="1" x14ac:dyDescent="0.3">
      <c r="B47">
        <v>1032370204</v>
      </c>
      <c r="C47" s="59">
        <v>31649</v>
      </c>
      <c r="F47">
        <v>1023049107</v>
      </c>
      <c r="G47" t="s">
        <v>7289</v>
      </c>
      <c r="H47" s="59">
        <v>44816</v>
      </c>
      <c r="I47" s="59">
        <f t="shared" si="0"/>
        <v>44816</v>
      </c>
      <c r="J47" t="b">
        <f t="shared" si="1"/>
        <v>1</v>
      </c>
    </row>
    <row r="48" spans="2:10" hidden="1" x14ac:dyDescent="0.3">
      <c r="B48">
        <v>1033755043</v>
      </c>
      <c r="C48" s="59">
        <v>34050</v>
      </c>
      <c r="F48">
        <v>1023048396</v>
      </c>
      <c r="G48" t="s">
        <v>6911</v>
      </c>
      <c r="H48" s="59">
        <v>44682</v>
      </c>
      <c r="I48" s="59">
        <f t="shared" si="0"/>
        <v>44682</v>
      </c>
      <c r="J48" t="b">
        <f t="shared" si="1"/>
        <v>1</v>
      </c>
    </row>
    <row r="49" spans="2:10" hidden="1" x14ac:dyDescent="0.3">
      <c r="B49">
        <v>1076019181</v>
      </c>
      <c r="C49" s="59">
        <v>35251</v>
      </c>
      <c r="F49">
        <v>1023049067</v>
      </c>
      <c r="G49" t="s">
        <v>7290</v>
      </c>
      <c r="H49" s="59">
        <v>44809</v>
      </c>
      <c r="I49" s="59">
        <f t="shared" si="0"/>
        <v>44809</v>
      </c>
      <c r="J49" t="b">
        <f t="shared" si="1"/>
        <v>1</v>
      </c>
    </row>
    <row r="50" spans="2:10" hidden="1" x14ac:dyDescent="0.3">
      <c r="B50">
        <v>1076320839</v>
      </c>
      <c r="C50" s="59">
        <v>34229</v>
      </c>
      <c r="F50">
        <v>1022940608</v>
      </c>
      <c r="G50" t="s">
        <v>6913</v>
      </c>
      <c r="H50" s="59">
        <v>32190</v>
      </c>
      <c r="I50" s="59">
        <f t="shared" si="0"/>
        <v>32190</v>
      </c>
      <c r="J50" t="b">
        <f t="shared" si="1"/>
        <v>1</v>
      </c>
    </row>
    <row r="51" spans="2:10" hidden="1" x14ac:dyDescent="0.3">
      <c r="B51" t="s">
        <v>6496</v>
      </c>
      <c r="C51" s="59">
        <v>37952</v>
      </c>
      <c r="F51">
        <v>1243861089</v>
      </c>
      <c r="G51" t="s">
        <v>6914</v>
      </c>
      <c r="H51" s="59">
        <v>44684</v>
      </c>
      <c r="I51" s="59">
        <f t="shared" si="0"/>
        <v>44684</v>
      </c>
      <c r="J51" t="b">
        <f t="shared" si="1"/>
        <v>1</v>
      </c>
    </row>
    <row r="52" spans="2:10" hidden="1" x14ac:dyDescent="0.3">
      <c r="B52">
        <v>1022935813</v>
      </c>
      <c r="C52" s="59">
        <v>38562</v>
      </c>
      <c r="F52">
        <v>1033755043</v>
      </c>
      <c r="G52" t="s">
        <v>6915</v>
      </c>
      <c r="H52" s="59">
        <v>34050</v>
      </c>
      <c r="I52" s="59">
        <f t="shared" si="0"/>
        <v>34050</v>
      </c>
      <c r="J52" t="b">
        <f t="shared" si="1"/>
        <v>1</v>
      </c>
    </row>
    <row r="53" spans="2:10" hidden="1" x14ac:dyDescent="0.3">
      <c r="B53">
        <v>1022939239</v>
      </c>
      <c r="C53" s="59">
        <v>38706</v>
      </c>
      <c r="F53">
        <v>1023048403</v>
      </c>
      <c r="G53" t="s">
        <v>6916</v>
      </c>
      <c r="H53" s="59">
        <v>44674</v>
      </c>
      <c r="I53" s="59">
        <f t="shared" si="0"/>
        <v>44674</v>
      </c>
      <c r="J53" t="b">
        <f t="shared" si="1"/>
        <v>1</v>
      </c>
    </row>
    <row r="54" spans="2:10" hidden="1" x14ac:dyDescent="0.3">
      <c r="B54">
        <v>1045424161</v>
      </c>
      <c r="C54" s="59">
        <v>39103</v>
      </c>
      <c r="F54">
        <v>1016752849</v>
      </c>
      <c r="G54" t="s">
        <v>5386</v>
      </c>
      <c r="H54" s="59">
        <v>44459</v>
      </c>
      <c r="I54" s="59">
        <f t="shared" si="0"/>
        <v>44459</v>
      </c>
      <c r="J54" t="b">
        <f t="shared" si="1"/>
        <v>1</v>
      </c>
    </row>
    <row r="55" spans="2:10" hidden="1" x14ac:dyDescent="0.3">
      <c r="B55">
        <v>1092349873</v>
      </c>
      <c r="C55" s="59">
        <v>39097</v>
      </c>
      <c r="F55">
        <v>1023047489</v>
      </c>
      <c r="G55" t="s">
        <v>6917</v>
      </c>
      <c r="H55" s="59">
        <v>44497</v>
      </c>
      <c r="I55" s="59">
        <f t="shared" si="0"/>
        <v>44497</v>
      </c>
      <c r="J55" t="b">
        <f t="shared" si="1"/>
        <v>1</v>
      </c>
    </row>
    <row r="56" spans="2:10" hidden="1" x14ac:dyDescent="0.3">
      <c r="B56">
        <v>2092021054</v>
      </c>
      <c r="C56" s="59">
        <v>44441</v>
      </c>
      <c r="F56">
        <v>1023046387</v>
      </c>
      <c r="G56" t="s">
        <v>6918</v>
      </c>
      <c r="H56" s="59">
        <v>44683</v>
      </c>
      <c r="I56" s="59">
        <f t="shared" si="0"/>
        <v>44683</v>
      </c>
      <c r="J56" t="b">
        <f t="shared" si="1"/>
        <v>1</v>
      </c>
    </row>
    <row r="57" spans="2:10" hidden="1" x14ac:dyDescent="0.3">
      <c r="B57">
        <v>6042020114</v>
      </c>
      <c r="C57" s="59">
        <v>43927</v>
      </c>
      <c r="F57">
        <v>1013030625</v>
      </c>
      <c r="G57" t="s">
        <v>5355</v>
      </c>
      <c r="H57" s="59">
        <v>44575</v>
      </c>
      <c r="I57" s="59">
        <f t="shared" si="0"/>
        <v>44575</v>
      </c>
      <c r="J57" t="b">
        <f t="shared" si="1"/>
        <v>1</v>
      </c>
    </row>
    <row r="58" spans="2:10" hidden="1" x14ac:dyDescent="0.3">
      <c r="B58">
        <v>705202105</v>
      </c>
      <c r="C58" s="59">
        <v>44323</v>
      </c>
      <c r="F58">
        <v>1243860849</v>
      </c>
      <c r="G58" t="s">
        <v>5354</v>
      </c>
      <c r="H58" s="59">
        <v>44557</v>
      </c>
      <c r="I58" s="59">
        <f t="shared" si="0"/>
        <v>44557</v>
      </c>
      <c r="J58" t="b">
        <f t="shared" si="1"/>
        <v>1</v>
      </c>
    </row>
    <row r="59" spans="2:10" hidden="1" x14ac:dyDescent="0.3">
      <c r="B59">
        <v>11022018069</v>
      </c>
      <c r="C59" s="59">
        <v>43142</v>
      </c>
      <c r="F59">
        <v>1027544666</v>
      </c>
      <c r="G59" t="s">
        <v>5356</v>
      </c>
      <c r="H59" s="59">
        <v>44616</v>
      </c>
      <c r="I59" s="59">
        <f t="shared" si="0"/>
        <v>44616</v>
      </c>
      <c r="J59" t="b">
        <f t="shared" si="1"/>
        <v>1</v>
      </c>
    </row>
    <row r="60" spans="2:10" hidden="1" x14ac:dyDescent="0.3">
      <c r="B60">
        <v>16012018237</v>
      </c>
      <c r="C60" s="59">
        <v>43116</v>
      </c>
      <c r="F60">
        <v>1023046673</v>
      </c>
      <c r="G60" t="s">
        <v>5531</v>
      </c>
      <c r="H60" s="59">
        <v>44338</v>
      </c>
      <c r="I60" s="59">
        <f t="shared" si="0"/>
        <v>44338</v>
      </c>
      <c r="J60" t="b">
        <f t="shared" si="1"/>
        <v>1</v>
      </c>
    </row>
    <row r="61" spans="2:10" hidden="1" x14ac:dyDescent="0.3">
      <c r="B61">
        <v>22012020072</v>
      </c>
      <c r="C61" s="59">
        <v>43852</v>
      </c>
      <c r="F61">
        <v>1018519864</v>
      </c>
      <c r="G61" t="s">
        <v>6919</v>
      </c>
      <c r="H61" s="59">
        <v>44419</v>
      </c>
      <c r="I61" s="59">
        <f t="shared" si="0"/>
        <v>44419</v>
      </c>
      <c r="J61" t="b">
        <f t="shared" si="1"/>
        <v>1</v>
      </c>
    </row>
    <row r="62" spans="2:10" hidden="1" x14ac:dyDescent="0.3">
      <c r="B62">
        <v>2611201712</v>
      </c>
      <c r="C62" s="59">
        <v>43065</v>
      </c>
      <c r="F62">
        <v>1032946299</v>
      </c>
      <c r="G62" t="s">
        <v>5513</v>
      </c>
      <c r="H62" s="59">
        <v>44388</v>
      </c>
      <c r="I62" s="59">
        <f t="shared" si="0"/>
        <v>44388</v>
      </c>
      <c r="J62" t="b">
        <f t="shared" si="1"/>
        <v>1</v>
      </c>
    </row>
    <row r="63" spans="2:10" hidden="1" x14ac:dyDescent="0.3">
      <c r="B63">
        <v>5866411</v>
      </c>
      <c r="C63" s="59">
        <v>44208</v>
      </c>
      <c r="F63">
        <v>1031187767</v>
      </c>
      <c r="G63" t="s">
        <v>5514</v>
      </c>
      <c r="H63" s="59">
        <v>44397</v>
      </c>
      <c r="I63" s="59">
        <f t="shared" si="0"/>
        <v>44397</v>
      </c>
      <c r="J63" t="b">
        <f t="shared" si="1"/>
        <v>1</v>
      </c>
    </row>
    <row r="64" spans="2:10" hidden="1" x14ac:dyDescent="0.3">
      <c r="B64">
        <v>6856169</v>
      </c>
      <c r="C64" s="59">
        <v>44175</v>
      </c>
      <c r="F64">
        <v>1015197913</v>
      </c>
      <c r="G64" t="s">
        <v>6920</v>
      </c>
      <c r="H64" s="59">
        <v>44213</v>
      </c>
      <c r="I64" s="59">
        <f t="shared" si="0"/>
        <v>44213</v>
      </c>
      <c r="J64" t="b">
        <f t="shared" si="1"/>
        <v>1</v>
      </c>
    </row>
    <row r="65" spans="2:10" hidden="1" x14ac:dyDescent="0.3">
      <c r="B65">
        <v>1010250157</v>
      </c>
      <c r="C65" s="59">
        <v>43586</v>
      </c>
      <c r="F65">
        <v>1032513713</v>
      </c>
      <c r="G65" t="s">
        <v>6921</v>
      </c>
      <c r="H65" s="59">
        <v>44237</v>
      </c>
      <c r="I65" s="59">
        <f t="shared" si="0"/>
        <v>44237</v>
      </c>
      <c r="J65" t="b">
        <f t="shared" si="1"/>
        <v>1</v>
      </c>
    </row>
    <row r="66" spans="2:10" hidden="1" x14ac:dyDescent="0.3">
      <c r="B66">
        <v>1010252066</v>
      </c>
      <c r="C66" s="59">
        <v>44400</v>
      </c>
      <c r="F66">
        <v>1013156586</v>
      </c>
      <c r="G66" t="s">
        <v>6922</v>
      </c>
      <c r="H66" s="59">
        <v>44055</v>
      </c>
      <c r="I66" s="59">
        <f t="shared" si="0"/>
        <v>44055</v>
      </c>
      <c r="J66" t="b">
        <f t="shared" si="1"/>
        <v>1</v>
      </c>
    </row>
    <row r="67" spans="2:10" hidden="1" x14ac:dyDescent="0.3">
      <c r="B67">
        <v>1010252069</v>
      </c>
      <c r="C67" s="59">
        <v>44355</v>
      </c>
      <c r="F67">
        <v>1023046291</v>
      </c>
      <c r="G67" t="s">
        <v>6923</v>
      </c>
      <c r="H67" s="59">
        <v>44221</v>
      </c>
      <c r="I67" s="59">
        <f t="shared" ref="I67:I130" si="2">VLOOKUP(F67,B:D,2,0)</f>
        <v>44221</v>
      </c>
      <c r="J67" t="b">
        <f t="shared" ref="J67:J130" si="3">H67=I67</f>
        <v>1</v>
      </c>
    </row>
    <row r="68" spans="2:10" hidden="1" x14ac:dyDescent="0.3">
      <c r="B68">
        <v>1010849316</v>
      </c>
      <c r="C68" s="59">
        <v>44062</v>
      </c>
      <c r="F68">
        <v>1233698686</v>
      </c>
      <c r="G68" t="s">
        <v>6924</v>
      </c>
      <c r="H68" s="59">
        <v>43667</v>
      </c>
      <c r="I68" s="59">
        <f t="shared" si="2"/>
        <v>43667</v>
      </c>
      <c r="J68" t="b">
        <f t="shared" si="3"/>
        <v>1</v>
      </c>
    </row>
    <row r="69" spans="2:10" hidden="1" x14ac:dyDescent="0.3">
      <c r="B69">
        <v>1010850706</v>
      </c>
      <c r="C69" s="59">
        <v>44635</v>
      </c>
      <c r="F69">
        <v>1023044822</v>
      </c>
      <c r="G69" t="s">
        <v>6925</v>
      </c>
      <c r="H69" s="59">
        <v>43763</v>
      </c>
      <c r="I69" s="59">
        <f t="shared" si="2"/>
        <v>43763</v>
      </c>
      <c r="J69" t="b">
        <f t="shared" si="3"/>
        <v>1</v>
      </c>
    </row>
    <row r="70" spans="2:10" hidden="1" x14ac:dyDescent="0.3">
      <c r="B70">
        <v>1011110767</v>
      </c>
      <c r="C70" s="59">
        <v>43843</v>
      </c>
      <c r="F70">
        <v>1023046277</v>
      </c>
      <c r="G70" t="s">
        <v>6926</v>
      </c>
      <c r="H70" s="59">
        <v>44247</v>
      </c>
      <c r="I70" s="59">
        <f t="shared" si="2"/>
        <v>44247</v>
      </c>
      <c r="J70" t="b">
        <f t="shared" si="3"/>
        <v>1</v>
      </c>
    </row>
    <row r="71" spans="2:10" hidden="1" x14ac:dyDescent="0.3">
      <c r="B71">
        <v>1011259607</v>
      </c>
      <c r="C71" s="59">
        <v>44091</v>
      </c>
      <c r="F71">
        <v>1023046401</v>
      </c>
      <c r="G71" t="s">
        <v>6927</v>
      </c>
      <c r="H71" s="59">
        <v>44256</v>
      </c>
      <c r="I71" s="59">
        <f t="shared" si="2"/>
        <v>44256</v>
      </c>
      <c r="J71" t="b">
        <f t="shared" si="3"/>
        <v>1</v>
      </c>
    </row>
    <row r="72" spans="2:10" hidden="1" x14ac:dyDescent="0.3">
      <c r="B72">
        <v>1011261221</v>
      </c>
      <c r="C72" s="59">
        <v>44474</v>
      </c>
      <c r="F72">
        <v>1140937833</v>
      </c>
      <c r="G72" t="s">
        <v>6928</v>
      </c>
      <c r="H72" s="59">
        <v>43956</v>
      </c>
      <c r="I72" s="59">
        <f t="shared" si="2"/>
        <v>43956</v>
      </c>
      <c r="J72" t="b">
        <f t="shared" si="3"/>
        <v>1</v>
      </c>
    </row>
    <row r="73" spans="2:10" hidden="1" x14ac:dyDescent="0.3">
      <c r="B73">
        <v>1011331108</v>
      </c>
      <c r="C73" s="59">
        <v>44021</v>
      </c>
      <c r="F73">
        <v>1140937152</v>
      </c>
      <c r="G73" t="s">
        <v>6929</v>
      </c>
      <c r="H73" s="59">
        <v>43916</v>
      </c>
      <c r="I73" s="59">
        <f t="shared" si="2"/>
        <v>43916</v>
      </c>
      <c r="J73" t="b">
        <f t="shared" si="3"/>
        <v>1</v>
      </c>
    </row>
    <row r="74" spans="2:10" hidden="1" x14ac:dyDescent="0.3">
      <c r="B74">
        <v>1012926906</v>
      </c>
      <c r="C74" s="59">
        <v>44070</v>
      </c>
      <c r="F74">
        <v>1243860015</v>
      </c>
      <c r="G74" t="s">
        <v>6930</v>
      </c>
      <c r="H74" s="59">
        <v>44246</v>
      </c>
      <c r="I74" s="59">
        <f t="shared" si="2"/>
        <v>44246</v>
      </c>
      <c r="J74" t="b">
        <f t="shared" si="3"/>
        <v>1</v>
      </c>
    </row>
    <row r="75" spans="2:10" hidden="1" x14ac:dyDescent="0.3">
      <c r="B75">
        <v>1013030625</v>
      </c>
      <c r="C75" s="59">
        <v>44575</v>
      </c>
      <c r="F75">
        <v>1033829949</v>
      </c>
      <c r="G75" t="s">
        <v>6931</v>
      </c>
      <c r="H75" s="59">
        <v>44163</v>
      </c>
      <c r="I75" s="59">
        <f t="shared" si="2"/>
        <v>44163</v>
      </c>
      <c r="J75" t="b">
        <f t="shared" si="3"/>
        <v>1</v>
      </c>
    </row>
    <row r="76" spans="2:10" hidden="1" x14ac:dyDescent="0.3">
      <c r="B76">
        <v>1013156586</v>
      </c>
      <c r="C76" s="59">
        <v>44055</v>
      </c>
      <c r="F76">
        <v>1023044785</v>
      </c>
      <c r="G76" t="s">
        <v>6932</v>
      </c>
      <c r="H76" s="59">
        <v>43817</v>
      </c>
      <c r="I76" s="59">
        <f t="shared" si="2"/>
        <v>43817</v>
      </c>
      <c r="J76" t="b">
        <f t="shared" si="3"/>
        <v>1</v>
      </c>
    </row>
    <row r="77" spans="2:10" hidden="1" x14ac:dyDescent="0.3">
      <c r="B77">
        <v>1013363568</v>
      </c>
      <c r="C77" s="59">
        <v>43017</v>
      </c>
      <c r="F77">
        <v>1122539379</v>
      </c>
      <c r="G77" t="s">
        <v>6933</v>
      </c>
      <c r="H77" s="59">
        <v>43968</v>
      </c>
      <c r="I77" s="59">
        <f t="shared" si="2"/>
        <v>43968</v>
      </c>
      <c r="J77" t="b">
        <f t="shared" si="3"/>
        <v>1</v>
      </c>
    </row>
    <row r="78" spans="2:10" hidden="1" x14ac:dyDescent="0.3">
      <c r="B78">
        <v>1014485581</v>
      </c>
      <c r="C78" s="59">
        <v>43745</v>
      </c>
      <c r="F78">
        <v>1023046103</v>
      </c>
      <c r="G78" t="s">
        <v>6934</v>
      </c>
      <c r="H78" s="59">
        <v>44193</v>
      </c>
      <c r="I78" s="59">
        <f t="shared" si="2"/>
        <v>44193</v>
      </c>
      <c r="J78" t="b">
        <f t="shared" si="3"/>
        <v>1</v>
      </c>
    </row>
    <row r="79" spans="2:10" hidden="1" x14ac:dyDescent="0.3">
      <c r="B79">
        <v>1015197913</v>
      </c>
      <c r="C79" s="59">
        <v>44213</v>
      </c>
      <c r="F79">
        <v>1016747900</v>
      </c>
      <c r="G79" t="s">
        <v>6935</v>
      </c>
      <c r="H79" s="59">
        <v>43713</v>
      </c>
      <c r="I79" s="59">
        <f t="shared" si="2"/>
        <v>43713</v>
      </c>
      <c r="J79" t="b">
        <f t="shared" si="3"/>
        <v>1</v>
      </c>
    </row>
    <row r="80" spans="2:10" hidden="1" x14ac:dyDescent="0.3">
      <c r="B80">
        <v>1016743297</v>
      </c>
      <c r="C80" s="59">
        <v>42955</v>
      </c>
      <c r="F80">
        <v>1300000542</v>
      </c>
      <c r="G80" t="s">
        <v>6936</v>
      </c>
      <c r="H80" s="59">
        <v>43846</v>
      </c>
      <c r="I80" s="59">
        <f t="shared" si="2"/>
        <v>43846</v>
      </c>
      <c r="J80" t="b">
        <f t="shared" si="3"/>
        <v>1</v>
      </c>
    </row>
    <row r="81" spans="2:10" hidden="1" x14ac:dyDescent="0.3">
      <c r="B81">
        <v>1016744027</v>
      </c>
      <c r="C81" s="59">
        <v>43083</v>
      </c>
      <c r="F81">
        <v>1023043960</v>
      </c>
      <c r="G81" t="s">
        <v>6937</v>
      </c>
      <c r="H81" s="59">
        <v>43684</v>
      </c>
      <c r="I81" s="59">
        <f t="shared" si="2"/>
        <v>43684</v>
      </c>
      <c r="J81" t="b">
        <f t="shared" si="3"/>
        <v>1</v>
      </c>
    </row>
    <row r="82" spans="2:10" hidden="1" x14ac:dyDescent="0.3">
      <c r="B82">
        <v>1016746746</v>
      </c>
      <c r="C82" s="59">
        <v>43525</v>
      </c>
      <c r="F82">
        <v>1023988413</v>
      </c>
      <c r="G82" t="s">
        <v>5538</v>
      </c>
      <c r="H82" s="59">
        <v>44330</v>
      </c>
      <c r="I82" s="59">
        <f t="shared" si="2"/>
        <v>44330</v>
      </c>
      <c r="J82" t="b">
        <f t="shared" si="3"/>
        <v>1</v>
      </c>
    </row>
    <row r="83" spans="2:10" hidden="1" x14ac:dyDescent="0.3">
      <c r="B83">
        <v>1016747900</v>
      </c>
      <c r="C83" s="59">
        <v>43713</v>
      </c>
      <c r="F83">
        <v>1023047293</v>
      </c>
      <c r="G83" t="s">
        <v>5383</v>
      </c>
      <c r="H83" s="59">
        <v>44474</v>
      </c>
      <c r="I83" s="59">
        <f t="shared" si="2"/>
        <v>44474</v>
      </c>
      <c r="J83" t="b">
        <f t="shared" si="3"/>
        <v>1</v>
      </c>
    </row>
    <row r="84" spans="2:10" hidden="1" x14ac:dyDescent="0.3">
      <c r="B84">
        <v>1016748415</v>
      </c>
      <c r="C84" s="59">
        <v>43794</v>
      </c>
      <c r="F84">
        <v>1026309481</v>
      </c>
      <c r="G84" t="s">
        <v>6938</v>
      </c>
      <c r="H84" s="59">
        <v>44196</v>
      </c>
      <c r="I84" s="59">
        <f t="shared" si="2"/>
        <v>44196</v>
      </c>
      <c r="J84" t="b">
        <f t="shared" si="3"/>
        <v>1</v>
      </c>
    </row>
    <row r="85" spans="2:10" hidden="1" x14ac:dyDescent="0.3">
      <c r="B85">
        <v>1016749017</v>
      </c>
      <c r="C85" s="59">
        <v>43895</v>
      </c>
      <c r="F85">
        <v>1026309480</v>
      </c>
      <c r="G85" t="s">
        <v>6939</v>
      </c>
      <c r="H85" s="59">
        <v>44196</v>
      </c>
      <c r="I85" s="59">
        <f t="shared" si="2"/>
        <v>44196</v>
      </c>
      <c r="J85" t="b">
        <f t="shared" si="3"/>
        <v>1</v>
      </c>
    </row>
    <row r="86" spans="2:10" hidden="1" x14ac:dyDescent="0.3">
      <c r="B86">
        <v>1016749744</v>
      </c>
      <c r="C86" s="59">
        <v>43962</v>
      </c>
      <c r="F86">
        <v>1023022652</v>
      </c>
      <c r="G86" t="s">
        <v>6940</v>
      </c>
      <c r="H86" s="59">
        <v>35611</v>
      </c>
      <c r="I86" s="59">
        <f t="shared" si="2"/>
        <v>35611</v>
      </c>
      <c r="J86" t="b">
        <f t="shared" si="3"/>
        <v>1</v>
      </c>
    </row>
    <row r="87" spans="2:10" hidden="1" x14ac:dyDescent="0.3">
      <c r="B87">
        <v>1016750611</v>
      </c>
      <c r="C87" s="59">
        <v>44098</v>
      </c>
      <c r="F87">
        <v>1027302696</v>
      </c>
      <c r="G87" t="s">
        <v>6941</v>
      </c>
      <c r="H87" s="59">
        <v>44150</v>
      </c>
      <c r="I87" s="59">
        <f t="shared" si="2"/>
        <v>44150</v>
      </c>
      <c r="J87" t="b">
        <f t="shared" si="3"/>
        <v>1</v>
      </c>
    </row>
    <row r="88" spans="2:10" hidden="1" x14ac:dyDescent="0.3">
      <c r="B88">
        <v>1016750794</v>
      </c>
      <c r="C88" s="59">
        <v>44137</v>
      </c>
      <c r="F88">
        <v>1023048255</v>
      </c>
      <c r="G88" t="s">
        <v>6942</v>
      </c>
      <c r="H88" s="59">
        <v>44649</v>
      </c>
      <c r="I88" s="59">
        <f t="shared" si="2"/>
        <v>44649</v>
      </c>
      <c r="J88" t="b">
        <f t="shared" si="3"/>
        <v>1</v>
      </c>
    </row>
    <row r="89" spans="2:10" hidden="1" x14ac:dyDescent="0.3">
      <c r="B89">
        <v>1016750852</v>
      </c>
      <c r="C89" s="59">
        <v>44144</v>
      </c>
      <c r="F89">
        <v>1029299640</v>
      </c>
      <c r="G89" t="s">
        <v>6943</v>
      </c>
      <c r="H89" s="59">
        <v>43872</v>
      </c>
      <c r="I89" s="59">
        <f t="shared" si="2"/>
        <v>43872</v>
      </c>
      <c r="J89" t="b">
        <f t="shared" si="3"/>
        <v>1</v>
      </c>
    </row>
    <row r="90" spans="2:10" hidden="1" x14ac:dyDescent="0.3">
      <c r="B90">
        <v>1016751226</v>
      </c>
      <c r="C90" s="59">
        <v>44209</v>
      </c>
      <c r="F90">
        <v>1140939471</v>
      </c>
      <c r="G90" t="s">
        <v>6944</v>
      </c>
      <c r="H90" s="59">
        <v>44084</v>
      </c>
      <c r="I90" s="59">
        <f t="shared" si="2"/>
        <v>44084</v>
      </c>
      <c r="J90" t="b">
        <f t="shared" si="3"/>
        <v>1</v>
      </c>
    </row>
    <row r="91" spans="2:10" hidden="1" x14ac:dyDescent="0.3">
      <c r="B91">
        <v>1016751329</v>
      </c>
      <c r="C91" s="59">
        <v>44224</v>
      </c>
      <c r="F91">
        <v>1243759568</v>
      </c>
      <c r="G91" t="s">
        <v>5551</v>
      </c>
      <c r="H91" s="59">
        <v>44218</v>
      </c>
      <c r="I91" s="59">
        <f t="shared" si="2"/>
        <v>44218</v>
      </c>
      <c r="J91" t="b">
        <f t="shared" si="3"/>
        <v>1</v>
      </c>
    </row>
    <row r="92" spans="2:10" hidden="1" x14ac:dyDescent="0.3">
      <c r="B92">
        <v>1016751379</v>
      </c>
      <c r="C92" s="59">
        <v>44237</v>
      </c>
      <c r="F92">
        <v>1206227830</v>
      </c>
      <c r="G92" t="s">
        <v>5351</v>
      </c>
      <c r="H92" s="59">
        <v>44593</v>
      </c>
      <c r="I92" s="59">
        <f t="shared" si="2"/>
        <v>44593</v>
      </c>
      <c r="J92" t="b">
        <f t="shared" si="3"/>
        <v>1</v>
      </c>
    </row>
    <row r="93" spans="2:10" hidden="1" x14ac:dyDescent="0.3">
      <c r="B93">
        <v>1016751403</v>
      </c>
      <c r="C93" s="59">
        <v>44238</v>
      </c>
      <c r="F93">
        <v>1245080145</v>
      </c>
      <c r="G93" t="s">
        <v>7291</v>
      </c>
      <c r="H93" s="59">
        <v>44850</v>
      </c>
      <c r="I93" s="59">
        <f t="shared" si="2"/>
        <v>44850</v>
      </c>
      <c r="J93" t="b">
        <f t="shared" si="3"/>
        <v>1</v>
      </c>
    </row>
    <row r="94" spans="2:10" hidden="1" x14ac:dyDescent="0.3">
      <c r="B94">
        <v>1016752849</v>
      </c>
      <c r="C94" s="59">
        <v>44459</v>
      </c>
      <c r="F94">
        <v>1023049140</v>
      </c>
      <c r="G94" t="s">
        <v>7292</v>
      </c>
      <c r="H94" s="59">
        <v>44820</v>
      </c>
      <c r="I94" s="59">
        <f t="shared" si="2"/>
        <v>44820</v>
      </c>
      <c r="J94" t="b">
        <f t="shared" si="3"/>
        <v>1</v>
      </c>
    </row>
    <row r="95" spans="2:10" hidden="1" x14ac:dyDescent="0.3">
      <c r="B95">
        <v>1016753171</v>
      </c>
      <c r="C95" s="59">
        <v>44530</v>
      </c>
      <c r="F95">
        <v>1243861239</v>
      </c>
      <c r="G95" t="s">
        <v>6947</v>
      </c>
      <c r="H95" s="59">
        <v>44796</v>
      </c>
      <c r="I95" s="59">
        <f t="shared" si="2"/>
        <v>44796</v>
      </c>
      <c r="J95" t="b">
        <f t="shared" si="3"/>
        <v>1</v>
      </c>
    </row>
    <row r="96" spans="2:10" hidden="1" x14ac:dyDescent="0.3">
      <c r="B96">
        <v>1016753638</v>
      </c>
      <c r="C96" s="59">
        <v>44619</v>
      </c>
      <c r="F96">
        <v>1023990542</v>
      </c>
      <c r="G96" t="s">
        <v>6948</v>
      </c>
      <c r="H96" s="59">
        <v>44632</v>
      </c>
      <c r="I96" s="59">
        <f t="shared" si="2"/>
        <v>44632</v>
      </c>
      <c r="J96" t="b">
        <f t="shared" si="3"/>
        <v>1</v>
      </c>
    </row>
    <row r="97" spans="2:10" hidden="1" x14ac:dyDescent="0.3">
      <c r="B97">
        <v>1016921602</v>
      </c>
      <c r="C97" s="59">
        <v>43895</v>
      </c>
      <c r="F97">
        <v>1243860608</v>
      </c>
      <c r="G97" t="s">
        <v>6949</v>
      </c>
      <c r="H97" s="59">
        <v>44424</v>
      </c>
      <c r="I97" s="59">
        <f t="shared" si="2"/>
        <v>44424</v>
      </c>
      <c r="J97" t="b">
        <f t="shared" si="3"/>
        <v>1</v>
      </c>
    </row>
    <row r="98" spans="2:10" hidden="1" x14ac:dyDescent="0.3">
      <c r="B98">
        <v>1016968973</v>
      </c>
      <c r="C98" s="59">
        <v>44002</v>
      </c>
      <c r="F98">
        <v>1049663473</v>
      </c>
      <c r="G98" t="s">
        <v>6950</v>
      </c>
      <c r="H98" s="59">
        <v>44366</v>
      </c>
      <c r="I98" s="59">
        <f t="shared" si="2"/>
        <v>44366</v>
      </c>
      <c r="J98" t="b">
        <f t="shared" si="3"/>
        <v>1</v>
      </c>
    </row>
    <row r="99" spans="2:10" hidden="1" x14ac:dyDescent="0.3">
      <c r="B99">
        <v>1016969726</v>
      </c>
      <c r="C99" s="59">
        <v>44104</v>
      </c>
      <c r="F99">
        <v>1026309444</v>
      </c>
      <c r="G99" t="s">
        <v>6951</v>
      </c>
      <c r="H99" s="59">
        <v>44188</v>
      </c>
      <c r="I99" s="59">
        <f t="shared" si="2"/>
        <v>44188</v>
      </c>
      <c r="J99" t="b">
        <f t="shared" si="3"/>
        <v>1</v>
      </c>
    </row>
    <row r="100" spans="2:10" hidden="1" x14ac:dyDescent="0.3">
      <c r="B100">
        <v>1018519455</v>
      </c>
      <c r="C100" s="59">
        <v>44235</v>
      </c>
      <c r="F100">
        <v>1026309443</v>
      </c>
      <c r="G100" t="s">
        <v>6952</v>
      </c>
      <c r="H100" s="59">
        <v>44188</v>
      </c>
      <c r="I100" s="59">
        <f t="shared" si="2"/>
        <v>44188</v>
      </c>
      <c r="J100" t="b">
        <f t="shared" si="3"/>
        <v>1</v>
      </c>
    </row>
    <row r="101" spans="2:10" hidden="1" x14ac:dyDescent="0.3">
      <c r="B101">
        <v>1018519864</v>
      </c>
      <c r="C101" s="59">
        <v>44419</v>
      </c>
      <c r="F101">
        <v>1023048955</v>
      </c>
      <c r="G101" t="s">
        <v>6953</v>
      </c>
      <c r="H101" s="59">
        <v>44776</v>
      </c>
      <c r="I101" s="59">
        <f t="shared" si="2"/>
        <v>44776</v>
      </c>
      <c r="J101" t="b">
        <f t="shared" si="3"/>
        <v>1</v>
      </c>
    </row>
    <row r="102" spans="2:10" hidden="1" x14ac:dyDescent="0.3">
      <c r="B102">
        <v>1019160101</v>
      </c>
      <c r="C102" s="59">
        <v>44339</v>
      </c>
      <c r="F102">
        <v>1023048337</v>
      </c>
      <c r="G102" t="s">
        <v>6954</v>
      </c>
      <c r="H102" s="59">
        <v>44666</v>
      </c>
      <c r="I102" s="59">
        <f t="shared" si="2"/>
        <v>44666</v>
      </c>
      <c r="J102" t="b">
        <f t="shared" si="3"/>
        <v>1</v>
      </c>
    </row>
    <row r="103" spans="2:10" hidden="1" x14ac:dyDescent="0.3">
      <c r="B103">
        <v>1021319533</v>
      </c>
      <c r="C103" s="59">
        <v>44615</v>
      </c>
      <c r="F103">
        <v>1023422698</v>
      </c>
      <c r="G103" t="s">
        <v>6955</v>
      </c>
      <c r="H103" s="59">
        <v>44712</v>
      </c>
      <c r="I103" s="59">
        <f t="shared" si="2"/>
        <v>44712</v>
      </c>
      <c r="J103" t="b">
        <f t="shared" si="3"/>
        <v>1</v>
      </c>
    </row>
    <row r="104" spans="2:10" hidden="1" x14ac:dyDescent="0.3">
      <c r="B104">
        <v>1021515724</v>
      </c>
      <c r="C104" s="59">
        <v>44672</v>
      </c>
      <c r="F104">
        <v>1074161366</v>
      </c>
      <c r="G104" t="s">
        <v>6956</v>
      </c>
      <c r="H104" s="59">
        <v>44702</v>
      </c>
      <c r="I104" s="59">
        <f t="shared" si="2"/>
        <v>44702</v>
      </c>
      <c r="J104" t="b">
        <f t="shared" si="3"/>
        <v>1</v>
      </c>
    </row>
    <row r="105" spans="2:10" hidden="1" x14ac:dyDescent="0.3">
      <c r="B105">
        <v>1021694945</v>
      </c>
      <c r="C105" s="59">
        <v>43890</v>
      </c>
      <c r="F105">
        <v>1023048697</v>
      </c>
      <c r="G105" t="s">
        <v>6957</v>
      </c>
      <c r="H105" s="59">
        <v>44724</v>
      </c>
      <c r="I105" s="59">
        <f t="shared" si="2"/>
        <v>44724</v>
      </c>
      <c r="J105" t="b">
        <f t="shared" si="3"/>
        <v>1</v>
      </c>
    </row>
    <row r="106" spans="2:10" hidden="1" x14ac:dyDescent="0.3">
      <c r="B106">
        <v>1021695137</v>
      </c>
      <c r="C106" s="59">
        <v>43953</v>
      </c>
      <c r="F106">
        <v>1021319533</v>
      </c>
      <c r="G106" t="s">
        <v>6958</v>
      </c>
      <c r="H106" s="59">
        <v>44615</v>
      </c>
      <c r="I106" s="59">
        <f t="shared" si="2"/>
        <v>44615</v>
      </c>
      <c r="J106" t="b">
        <f t="shared" si="3"/>
        <v>1</v>
      </c>
    </row>
    <row r="107" spans="2:10" hidden="1" x14ac:dyDescent="0.3">
      <c r="B107">
        <v>1021696822</v>
      </c>
      <c r="C107" s="59">
        <v>44527</v>
      </c>
      <c r="F107">
        <v>1032514103</v>
      </c>
      <c r="G107" t="s">
        <v>6959</v>
      </c>
      <c r="H107" s="59">
        <v>44466</v>
      </c>
      <c r="I107" s="59">
        <f t="shared" si="2"/>
        <v>44466</v>
      </c>
      <c r="J107" t="b">
        <f t="shared" si="3"/>
        <v>1</v>
      </c>
    </row>
    <row r="108" spans="2:10" hidden="1" x14ac:dyDescent="0.3">
      <c r="B108">
        <v>1021696970</v>
      </c>
      <c r="C108" s="59">
        <v>44642</v>
      </c>
      <c r="F108">
        <v>1121975670</v>
      </c>
      <c r="G108" t="s">
        <v>6960</v>
      </c>
      <c r="H108" s="59">
        <v>44153</v>
      </c>
      <c r="I108" s="59">
        <f t="shared" si="2"/>
        <v>44153</v>
      </c>
      <c r="J108" t="b">
        <f t="shared" si="3"/>
        <v>1</v>
      </c>
    </row>
    <row r="109" spans="2:10" hidden="1" x14ac:dyDescent="0.3">
      <c r="B109">
        <v>1022451621</v>
      </c>
      <c r="C109" s="59">
        <v>44591</v>
      </c>
      <c r="F109">
        <v>1140938208</v>
      </c>
      <c r="G109" t="s">
        <v>6961</v>
      </c>
      <c r="H109" s="59">
        <v>43922</v>
      </c>
      <c r="I109" s="59">
        <f t="shared" si="2"/>
        <v>43922</v>
      </c>
      <c r="J109" t="b">
        <f t="shared" si="3"/>
        <v>1</v>
      </c>
    </row>
    <row r="110" spans="2:10" hidden="1" x14ac:dyDescent="0.3">
      <c r="B110">
        <v>1023041247</v>
      </c>
      <c r="C110" s="59">
        <v>43255</v>
      </c>
      <c r="F110">
        <v>1023045131</v>
      </c>
      <c r="G110" t="s">
        <v>6962</v>
      </c>
      <c r="H110" s="59">
        <v>43846</v>
      </c>
      <c r="I110" s="59">
        <f t="shared" si="2"/>
        <v>43846</v>
      </c>
      <c r="J110" t="b">
        <f t="shared" si="3"/>
        <v>1</v>
      </c>
    </row>
    <row r="111" spans="2:10" hidden="1" x14ac:dyDescent="0.3">
      <c r="B111">
        <v>1023041908</v>
      </c>
      <c r="C111" s="59">
        <v>43366</v>
      </c>
      <c r="F111">
        <v>1023045915</v>
      </c>
      <c r="G111" t="s">
        <v>6963</v>
      </c>
      <c r="H111" s="59">
        <v>44144</v>
      </c>
      <c r="I111" s="59">
        <f t="shared" si="2"/>
        <v>44144</v>
      </c>
      <c r="J111" t="b">
        <f t="shared" si="3"/>
        <v>1</v>
      </c>
    </row>
    <row r="112" spans="2:10" hidden="1" x14ac:dyDescent="0.3">
      <c r="B112">
        <v>1023042724</v>
      </c>
      <c r="C112" s="59">
        <v>43499</v>
      </c>
      <c r="F112">
        <v>1023046429</v>
      </c>
      <c r="G112" t="s">
        <v>6964</v>
      </c>
      <c r="H112" s="59">
        <v>44252</v>
      </c>
      <c r="I112" s="59">
        <f t="shared" si="2"/>
        <v>44252</v>
      </c>
      <c r="J112" t="b">
        <f t="shared" si="3"/>
        <v>1</v>
      </c>
    </row>
    <row r="113" spans="2:10" hidden="1" x14ac:dyDescent="0.3">
      <c r="B113">
        <v>1023043525</v>
      </c>
      <c r="C113" s="59">
        <v>43617</v>
      </c>
      <c r="F113">
        <v>1010252069</v>
      </c>
      <c r="G113" t="s">
        <v>6965</v>
      </c>
      <c r="H113" s="59">
        <v>44355</v>
      </c>
      <c r="I113" s="59">
        <f t="shared" si="2"/>
        <v>44355</v>
      </c>
      <c r="J113" t="b">
        <f t="shared" si="3"/>
        <v>1</v>
      </c>
    </row>
    <row r="114" spans="2:10" hidden="1" x14ac:dyDescent="0.3">
      <c r="B114">
        <v>1023043960</v>
      </c>
      <c r="C114" s="59">
        <v>43684</v>
      </c>
      <c r="F114">
        <v>1243858756</v>
      </c>
      <c r="G114" t="s">
        <v>6966</v>
      </c>
      <c r="H114" s="59">
        <v>43992</v>
      </c>
      <c r="I114" s="59">
        <f t="shared" si="2"/>
        <v>43992</v>
      </c>
      <c r="J114" t="b">
        <f t="shared" si="3"/>
        <v>1</v>
      </c>
    </row>
    <row r="115" spans="2:10" hidden="1" x14ac:dyDescent="0.3">
      <c r="B115">
        <v>1023043961</v>
      </c>
      <c r="C115" s="59">
        <v>43684</v>
      </c>
      <c r="F115">
        <v>1243859520</v>
      </c>
      <c r="G115" t="s">
        <v>6967</v>
      </c>
      <c r="H115" s="59">
        <v>44082</v>
      </c>
      <c r="I115" s="59">
        <f t="shared" si="2"/>
        <v>44082</v>
      </c>
      <c r="J115" t="b">
        <f t="shared" si="3"/>
        <v>1</v>
      </c>
    </row>
    <row r="116" spans="2:10" hidden="1" x14ac:dyDescent="0.3">
      <c r="B116">
        <v>1023043988</v>
      </c>
      <c r="C116" s="59">
        <v>43690</v>
      </c>
      <c r="F116">
        <v>1010250157</v>
      </c>
      <c r="G116" t="s">
        <v>6968</v>
      </c>
      <c r="H116" s="59">
        <v>43586</v>
      </c>
      <c r="I116" s="59">
        <f t="shared" si="2"/>
        <v>43586</v>
      </c>
      <c r="J116" t="b">
        <f t="shared" si="3"/>
        <v>1</v>
      </c>
    </row>
    <row r="117" spans="2:10" hidden="1" x14ac:dyDescent="0.3">
      <c r="B117">
        <v>1023044204</v>
      </c>
      <c r="C117" s="59">
        <v>43715</v>
      </c>
      <c r="F117">
        <v>1023047348</v>
      </c>
      <c r="G117" t="s">
        <v>5389</v>
      </c>
      <c r="H117" s="59">
        <v>44456</v>
      </c>
      <c r="I117" s="59">
        <f t="shared" si="2"/>
        <v>44456</v>
      </c>
      <c r="J117" t="b">
        <f t="shared" si="3"/>
        <v>1</v>
      </c>
    </row>
    <row r="118" spans="2:10" hidden="1" x14ac:dyDescent="0.3">
      <c r="B118">
        <v>1023044785</v>
      </c>
      <c r="C118" s="59">
        <v>43817</v>
      </c>
      <c r="F118">
        <v>1026310144</v>
      </c>
      <c r="G118" t="s">
        <v>5381</v>
      </c>
      <c r="H118" s="59">
        <v>44464</v>
      </c>
      <c r="I118" s="59">
        <f t="shared" si="2"/>
        <v>44464</v>
      </c>
      <c r="J118" t="b">
        <f t="shared" si="3"/>
        <v>1</v>
      </c>
    </row>
    <row r="119" spans="2:10" hidden="1" x14ac:dyDescent="0.3">
      <c r="B119">
        <v>1023044822</v>
      </c>
      <c r="C119" s="59">
        <v>43763</v>
      </c>
      <c r="F119">
        <v>1150190022</v>
      </c>
      <c r="G119" t="s">
        <v>6969</v>
      </c>
      <c r="H119" s="59">
        <v>44200</v>
      </c>
      <c r="I119" s="59">
        <f t="shared" si="2"/>
        <v>44200</v>
      </c>
      <c r="J119" t="b">
        <f t="shared" si="3"/>
        <v>1</v>
      </c>
    </row>
    <row r="120" spans="2:10" hidden="1" x14ac:dyDescent="0.3">
      <c r="B120">
        <v>1023045008</v>
      </c>
      <c r="C120" s="59">
        <v>43771</v>
      </c>
      <c r="F120">
        <v>1048945559</v>
      </c>
      <c r="G120" t="s">
        <v>7293</v>
      </c>
      <c r="H120" s="59">
        <v>44422</v>
      </c>
      <c r="I120" s="59">
        <f t="shared" si="2"/>
        <v>44422</v>
      </c>
      <c r="J120" t="b">
        <f t="shared" si="3"/>
        <v>1</v>
      </c>
    </row>
    <row r="121" spans="2:10" hidden="1" x14ac:dyDescent="0.3">
      <c r="B121">
        <v>1023045054</v>
      </c>
      <c r="C121" s="59">
        <v>43839</v>
      </c>
      <c r="F121">
        <v>1026603423</v>
      </c>
      <c r="G121" t="s">
        <v>5528</v>
      </c>
      <c r="H121" s="59">
        <v>44343</v>
      </c>
      <c r="I121" s="59">
        <f t="shared" si="2"/>
        <v>44343</v>
      </c>
      <c r="J121" t="b">
        <f t="shared" si="3"/>
        <v>1</v>
      </c>
    </row>
    <row r="122" spans="2:10" hidden="1" x14ac:dyDescent="0.3">
      <c r="B122">
        <v>1023045131</v>
      </c>
      <c r="C122" s="59">
        <v>43846</v>
      </c>
      <c r="F122">
        <v>1023045870</v>
      </c>
      <c r="G122" t="s">
        <v>6971</v>
      </c>
      <c r="H122" s="59">
        <v>44132</v>
      </c>
      <c r="I122" s="59">
        <f t="shared" si="2"/>
        <v>44132</v>
      </c>
      <c r="J122" t="b">
        <f t="shared" si="3"/>
        <v>1</v>
      </c>
    </row>
    <row r="123" spans="2:10" hidden="1" x14ac:dyDescent="0.3">
      <c r="B123">
        <v>1023045269</v>
      </c>
      <c r="C123" s="59">
        <v>43872</v>
      </c>
      <c r="F123">
        <v>1023047163</v>
      </c>
      <c r="G123" t="s">
        <v>5507</v>
      </c>
      <c r="H123" s="59">
        <v>44432</v>
      </c>
      <c r="I123" s="59">
        <f t="shared" si="2"/>
        <v>44432</v>
      </c>
      <c r="J123" t="b">
        <f t="shared" si="3"/>
        <v>1</v>
      </c>
    </row>
    <row r="124" spans="2:10" hidden="1" x14ac:dyDescent="0.3">
      <c r="B124">
        <v>1023045428</v>
      </c>
      <c r="C124" s="59">
        <v>44055</v>
      </c>
      <c r="F124">
        <v>1245078348</v>
      </c>
      <c r="G124" t="s">
        <v>7294</v>
      </c>
      <c r="H124" s="59">
        <v>44185</v>
      </c>
      <c r="I124" s="59">
        <f t="shared" si="2"/>
        <v>44172</v>
      </c>
      <c r="J124" t="b">
        <f t="shared" si="3"/>
        <v>0</v>
      </c>
    </row>
    <row r="125" spans="2:10" hidden="1" x14ac:dyDescent="0.3">
      <c r="B125">
        <v>1023045458</v>
      </c>
      <c r="C125" s="59">
        <v>44068</v>
      </c>
      <c r="F125">
        <v>1016753638</v>
      </c>
      <c r="G125" t="s">
        <v>6973</v>
      </c>
      <c r="H125" s="59">
        <v>44619</v>
      </c>
      <c r="I125" s="59">
        <f t="shared" si="2"/>
        <v>44619</v>
      </c>
      <c r="J125" t="b">
        <f t="shared" si="3"/>
        <v>1</v>
      </c>
    </row>
    <row r="126" spans="2:10" hidden="1" x14ac:dyDescent="0.3">
      <c r="B126">
        <v>1023045681</v>
      </c>
      <c r="C126" s="59">
        <v>44128</v>
      </c>
      <c r="F126">
        <v>1243861036</v>
      </c>
      <c r="G126" t="s">
        <v>6974</v>
      </c>
      <c r="H126" s="59">
        <v>44651</v>
      </c>
      <c r="I126" s="59">
        <f t="shared" si="2"/>
        <v>44651</v>
      </c>
      <c r="J126" t="b">
        <f t="shared" si="3"/>
        <v>1</v>
      </c>
    </row>
    <row r="127" spans="2:10" hidden="1" x14ac:dyDescent="0.3">
      <c r="B127">
        <v>1023045733</v>
      </c>
      <c r="C127" s="59">
        <v>44130</v>
      </c>
      <c r="F127">
        <v>1023047998</v>
      </c>
      <c r="G127" t="s">
        <v>6975</v>
      </c>
      <c r="H127" s="59">
        <v>44617</v>
      </c>
      <c r="I127" s="59">
        <f t="shared" si="2"/>
        <v>44617</v>
      </c>
      <c r="J127" t="b">
        <f t="shared" si="3"/>
        <v>1</v>
      </c>
    </row>
    <row r="128" spans="2:10" hidden="1" x14ac:dyDescent="0.3">
      <c r="B128">
        <v>1023045790</v>
      </c>
      <c r="C128" s="59">
        <v>44152</v>
      </c>
      <c r="F128">
        <v>1023047672</v>
      </c>
      <c r="G128" t="s">
        <v>5370</v>
      </c>
      <c r="H128" s="59">
        <v>44559</v>
      </c>
      <c r="I128" s="59">
        <f t="shared" si="2"/>
        <v>44559</v>
      </c>
      <c r="J128" t="b">
        <f t="shared" si="3"/>
        <v>1</v>
      </c>
    </row>
    <row r="129" spans="2:10" hidden="1" x14ac:dyDescent="0.3">
      <c r="B129">
        <v>1023045825</v>
      </c>
      <c r="C129" s="59">
        <v>44150</v>
      </c>
      <c r="F129">
        <v>1022451621</v>
      </c>
      <c r="G129" t="s">
        <v>6976</v>
      </c>
      <c r="H129" s="59">
        <v>44591</v>
      </c>
      <c r="I129" s="59">
        <f t="shared" si="2"/>
        <v>44591</v>
      </c>
      <c r="J129" t="b">
        <f t="shared" si="3"/>
        <v>1</v>
      </c>
    </row>
    <row r="130" spans="2:10" hidden="1" x14ac:dyDescent="0.3">
      <c r="B130">
        <v>1023045860</v>
      </c>
      <c r="C130" s="59">
        <v>44159</v>
      </c>
      <c r="F130">
        <v>1023047935</v>
      </c>
      <c r="G130" t="s">
        <v>5350</v>
      </c>
      <c r="H130" s="59">
        <v>44574</v>
      </c>
      <c r="I130" s="59">
        <f t="shared" si="2"/>
        <v>44574</v>
      </c>
      <c r="J130" t="b">
        <f t="shared" si="3"/>
        <v>1</v>
      </c>
    </row>
    <row r="131" spans="2:10" hidden="1" x14ac:dyDescent="0.3">
      <c r="B131">
        <v>1023045870</v>
      </c>
      <c r="C131" s="59">
        <v>44132</v>
      </c>
      <c r="F131">
        <v>1011261221</v>
      </c>
      <c r="G131" t="s">
        <v>5382</v>
      </c>
      <c r="H131" s="59">
        <v>44474</v>
      </c>
      <c r="I131" s="59">
        <f t="shared" ref="I131:I194" si="4">VLOOKUP(F131,B:D,2,0)</f>
        <v>44474</v>
      </c>
      <c r="J131" t="b">
        <f t="shared" ref="J131:J194" si="5">H131=I131</f>
        <v>1</v>
      </c>
    </row>
    <row r="132" spans="2:10" hidden="1" x14ac:dyDescent="0.3">
      <c r="B132">
        <v>1023045906</v>
      </c>
      <c r="C132" s="59">
        <v>44154</v>
      </c>
      <c r="F132">
        <v>1023047101</v>
      </c>
      <c r="G132" t="s">
        <v>5506</v>
      </c>
      <c r="H132" s="59">
        <v>44435</v>
      </c>
      <c r="I132" s="59">
        <f t="shared" si="4"/>
        <v>44435</v>
      </c>
      <c r="J132" t="b">
        <f t="shared" si="5"/>
        <v>1</v>
      </c>
    </row>
    <row r="133" spans="2:10" hidden="1" x14ac:dyDescent="0.3">
      <c r="B133">
        <v>1023045915</v>
      </c>
      <c r="C133" s="59">
        <v>44144</v>
      </c>
      <c r="F133">
        <v>1023046416</v>
      </c>
      <c r="G133" t="s">
        <v>5544</v>
      </c>
      <c r="H133" s="59">
        <v>44273</v>
      </c>
      <c r="I133" s="59">
        <f t="shared" si="4"/>
        <v>44273</v>
      </c>
      <c r="J133" t="b">
        <f t="shared" si="5"/>
        <v>1</v>
      </c>
    </row>
    <row r="134" spans="2:10" hidden="1" x14ac:dyDescent="0.3">
      <c r="B134">
        <v>1023045953</v>
      </c>
      <c r="C134" s="59">
        <v>44160</v>
      </c>
      <c r="F134">
        <v>1023046885</v>
      </c>
      <c r="G134" t="s">
        <v>5522</v>
      </c>
      <c r="H134" s="59">
        <v>44384</v>
      </c>
      <c r="I134" s="59">
        <f t="shared" si="4"/>
        <v>44384</v>
      </c>
      <c r="J134" t="b">
        <f t="shared" si="5"/>
        <v>1</v>
      </c>
    </row>
    <row r="135" spans="2:10" hidden="1" x14ac:dyDescent="0.3">
      <c r="B135">
        <v>1023046020</v>
      </c>
      <c r="C135" s="59">
        <v>44174</v>
      </c>
      <c r="F135">
        <v>1023043961</v>
      </c>
      <c r="G135" t="s">
        <v>6977</v>
      </c>
      <c r="H135" s="59">
        <v>43684</v>
      </c>
      <c r="I135" s="59">
        <f t="shared" si="4"/>
        <v>43684</v>
      </c>
      <c r="J135" t="b">
        <f t="shared" si="5"/>
        <v>1</v>
      </c>
    </row>
    <row r="136" spans="2:10" hidden="1" x14ac:dyDescent="0.3">
      <c r="B136">
        <v>1023046103</v>
      </c>
      <c r="C136" s="59">
        <v>44193</v>
      </c>
      <c r="F136">
        <v>1243859333</v>
      </c>
      <c r="G136" t="s">
        <v>6978</v>
      </c>
      <c r="H136" s="59">
        <v>44073</v>
      </c>
      <c r="I136" s="59">
        <f t="shared" si="4"/>
        <v>44073</v>
      </c>
      <c r="J136" t="b">
        <f t="shared" si="5"/>
        <v>1</v>
      </c>
    </row>
    <row r="137" spans="2:10" hidden="1" x14ac:dyDescent="0.3">
      <c r="B137">
        <v>1023046119</v>
      </c>
      <c r="C137" s="59">
        <v>44173</v>
      </c>
      <c r="F137">
        <v>1122541025</v>
      </c>
      <c r="G137" t="s">
        <v>6979</v>
      </c>
      <c r="H137" s="59">
        <v>44293</v>
      </c>
      <c r="I137" s="59">
        <f t="shared" si="4"/>
        <v>44293</v>
      </c>
      <c r="J137" t="b">
        <f t="shared" si="5"/>
        <v>1</v>
      </c>
    </row>
    <row r="138" spans="2:10" hidden="1" x14ac:dyDescent="0.3">
      <c r="B138">
        <v>1023046195</v>
      </c>
      <c r="C138" s="59">
        <v>44235</v>
      </c>
      <c r="F138">
        <v>1116557589</v>
      </c>
      <c r="G138" t="s">
        <v>5537</v>
      </c>
      <c r="H138" s="59">
        <v>44325</v>
      </c>
      <c r="I138" s="59">
        <f t="shared" si="4"/>
        <v>44325</v>
      </c>
      <c r="J138" t="b">
        <f t="shared" si="5"/>
        <v>1</v>
      </c>
    </row>
    <row r="139" spans="2:10" hidden="1" x14ac:dyDescent="0.3">
      <c r="B139">
        <v>1023046253</v>
      </c>
      <c r="C139" s="59">
        <v>44236</v>
      </c>
      <c r="F139">
        <v>1023046833</v>
      </c>
      <c r="G139" t="s">
        <v>5533</v>
      </c>
      <c r="H139" s="59">
        <v>44345</v>
      </c>
      <c r="I139" s="59">
        <f t="shared" si="4"/>
        <v>44345</v>
      </c>
      <c r="J139" t="b">
        <f t="shared" si="5"/>
        <v>1</v>
      </c>
    </row>
    <row r="140" spans="2:10" hidden="1" x14ac:dyDescent="0.3">
      <c r="B140">
        <v>1023046277</v>
      </c>
      <c r="C140" s="59">
        <v>44247</v>
      </c>
      <c r="F140">
        <v>1082161099</v>
      </c>
      <c r="G140" t="s">
        <v>6980</v>
      </c>
      <c r="H140" s="59">
        <v>44000</v>
      </c>
      <c r="I140" s="59">
        <f t="shared" si="4"/>
        <v>44000</v>
      </c>
      <c r="J140" t="b">
        <f t="shared" si="5"/>
        <v>1</v>
      </c>
    </row>
    <row r="141" spans="2:10" hidden="1" x14ac:dyDescent="0.3">
      <c r="B141">
        <v>1023046291</v>
      </c>
      <c r="C141" s="59">
        <v>44221</v>
      </c>
      <c r="F141">
        <v>1023046763</v>
      </c>
      <c r="G141" t="s">
        <v>6981</v>
      </c>
      <c r="H141" s="59">
        <v>44270</v>
      </c>
      <c r="I141" s="59">
        <f t="shared" si="4"/>
        <v>44270</v>
      </c>
      <c r="J141" t="b">
        <f t="shared" si="5"/>
        <v>1</v>
      </c>
    </row>
    <row r="142" spans="2:10" hidden="1" x14ac:dyDescent="0.3">
      <c r="B142">
        <v>1023046352</v>
      </c>
      <c r="C142" s="59">
        <v>44241</v>
      </c>
      <c r="F142">
        <v>1021696970</v>
      </c>
      <c r="G142" t="s">
        <v>6982</v>
      </c>
      <c r="H142" s="59">
        <v>44642</v>
      </c>
      <c r="I142" s="59">
        <f t="shared" si="4"/>
        <v>44642</v>
      </c>
      <c r="J142" t="b">
        <f t="shared" si="5"/>
        <v>1</v>
      </c>
    </row>
    <row r="143" spans="2:10" hidden="1" x14ac:dyDescent="0.3">
      <c r="B143">
        <v>1023046387</v>
      </c>
      <c r="C143" s="59">
        <v>44683</v>
      </c>
      <c r="F143">
        <v>1033830288</v>
      </c>
      <c r="G143" t="s">
        <v>6983</v>
      </c>
      <c r="H143" s="59">
        <v>44400</v>
      </c>
      <c r="I143" s="59">
        <f t="shared" si="4"/>
        <v>44400</v>
      </c>
      <c r="J143" t="b">
        <f t="shared" si="5"/>
        <v>1</v>
      </c>
    </row>
    <row r="144" spans="2:10" hidden="1" x14ac:dyDescent="0.3">
      <c r="B144">
        <v>1023046401</v>
      </c>
      <c r="C144" s="59">
        <v>44256</v>
      </c>
      <c r="F144">
        <v>1028675820</v>
      </c>
      <c r="G144" t="s">
        <v>6984</v>
      </c>
      <c r="H144" s="59">
        <v>44718</v>
      </c>
      <c r="I144" s="59">
        <f t="shared" si="4"/>
        <v>44718</v>
      </c>
      <c r="J144" t="b">
        <f t="shared" si="5"/>
        <v>1</v>
      </c>
    </row>
    <row r="145" spans="2:10" hidden="1" x14ac:dyDescent="0.3">
      <c r="B145">
        <v>1023046416</v>
      </c>
      <c r="C145" s="59">
        <v>44273</v>
      </c>
      <c r="F145">
        <v>1023047812</v>
      </c>
      <c r="G145" t="s">
        <v>5430</v>
      </c>
      <c r="H145" s="59">
        <v>44578</v>
      </c>
      <c r="I145" s="59">
        <f t="shared" si="4"/>
        <v>44578</v>
      </c>
      <c r="J145" t="b">
        <f t="shared" si="5"/>
        <v>1</v>
      </c>
    </row>
    <row r="146" spans="2:10" hidden="1" x14ac:dyDescent="0.3">
      <c r="B146">
        <v>1023046429</v>
      </c>
      <c r="C146" s="59">
        <v>44252</v>
      </c>
      <c r="F146">
        <v>1021515724</v>
      </c>
      <c r="G146" t="s">
        <v>6985</v>
      </c>
      <c r="H146" s="59">
        <v>44672</v>
      </c>
      <c r="I146" s="59">
        <f t="shared" si="4"/>
        <v>44672</v>
      </c>
      <c r="J146" t="b">
        <f t="shared" si="5"/>
        <v>1</v>
      </c>
    </row>
    <row r="147" spans="2:10" hidden="1" x14ac:dyDescent="0.3">
      <c r="B147">
        <v>1023046490</v>
      </c>
      <c r="C147" s="59">
        <v>44278</v>
      </c>
      <c r="F147">
        <v>1243762294</v>
      </c>
      <c r="G147" t="s">
        <v>5426</v>
      </c>
      <c r="H147" s="59">
        <v>44594</v>
      </c>
      <c r="I147" s="59">
        <f t="shared" si="4"/>
        <v>44594</v>
      </c>
      <c r="J147" t="b">
        <f t="shared" si="5"/>
        <v>1</v>
      </c>
    </row>
    <row r="148" spans="2:10" hidden="1" x14ac:dyDescent="0.3">
      <c r="B148">
        <v>1023046494</v>
      </c>
      <c r="C148" s="59">
        <v>44244</v>
      </c>
      <c r="F148">
        <v>1023047162</v>
      </c>
      <c r="G148" t="s">
        <v>6986</v>
      </c>
      <c r="H148" s="59">
        <v>44435</v>
      </c>
      <c r="I148" s="59">
        <f t="shared" si="4"/>
        <v>44435</v>
      </c>
      <c r="J148" t="b">
        <f t="shared" si="5"/>
        <v>1</v>
      </c>
    </row>
    <row r="149" spans="2:10" hidden="1" x14ac:dyDescent="0.3">
      <c r="B149">
        <v>1023046500</v>
      </c>
      <c r="C149" s="59">
        <v>44280</v>
      </c>
      <c r="F149">
        <v>1243860582</v>
      </c>
      <c r="G149" t="s">
        <v>6987</v>
      </c>
      <c r="H149" s="59">
        <v>44431</v>
      </c>
      <c r="I149" s="59">
        <f t="shared" si="4"/>
        <v>44431</v>
      </c>
      <c r="J149" t="b">
        <f t="shared" si="5"/>
        <v>1</v>
      </c>
    </row>
    <row r="150" spans="2:10" hidden="1" x14ac:dyDescent="0.3">
      <c r="B150">
        <v>1023046582</v>
      </c>
      <c r="C150" s="59">
        <v>44303</v>
      </c>
      <c r="F150">
        <v>1023045860</v>
      </c>
      <c r="G150" t="s">
        <v>6988</v>
      </c>
      <c r="H150" s="59">
        <v>44159</v>
      </c>
      <c r="I150" s="59">
        <f t="shared" si="4"/>
        <v>44159</v>
      </c>
      <c r="J150" t="b">
        <f t="shared" si="5"/>
        <v>1</v>
      </c>
    </row>
    <row r="151" spans="2:10" hidden="1" x14ac:dyDescent="0.3">
      <c r="B151">
        <v>1023046673</v>
      </c>
      <c r="C151" s="59">
        <v>44338</v>
      </c>
      <c r="F151">
        <v>1023045953</v>
      </c>
      <c r="G151" t="s">
        <v>6989</v>
      </c>
      <c r="H151" s="59">
        <v>44160</v>
      </c>
      <c r="I151" s="59">
        <f t="shared" si="4"/>
        <v>44160</v>
      </c>
      <c r="J151" t="b">
        <f t="shared" si="5"/>
        <v>1</v>
      </c>
    </row>
    <row r="152" spans="2:10" hidden="1" x14ac:dyDescent="0.3">
      <c r="B152">
        <v>1023046704</v>
      </c>
      <c r="C152" s="59">
        <v>44348</v>
      </c>
      <c r="F152">
        <v>1023049104</v>
      </c>
      <c r="G152" t="s">
        <v>7295</v>
      </c>
      <c r="H152" s="59">
        <v>44813</v>
      </c>
      <c r="I152" s="59">
        <f t="shared" si="4"/>
        <v>44813</v>
      </c>
      <c r="J152" t="b">
        <f t="shared" si="5"/>
        <v>1</v>
      </c>
    </row>
    <row r="153" spans="2:10" hidden="1" x14ac:dyDescent="0.3">
      <c r="B153">
        <v>1023046743</v>
      </c>
      <c r="C153" s="59">
        <v>44301</v>
      </c>
      <c r="F153">
        <v>1245079953</v>
      </c>
      <c r="G153" t="s">
        <v>6991</v>
      </c>
      <c r="H153" s="59">
        <v>44777</v>
      </c>
      <c r="I153" s="59">
        <f t="shared" si="4"/>
        <v>44777</v>
      </c>
      <c r="J153" t="b">
        <f t="shared" si="5"/>
        <v>1</v>
      </c>
    </row>
    <row r="154" spans="2:10" hidden="1" x14ac:dyDescent="0.3">
      <c r="B154">
        <v>1023046763</v>
      </c>
      <c r="C154" s="59">
        <v>44270</v>
      </c>
      <c r="F154">
        <v>1023046743</v>
      </c>
      <c r="G154" t="s">
        <v>6992</v>
      </c>
      <c r="H154" s="59">
        <v>44301</v>
      </c>
      <c r="I154" s="59">
        <f t="shared" si="4"/>
        <v>44301</v>
      </c>
      <c r="J154" t="b">
        <f t="shared" si="5"/>
        <v>1</v>
      </c>
    </row>
    <row r="155" spans="2:10" hidden="1" x14ac:dyDescent="0.3">
      <c r="B155">
        <v>1023046801</v>
      </c>
      <c r="C155" s="59">
        <v>44309</v>
      </c>
      <c r="F155">
        <v>1023046832</v>
      </c>
      <c r="G155" t="s">
        <v>6993</v>
      </c>
      <c r="H155" s="59">
        <v>44371</v>
      </c>
      <c r="I155" s="59">
        <f t="shared" si="4"/>
        <v>44371</v>
      </c>
      <c r="J155" t="b">
        <f t="shared" si="5"/>
        <v>1</v>
      </c>
    </row>
    <row r="156" spans="2:10" hidden="1" x14ac:dyDescent="0.3">
      <c r="B156">
        <v>1023046832</v>
      </c>
      <c r="C156" s="59">
        <v>44371</v>
      </c>
      <c r="F156">
        <v>1016968973</v>
      </c>
      <c r="G156" t="s">
        <v>6994</v>
      </c>
      <c r="H156" s="59">
        <v>44002</v>
      </c>
      <c r="I156" s="59">
        <f t="shared" si="4"/>
        <v>44002</v>
      </c>
      <c r="J156" t="b">
        <f t="shared" si="5"/>
        <v>1</v>
      </c>
    </row>
    <row r="157" spans="2:10" hidden="1" x14ac:dyDescent="0.3">
      <c r="B157">
        <v>1023046833</v>
      </c>
      <c r="C157" s="59">
        <v>44345</v>
      </c>
      <c r="F157">
        <v>5866411</v>
      </c>
      <c r="G157" t="s">
        <v>6995</v>
      </c>
      <c r="H157" s="59">
        <v>44208</v>
      </c>
      <c r="I157" s="59">
        <f t="shared" si="4"/>
        <v>44208</v>
      </c>
      <c r="J157" t="b">
        <f t="shared" si="5"/>
        <v>1</v>
      </c>
    </row>
    <row r="158" spans="2:10" hidden="1" x14ac:dyDescent="0.3">
      <c r="B158">
        <v>1023046885</v>
      </c>
      <c r="C158" s="59">
        <v>44384</v>
      </c>
      <c r="F158">
        <v>1011259607</v>
      </c>
      <c r="G158" t="s">
        <v>6996</v>
      </c>
      <c r="H158" s="59">
        <v>44091</v>
      </c>
      <c r="I158" s="59">
        <f t="shared" si="4"/>
        <v>44091</v>
      </c>
      <c r="J158" t="b">
        <f t="shared" si="5"/>
        <v>1</v>
      </c>
    </row>
    <row r="159" spans="2:10" hidden="1" x14ac:dyDescent="0.3">
      <c r="B159">
        <v>1023046980</v>
      </c>
      <c r="C159" s="59">
        <v>44391</v>
      </c>
      <c r="F159">
        <v>1023046704</v>
      </c>
      <c r="G159" t="s">
        <v>6997</v>
      </c>
      <c r="H159" s="59">
        <v>44348</v>
      </c>
      <c r="I159" s="59">
        <f t="shared" si="4"/>
        <v>44348</v>
      </c>
      <c r="J159" t="b">
        <f t="shared" si="5"/>
        <v>1</v>
      </c>
    </row>
    <row r="160" spans="2:10" hidden="1" x14ac:dyDescent="0.3">
      <c r="B160">
        <v>1023046982</v>
      </c>
      <c r="C160" s="59">
        <v>44401</v>
      </c>
      <c r="F160">
        <v>1023047680</v>
      </c>
      <c r="G160" t="s">
        <v>6998</v>
      </c>
      <c r="H160" s="59">
        <v>44548</v>
      </c>
      <c r="I160" s="59">
        <f t="shared" si="4"/>
        <v>44548</v>
      </c>
      <c r="J160" t="b">
        <f t="shared" si="5"/>
        <v>1</v>
      </c>
    </row>
    <row r="161" spans="2:10" hidden="1" x14ac:dyDescent="0.3">
      <c r="B161">
        <v>1023047101</v>
      </c>
      <c r="C161" s="59">
        <v>44435</v>
      </c>
      <c r="F161">
        <v>1023045733</v>
      </c>
      <c r="G161" t="s">
        <v>6999</v>
      </c>
      <c r="H161" s="59">
        <v>44130</v>
      </c>
      <c r="I161" s="59">
        <f t="shared" si="4"/>
        <v>44130</v>
      </c>
      <c r="J161" t="b">
        <f t="shared" si="5"/>
        <v>1</v>
      </c>
    </row>
    <row r="162" spans="2:10" hidden="1" x14ac:dyDescent="0.3">
      <c r="B162">
        <v>1023047162</v>
      </c>
      <c r="C162" s="59">
        <v>44435</v>
      </c>
      <c r="F162">
        <v>1051681940</v>
      </c>
      <c r="G162" t="s">
        <v>7000</v>
      </c>
      <c r="H162" s="59">
        <v>44684</v>
      </c>
      <c r="I162" s="59">
        <f t="shared" si="4"/>
        <v>44684</v>
      </c>
      <c r="J162" t="b">
        <f t="shared" si="5"/>
        <v>1</v>
      </c>
    </row>
    <row r="163" spans="2:10" hidden="1" x14ac:dyDescent="0.3">
      <c r="B163">
        <v>1023047163</v>
      </c>
      <c r="C163" s="59">
        <v>44432</v>
      </c>
      <c r="F163">
        <v>1018519455</v>
      </c>
      <c r="G163" t="s">
        <v>7001</v>
      </c>
      <c r="H163" s="59">
        <v>44235</v>
      </c>
      <c r="I163" s="59">
        <f t="shared" si="4"/>
        <v>44235</v>
      </c>
      <c r="J163" t="b">
        <f t="shared" si="5"/>
        <v>1</v>
      </c>
    </row>
    <row r="164" spans="2:10" hidden="1" x14ac:dyDescent="0.3">
      <c r="B164">
        <v>1023047218</v>
      </c>
      <c r="C164" s="59">
        <v>44462</v>
      </c>
      <c r="F164">
        <v>1023043525</v>
      </c>
      <c r="G164" t="s">
        <v>7002</v>
      </c>
      <c r="H164" s="59">
        <v>43617</v>
      </c>
      <c r="I164" s="59">
        <f t="shared" si="4"/>
        <v>43617</v>
      </c>
      <c r="J164" t="b">
        <f t="shared" si="5"/>
        <v>1</v>
      </c>
    </row>
    <row r="165" spans="2:10" hidden="1" x14ac:dyDescent="0.3">
      <c r="B165">
        <v>1023047293</v>
      </c>
      <c r="C165" s="59">
        <v>44474</v>
      </c>
      <c r="F165">
        <v>1016750794</v>
      </c>
      <c r="G165" t="s">
        <v>7003</v>
      </c>
      <c r="H165" s="59">
        <v>44137</v>
      </c>
      <c r="I165" s="59">
        <f t="shared" si="4"/>
        <v>44137</v>
      </c>
      <c r="J165" t="b">
        <f t="shared" si="5"/>
        <v>1</v>
      </c>
    </row>
    <row r="166" spans="2:10" hidden="1" x14ac:dyDescent="0.3">
      <c r="B166">
        <v>1023047344</v>
      </c>
      <c r="C166" s="59">
        <v>44430</v>
      </c>
      <c r="F166">
        <v>1141371569</v>
      </c>
      <c r="G166" t="s">
        <v>7004</v>
      </c>
      <c r="H166" s="59">
        <v>43976</v>
      </c>
      <c r="I166" s="59">
        <f t="shared" si="4"/>
        <v>43976</v>
      </c>
      <c r="J166" t="b">
        <f t="shared" si="5"/>
        <v>1</v>
      </c>
    </row>
    <row r="167" spans="2:10" hidden="1" x14ac:dyDescent="0.3">
      <c r="B167">
        <v>1023047348</v>
      </c>
      <c r="C167" s="59">
        <v>44456</v>
      </c>
      <c r="F167">
        <v>1033825232</v>
      </c>
      <c r="G167" t="s">
        <v>7005</v>
      </c>
      <c r="H167" s="59">
        <v>43447</v>
      </c>
      <c r="I167" s="59">
        <f t="shared" si="4"/>
        <v>43447</v>
      </c>
      <c r="J167" t="b">
        <f t="shared" si="5"/>
        <v>1</v>
      </c>
    </row>
    <row r="168" spans="2:10" hidden="1" x14ac:dyDescent="0.3">
      <c r="B168">
        <v>1023047429</v>
      </c>
      <c r="C168" s="59">
        <v>44486</v>
      </c>
      <c r="F168">
        <v>1243860817</v>
      </c>
      <c r="G168" t="s">
        <v>7006</v>
      </c>
      <c r="H168" s="59">
        <v>44536</v>
      </c>
      <c r="I168" s="59">
        <f t="shared" si="4"/>
        <v>44536</v>
      </c>
      <c r="J168" t="b">
        <f t="shared" si="5"/>
        <v>1</v>
      </c>
    </row>
    <row r="169" spans="2:10" hidden="1" x14ac:dyDescent="0.3">
      <c r="B169">
        <v>1023047456</v>
      </c>
      <c r="C169" s="59">
        <v>44400</v>
      </c>
      <c r="F169">
        <v>1243859489</v>
      </c>
      <c r="G169" t="s">
        <v>7007</v>
      </c>
      <c r="H169" s="59">
        <v>44095</v>
      </c>
      <c r="I169" s="59">
        <f t="shared" si="4"/>
        <v>44095</v>
      </c>
      <c r="J169" t="b">
        <f t="shared" si="5"/>
        <v>1</v>
      </c>
    </row>
    <row r="170" spans="2:10" hidden="1" x14ac:dyDescent="0.3">
      <c r="B170">
        <v>1023047489</v>
      </c>
      <c r="C170" s="59">
        <v>44497</v>
      </c>
      <c r="F170">
        <v>1010849316</v>
      </c>
      <c r="G170" t="s">
        <v>7008</v>
      </c>
      <c r="H170" s="59">
        <v>44062</v>
      </c>
      <c r="I170" s="59">
        <f t="shared" si="4"/>
        <v>44062</v>
      </c>
      <c r="J170" t="b">
        <f t="shared" si="5"/>
        <v>1</v>
      </c>
    </row>
    <row r="171" spans="2:10" hidden="1" x14ac:dyDescent="0.3">
      <c r="B171">
        <v>1023047672</v>
      </c>
      <c r="C171" s="59">
        <v>44559</v>
      </c>
      <c r="F171">
        <v>1023046500</v>
      </c>
      <c r="G171" t="s">
        <v>7009</v>
      </c>
      <c r="H171" s="59">
        <v>44280</v>
      </c>
      <c r="I171" s="59">
        <f t="shared" si="4"/>
        <v>44280</v>
      </c>
      <c r="J171" t="b">
        <f t="shared" si="5"/>
        <v>1</v>
      </c>
    </row>
    <row r="172" spans="2:10" hidden="1" x14ac:dyDescent="0.3">
      <c r="B172">
        <v>1023047680</v>
      </c>
      <c r="C172" s="59">
        <v>44548</v>
      </c>
      <c r="F172">
        <v>1071551363</v>
      </c>
      <c r="G172" t="s">
        <v>7010</v>
      </c>
      <c r="H172" s="59">
        <v>43899</v>
      </c>
      <c r="I172" s="59">
        <f t="shared" si="4"/>
        <v>43899</v>
      </c>
      <c r="J172" t="b">
        <f t="shared" si="5"/>
        <v>1</v>
      </c>
    </row>
    <row r="173" spans="2:10" hidden="1" x14ac:dyDescent="0.3">
      <c r="B173">
        <v>1023047812</v>
      </c>
      <c r="C173" s="59">
        <v>44578</v>
      </c>
      <c r="F173">
        <v>1157968975</v>
      </c>
      <c r="G173" t="s">
        <v>7296</v>
      </c>
      <c r="H173" s="59">
        <v>44472</v>
      </c>
      <c r="I173" s="59">
        <f t="shared" si="4"/>
        <v>44472</v>
      </c>
      <c r="J173" t="b">
        <f t="shared" si="5"/>
        <v>1</v>
      </c>
    </row>
    <row r="174" spans="2:10" hidden="1" x14ac:dyDescent="0.3">
      <c r="B174">
        <v>1023047935</v>
      </c>
      <c r="C174" s="59">
        <v>44574</v>
      </c>
      <c r="F174">
        <v>1243858393</v>
      </c>
      <c r="G174" t="s">
        <v>7012</v>
      </c>
      <c r="H174" s="59">
        <v>43931</v>
      </c>
      <c r="I174" s="59">
        <f t="shared" si="4"/>
        <v>43931</v>
      </c>
      <c r="J174" t="b">
        <f t="shared" si="5"/>
        <v>1</v>
      </c>
    </row>
    <row r="175" spans="2:10" hidden="1" x14ac:dyDescent="0.3">
      <c r="B175">
        <v>1023047998</v>
      </c>
      <c r="C175" s="59">
        <v>44617</v>
      </c>
      <c r="F175">
        <v>1069307141</v>
      </c>
      <c r="G175" t="s">
        <v>7013</v>
      </c>
      <c r="H175" s="59">
        <v>43908</v>
      </c>
      <c r="I175" s="59">
        <f t="shared" si="4"/>
        <v>43908</v>
      </c>
      <c r="J175" t="b">
        <f t="shared" si="5"/>
        <v>1</v>
      </c>
    </row>
    <row r="176" spans="2:10" hidden="1" x14ac:dyDescent="0.3">
      <c r="B176">
        <v>1023048027</v>
      </c>
      <c r="C176" s="59">
        <v>44591</v>
      </c>
      <c r="F176">
        <v>1020730043</v>
      </c>
      <c r="G176" t="s">
        <v>7014</v>
      </c>
      <c r="H176" s="59">
        <v>35817</v>
      </c>
      <c r="I176" s="59">
        <f t="shared" si="4"/>
        <v>35817</v>
      </c>
      <c r="J176" t="b">
        <f t="shared" si="5"/>
        <v>1</v>
      </c>
    </row>
    <row r="177" spans="2:10" hidden="1" x14ac:dyDescent="0.3">
      <c r="B177">
        <v>1023048101</v>
      </c>
      <c r="C177" s="59">
        <v>44647</v>
      </c>
      <c r="F177">
        <v>1023048858</v>
      </c>
      <c r="G177" t="s">
        <v>7015</v>
      </c>
      <c r="H177" s="59">
        <v>44746</v>
      </c>
      <c r="I177" s="59">
        <f t="shared" si="4"/>
        <v>44746</v>
      </c>
      <c r="J177" t="b">
        <f t="shared" si="5"/>
        <v>1</v>
      </c>
    </row>
    <row r="178" spans="2:10" hidden="1" x14ac:dyDescent="0.3">
      <c r="B178">
        <v>1023048142</v>
      </c>
      <c r="C178" s="59">
        <v>44652</v>
      </c>
      <c r="F178">
        <v>1000777307</v>
      </c>
      <c r="G178" t="s">
        <v>7016</v>
      </c>
      <c r="H178" s="59">
        <v>37369</v>
      </c>
      <c r="I178" s="59">
        <f t="shared" si="4"/>
        <v>37369</v>
      </c>
      <c r="J178" t="b">
        <f t="shared" si="5"/>
        <v>1</v>
      </c>
    </row>
    <row r="179" spans="2:10" hidden="1" x14ac:dyDescent="0.3">
      <c r="B179">
        <v>1023048150</v>
      </c>
      <c r="C179" s="59">
        <v>44636</v>
      </c>
      <c r="F179">
        <v>1023049192</v>
      </c>
      <c r="G179" t="s">
        <v>7297</v>
      </c>
      <c r="H179" s="59">
        <v>44821</v>
      </c>
      <c r="I179" s="59">
        <f t="shared" si="4"/>
        <v>44821</v>
      </c>
      <c r="J179" t="b">
        <f t="shared" si="5"/>
        <v>1</v>
      </c>
    </row>
    <row r="180" spans="2:10" hidden="1" x14ac:dyDescent="0.3">
      <c r="B180">
        <v>1023048255</v>
      </c>
      <c r="C180" s="59">
        <v>44649</v>
      </c>
      <c r="F180">
        <v>1023048499</v>
      </c>
      <c r="G180" t="s">
        <v>7018</v>
      </c>
      <c r="H180" s="59">
        <v>44692</v>
      </c>
      <c r="I180" s="59">
        <f t="shared" si="4"/>
        <v>44692</v>
      </c>
      <c r="J180" t="b">
        <f t="shared" si="5"/>
        <v>1</v>
      </c>
    </row>
    <row r="181" spans="2:10" hidden="1" x14ac:dyDescent="0.3">
      <c r="B181">
        <v>1023048337</v>
      </c>
      <c r="C181" s="59">
        <v>44666</v>
      </c>
      <c r="F181">
        <v>1023990627</v>
      </c>
      <c r="G181" t="s">
        <v>7019</v>
      </c>
      <c r="H181" s="59">
        <v>44744</v>
      </c>
      <c r="I181" s="59">
        <f t="shared" si="4"/>
        <v>44744</v>
      </c>
      <c r="J181" t="b">
        <f t="shared" si="5"/>
        <v>1</v>
      </c>
    </row>
    <row r="182" spans="2:10" hidden="1" x14ac:dyDescent="0.3">
      <c r="B182">
        <v>1023048396</v>
      </c>
      <c r="C182" s="59">
        <v>44682</v>
      </c>
      <c r="F182">
        <v>1000931826</v>
      </c>
      <c r="G182" t="s">
        <v>7020</v>
      </c>
      <c r="H182" s="59">
        <v>37138</v>
      </c>
      <c r="I182" s="59">
        <f t="shared" si="4"/>
        <v>37138</v>
      </c>
      <c r="J182" t="b">
        <f t="shared" si="5"/>
        <v>1</v>
      </c>
    </row>
    <row r="183" spans="2:10" hidden="1" x14ac:dyDescent="0.3">
      <c r="B183">
        <v>1023048400</v>
      </c>
      <c r="C183" s="59">
        <v>44716</v>
      </c>
      <c r="F183">
        <v>1010231306</v>
      </c>
      <c r="G183" t="s">
        <v>7021</v>
      </c>
      <c r="H183" s="59">
        <v>35409</v>
      </c>
      <c r="I183" s="59">
        <f t="shared" si="4"/>
        <v>35409</v>
      </c>
      <c r="J183" t="b">
        <f t="shared" si="5"/>
        <v>1</v>
      </c>
    </row>
    <row r="184" spans="2:10" hidden="1" x14ac:dyDescent="0.3">
      <c r="B184">
        <v>1023048403</v>
      </c>
      <c r="C184" s="59">
        <v>44674</v>
      </c>
      <c r="F184">
        <v>1023990310</v>
      </c>
      <c r="G184" t="s">
        <v>7022</v>
      </c>
      <c r="H184" s="59">
        <v>44736</v>
      </c>
      <c r="I184" s="59">
        <f t="shared" si="4"/>
        <v>44736</v>
      </c>
      <c r="J184" t="b">
        <f t="shared" si="5"/>
        <v>1</v>
      </c>
    </row>
    <row r="185" spans="2:10" hidden="1" x14ac:dyDescent="0.3">
      <c r="B185">
        <v>1023048417</v>
      </c>
      <c r="C185" s="59">
        <v>44693</v>
      </c>
      <c r="F185">
        <v>1023048984</v>
      </c>
      <c r="G185" t="s">
        <v>7023</v>
      </c>
      <c r="H185" s="59">
        <v>44777</v>
      </c>
      <c r="I185" s="59">
        <f t="shared" si="4"/>
        <v>44777</v>
      </c>
      <c r="J185" t="b">
        <f t="shared" si="5"/>
        <v>1</v>
      </c>
    </row>
    <row r="186" spans="2:10" hidden="1" x14ac:dyDescent="0.3">
      <c r="B186">
        <v>1023048476</v>
      </c>
      <c r="C186" s="59">
        <v>44668</v>
      </c>
      <c r="F186">
        <v>1023048101</v>
      </c>
      <c r="G186" t="s">
        <v>7024</v>
      </c>
      <c r="H186" s="59">
        <v>44647</v>
      </c>
      <c r="I186" s="59">
        <f t="shared" si="4"/>
        <v>44647</v>
      </c>
      <c r="J186" t="b">
        <f t="shared" si="5"/>
        <v>1</v>
      </c>
    </row>
    <row r="187" spans="2:10" hidden="1" x14ac:dyDescent="0.3">
      <c r="B187">
        <v>1023048499</v>
      </c>
      <c r="C187" s="59">
        <v>44692</v>
      </c>
      <c r="F187">
        <v>1021694945</v>
      </c>
      <c r="G187" t="s">
        <v>7025</v>
      </c>
      <c r="H187" s="59">
        <v>43890</v>
      </c>
      <c r="I187" s="59">
        <f t="shared" si="4"/>
        <v>43890</v>
      </c>
      <c r="J187" t="b">
        <f t="shared" si="5"/>
        <v>1</v>
      </c>
    </row>
    <row r="188" spans="2:10" hidden="1" x14ac:dyDescent="0.3">
      <c r="B188">
        <v>1023048559</v>
      </c>
      <c r="C188" s="59">
        <v>44717</v>
      </c>
      <c r="F188">
        <v>1013030791</v>
      </c>
      <c r="G188" t="s">
        <v>7026</v>
      </c>
      <c r="H188" s="59">
        <v>44740</v>
      </c>
      <c r="I188" s="59">
        <f t="shared" si="4"/>
        <v>44740</v>
      </c>
      <c r="J188" t="b">
        <f t="shared" si="5"/>
        <v>1</v>
      </c>
    </row>
    <row r="189" spans="2:10" hidden="1" x14ac:dyDescent="0.3">
      <c r="B189">
        <v>1023422698</v>
      </c>
      <c r="C189" s="59">
        <v>44712</v>
      </c>
      <c r="F189">
        <v>1023045790</v>
      </c>
      <c r="G189" t="s">
        <v>7027</v>
      </c>
      <c r="H189" s="59">
        <v>44152</v>
      </c>
      <c r="I189" s="59">
        <f t="shared" si="4"/>
        <v>44152</v>
      </c>
      <c r="J189" t="b">
        <f t="shared" si="5"/>
        <v>1</v>
      </c>
    </row>
    <row r="190" spans="2:10" hidden="1" x14ac:dyDescent="0.3">
      <c r="B190">
        <v>1023980011</v>
      </c>
      <c r="C190" s="59">
        <v>43057</v>
      </c>
      <c r="F190">
        <v>1023047429</v>
      </c>
      <c r="G190" t="s">
        <v>7028</v>
      </c>
      <c r="H190" s="59">
        <v>44486</v>
      </c>
      <c r="I190" s="59">
        <f t="shared" si="4"/>
        <v>44486</v>
      </c>
      <c r="J190" t="b">
        <f t="shared" si="5"/>
        <v>1</v>
      </c>
    </row>
    <row r="191" spans="2:10" hidden="1" x14ac:dyDescent="0.3">
      <c r="B191">
        <v>1023981728</v>
      </c>
      <c r="C191" s="59">
        <v>43165</v>
      </c>
      <c r="F191">
        <v>1031188618</v>
      </c>
      <c r="G191" t="s">
        <v>7029</v>
      </c>
      <c r="H191" s="59">
        <v>44726</v>
      </c>
      <c r="I191" s="59">
        <f t="shared" si="4"/>
        <v>44726</v>
      </c>
      <c r="J191" t="b">
        <f t="shared" si="5"/>
        <v>1</v>
      </c>
    </row>
    <row r="192" spans="2:10" hidden="1" x14ac:dyDescent="0.3">
      <c r="B192">
        <v>1023983816</v>
      </c>
      <c r="C192" s="59">
        <v>43455</v>
      </c>
      <c r="F192">
        <v>1023047344</v>
      </c>
      <c r="G192" t="s">
        <v>7030</v>
      </c>
      <c r="H192" s="59">
        <v>44430</v>
      </c>
      <c r="I192" s="59">
        <f t="shared" si="4"/>
        <v>44430</v>
      </c>
      <c r="J192" t="b">
        <f t="shared" si="5"/>
        <v>1</v>
      </c>
    </row>
    <row r="193" spans="2:10" hidden="1" x14ac:dyDescent="0.3">
      <c r="B193">
        <v>1023985389</v>
      </c>
      <c r="C193" s="59">
        <v>43657</v>
      </c>
      <c r="F193">
        <v>1023045906</v>
      </c>
      <c r="G193" t="s">
        <v>7031</v>
      </c>
      <c r="H193" s="59">
        <v>44154</v>
      </c>
      <c r="I193" s="59">
        <f t="shared" si="4"/>
        <v>44154</v>
      </c>
      <c r="J193" t="b">
        <f t="shared" si="5"/>
        <v>1</v>
      </c>
    </row>
    <row r="194" spans="2:10" hidden="1" x14ac:dyDescent="0.3">
      <c r="B194">
        <v>1023985500</v>
      </c>
      <c r="C194" s="59">
        <v>43648</v>
      </c>
      <c r="F194">
        <v>1023046982</v>
      </c>
      <c r="G194" t="s">
        <v>7032</v>
      </c>
      <c r="H194" s="59">
        <v>44401</v>
      </c>
      <c r="I194" s="59">
        <f t="shared" si="4"/>
        <v>44401</v>
      </c>
      <c r="J194" t="b">
        <f t="shared" si="5"/>
        <v>1</v>
      </c>
    </row>
    <row r="195" spans="2:10" hidden="1" x14ac:dyDescent="0.3">
      <c r="B195">
        <v>1023985952</v>
      </c>
      <c r="C195" s="59">
        <v>43714</v>
      </c>
      <c r="F195">
        <v>1092349873</v>
      </c>
      <c r="G195" t="s">
        <v>7033</v>
      </c>
      <c r="H195" s="59">
        <v>39097</v>
      </c>
      <c r="I195" s="59">
        <f t="shared" ref="I195:I258" si="6">VLOOKUP(F195,B:D,2,0)</f>
        <v>39097</v>
      </c>
      <c r="J195" t="b">
        <f t="shared" ref="J195:J258" si="7">H195=I195</f>
        <v>1</v>
      </c>
    </row>
    <row r="196" spans="2:10" hidden="1" x14ac:dyDescent="0.3">
      <c r="B196">
        <v>1023985961</v>
      </c>
      <c r="C196" s="59">
        <v>43417</v>
      </c>
      <c r="F196">
        <v>1023990929</v>
      </c>
      <c r="G196" t="s">
        <v>7298</v>
      </c>
      <c r="H196" s="59">
        <v>44820</v>
      </c>
      <c r="I196" s="59">
        <f t="shared" si="6"/>
        <v>44820</v>
      </c>
      <c r="J196" t="b">
        <f t="shared" si="7"/>
        <v>1</v>
      </c>
    </row>
    <row r="197" spans="2:10" hidden="1" x14ac:dyDescent="0.3">
      <c r="B197">
        <v>1023985987</v>
      </c>
      <c r="C197" s="59">
        <v>43757</v>
      </c>
      <c r="F197">
        <v>1023991107</v>
      </c>
      <c r="G197" t="s">
        <v>7299</v>
      </c>
      <c r="H197" s="59">
        <v>44849</v>
      </c>
      <c r="I197" s="59">
        <f t="shared" si="6"/>
        <v>44849</v>
      </c>
      <c r="J197" t="b">
        <f t="shared" si="7"/>
        <v>1</v>
      </c>
    </row>
    <row r="198" spans="2:10" hidden="1" x14ac:dyDescent="0.3">
      <c r="B198">
        <v>1023987196</v>
      </c>
      <c r="C198" s="59">
        <v>43877</v>
      </c>
      <c r="F198">
        <v>1023048150</v>
      </c>
      <c r="G198" t="s">
        <v>7036</v>
      </c>
      <c r="H198" s="59">
        <v>44636</v>
      </c>
      <c r="I198" s="59">
        <f t="shared" si="6"/>
        <v>44636</v>
      </c>
      <c r="J198" t="b">
        <f t="shared" si="7"/>
        <v>1</v>
      </c>
    </row>
    <row r="199" spans="2:10" hidden="1" x14ac:dyDescent="0.3">
      <c r="B199">
        <v>1023988198</v>
      </c>
      <c r="C199" s="59">
        <v>44263</v>
      </c>
      <c r="F199">
        <v>1023048559</v>
      </c>
      <c r="G199" t="s">
        <v>7037</v>
      </c>
      <c r="H199" s="59">
        <v>44717</v>
      </c>
      <c r="I199" s="59">
        <f t="shared" si="6"/>
        <v>44717</v>
      </c>
      <c r="J199" t="b">
        <f t="shared" si="7"/>
        <v>1</v>
      </c>
    </row>
    <row r="200" spans="2:10" hidden="1" x14ac:dyDescent="0.3">
      <c r="B200">
        <v>1023988413</v>
      </c>
      <c r="C200" s="59">
        <v>44330</v>
      </c>
      <c r="F200">
        <v>1023045008</v>
      </c>
      <c r="G200" t="s">
        <v>7038</v>
      </c>
      <c r="H200" s="59">
        <v>43771</v>
      </c>
      <c r="I200" s="59">
        <f t="shared" si="6"/>
        <v>43771</v>
      </c>
      <c r="J200" t="b">
        <f t="shared" si="7"/>
        <v>1</v>
      </c>
    </row>
    <row r="201" spans="2:10" hidden="1" x14ac:dyDescent="0.3">
      <c r="B201">
        <v>1023989178</v>
      </c>
      <c r="C201" s="59">
        <v>44224</v>
      </c>
      <c r="F201">
        <v>1028673609</v>
      </c>
      <c r="G201" t="s">
        <v>7039</v>
      </c>
      <c r="H201" s="59">
        <v>43399</v>
      </c>
      <c r="I201" s="59">
        <f t="shared" si="6"/>
        <v>43399</v>
      </c>
      <c r="J201" t="b">
        <f t="shared" si="7"/>
        <v>1</v>
      </c>
    </row>
    <row r="202" spans="2:10" hidden="1" x14ac:dyDescent="0.3">
      <c r="B202">
        <v>1023989585</v>
      </c>
      <c r="C202" s="59">
        <v>44519</v>
      </c>
      <c r="F202">
        <v>1206226100</v>
      </c>
      <c r="G202" t="s">
        <v>7040</v>
      </c>
      <c r="H202" s="59">
        <v>44011</v>
      </c>
      <c r="I202" s="59">
        <f t="shared" si="6"/>
        <v>44011</v>
      </c>
      <c r="J202" t="b">
        <f t="shared" si="7"/>
        <v>1</v>
      </c>
    </row>
    <row r="203" spans="2:10" hidden="1" x14ac:dyDescent="0.3">
      <c r="B203">
        <v>1023989592</v>
      </c>
      <c r="C203" s="59">
        <v>44595</v>
      </c>
      <c r="F203">
        <v>1022935813</v>
      </c>
      <c r="G203" t="s">
        <v>7041</v>
      </c>
      <c r="H203" s="59">
        <v>38562</v>
      </c>
      <c r="I203" s="59">
        <f t="shared" si="6"/>
        <v>38562</v>
      </c>
      <c r="J203" t="b">
        <f t="shared" si="7"/>
        <v>1</v>
      </c>
    </row>
    <row r="204" spans="2:10" hidden="1" x14ac:dyDescent="0.3">
      <c r="B204">
        <v>1023989627</v>
      </c>
      <c r="C204" s="59">
        <v>44549</v>
      </c>
      <c r="F204">
        <v>1243859893</v>
      </c>
      <c r="G204" t="s">
        <v>7042</v>
      </c>
      <c r="H204" s="59">
        <v>44184</v>
      </c>
      <c r="I204" s="59">
        <f t="shared" si="6"/>
        <v>44184</v>
      </c>
      <c r="J204" t="b">
        <f t="shared" si="7"/>
        <v>1</v>
      </c>
    </row>
    <row r="205" spans="2:10" hidden="1" x14ac:dyDescent="0.3">
      <c r="B205">
        <v>1023990109</v>
      </c>
      <c r="C205" s="59">
        <v>44658</v>
      </c>
      <c r="F205">
        <v>1011110767</v>
      </c>
      <c r="G205" t="s">
        <v>7043</v>
      </c>
      <c r="H205" s="59">
        <v>43843</v>
      </c>
      <c r="I205" s="59">
        <f t="shared" si="6"/>
        <v>43843</v>
      </c>
      <c r="J205" t="b">
        <f t="shared" si="7"/>
        <v>1</v>
      </c>
    </row>
    <row r="206" spans="2:10" hidden="1" x14ac:dyDescent="0.3">
      <c r="B206">
        <v>1023990155</v>
      </c>
      <c r="C206" s="59">
        <v>44712</v>
      </c>
      <c r="F206">
        <v>1235051447</v>
      </c>
      <c r="G206" t="s">
        <v>7044</v>
      </c>
      <c r="H206" s="59">
        <v>44272</v>
      </c>
      <c r="I206" s="59">
        <f t="shared" si="6"/>
        <v>44272</v>
      </c>
      <c r="J206" t="b">
        <f t="shared" si="7"/>
        <v>1</v>
      </c>
    </row>
    <row r="207" spans="2:10" hidden="1" x14ac:dyDescent="0.3">
      <c r="B207">
        <v>1023990542</v>
      </c>
      <c r="C207" s="59">
        <v>44632</v>
      </c>
      <c r="F207">
        <v>1023985389</v>
      </c>
      <c r="G207" t="s">
        <v>7045</v>
      </c>
      <c r="H207" s="59">
        <v>43657</v>
      </c>
      <c r="I207" s="59">
        <f t="shared" si="6"/>
        <v>43657</v>
      </c>
      <c r="J207" t="b">
        <f t="shared" si="7"/>
        <v>1</v>
      </c>
    </row>
    <row r="208" spans="2:10" hidden="1" x14ac:dyDescent="0.3">
      <c r="B208">
        <v>1024611079</v>
      </c>
      <c r="C208" s="59">
        <v>44300</v>
      </c>
      <c r="F208">
        <v>1023990615</v>
      </c>
      <c r="G208" t="s">
        <v>7046</v>
      </c>
      <c r="H208" s="59">
        <v>44735</v>
      </c>
      <c r="I208" s="59">
        <f t="shared" si="6"/>
        <v>44735</v>
      </c>
      <c r="J208" t="b">
        <f t="shared" si="7"/>
        <v>1</v>
      </c>
    </row>
    <row r="209" spans="2:10" x14ac:dyDescent="0.3">
      <c r="B209">
        <v>1024611711</v>
      </c>
      <c r="C209" s="59">
        <v>44390</v>
      </c>
      <c r="F209">
        <v>1023989348</v>
      </c>
      <c r="G209" t="s">
        <v>7047</v>
      </c>
      <c r="H209" s="59">
        <v>44543</v>
      </c>
      <c r="I209" s="59" t="e">
        <f t="shared" si="6"/>
        <v>#N/A</v>
      </c>
      <c r="J209" t="e">
        <f t="shared" si="7"/>
        <v>#N/A</v>
      </c>
    </row>
    <row r="210" spans="2:10" hidden="1" x14ac:dyDescent="0.3">
      <c r="B210">
        <v>1024612013</v>
      </c>
      <c r="C210" s="59">
        <v>44493</v>
      </c>
      <c r="F210">
        <v>1016748415</v>
      </c>
      <c r="G210" t="s">
        <v>7048</v>
      </c>
      <c r="H210" s="59">
        <v>43794</v>
      </c>
      <c r="I210" s="59">
        <f t="shared" si="6"/>
        <v>43794</v>
      </c>
      <c r="J210" t="b">
        <f t="shared" si="7"/>
        <v>1</v>
      </c>
    </row>
    <row r="211" spans="2:10" hidden="1" x14ac:dyDescent="0.3">
      <c r="B211">
        <v>1026309443</v>
      </c>
      <c r="C211" s="59">
        <v>44188</v>
      </c>
      <c r="F211">
        <v>1023981728</v>
      </c>
      <c r="G211" t="s">
        <v>7049</v>
      </c>
      <c r="H211" s="59">
        <v>43165</v>
      </c>
      <c r="I211" s="59">
        <f t="shared" si="6"/>
        <v>43165</v>
      </c>
      <c r="J211" t="b">
        <f t="shared" si="7"/>
        <v>1</v>
      </c>
    </row>
    <row r="212" spans="2:10" hidden="1" x14ac:dyDescent="0.3">
      <c r="B212">
        <v>1026309444</v>
      </c>
      <c r="C212" s="59">
        <v>44188</v>
      </c>
      <c r="F212">
        <v>1028675913</v>
      </c>
      <c r="G212" t="s">
        <v>7050</v>
      </c>
      <c r="H212" s="59">
        <v>44771</v>
      </c>
      <c r="I212" s="59">
        <f t="shared" si="6"/>
        <v>44771</v>
      </c>
      <c r="J212" t="b">
        <f t="shared" si="7"/>
        <v>1</v>
      </c>
    </row>
    <row r="213" spans="2:10" hidden="1" x14ac:dyDescent="0.3">
      <c r="B213">
        <v>1026309480</v>
      </c>
      <c r="C213" s="59">
        <v>44196</v>
      </c>
      <c r="F213">
        <v>1023980011</v>
      </c>
      <c r="G213" t="s">
        <v>7051</v>
      </c>
      <c r="H213" s="59">
        <v>43057</v>
      </c>
      <c r="I213" s="59">
        <f t="shared" si="6"/>
        <v>43057</v>
      </c>
      <c r="J213" t="b">
        <f t="shared" si="7"/>
        <v>1</v>
      </c>
    </row>
    <row r="214" spans="2:10" hidden="1" x14ac:dyDescent="0.3">
      <c r="B214">
        <v>1026309481</v>
      </c>
      <c r="C214" s="59">
        <v>44196</v>
      </c>
      <c r="F214">
        <v>1074536315</v>
      </c>
      <c r="G214" t="s">
        <v>7052</v>
      </c>
      <c r="H214" s="59">
        <v>44068</v>
      </c>
      <c r="I214" s="59">
        <f t="shared" si="6"/>
        <v>44068</v>
      </c>
      <c r="J214" t="b">
        <f t="shared" si="7"/>
        <v>1</v>
      </c>
    </row>
    <row r="215" spans="2:10" hidden="1" x14ac:dyDescent="0.3">
      <c r="B215">
        <v>1026309516</v>
      </c>
      <c r="C215" s="59">
        <v>44206</v>
      </c>
      <c r="F215">
        <v>1243860929</v>
      </c>
      <c r="G215" t="s">
        <v>7053</v>
      </c>
      <c r="H215" s="59">
        <v>44595</v>
      </c>
      <c r="I215" s="59">
        <f t="shared" si="6"/>
        <v>44595</v>
      </c>
      <c r="J215" t="b">
        <f t="shared" si="7"/>
        <v>1</v>
      </c>
    </row>
    <row r="216" spans="2:10" hidden="1" x14ac:dyDescent="0.3">
      <c r="B216">
        <v>1026310144</v>
      </c>
      <c r="C216" s="59">
        <v>44464</v>
      </c>
      <c r="F216">
        <v>1074824501</v>
      </c>
      <c r="G216" t="s">
        <v>7054</v>
      </c>
      <c r="H216" s="59">
        <v>43083</v>
      </c>
      <c r="I216" s="59">
        <f t="shared" si="6"/>
        <v>43083</v>
      </c>
      <c r="J216" t="b">
        <f t="shared" si="7"/>
        <v>1</v>
      </c>
    </row>
    <row r="217" spans="2:10" hidden="1" x14ac:dyDescent="0.3">
      <c r="B217">
        <v>1026603423</v>
      </c>
      <c r="C217" s="59">
        <v>44343</v>
      </c>
      <c r="F217">
        <v>1023046119</v>
      </c>
      <c r="G217" t="s">
        <v>7055</v>
      </c>
      <c r="H217" s="59">
        <v>44173</v>
      </c>
      <c r="I217" s="59">
        <f t="shared" si="6"/>
        <v>44173</v>
      </c>
      <c r="J217" t="b">
        <f t="shared" si="7"/>
        <v>1</v>
      </c>
    </row>
    <row r="218" spans="2:10" hidden="1" x14ac:dyDescent="0.3">
      <c r="B218">
        <v>1027302696</v>
      </c>
      <c r="C218" s="59">
        <v>44150</v>
      </c>
      <c r="F218">
        <v>1019160101</v>
      </c>
      <c r="G218" t="s">
        <v>7056</v>
      </c>
      <c r="H218" s="59">
        <v>44339</v>
      </c>
      <c r="I218" s="59">
        <f t="shared" si="6"/>
        <v>44339</v>
      </c>
      <c r="J218" t="b">
        <f t="shared" si="7"/>
        <v>1</v>
      </c>
    </row>
    <row r="219" spans="2:10" hidden="1" x14ac:dyDescent="0.3">
      <c r="B219">
        <v>1027544666</v>
      </c>
      <c r="C219" s="59">
        <v>44616</v>
      </c>
      <c r="F219">
        <v>1243860881</v>
      </c>
      <c r="G219" t="s">
        <v>7057</v>
      </c>
      <c r="H219" s="59">
        <v>44568</v>
      </c>
      <c r="I219" s="59">
        <f t="shared" si="6"/>
        <v>44568</v>
      </c>
      <c r="J219" t="b">
        <f t="shared" si="7"/>
        <v>1</v>
      </c>
    </row>
    <row r="220" spans="2:10" hidden="1" x14ac:dyDescent="0.3">
      <c r="B220">
        <v>1028672942</v>
      </c>
      <c r="C220" s="59">
        <v>43065</v>
      </c>
      <c r="F220">
        <v>1023983816</v>
      </c>
      <c r="G220" t="s">
        <v>7058</v>
      </c>
      <c r="H220" s="59">
        <v>43455</v>
      </c>
      <c r="I220" s="59">
        <f t="shared" si="6"/>
        <v>43455</v>
      </c>
      <c r="J220" t="b">
        <f t="shared" si="7"/>
        <v>1</v>
      </c>
    </row>
    <row r="221" spans="2:10" hidden="1" x14ac:dyDescent="0.3">
      <c r="B221">
        <v>1028673609</v>
      </c>
      <c r="C221" s="59">
        <v>43399</v>
      </c>
      <c r="F221">
        <v>1028675409</v>
      </c>
      <c r="G221" t="s">
        <v>7059</v>
      </c>
      <c r="H221" s="59">
        <v>44298</v>
      </c>
      <c r="I221" s="59">
        <f t="shared" si="6"/>
        <v>44298</v>
      </c>
      <c r="J221" t="b">
        <f t="shared" si="7"/>
        <v>1</v>
      </c>
    </row>
    <row r="222" spans="2:10" hidden="1" x14ac:dyDescent="0.3">
      <c r="B222">
        <v>1028673639</v>
      </c>
      <c r="C222" s="59">
        <v>43374</v>
      </c>
      <c r="F222">
        <v>16012018237</v>
      </c>
      <c r="G222" t="s">
        <v>7060</v>
      </c>
      <c r="H222" s="59">
        <v>43116</v>
      </c>
      <c r="I222" s="59">
        <f t="shared" si="6"/>
        <v>43116</v>
      </c>
      <c r="J222" t="b">
        <f t="shared" si="7"/>
        <v>1</v>
      </c>
    </row>
    <row r="223" spans="2:10" hidden="1" x14ac:dyDescent="0.3">
      <c r="B223">
        <v>1028673762</v>
      </c>
      <c r="C223" s="59">
        <v>43429</v>
      </c>
      <c r="F223">
        <v>1039226511</v>
      </c>
      <c r="G223" t="s">
        <v>7061</v>
      </c>
      <c r="H223" s="59">
        <v>43979</v>
      </c>
      <c r="I223" s="59">
        <f t="shared" si="6"/>
        <v>43979</v>
      </c>
      <c r="J223" t="b">
        <f t="shared" si="7"/>
        <v>1</v>
      </c>
    </row>
    <row r="224" spans="2:10" hidden="1" x14ac:dyDescent="0.3">
      <c r="B224">
        <v>1028673976</v>
      </c>
      <c r="C224" s="59">
        <v>43148</v>
      </c>
      <c r="F224">
        <v>1023989627</v>
      </c>
      <c r="G224" t="s">
        <v>7062</v>
      </c>
      <c r="H224" s="59">
        <v>44549</v>
      </c>
      <c r="I224" s="59">
        <f t="shared" si="6"/>
        <v>44549</v>
      </c>
      <c r="J224" t="b">
        <f t="shared" si="7"/>
        <v>1</v>
      </c>
    </row>
    <row r="225" spans="2:10" hidden="1" x14ac:dyDescent="0.3">
      <c r="B225">
        <v>1028674952</v>
      </c>
      <c r="C225" s="59">
        <v>43842</v>
      </c>
      <c r="F225">
        <v>1023987196</v>
      </c>
      <c r="G225" t="s">
        <v>7063</v>
      </c>
      <c r="H225" s="59">
        <v>43877</v>
      </c>
      <c r="I225" s="59">
        <f t="shared" si="6"/>
        <v>43877</v>
      </c>
      <c r="J225" t="b">
        <f t="shared" si="7"/>
        <v>1</v>
      </c>
    </row>
    <row r="226" spans="2:10" hidden="1" x14ac:dyDescent="0.3">
      <c r="B226">
        <v>1028675301</v>
      </c>
      <c r="C226" s="59">
        <v>44190</v>
      </c>
      <c r="F226">
        <v>1222218723</v>
      </c>
      <c r="G226" t="s">
        <v>7064</v>
      </c>
      <c r="H226" s="59">
        <v>43171</v>
      </c>
      <c r="I226" s="59">
        <f t="shared" si="6"/>
        <v>43171</v>
      </c>
      <c r="J226" t="b">
        <f t="shared" si="7"/>
        <v>1</v>
      </c>
    </row>
    <row r="227" spans="2:10" hidden="1" x14ac:dyDescent="0.3">
      <c r="B227">
        <v>1028675409</v>
      </c>
      <c r="C227" s="59">
        <v>44298</v>
      </c>
      <c r="F227">
        <v>1024611711</v>
      </c>
      <c r="G227" t="s">
        <v>7066</v>
      </c>
      <c r="H227" s="59">
        <v>44390</v>
      </c>
      <c r="I227" s="59">
        <f t="shared" si="6"/>
        <v>44390</v>
      </c>
      <c r="J227" t="b">
        <f t="shared" si="7"/>
        <v>1</v>
      </c>
    </row>
    <row r="228" spans="2:10" hidden="1" x14ac:dyDescent="0.3">
      <c r="B228">
        <v>1028675486</v>
      </c>
      <c r="C228" s="59">
        <v>44284</v>
      </c>
      <c r="F228">
        <v>1016746746</v>
      </c>
      <c r="G228" t="s">
        <v>7067</v>
      </c>
      <c r="H228" s="59">
        <v>43525</v>
      </c>
      <c r="I228" s="59">
        <f t="shared" si="6"/>
        <v>43525</v>
      </c>
      <c r="J228" t="b">
        <f t="shared" si="7"/>
        <v>1</v>
      </c>
    </row>
    <row r="229" spans="2:10" hidden="1" x14ac:dyDescent="0.3">
      <c r="B229">
        <v>1028675591</v>
      </c>
      <c r="C229" s="59">
        <v>44392</v>
      </c>
      <c r="F229">
        <v>705202105</v>
      </c>
      <c r="G229" t="s">
        <v>7068</v>
      </c>
      <c r="H229" s="59">
        <v>44323</v>
      </c>
      <c r="I229" s="59">
        <f t="shared" si="6"/>
        <v>44323</v>
      </c>
      <c r="J229" t="b">
        <f t="shared" si="7"/>
        <v>1</v>
      </c>
    </row>
    <row r="230" spans="2:10" hidden="1" x14ac:dyDescent="0.3">
      <c r="B230">
        <v>1028675603</v>
      </c>
      <c r="C230" s="59">
        <v>44398</v>
      </c>
      <c r="F230">
        <v>1016751379</v>
      </c>
      <c r="G230" t="s">
        <v>7300</v>
      </c>
      <c r="H230" s="59">
        <v>44237</v>
      </c>
      <c r="I230" s="59">
        <f t="shared" si="6"/>
        <v>44237</v>
      </c>
      <c r="J230" t="b">
        <f t="shared" si="7"/>
        <v>1</v>
      </c>
    </row>
    <row r="231" spans="2:10" hidden="1" x14ac:dyDescent="0.3">
      <c r="B231">
        <v>1028675792</v>
      </c>
      <c r="C231" s="59">
        <v>44700</v>
      </c>
      <c r="F231">
        <v>1051364630</v>
      </c>
      <c r="G231" t="s">
        <v>7070</v>
      </c>
      <c r="H231" s="59">
        <v>44341</v>
      </c>
      <c r="I231" s="59">
        <f t="shared" si="6"/>
        <v>44341</v>
      </c>
      <c r="J231" t="b">
        <f t="shared" si="7"/>
        <v>1</v>
      </c>
    </row>
    <row r="232" spans="2:10" hidden="1" x14ac:dyDescent="0.3">
      <c r="B232">
        <v>1028675793</v>
      </c>
      <c r="C232" s="59">
        <v>44705</v>
      </c>
      <c r="F232">
        <v>1028672942</v>
      </c>
      <c r="G232" t="s">
        <v>7071</v>
      </c>
      <c r="H232" s="59">
        <v>43065</v>
      </c>
      <c r="I232" s="59">
        <f t="shared" si="6"/>
        <v>43065</v>
      </c>
      <c r="J232" t="b">
        <f t="shared" si="7"/>
        <v>1</v>
      </c>
    </row>
    <row r="233" spans="2:10" hidden="1" x14ac:dyDescent="0.3">
      <c r="B233">
        <v>1028675820</v>
      </c>
      <c r="C233" s="59">
        <v>44718</v>
      </c>
      <c r="F233">
        <v>1026309516</v>
      </c>
      <c r="G233" t="s">
        <v>7072</v>
      </c>
      <c r="H233" s="59">
        <v>44206</v>
      </c>
      <c r="I233" s="59">
        <f t="shared" si="6"/>
        <v>44206</v>
      </c>
      <c r="J233" t="b">
        <f t="shared" si="7"/>
        <v>1</v>
      </c>
    </row>
    <row r="234" spans="2:10" x14ac:dyDescent="0.3">
      <c r="B234">
        <v>1028793142</v>
      </c>
      <c r="C234" s="59">
        <v>42917</v>
      </c>
      <c r="F234" t="s">
        <v>4081</v>
      </c>
      <c r="G234" t="s">
        <v>7301</v>
      </c>
      <c r="H234" s="59">
        <v>43744</v>
      </c>
      <c r="I234" s="59" t="e">
        <f t="shared" si="6"/>
        <v>#N/A</v>
      </c>
      <c r="J234" t="e">
        <f t="shared" si="7"/>
        <v>#N/A</v>
      </c>
    </row>
    <row r="235" spans="2:10" hidden="1" x14ac:dyDescent="0.3">
      <c r="B235">
        <v>1029299640</v>
      </c>
      <c r="C235" s="59">
        <v>43872</v>
      </c>
      <c r="F235" t="s">
        <v>6449</v>
      </c>
      <c r="G235" t="s">
        <v>7074</v>
      </c>
      <c r="H235" s="59">
        <v>43114</v>
      </c>
      <c r="I235" s="59">
        <f t="shared" si="6"/>
        <v>43114</v>
      </c>
      <c r="J235" t="b">
        <f t="shared" si="7"/>
        <v>1</v>
      </c>
    </row>
    <row r="236" spans="2:10" hidden="1" x14ac:dyDescent="0.3">
      <c r="B236">
        <v>1031187767</v>
      </c>
      <c r="C236" s="59">
        <v>44397</v>
      </c>
      <c r="F236">
        <v>1023041247</v>
      </c>
      <c r="G236" t="s">
        <v>7075</v>
      </c>
      <c r="H236" s="59">
        <v>43255</v>
      </c>
      <c r="I236" s="59">
        <f t="shared" si="6"/>
        <v>43255</v>
      </c>
      <c r="J236" t="b">
        <f t="shared" si="7"/>
        <v>1</v>
      </c>
    </row>
    <row r="237" spans="2:10" hidden="1" x14ac:dyDescent="0.3">
      <c r="B237">
        <v>1031188322</v>
      </c>
      <c r="C237" s="59">
        <v>44596</v>
      </c>
      <c r="F237">
        <v>1243859568</v>
      </c>
      <c r="G237" t="s">
        <v>7076</v>
      </c>
      <c r="H237" s="59">
        <v>44119</v>
      </c>
      <c r="I237" s="59">
        <f t="shared" si="6"/>
        <v>44119</v>
      </c>
      <c r="J237" t="b">
        <f t="shared" si="7"/>
        <v>1</v>
      </c>
    </row>
    <row r="238" spans="2:10" hidden="1" x14ac:dyDescent="0.3">
      <c r="B238">
        <v>1031858155</v>
      </c>
      <c r="C238" s="59">
        <v>44279</v>
      </c>
      <c r="F238">
        <v>1206225376</v>
      </c>
      <c r="G238" t="s">
        <v>7077</v>
      </c>
      <c r="H238" s="59">
        <v>43645</v>
      </c>
      <c r="I238" s="59">
        <f t="shared" si="6"/>
        <v>43645</v>
      </c>
      <c r="J238" t="b">
        <f t="shared" si="7"/>
        <v>1</v>
      </c>
    </row>
    <row r="239" spans="2:10" hidden="1" x14ac:dyDescent="0.3">
      <c r="B239">
        <v>1032513713</v>
      </c>
      <c r="C239" s="59">
        <v>44237</v>
      </c>
      <c r="F239">
        <v>1023985952</v>
      </c>
      <c r="G239" t="s">
        <v>7078</v>
      </c>
      <c r="H239" s="59">
        <v>43714</v>
      </c>
      <c r="I239" s="59">
        <f t="shared" si="6"/>
        <v>43714</v>
      </c>
      <c r="J239" t="b">
        <f t="shared" si="7"/>
        <v>1</v>
      </c>
    </row>
    <row r="240" spans="2:10" hidden="1" x14ac:dyDescent="0.3">
      <c r="B240">
        <v>1032514103</v>
      </c>
      <c r="C240" s="59">
        <v>44466</v>
      </c>
      <c r="F240">
        <v>1028675591</v>
      </c>
      <c r="G240" t="s">
        <v>7079</v>
      </c>
      <c r="H240" s="59">
        <v>44392</v>
      </c>
      <c r="I240" s="59">
        <f t="shared" si="6"/>
        <v>44392</v>
      </c>
      <c r="J240" t="b">
        <f t="shared" si="7"/>
        <v>1</v>
      </c>
    </row>
    <row r="241" spans="2:10" hidden="1" x14ac:dyDescent="0.3">
      <c r="B241">
        <v>1032515264</v>
      </c>
      <c r="C241" s="59">
        <v>44699</v>
      </c>
      <c r="F241">
        <v>1028675301</v>
      </c>
      <c r="G241" t="s">
        <v>7080</v>
      </c>
      <c r="H241" s="59">
        <v>44190</v>
      </c>
      <c r="I241" s="59">
        <f t="shared" si="6"/>
        <v>44190</v>
      </c>
      <c r="J241" t="b">
        <f t="shared" si="7"/>
        <v>1</v>
      </c>
    </row>
    <row r="242" spans="2:10" hidden="1" x14ac:dyDescent="0.3">
      <c r="B242">
        <v>1032946299</v>
      </c>
      <c r="C242" s="59">
        <v>44388</v>
      </c>
      <c r="F242">
        <v>1028675603</v>
      </c>
      <c r="G242" t="s">
        <v>7081</v>
      </c>
      <c r="H242" s="59">
        <v>44398</v>
      </c>
      <c r="I242" s="59">
        <f t="shared" si="6"/>
        <v>44398</v>
      </c>
      <c r="J242" t="b">
        <f t="shared" si="7"/>
        <v>1</v>
      </c>
    </row>
    <row r="243" spans="2:10" hidden="1" x14ac:dyDescent="0.3">
      <c r="B243">
        <v>1033822280</v>
      </c>
      <c r="C243" s="59">
        <v>43169</v>
      </c>
      <c r="F243">
        <v>1023988198</v>
      </c>
      <c r="G243" t="s">
        <v>7082</v>
      </c>
      <c r="H243" s="59">
        <v>44263</v>
      </c>
      <c r="I243" s="59">
        <f t="shared" si="6"/>
        <v>44263</v>
      </c>
      <c r="J243" t="b">
        <f t="shared" si="7"/>
        <v>1</v>
      </c>
    </row>
    <row r="244" spans="2:10" hidden="1" x14ac:dyDescent="0.3">
      <c r="B244">
        <v>1033825232</v>
      </c>
      <c r="C244" s="59">
        <v>43447</v>
      </c>
      <c r="F244">
        <v>1107538160</v>
      </c>
      <c r="G244" t="s">
        <v>7083</v>
      </c>
      <c r="H244" s="59">
        <v>44204</v>
      </c>
      <c r="I244" s="59">
        <f t="shared" si="6"/>
        <v>44204</v>
      </c>
      <c r="J244" t="b">
        <f t="shared" si="7"/>
        <v>1</v>
      </c>
    </row>
    <row r="245" spans="2:10" hidden="1" x14ac:dyDescent="0.3">
      <c r="B245">
        <v>1033829949</v>
      </c>
      <c r="C245" s="59">
        <v>44163</v>
      </c>
      <c r="F245">
        <v>1016751226</v>
      </c>
      <c r="G245" t="s">
        <v>7084</v>
      </c>
      <c r="H245" s="59">
        <v>44209</v>
      </c>
      <c r="I245" s="59">
        <f t="shared" si="6"/>
        <v>44209</v>
      </c>
      <c r="J245" t="b">
        <f t="shared" si="7"/>
        <v>1</v>
      </c>
    </row>
    <row r="246" spans="2:10" hidden="1" x14ac:dyDescent="0.3">
      <c r="B246">
        <v>1033830288</v>
      </c>
      <c r="C246" s="59">
        <v>44400</v>
      </c>
      <c r="F246">
        <v>1016751403</v>
      </c>
      <c r="G246" t="s">
        <v>7085</v>
      </c>
      <c r="H246" s="59">
        <v>44238</v>
      </c>
      <c r="I246" s="59">
        <f t="shared" si="6"/>
        <v>44238</v>
      </c>
      <c r="J246" t="b">
        <f t="shared" si="7"/>
        <v>1</v>
      </c>
    </row>
    <row r="247" spans="2:10" hidden="1" x14ac:dyDescent="0.3">
      <c r="B247">
        <v>1039226511</v>
      </c>
      <c r="C247" s="59">
        <v>43979</v>
      </c>
      <c r="F247">
        <v>1016753171</v>
      </c>
      <c r="G247" t="s">
        <v>7086</v>
      </c>
      <c r="H247" s="59">
        <v>44530</v>
      </c>
      <c r="I247" s="59">
        <f t="shared" si="6"/>
        <v>44530</v>
      </c>
      <c r="J247" t="b">
        <f t="shared" si="7"/>
        <v>1</v>
      </c>
    </row>
    <row r="248" spans="2:10" hidden="1" x14ac:dyDescent="0.3">
      <c r="B248">
        <v>1048945559</v>
      </c>
      <c r="C248" s="59">
        <v>44422</v>
      </c>
      <c r="F248">
        <v>22012020072</v>
      </c>
      <c r="G248" t="s">
        <v>7087</v>
      </c>
      <c r="H248" s="59">
        <v>43852</v>
      </c>
      <c r="I248" s="59">
        <f t="shared" si="6"/>
        <v>43852</v>
      </c>
      <c r="J248" t="b">
        <f t="shared" si="7"/>
        <v>1</v>
      </c>
    </row>
    <row r="249" spans="2:10" hidden="1" x14ac:dyDescent="0.3">
      <c r="B249">
        <v>1049663473</v>
      </c>
      <c r="C249" s="59">
        <v>44366</v>
      </c>
      <c r="F249">
        <v>11022018069</v>
      </c>
      <c r="G249" t="s">
        <v>7088</v>
      </c>
      <c r="H249" s="59">
        <v>43142</v>
      </c>
      <c r="I249" s="59">
        <f t="shared" si="6"/>
        <v>43142</v>
      </c>
      <c r="J249" t="b">
        <f t="shared" si="7"/>
        <v>1</v>
      </c>
    </row>
    <row r="250" spans="2:10" hidden="1" x14ac:dyDescent="0.3">
      <c r="B250">
        <v>1051364630</v>
      </c>
      <c r="C250" s="59">
        <v>44341</v>
      </c>
      <c r="F250" t="s">
        <v>6446</v>
      </c>
      <c r="G250" t="s">
        <v>7089</v>
      </c>
      <c r="H250" s="59">
        <v>43557</v>
      </c>
      <c r="I250" s="59">
        <f t="shared" si="6"/>
        <v>43557</v>
      </c>
      <c r="J250" t="b">
        <f t="shared" si="7"/>
        <v>1</v>
      </c>
    </row>
    <row r="251" spans="2:10" hidden="1" x14ac:dyDescent="0.3">
      <c r="B251">
        <v>1051681940</v>
      </c>
      <c r="C251" s="59">
        <v>44684</v>
      </c>
      <c r="F251">
        <v>1028673762</v>
      </c>
      <c r="G251" t="s">
        <v>7090</v>
      </c>
      <c r="H251" s="59">
        <v>43429</v>
      </c>
      <c r="I251" s="59">
        <f t="shared" si="6"/>
        <v>43429</v>
      </c>
      <c r="J251" t="b">
        <f t="shared" si="7"/>
        <v>1</v>
      </c>
    </row>
    <row r="252" spans="2:10" x14ac:dyDescent="0.3">
      <c r="B252">
        <v>1069307141</v>
      </c>
      <c r="C252" s="59">
        <v>43908</v>
      </c>
      <c r="F252">
        <v>1016753593</v>
      </c>
      <c r="G252" t="s">
        <v>7091</v>
      </c>
      <c r="H252" s="59">
        <v>44616</v>
      </c>
      <c r="I252" s="59" t="e">
        <f t="shared" si="6"/>
        <v>#N/A</v>
      </c>
      <c r="J252" t="e">
        <f t="shared" si="7"/>
        <v>#N/A</v>
      </c>
    </row>
    <row r="253" spans="2:10" hidden="1" x14ac:dyDescent="0.3">
      <c r="B253">
        <v>1071551363</v>
      </c>
      <c r="C253" s="59">
        <v>43899</v>
      </c>
      <c r="F253">
        <v>1123212095</v>
      </c>
      <c r="G253" t="s">
        <v>7092</v>
      </c>
      <c r="H253" s="59">
        <v>44354</v>
      </c>
      <c r="I253" s="59">
        <f t="shared" si="6"/>
        <v>44354</v>
      </c>
      <c r="J253" t="b">
        <f t="shared" si="7"/>
        <v>1</v>
      </c>
    </row>
    <row r="254" spans="2:10" hidden="1" x14ac:dyDescent="0.3">
      <c r="B254">
        <v>1073386805</v>
      </c>
      <c r="C254" s="59">
        <v>44320</v>
      </c>
      <c r="F254">
        <v>1243762304</v>
      </c>
      <c r="G254" t="s">
        <v>7093</v>
      </c>
      <c r="H254" s="59">
        <v>44594</v>
      </c>
      <c r="I254" s="59">
        <f t="shared" si="6"/>
        <v>44594</v>
      </c>
      <c r="J254" t="b">
        <f t="shared" si="7"/>
        <v>1</v>
      </c>
    </row>
    <row r="255" spans="2:10" hidden="1" x14ac:dyDescent="0.3">
      <c r="B255">
        <v>1074161366</v>
      </c>
      <c r="C255" s="59">
        <v>44702</v>
      </c>
      <c r="F255">
        <v>1243861102</v>
      </c>
      <c r="G255" t="s">
        <v>7094</v>
      </c>
      <c r="H255" s="59">
        <v>44714</v>
      </c>
      <c r="I255" s="59">
        <f t="shared" si="6"/>
        <v>44714</v>
      </c>
      <c r="J255" t="b">
        <f t="shared" si="7"/>
        <v>1</v>
      </c>
    </row>
    <row r="256" spans="2:10" hidden="1" x14ac:dyDescent="0.3">
      <c r="B256">
        <v>1074536315</v>
      </c>
      <c r="C256" s="59">
        <v>44068</v>
      </c>
      <c r="F256">
        <v>1076320839</v>
      </c>
      <c r="G256" t="s">
        <v>7095</v>
      </c>
      <c r="H256" s="59">
        <v>34229</v>
      </c>
      <c r="I256" s="59">
        <f t="shared" si="6"/>
        <v>34229</v>
      </c>
      <c r="J256" t="b">
        <f t="shared" si="7"/>
        <v>1</v>
      </c>
    </row>
    <row r="257" spans="2:10" hidden="1" x14ac:dyDescent="0.3">
      <c r="B257">
        <v>1074824501</v>
      </c>
      <c r="C257" s="59">
        <v>43083</v>
      </c>
      <c r="F257">
        <v>2611201712</v>
      </c>
      <c r="G257" t="s">
        <v>7096</v>
      </c>
      <c r="H257" s="59">
        <v>43065</v>
      </c>
      <c r="I257" s="59">
        <f t="shared" si="6"/>
        <v>43065</v>
      </c>
      <c r="J257" t="b">
        <f t="shared" si="7"/>
        <v>1</v>
      </c>
    </row>
    <row r="258" spans="2:10" hidden="1" x14ac:dyDescent="0.3">
      <c r="B258">
        <v>1074830522</v>
      </c>
      <c r="C258" s="59">
        <v>44192</v>
      </c>
      <c r="F258">
        <v>1243858043</v>
      </c>
      <c r="G258" t="s">
        <v>7097</v>
      </c>
      <c r="H258" s="59">
        <v>43773</v>
      </c>
      <c r="I258" s="59">
        <f t="shared" si="6"/>
        <v>43773</v>
      </c>
      <c r="J258" t="b">
        <f t="shared" si="7"/>
        <v>1</v>
      </c>
    </row>
    <row r="259" spans="2:10" hidden="1" x14ac:dyDescent="0.3">
      <c r="B259">
        <v>1082161099</v>
      </c>
      <c r="C259" s="59">
        <v>44000</v>
      </c>
      <c r="F259">
        <v>1010850706</v>
      </c>
      <c r="G259" t="s">
        <v>7098</v>
      </c>
      <c r="H259" s="59">
        <v>44635</v>
      </c>
      <c r="I259" s="59">
        <f t="shared" ref="I259:I322" si="8">VLOOKUP(F259,B:D,2,0)</f>
        <v>44635</v>
      </c>
      <c r="J259" t="b">
        <f t="shared" ref="J259:J322" si="9">H259=I259</f>
        <v>1</v>
      </c>
    </row>
    <row r="260" spans="2:10" hidden="1" x14ac:dyDescent="0.3">
      <c r="B260">
        <v>1087214750</v>
      </c>
      <c r="C260" s="59">
        <v>43385</v>
      </c>
      <c r="F260">
        <v>1031172814</v>
      </c>
      <c r="G260" t="s">
        <v>7099</v>
      </c>
      <c r="H260" s="59">
        <v>35728</v>
      </c>
      <c r="I260" s="59">
        <f t="shared" si="8"/>
        <v>35728</v>
      </c>
      <c r="J260" t="b">
        <f t="shared" si="9"/>
        <v>1</v>
      </c>
    </row>
    <row r="261" spans="2:10" hidden="1" x14ac:dyDescent="0.3">
      <c r="B261">
        <v>1087218446</v>
      </c>
      <c r="C261" s="59">
        <v>44458</v>
      </c>
      <c r="F261">
        <v>2092021054</v>
      </c>
      <c r="G261" t="s">
        <v>7100</v>
      </c>
      <c r="H261" s="59">
        <v>44441</v>
      </c>
      <c r="I261" s="59">
        <f t="shared" si="8"/>
        <v>44441</v>
      </c>
      <c r="J261" t="b">
        <f t="shared" si="9"/>
        <v>1</v>
      </c>
    </row>
    <row r="262" spans="2:10" hidden="1" x14ac:dyDescent="0.3">
      <c r="B262">
        <v>1107538160</v>
      </c>
      <c r="C262" s="59">
        <v>44204</v>
      </c>
      <c r="F262" t="s">
        <v>6496</v>
      </c>
      <c r="G262" t="s">
        <v>7101</v>
      </c>
      <c r="H262" s="59">
        <v>37952</v>
      </c>
      <c r="I262" s="59">
        <f t="shared" si="8"/>
        <v>37952</v>
      </c>
      <c r="J262" t="b">
        <f t="shared" si="9"/>
        <v>1</v>
      </c>
    </row>
    <row r="263" spans="2:10" hidden="1" x14ac:dyDescent="0.3">
      <c r="B263">
        <v>1109423243</v>
      </c>
      <c r="C263" s="59">
        <v>43631</v>
      </c>
      <c r="F263">
        <v>1146148428</v>
      </c>
      <c r="G263" t="s">
        <v>7102</v>
      </c>
      <c r="H263" s="59">
        <v>44036</v>
      </c>
      <c r="I263" s="59">
        <f t="shared" si="8"/>
        <v>44036</v>
      </c>
      <c r="J263" t="b">
        <f t="shared" si="9"/>
        <v>1</v>
      </c>
    </row>
    <row r="264" spans="2:10" hidden="1" x14ac:dyDescent="0.3">
      <c r="B264">
        <v>1110181348</v>
      </c>
      <c r="C264" s="59">
        <v>44427</v>
      </c>
      <c r="F264">
        <v>1023043988</v>
      </c>
      <c r="G264" t="s">
        <v>7103</v>
      </c>
      <c r="H264" s="59">
        <v>43690</v>
      </c>
      <c r="I264" s="59">
        <f t="shared" si="8"/>
        <v>43690</v>
      </c>
      <c r="J264" t="b">
        <f t="shared" si="9"/>
        <v>1</v>
      </c>
    </row>
    <row r="265" spans="2:10" hidden="1" x14ac:dyDescent="0.3">
      <c r="B265">
        <v>1116084636</v>
      </c>
      <c r="C265" s="59">
        <v>44551</v>
      </c>
      <c r="F265">
        <v>1023046582</v>
      </c>
      <c r="G265" t="s">
        <v>7104</v>
      </c>
      <c r="H265" s="59">
        <v>44303</v>
      </c>
      <c r="I265" s="59">
        <f t="shared" si="8"/>
        <v>44303</v>
      </c>
      <c r="J265" t="b">
        <f t="shared" si="9"/>
        <v>1</v>
      </c>
    </row>
    <row r="266" spans="2:10" hidden="1" x14ac:dyDescent="0.3">
      <c r="B266">
        <v>1116557589</v>
      </c>
      <c r="C266" s="59">
        <v>44325</v>
      </c>
      <c r="F266">
        <v>1023044204</v>
      </c>
      <c r="G266" t="s">
        <v>7105</v>
      </c>
      <c r="H266" s="59">
        <v>43715</v>
      </c>
      <c r="I266" s="59">
        <f t="shared" si="8"/>
        <v>43715</v>
      </c>
      <c r="J266" t="b">
        <f t="shared" si="9"/>
        <v>1</v>
      </c>
    </row>
    <row r="267" spans="2:10" hidden="1" x14ac:dyDescent="0.3">
      <c r="B267">
        <v>1119187596</v>
      </c>
      <c r="C267" s="59">
        <v>44038</v>
      </c>
      <c r="F267">
        <v>1028793142</v>
      </c>
      <c r="G267" t="s">
        <v>7106</v>
      </c>
      <c r="H267" s="59">
        <v>42917</v>
      </c>
      <c r="I267" s="59">
        <f t="shared" si="8"/>
        <v>42917</v>
      </c>
      <c r="J267" t="b">
        <f t="shared" si="9"/>
        <v>1</v>
      </c>
    </row>
    <row r="268" spans="2:10" hidden="1" x14ac:dyDescent="0.3">
      <c r="B268">
        <v>1121975670</v>
      </c>
      <c r="C268" s="59">
        <v>44153</v>
      </c>
      <c r="F268" t="s">
        <v>6578</v>
      </c>
      <c r="G268" t="s">
        <v>7107</v>
      </c>
      <c r="H268" s="59">
        <v>42822</v>
      </c>
      <c r="I268" s="59">
        <f t="shared" si="8"/>
        <v>42822</v>
      </c>
      <c r="J268" t="b">
        <f t="shared" si="9"/>
        <v>1</v>
      </c>
    </row>
    <row r="269" spans="2:10" hidden="1" x14ac:dyDescent="0.3">
      <c r="B269">
        <v>1122539379</v>
      </c>
      <c r="C269" s="59">
        <v>43968</v>
      </c>
      <c r="F269">
        <v>1003734192</v>
      </c>
      <c r="G269" t="s">
        <v>7108</v>
      </c>
      <c r="H269" s="59">
        <v>37079</v>
      </c>
      <c r="I269" s="59">
        <f t="shared" si="8"/>
        <v>37079</v>
      </c>
      <c r="J269" t="b">
        <f t="shared" si="9"/>
        <v>1</v>
      </c>
    </row>
    <row r="270" spans="2:10" hidden="1" x14ac:dyDescent="0.3">
      <c r="B270">
        <v>1122541025</v>
      </c>
      <c r="C270" s="59">
        <v>44293</v>
      </c>
      <c r="F270">
        <v>1023985500</v>
      </c>
      <c r="G270" t="s">
        <v>7109</v>
      </c>
      <c r="H270" s="59">
        <v>43648</v>
      </c>
      <c r="I270" s="59">
        <f t="shared" si="8"/>
        <v>43648</v>
      </c>
      <c r="J270" t="b">
        <f t="shared" si="9"/>
        <v>1</v>
      </c>
    </row>
    <row r="271" spans="2:10" hidden="1" x14ac:dyDescent="0.3">
      <c r="B271">
        <v>1123212095</v>
      </c>
      <c r="C271" s="59">
        <v>44354</v>
      </c>
      <c r="F271">
        <v>1028675792</v>
      </c>
      <c r="G271" t="s">
        <v>7110</v>
      </c>
      <c r="H271" s="59">
        <v>44700</v>
      </c>
      <c r="I271" s="59">
        <f t="shared" si="8"/>
        <v>44700</v>
      </c>
      <c r="J271" t="b">
        <f t="shared" si="9"/>
        <v>1</v>
      </c>
    </row>
    <row r="272" spans="2:10" hidden="1" x14ac:dyDescent="0.3">
      <c r="B272">
        <v>1136912511</v>
      </c>
      <c r="C272" s="59">
        <v>44348</v>
      </c>
      <c r="F272">
        <v>1013363568</v>
      </c>
      <c r="G272" t="s">
        <v>7111</v>
      </c>
      <c r="H272" s="59">
        <v>43017</v>
      </c>
      <c r="I272" s="59">
        <f t="shared" si="8"/>
        <v>43017</v>
      </c>
      <c r="J272" t="b">
        <f t="shared" si="9"/>
        <v>1</v>
      </c>
    </row>
    <row r="273" spans="2:10" hidden="1" x14ac:dyDescent="0.3">
      <c r="B273">
        <v>1140937152</v>
      </c>
      <c r="C273" s="59">
        <v>43916</v>
      </c>
      <c r="F273">
        <v>1023047456</v>
      </c>
      <c r="G273" t="s">
        <v>7112</v>
      </c>
      <c r="H273" s="59">
        <v>44400</v>
      </c>
      <c r="I273" s="59">
        <f t="shared" si="8"/>
        <v>44400</v>
      </c>
      <c r="J273" t="b">
        <f t="shared" si="9"/>
        <v>1</v>
      </c>
    </row>
    <row r="274" spans="2:10" hidden="1" x14ac:dyDescent="0.3">
      <c r="B274">
        <v>1140937336</v>
      </c>
      <c r="C274" s="59">
        <v>43946</v>
      </c>
      <c r="F274">
        <v>1023042724</v>
      </c>
      <c r="G274" t="s">
        <v>7113</v>
      </c>
      <c r="H274" s="59">
        <v>43499</v>
      </c>
      <c r="I274" s="59">
        <f t="shared" si="8"/>
        <v>43499</v>
      </c>
      <c r="J274" t="b">
        <f t="shared" si="9"/>
        <v>1</v>
      </c>
    </row>
    <row r="275" spans="2:10" hidden="1" x14ac:dyDescent="0.3">
      <c r="B275">
        <v>1140937378</v>
      </c>
      <c r="C275" s="59">
        <v>43949</v>
      </c>
      <c r="F275">
        <v>1023985961</v>
      </c>
      <c r="G275" t="s">
        <v>7114</v>
      </c>
      <c r="H275" s="59">
        <v>43417</v>
      </c>
      <c r="I275" s="59">
        <f t="shared" si="8"/>
        <v>43417</v>
      </c>
      <c r="J275" t="b">
        <f t="shared" si="9"/>
        <v>1</v>
      </c>
    </row>
    <row r="276" spans="2:10" hidden="1" x14ac:dyDescent="0.3">
      <c r="B276">
        <v>1140937833</v>
      </c>
      <c r="C276" s="59">
        <v>43956</v>
      </c>
      <c r="F276">
        <v>1110181348</v>
      </c>
      <c r="G276" t="s">
        <v>7115</v>
      </c>
      <c r="H276" s="59">
        <v>44427</v>
      </c>
      <c r="I276" s="59">
        <f t="shared" si="8"/>
        <v>44427</v>
      </c>
      <c r="J276" t="b">
        <f t="shared" si="9"/>
        <v>1</v>
      </c>
    </row>
    <row r="277" spans="2:10" hidden="1" x14ac:dyDescent="0.3">
      <c r="B277">
        <v>1140938208</v>
      </c>
      <c r="C277" s="59">
        <v>43922</v>
      </c>
      <c r="F277">
        <v>1028674952</v>
      </c>
      <c r="G277" t="s">
        <v>7116</v>
      </c>
      <c r="H277" s="59">
        <v>44166</v>
      </c>
      <c r="I277" s="59">
        <f t="shared" si="8"/>
        <v>43842</v>
      </c>
      <c r="J277" t="b">
        <f t="shared" si="9"/>
        <v>0</v>
      </c>
    </row>
    <row r="278" spans="2:10" hidden="1" x14ac:dyDescent="0.3">
      <c r="B278">
        <v>1140939399</v>
      </c>
      <c r="C278" s="59">
        <v>44073</v>
      </c>
      <c r="F278">
        <v>1243760535</v>
      </c>
      <c r="G278" t="s">
        <v>7117</v>
      </c>
      <c r="H278" s="59">
        <v>44369</v>
      </c>
      <c r="I278" s="59">
        <f t="shared" si="8"/>
        <v>44369</v>
      </c>
      <c r="J278" t="b">
        <f t="shared" si="9"/>
        <v>1</v>
      </c>
    </row>
    <row r="279" spans="2:10" hidden="1" x14ac:dyDescent="0.3">
      <c r="B279">
        <v>1140939459</v>
      </c>
      <c r="C279" s="59">
        <v>44066</v>
      </c>
      <c r="F279">
        <v>1028675486</v>
      </c>
      <c r="G279" t="s">
        <v>7118</v>
      </c>
      <c r="H279" s="59">
        <v>44284</v>
      </c>
      <c r="I279" s="59">
        <f t="shared" si="8"/>
        <v>44284</v>
      </c>
      <c r="J279" t="b">
        <f t="shared" si="9"/>
        <v>1</v>
      </c>
    </row>
    <row r="280" spans="2:10" hidden="1" x14ac:dyDescent="0.3">
      <c r="B280">
        <v>1140939471</v>
      </c>
      <c r="C280" s="59">
        <v>44084</v>
      </c>
      <c r="F280">
        <v>6856169</v>
      </c>
      <c r="G280" t="s">
        <v>7119</v>
      </c>
      <c r="H280" s="59">
        <v>44175</v>
      </c>
      <c r="I280" s="59">
        <f t="shared" si="8"/>
        <v>44175</v>
      </c>
      <c r="J280" t="b">
        <f t="shared" si="9"/>
        <v>1</v>
      </c>
    </row>
    <row r="281" spans="2:10" hidden="1" x14ac:dyDescent="0.3">
      <c r="B281">
        <v>1141371569</v>
      </c>
      <c r="C281" s="59">
        <v>43976</v>
      </c>
      <c r="F281">
        <v>1245078145</v>
      </c>
      <c r="G281" t="s">
        <v>7120</v>
      </c>
      <c r="H281" s="59">
        <v>44124</v>
      </c>
      <c r="I281" s="59">
        <f t="shared" si="8"/>
        <v>44124</v>
      </c>
      <c r="J281" t="b">
        <f t="shared" si="9"/>
        <v>1</v>
      </c>
    </row>
    <row r="282" spans="2:10" hidden="1" x14ac:dyDescent="0.3">
      <c r="B282">
        <v>1145429965</v>
      </c>
      <c r="C282" s="59">
        <v>44233</v>
      </c>
      <c r="F282">
        <v>1016750611</v>
      </c>
      <c r="G282" t="s">
        <v>7302</v>
      </c>
      <c r="H282" s="59">
        <v>44098</v>
      </c>
      <c r="I282" s="59">
        <f t="shared" si="8"/>
        <v>44098</v>
      </c>
      <c r="J282" t="b">
        <f t="shared" si="9"/>
        <v>1</v>
      </c>
    </row>
    <row r="283" spans="2:10" hidden="1" x14ac:dyDescent="0.3">
      <c r="B283">
        <v>1146148428</v>
      </c>
      <c r="C283" s="59">
        <v>44036</v>
      </c>
      <c r="F283">
        <v>1023990109</v>
      </c>
      <c r="G283" t="s">
        <v>7303</v>
      </c>
      <c r="H283" s="59">
        <v>44658</v>
      </c>
      <c r="I283" s="59">
        <f t="shared" si="8"/>
        <v>44658</v>
      </c>
      <c r="J283" t="b">
        <f t="shared" si="9"/>
        <v>1</v>
      </c>
    </row>
    <row r="284" spans="2:10" hidden="1" x14ac:dyDescent="0.3">
      <c r="B284">
        <v>1150190022</v>
      </c>
      <c r="C284" s="59">
        <v>44200</v>
      </c>
      <c r="F284">
        <v>1023989585</v>
      </c>
      <c r="G284" t="s">
        <v>7123</v>
      </c>
      <c r="H284" s="59">
        <v>44519</v>
      </c>
      <c r="I284" s="59">
        <f t="shared" si="8"/>
        <v>44519</v>
      </c>
      <c r="J284" t="b">
        <f t="shared" si="9"/>
        <v>1</v>
      </c>
    </row>
    <row r="285" spans="2:10" hidden="1" x14ac:dyDescent="0.3">
      <c r="B285">
        <v>1157968975</v>
      </c>
      <c r="C285" s="59">
        <v>44472</v>
      </c>
      <c r="F285">
        <v>1024611079</v>
      </c>
      <c r="G285" t="s">
        <v>7304</v>
      </c>
      <c r="H285" s="59">
        <v>44300</v>
      </c>
      <c r="I285" s="59">
        <f t="shared" si="8"/>
        <v>44300</v>
      </c>
      <c r="J285" t="b">
        <f t="shared" si="9"/>
        <v>1</v>
      </c>
    </row>
    <row r="286" spans="2:10" hidden="1" x14ac:dyDescent="0.3">
      <c r="B286">
        <v>1206225376</v>
      </c>
      <c r="C286" s="59">
        <v>43645</v>
      </c>
      <c r="F286">
        <v>1023045054</v>
      </c>
      <c r="G286" t="s">
        <v>7125</v>
      </c>
      <c r="H286" s="59">
        <v>43839</v>
      </c>
      <c r="I286" s="59">
        <f t="shared" si="8"/>
        <v>43839</v>
      </c>
      <c r="J286" t="b">
        <f t="shared" si="9"/>
        <v>1</v>
      </c>
    </row>
    <row r="287" spans="2:10" hidden="1" x14ac:dyDescent="0.3">
      <c r="B287">
        <v>1206226100</v>
      </c>
      <c r="C287" s="59">
        <v>44011</v>
      </c>
      <c r="F287">
        <v>1074830522</v>
      </c>
      <c r="G287" t="s">
        <v>7305</v>
      </c>
      <c r="H287" s="59">
        <v>44192</v>
      </c>
      <c r="I287" s="59">
        <f t="shared" si="8"/>
        <v>44192</v>
      </c>
      <c r="J287" t="b">
        <f t="shared" si="9"/>
        <v>1</v>
      </c>
    </row>
    <row r="288" spans="2:10" hidden="1" x14ac:dyDescent="0.3">
      <c r="B288">
        <v>1206226627</v>
      </c>
      <c r="C288" s="59">
        <v>44182</v>
      </c>
      <c r="F288">
        <v>1109423243</v>
      </c>
      <c r="G288" t="s">
        <v>7127</v>
      </c>
      <c r="H288" s="59">
        <v>43631</v>
      </c>
      <c r="I288" s="59">
        <f t="shared" si="8"/>
        <v>43631</v>
      </c>
      <c r="J288" t="b">
        <f t="shared" si="9"/>
        <v>1</v>
      </c>
    </row>
    <row r="289" spans="2:10" hidden="1" x14ac:dyDescent="0.3">
      <c r="B289">
        <v>1206227830</v>
      </c>
      <c r="C289" s="59">
        <v>44593</v>
      </c>
      <c r="F289">
        <v>1023989178</v>
      </c>
      <c r="G289" t="s">
        <v>7306</v>
      </c>
      <c r="H289" s="59">
        <v>44224</v>
      </c>
      <c r="I289" s="59">
        <f t="shared" si="8"/>
        <v>44224</v>
      </c>
      <c r="J289" t="b">
        <f t="shared" si="9"/>
        <v>1</v>
      </c>
    </row>
    <row r="290" spans="2:10" hidden="1" x14ac:dyDescent="0.3">
      <c r="B290">
        <v>1222218723</v>
      </c>
      <c r="C290" s="59">
        <v>43171</v>
      </c>
      <c r="F290">
        <v>1031188322</v>
      </c>
      <c r="G290" t="s">
        <v>7129</v>
      </c>
      <c r="H290" s="59">
        <v>44596</v>
      </c>
      <c r="I290" s="59">
        <f t="shared" si="8"/>
        <v>44596</v>
      </c>
      <c r="J290" t="b">
        <f t="shared" si="9"/>
        <v>1</v>
      </c>
    </row>
    <row r="291" spans="2:10" hidden="1" x14ac:dyDescent="0.3">
      <c r="B291">
        <v>1222222647</v>
      </c>
      <c r="C291" s="59">
        <v>43683</v>
      </c>
      <c r="F291">
        <v>1136912511</v>
      </c>
      <c r="G291" t="s">
        <v>7130</v>
      </c>
      <c r="H291" s="59">
        <v>44348</v>
      </c>
      <c r="I291" s="59">
        <f t="shared" si="8"/>
        <v>44348</v>
      </c>
      <c r="J291" t="b">
        <f t="shared" si="9"/>
        <v>1</v>
      </c>
    </row>
    <row r="292" spans="2:10" hidden="1" x14ac:dyDescent="0.3">
      <c r="B292">
        <v>1222223375</v>
      </c>
      <c r="C292" s="59">
        <v>43808</v>
      </c>
      <c r="F292">
        <v>1116084636</v>
      </c>
      <c r="G292" t="s">
        <v>7131</v>
      </c>
      <c r="H292" s="59">
        <v>44551</v>
      </c>
      <c r="I292" s="59">
        <f t="shared" si="8"/>
        <v>44551</v>
      </c>
      <c r="J292" t="b">
        <f t="shared" si="9"/>
        <v>1</v>
      </c>
    </row>
    <row r="293" spans="2:10" hidden="1" x14ac:dyDescent="0.3">
      <c r="B293">
        <v>1233514448</v>
      </c>
      <c r="C293" s="59">
        <v>43278</v>
      </c>
      <c r="F293">
        <v>1243859848</v>
      </c>
      <c r="G293" t="s">
        <v>7132</v>
      </c>
      <c r="H293" s="59">
        <v>44183</v>
      </c>
      <c r="I293" s="59">
        <f t="shared" si="8"/>
        <v>44183</v>
      </c>
      <c r="J293" t="b">
        <f t="shared" si="9"/>
        <v>1</v>
      </c>
    </row>
    <row r="294" spans="2:10" hidden="1" x14ac:dyDescent="0.3">
      <c r="B294">
        <v>1233514915</v>
      </c>
      <c r="C294" s="59">
        <v>43304</v>
      </c>
      <c r="F294">
        <v>1243860479</v>
      </c>
      <c r="G294" t="s">
        <v>7133</v>
      </c>
      <c r="H294" s="59">
        <v>44402</v>
      </c>
      <c r="I294" s="59">
        <f t="shared" si="8"/>
        <v>44402</v>
      </c>
      <c r="J294" t="b">
        <f t="shared" si="9"/>
        <v>1</v>
      </c>
    </row>
    <row r="295" spans="2:10" hidden="1" x14ac:dyDescent="0.3">
      <c r="B295">
        <v>1233698686</v>
      </c>
      <c r="C295" s="59">
        <v>43667</v>
      </c>
      <c r="F295">
        <v>1140937378</v>
      </c>
      <c r="G295" t="s">
        <v>7134</v>
      </c>
      <c r="H295" s="59">
        <v>43949</v>
      </c>
      <c r="I295" s="59">
        <f t="shared" si="8"/>
        <v>43949</v>
      </c>
      <c r="J295" t="b">
        <f t="shared" si="9"/>
        <v>1</v>
      </c>
    </row>
    <row r="296" spans="2:10" hidden="1" x14ac:dyDescent="0.3">
      <c r="B296">
        <v>1233924826</v>
      </c>
      <c r="C296" s="59">
        <v>44662</v>
      </c>
      <c r="F296">
        <v>1023048810</v>
      </c>
      <c r="G296" t="s">
        <v>7135</v>
      </c>
      <c r="H296" s="59">
        <v>44760</v>
      </c>
      <c r="I296" s="59">
        <f t="shared" si="8"/>
        <v>44760</v>
      </c>
      <c r="J296" t="b">
        <f t="shared" si="9"/>
        <v>1</v>
      </c>
    </row>
    <row r="297" spans="2:10" hidden="1" x14ac:dyDescent="0.3">
      <c r="B297">
        <v>1235051447</v>
      </c>
      <c r="C297" s="59">
        <v>44272</v>
      </c>
      <c r="F297">
        <v>1023048476</v>
      </c>
      <c r="G297" t="s">
        <v>7136</v>
      </c>
      <c r="H297" s="59">
        <v>44668</v>
      </c>
      <c r="I297" s="59">
        <f t="shared" si="8"/>
        <v>44668</v>
      </c>
      <c r="J297" t="b">
        <f t="shared" si="9"/>
        <v>1</v>
      </c>
    </row>
    <row r="298" spans="2:10" hidden="1" x14ac:dyDescent="0.3">
      <c r="B298">
        <v>1240693955</v>
      </c>
      <c r="C298" s="59">
        <v>44216</v>
      </c>
      <c r="F298">
        <v>1023045825</v>
      </c>
      <c r="G298" t="s">
        <v>7137</v>
      </c>
      <c r="H298" s="59">
        <v>44150</v>
      </c>
      <c r="I298" s="59">
        <f t="shared" si="8"/>
        <v>44150</v>
      </c>
      <c r="J298" t="b">
        <f t="shared" si="9"/>
        <v>1</v>
      </c>
    </row>
    <row r="299" spans="2:10" hidden="1" x14ac:dyDescent="0.3">
      <c r="B299">
        <v>1243759568</v>
      </c>
      <c r="C299" s="59">
        <v>44218</v>
      </c>
      <c r="F299">
        <v>1010252066</v>
      </c>
      <c r="G299" t="s">
        <v>7138</v>
      </c>
      <c r="H299" s="59">
        <v>44400</v>
      </c>
      <c r="I299" s="59">
        <f t="shared" si="8"/>
        <v>44400</v>
      </c>
      <c r="J299" t="b">
        <f t="shared" si="9"/>
        <v>1</v>
      </c>
    </row>
    <row r="300" spans="2:10" hidden="1" x14ac:dyDescent="0.3">
      <c r="B300">
        <v>1243760535</v>
      </c>
      <c r="C300" s="59">
        <v>44369</v>
      </c>
      <c r="F300">
        <v>1243860096</v>
      </c>
      <c r="G300" t="s">
        <v>7139</v>
      </c>
      <c r="H300" s="59">
        <v>44256</v>
      </c>
      <c r="I300" s="59">
        <f t="shared" si="8"/>
        <v>44256</v>
      </c>
      <c r="J300" t="b">
        <f t="shared" si="9"/>
        <v>1</v>
      </c>
    </row>
    <row r="301" spans="2:10" hidden="1" x14ac:dyDescent="0.3">
      <c r="B301">
        <v>1243761335</v>
      </c>
      <c r="C301" s="59">
        <v>44450</v>
      </c>
      <c r="F301">
        <v>1243859556</v>
      </c>
      <c r="G301" t="s">
        <v>7140</v>
      </c>
      <c r="H301" s="59">
        <v>44100</v>
      </c>
      <c r="I301" s="59">
        <f t="shared" si="8"/>
        <v>44100</v>
      </c>
      <c r="J301" t="b">
        <f t="shared" si="9"/>
        <v>1</v>
      </c>
    </row>
    <row r="302" spans="2:10" hidden="1" x14ac:dyDescent="0.3">
      <c r="B302">
        <v>1243762294</v>
      </c>
      <c r="C302" s="59">
        <v>44594</v>
      </c>
      <c r="F302">
        <v>1024612013</v>
      </c>
      <c r="G302" t="s">
        <v>7141</v>
      </c>
      <c r="H302" s="59">
        <v>44493</v>
      </c>
      <c r="I302" s="59">
        <f t="shared" si="8"/>
        <v>44493</v>
      </c>
      <c r="J302" t="b">
        <f t="shared" si="9"/>
        <v>1</v>
      </c>
    </row>
    <row r="303" spans="2:10" hidden="1" x14ac:dyDescent="0.3">
      <c r="B303">
        <v>1243762304</v>
      </c>
      <c r="C303" s="59">
        <v>44594</v>
      </c>
      <c r="F303">
        <v>1243761335</v>
      </c>
      <c r="G303" t="s">
        <v>7142</v>
      </c>
      <c r="H303" s="59">
        <v>44450</v>
      </c>
      <c r="I303" s="59">
        <f t="shared" si="8"/>
        <v>44450</v>
      </c>
      <c r="J303" t="b">
        <f t="shared" si="9"/>
        <v>1</v>
      </c>
    </row>
    <row r="304" spans="2:10" hidden="1" x14ac:dyDescent="0.3">
      <c r="B304">
        <v>1243763085</v>
      </c>
      <c r="C304" s="59">
        <v>44687</v>
      </c>
      <c r="F304">
        <v>1022939239</v>
      </c>
      <c r="G304" t="s">
        <v>7143</v>
      </c>
      <c r="H304" s="59">
        <v>38706</v>
      </c>
      <c r="I304" s="59">
        <f t="shared" si="8"/>
        <v>38706</v>
      </c>
      <c r="J304" t="b">
        <f t="shared" si="9"/>
        <v>1</v>
      </c>
    </row>
    <row r="305" spans="2:10" hidden="1" x14ac:dyDescent="0.3">
      <c r="B305">
        <v>1243858043</v>
      </c>
      <c r="C305" s="59">
        <v>43773</v>
      </c>
      <c r="F305">
        <v>1023048929</v>
      </c>
      <c r="G305" t="s">
        <v>7144</v>
      </c>
      <c r="H305" s="59">
        <v>44780</v>
      </c>
      <c r="I305" s="59">
        <f t="shared" si="8"/>
        <v>44780</v>
      </c>
      <c r="J305" t="b">
        <f t="shared" si="9"/>
        <v>1</v>
      </c>
    </row>
    <row r="306" spans="2:10" hidden="1" x14ac:dyDescent="0.3">
      <c r="B306">
        <v>1243858393</v>
      </c>
      <c r="C306" s="59">
        <v>43931</v>
      </c>
      <c r="F306">
        <v>1023048978</v>
      </c>
      <c r="G306" t="s">
        <v>7145</v>
      </c>
      <c r="H306" s="59">
        <v>44769</v>
      </c>
      <c r="I306" s="59">
        <f t="shared" si="8"/>
        <v>44769</v>
      </c>
      <c r="J306" t="b">
        <f t="shared" si="9"/>
        <v>1</v>
      </c>
    </row>
    <row r="307" spans="2:10" hidden="1" x14ac:dyDescent="0.3">
      <c r="B307">
        <v>1243858572</v>
      </c>
      <c r="C307" s="59">
        <v>43898</v>
      </c>
      <c r="F307">
        <v>1087218446</v>
      </c>
      <c r="G307" t="s">
        <v>7146</v>
      </c>
      <c r="H307" s="59">
        <v>44458</v>
      </c>
      <c r="I307" s="59">
        <f t="shared" si="8"/>
        <v>44458</v>
      </c>
      <c r="J307" t="b">
        <f t="shared" si="9"/>
        <v>1</v>
      </c>
    </row>
    <row r="308" spans="2:10" hidden="1" x14ac:dyDescent="0.3">
      <c r="B308">
        <v>1243858756</v>
      </c>
      <c r="C308" s="59">
        <v>43992</v>
      </c>
      <c r="F308">
        <v>1007101197</v>
      </c>
      <c r="G308" t="s">
        <v>7147</v>
      </c>
      <c r="H308" s="59">
        <v>37019</v>
      </c>
      <c r="I308" s="59">
        <f t="shared" si="8"/>
        <v>37019</v>
      </c>
      <c r="J308" t="b">
        <f t="shared" si="9"/>
        <v>1</v>
      </c>
    </row>
    <row r="309" spans="2:10" hidden="1" x14ac:dyDescent="0.3">
      <c r="B309">
        <v>1243859093</v>
      </c>
      <c r="C309" s="59">
        <v>44011</v>
      </c>
      <c r="F309">
        <v>1145429965</v>
      </c>
      <c r="G309" t="s">
        <v>7148</v>
      </c>
      <c r="H309" s="59">
        <v>44233</v>
      </c>
      <c r="I309" s="59">
        <f t="shared" si="8"/>
        <v>44233</v>
      </c>
      <c r="J309" t="b">
        <f t="shared" si="9"/>
        <v>1</v>
      </c>
    </row>
    <row r="310" spans="2:10" hidden="1" x14ac:dyDescent="0.3">
      <c r="B310">
        <v>1243859248</v>
      </c>
      <c r="C310" s="59">
        <v>44042</v>
      </c>
      <c r="F310">
        <v>1028675965</v>
      </c>
      <c r="G310" t="s">
        <v>7149</v>
      </c>
      <c r="H310" s="59">
        <v>44798</v>
      </c>
      <c r="I310" s="59">
        <f t="shared" si="8"/>
        <v>44798</v>
      </c>
      <c r="J310" t="b">
        <f t="shared" si="9"/>
        <v>1</v>
      </c>
    </row>
    <row r="311" spans="2:10" hidden="1" x14ac:dyDescent="0.3">
      <c r="B311">
        <v>1243859299</v>
      </c>
      <c r="C311" s="59">
        <v>44043</v>
      </c>
      <c r="F311">
        <v>1028675921</v>
      </c>
      <c r="G311" t="s">
        <v>7150</v>
      </c>
      <c r="H311" s="59">
        <v>44777</v>
      </c>
      <c r="I311" s="59">
        <f t="shared" si="8"/>
        <v>44777</v>
      </c>
      <c r="J311" t="b">
        <f t="shared" si="9"/>
        <v>1</v>
      </c>
    </row>
    <row r="312" spans="2:10" hidden="1" x14ac:dyDescent="0.3">
      <c r="B312">
        <v>1243859333</v>
      </c>
      <c r="C312" s="59">
        <v>44073</v>
      </c>
      <c r="F312">
        <v>1028675793</v>
      </c>
      <c r="G312" t="s">
        <v>7151</v>
      </c>
      <c r="H312" s="59">
        <v>44705</v>
      </c>
      <c r="I312" s="59">
        <f t="shared" si="8"/>
        <v>44705</v>
      </c>
      <c r="J312" t="b">
        <f t="shared" si="9"/>
        <v>1</v>
      </c>
    </row>
    <row r="313" spans="2:10" hidden="1" x14ac:dyDescent="0.3">
      <c r="B313">
        <v>1243859369</v>
      </c>
      <c r="C313" s="59">
        <v>44077</v>
      </c>
      <c r="F313">
        <v>1028673976</v>
      </c>
      <c r="G313" t="s">
        <v>7152</v>
      </c>
      <c r="H313" s="59">
        <v>43513</v>
      </c>
      <c r="I313" s="59">
        <f t="shared" si="8"/>
        <v>43148</v>
      </c>
      <c r="J313" t="b">
        <f t="shared" si="9"/>
        <v>0</v>
      </c>
    </row>
    <row r="314" spans="2:10" hidden="1" x14ac:dyDescent="0.3">
      <c r="B314">
        <v>1243859420</v>
      </c>
      <c r="C314" s="59">
        <v>44067</v>
      </c>
      <c r="F314">
        <v>1023989592</v>
      </c>
      <c r="G314" t="s">
        <v>7153</v>
      </c>
      <c r="H314" s="59">
        <v>44595</v>
      </c>
      <c r="I314" s="59">
        <f t="shared" si="8"/>
        <v>44595</v>
      </c>
      <c r="J314" t="b">
        <f t="shared" si="9"/>
        <v>1</v>
      </c>
    </row>
    <row r="315" spans="2:10" hidden="1" x14ac:dyDescent="0.3">
      <c r="B315">
        <v>1243859489</v>
      </c>
      <c r="C315" s="59">
        <v>44095</v>
      </c>
      <c r="F315">
        <v>1023045428</v>
      </c>
      <c r="G315" t="s">
        <v>7154</v>
      </c>
      <c r="H315" s="59">
        <v>44055</v>
      </c>
      <c r="I315" s="59">
        <f t="shared" si="8"/>
        <v>44055</v>
      </c>
      <c r="J315" t="b">
        <f t="shared" si="9"/>
        <v>1</v>
      </c>
    </row>
    <row r="316" spans="2:10" hidden="1" x14ac:dyDescent="0.3">
      <c r="B316">
        <v>1243859520</v>
      </c>
      <c r="C316" s="59">
        <v>44082</v>
      </c>
      <c r="F316">
        <v>1243859369</v>
      </c>
      <c r="G316" t="s">
        <v>7155</v>
      </c>
      <c r="H316" s="59">
        <v>44077</v>
      </c>
      <c r="I316" s="59">
        <f t="shared" si="8"/>
        <v>44077</v>
      </c>
      <c r="J316" t="b">
        <f t="shared" si="9"/>
        <v>1</v>
      </c>
    </row>
    <row r="317" spans="2:10" hidden="1" x14ac:dyDescent="0.3">
      <c r="B317">
        <v>1243859556</v>
      </c>
      <c r="C317" s="59">
        <v>44100</v>
      </c>
      <c r="F317">
        <v>1016751329</v>
      </c>
      <c r="G317" t="s">
        <v>7156</v>
      </c>
      <c r="H317" s="59">
        <v>44224</v>
      </c>
      <c r="I317" s="59">
        <f t="shared" si="8"/>
        <v>44224</v>
      </c>
      <c r="J317" t="b">
        <f t="shared" si="9"/>
        <v>1</v>
      </c>
    </row>
    <row r="318" spans="2:10" hidden="1" x14ac:dyDescent="0.3">
      <c r="B318">
        <v>1243859568</v>
      </c>
      <c r="C318" s="59">
        <v>44119</v>
      </c>
      <c r="F318">
        <v>1023985987</v>
      </c>
      <c r="G318" t="s">
        <v>7157</v>
      </c>
      <c r="H318" s="59">
        <v>43757</v>
      </c>
      <c r="I318" s="59">
        <f t="shared" si="8"/>
        <v>43757</v>
      </c>
      <c r="J318" t="b">
        <f t="shared" si="9"/>
        <v>1</v>
      </c>
    </row>
    <row r="319" spans="2:10" hidden="1" x14ac:dyDescent="0.3">
      <c r="B319">
        <v>1243859848</v>
      </c>
      <c r="C319" s="59">
        <v>44183</v>
      </c>
      <c r="F319">
        <v>1222222647</v>
      </c>
      <c r="G319" t="s">
        <v>7158</v>
      </c>
      <c r="H319" s="59">
        <v>43683</v>
      </c>
      <c r="I319" s="59">
        <f t="shared" si="8"/>
        <v>43683</v>
      </c>
      <c r="J319" t="b">
        <f t="shared" si="9"/>
        <v>1</v>
      </c>
    </row>
    <row r="320" spans="2:10" hidden="1" x14ac:dyDescent="0.3">
      <c r="B320">
        <v>1243859893</v>
      </c>
      <c r="C320" s="59">
        <v>44184</v>
      </c>
      <c r="F320">
        <v>1087214750</v>
      </c>
      <c r="G320" t="s">
        <v>7159</v>
      </c>
      <c r="H320" s="59">
        <v>43385</v>
      </c>
      <c r="I320" s="59">
        <f t="shared" si="8"/>
        <v>43385</v>
      </c>
      <c r="J320" t="b">
        <f t="shared" si="9"/>
        <v>1</v>
      </c>
    </row>
    <row r="321" spans="2:10" hidden="1" x14ac:dyDescent="0.3">
      <c r="B321">
        <v>1243859943</v>
      </c>
      <c r="C321" s="59">
        <v>44224</v>
      </c>
      <c r="F321">
        <v>1140939459</v>
      </c>
      <c r="G321" t="s">
        <v>7160</v>
      </c>
      <c r="H321" s="59">
        <v>44066</v>
      </c>
      <c r="I321" s="59">
        <f t="shared" si="8"/>
        <v>44066</v>
      </c>
      <c r="J321" t="b">
        <f t="shared" si="9"/>
        <v>1</v>
      </c>
    </row>
    <row r="322" spans="2:10" hidden="1" x14ac:dyDescent="0.3">
      <c r="B322">
        <v>1243860015</v>
      </c>
      <c r="C322" s="59">
        <v>44246</v>
      </c>
      <c r="F322">
        <v>1028676088</v>
      </c>
      <c r="G322" t="s">
        <v>7307</v>
      </c>
      <c r="H322" s="59">
        <v>44850</v>
      </c>
      <c r="I322" s="59">
        <f t="shared" si="8"/>
        <v>44850</v>
      </c>
      <c r="J322" t="b">
        <f t="shared" si="9"/>
        <v>1</v>
      </c>
    </row>
    <row r="323" spans="2:10" hidden="1" x14ac:dyDescent="0.3">
      <c r="B323">
        <v>1243860045</v>
      </c>
      <c r="C323" s="59">
        <v>44112</v>
      </c>
      <c r="F323">
        <v>1076019181</v>
      </c>
      <c r="G323" t="s">
        <v>7162</v>
      </c>
      <c r="H323" s="59">
        <v>35251</v>
      </c>
      <c r="I323" s="59">
        <f t="shared" ref="I323:I351" si="10">VLOOKUP(F323,B:D,2,0)</f>
        <v>35251</v>
      </c>
      <c r="J323" t="b">
        <f t="shared" ref="J323:J351" si="11">H323=I323</f>
        <v>1</v>
      </c>
    </row>
    <row r="324" spans="2:10" hidden="1" x14ac:dyDescent="0.3">
      <c r="B324">
        <v>1243860096</v>
      </c>
      <c r="C324" s="59">
        <v>44256</v>
      </c>
      <c r="F324">
        <v>1023048734</v>
      </c>
      <c r="G324" t="s">
        <v>7163</v>
      </c>
      <c r="H324" s="59">
        <v>44752</v>
      </c>
      <c r="I324" s="59">
        <f t="shared" si="10"/>
        <v>44752</v>
      </c>
      <c r="J324" t="b">
        <f t="shared" si="11"/>
        <v>1</v>
      </c>
    </row>
    <row r="325" spans="2:10" hidden="1" x14ac:dyDescent="0.3">
      <c r="B325">
        <v>1243860477</v>
      </c>
      <c r="C325" s="59">
        <v>44393</v>
      </c>
      <c r="F325">
        <v>1023048879</v>
      </c>
      <c r="G325" t="s">
        <v>7164</v>
      </c>
      <c r="H325" s="59">
        <v>44768</v>
      </c>
      <c r="I325" s="59">
        <f t="shared" si="10"/>
        <v>44768</v>
      </c>
      <c r="J325" t="b">
        <f t="shared" si="11"/>
        <v>1</v>
      </c>
    </row>
    <row r="326" spans="2:10" hidden="1" x14ac:dyDescent="0.3">
      <c r="B326">
        <v>1243860479</v>
      </c>
      <c r="C326" s="59">
        <v>44402</v>
      </c>
      <c r="F326">
        <v>1016749744</v>
      </c>
      <c r="G326" t="s">
        <v>7165</v>
      </c>
      <c r="H326" s="59">
        <v>43962</v>
      </c>
      <c r="I326" s="59">
        <f t="shared" si="10"/>
        <v>43962</v>
      </c>
      <c r="J326" t="b">
        <f t="shared" si="11"/>
        <v>1</v>
      </c>
    </row>
    <row r="327" spans="2:10" hidden="1" x14ac:dyDescent="0.3">
      <c r="B327">
        <v>1243860582</v>
      </c>
      <c r="C327" s="59">
        <v>44431</v>
      </c>
      <c r="F327">
        <v>1023990155</v>
      </c>
      <c r="G327" t="s">
        <v>7166</v>
      </c>
      <c r="H327" s="59">
        <v>44712</v>
      </c>
      <c r="I327" s="59">
        <f t="shared" si="10"/>
        <v>44712</v>
      </c>
      <c r="J327" t="b">
        <f t="shared" si="11"/>
        <v>1</v>
      </c>
    </row>
    <row r="328" spans="2:10" hidden="1" x14ac:dyDescent="0.3">
      <c r="B328">
        <v>1243860608</v>
      </c>
      <c r="C328" s="59">
        <v>44424</v>
      </c>
      <c r="F328">
        <v>1016744027</v>
      </c>
      <c r="G328" t="s">
        <v>7167</v>
      </c>
      <c r="H328" s="59">
        <v>43083</v>
      </c>
      <c r="I328" s="59">
        <f t="shared" si="10"/>
        <v>43083</v>
      </c>
      <c r="J328" t="b">
        <f t="shared" si="11"/>
        <v>1</v>
      </c>
    </row>
    <row r="329" spans="2:10" hidden="1" x14ac:dyDescent="0.3">
      <c r="B329">
        <v>1243860756</v>
      </c>
      <c r="C329" s="59">
        <v>44521</v>
      </c>
      <c r="F329">
        <v>1016743297</v>
      </c>
      <c r="G329" t="s">
        <v>7168</v>
      </c>
      <c r="H329" s="59">
        <v>42955</v>
      </c>
      <c r="I329" s="59">
        <f t="shared" si="10"/>
        <v>42955</v>
      </c>
      <c r="J329" t="b">
        <f t="shared" si="11"/>
        <v>1</v>
      </c>
    </row>
    <row r="330" spans="2:10" hidden="1" x14ac:dyDescent="0.3">
      <c r="B330">
        <v>1243860817</v>
      </c>
      <c r="C330" s="59">
        <v>44536</v>
      </c>
      <c r="F330">
        <v>1233514448</v>
      </c>
      <c r="G330" t="s">
        <v>7169</v>
      </c>
      <c r="H330" s="59">
        <v>43278</v>
      </c>
      <c r="I330" s="59">
        <f t="shared" si="10"/>
        <v>43278</v>
      </c>
      <c r="J330" t="b">
        <f t="shared" si="11"/>
        <v>1</v>
      </c>
    </row>
    <row r="331" spans="2:10" hidden="1" x14ac:dyDescent="0.3">
      <c r="B331">
        <v>1243860849</v>
      </c>
      <c r="C331" s="59">
        <v>44557</v>
      </c>
      <c r="F331">
        <v>1021696822</v>
      </c>
      <c r="G331" t="s">
        <v>5369</v>
      </c>
      <c r="H331" s="59">
        <v>44527</v>
      </c>
      <c r="I331" s="59">
        <f t="shared" si="10"/>
        <v>44527</v>
      </c>
      <c r="J331" t="b">
        <f t="shared" si="11"/>
        <v>1</v>
      </c>
    </row>
    <row r="332" spans="2:10" hidden="1" x14ac:dyDescent="0.3">
      <c r="B332">
        <v>1243860881</v>
      </c>
      <c r="C332" s="59">
        <v>44568</v>
      </c>
      <c r="F332">
        <v>1023046980</v>
      </c>
      <c r="G332" t="s">
        <v>7170</v>
      </c>
      <c r="H332" s="59">
        <v>44391</v>
      </c>
      <c r="I332" s="59">
        <f t="shared" si="10"/>
        <v>44391</v>
      </c>
      <c r="J332" t="b">
        <f t="shared" si="11"/>
        <v>1</v>
      </c>
    </row>
    <row r="333" spans="2:10" hidden="1" x14ac:dyDescent="0.3">
      <c r="B333">
        <v>1243860929</v>
      </c>
      <c r="C333" s="59">
        <v>44595</v>
      </c>
      <c r="F333">
        <v>1206226627</v>
      </c>
      <c r="G333" t="s">
        <v>7171</v>
      </c>
      <c r="H333" s="59">
        <v>44182</v>
      </c>
      <c r="I333" s="59">
        <f t="shared" si="10"/>
        <v>44182</v>
      </c>
      <c r="J333" t="b">
        <f t="shared" si="11"/>
        <v>1</v>
      </c>
    </row>
    <row r="334" spans="2:10" hidden="1" x14ac:dyDescent="0.3">
      <c r="B334">
        <v>1243861023</v>
      </c>
      <c r="C334" s="59">
        <v>44652</v>
      </c>
      <c r="F334">
        <v>1222223375</v>
      </c>
      <c r="G334" t="s">
        <v>7172</v>
      </c>
      <c r="H334" s="59">
        <v>43808</v>
      </c>
      <c r="I334" s="59">
        <f t="shared" si="10"/>
        <v>43808</v>
      </c>
      <c r="J334" t="b">
        <f t="shared" si="11"/>
        <v>1</v>
      </c>
    </row>
    <row r="335" spans="2:10" hidden="1" x14ac:dyDescent="0.3">
      <c r="B335">
        <v>1243861036</v>
      </c>
      <c r="C335" s="59">
        <v>44651</v>
      </c>
      <c r="F335">
        <v>1023046801</v>
      </c>
      <c r="G335" t="s">
        <v>7173</v>
      </c>
      <c r="H335" s="59">
        <v>44309</v>
      </c>
      <c r="I335" s="59">
        <f t="shared" si="10"/>
        <v>44309</v>
      </c>
      <c r="J335" t="b">
        <f t="shared" si="11"/>
        <v>1</v>
      </c>
    </row>
    <row r="336" spans="2:10" hidden="1" x14ac:dyDescent="0.3">
      <c r="B336">
        <v>1243861083</v>
      </c>
      <c r="C336" s="59">
        <v>44700</v>
      </c>
      <c r="F336">
        <v>1233924826</v>
      </c>
      <c r="G336" t="s">
        <v>7174</v>
      </c>
      <c r="H336" s="59">
        <v>44662</v>
      </c>
      <c r="I336" s="59">
        <f t="shared" si="10"/>
        <v>44662</v>
      </c>
      <c r="J336" t="b">
        <f t="shared" si="11"/>
        <v>1</v>
      </c>
    </row>
    <row r="337" spans="2:10" hidden="1" x14ac:dyDescent="0.3">
      <c r="B337">
        <v>1243861089</v>
      </c>
      <c r="C337" s="59">
        <v>44684</v>
      </c>
      <c r="F337">
        <v>1245079112</v>
      </c>
      <c r="G337" t="s">
        <v>7175</v>
      </c>
      <c r="H337" s="59">
        <v>44454</v>
      </c>
      <c r="I337" s="59">
        <f t="shared" si="10"/>
        <v>44454</v>
      </c>
      <c r="J337" t="b">
        <f t="shared" si="11"/>
        <v>1</v>
      </c>
    </row>
    <row r="338" spans="2:10" hidden="1" x14ac:dyDescent="0.3">
      <c r="B338">
        <v>1243861102</v>
      </c>
      <c r="C338" s="59">
        <v>44714</v>
      </c>
      <c r="F338">
        <v>1117558241</v>
      </c>
      <c r="G338" t="s">
        <v>7176</v>
      </c>
      <c r="H338" s="59">
        <v>44745</v>
      </c>
      <c r="I338" s="59">
        <f t="shared" si="10"/>
        <v>44745</v>
      </c>
      <c r="J338" t="b">
        <f t="shared" si="11"/>
        <v>1</v>
      </c>
    </row>
    <row r="339" spans="2:10" hidden="1" x14ac:dyDescent="0.3">
      <c r="B339">
        <v>1245078145</v>
      </c>
      <c r="C339" s="59">
        <v>44124</v>
      </c>
      <c r="F339">
        <v>1006666312</v>
      </c>
      <c r="G339" t="s">
        <v>7177</v>
      </c>
      <c r="H339" s="59">
        <v>37050</v>
      </c>
      <c r="I339" s="59">
        <f t="shared" si="10"/>
        <v>37050</v>
      </c>
      <c r="J339" t="b">
        <f t="shared" si="11"/>
        <v>1</v>
      </c>
    </row>
    <row r="340" spans="2:10" hidden="1" x14ac:dyDescent="0.3">
      <c r="B340">
        <v>1245078348</v>
      </c>
      <c r="C340" s="59">
        <v>44172</v>
      </c>
      <c r="F340">
        <v>1073386805</v>
      </c>
      <c r="G340" t="s">
        <v>7178</v>
      </c>
      <c r="H340" s="59">
        <v>44320</v>
      </c>
      <c r="I340" s="59">
        <f t="shared" si="10"/>
        <v>44320</v>
      </c>
      <c r="J340" t="b">
        <f t="shared" si="11"/>
        <v>1</v>
      </c>
    </row>
    <row r="341" spans="2:10" hidden="1" x14ac:dyDescent="0.3">
      <c r="B341">
        <v>1245078680</v>
      </c>
      <c r="C341" s="59">
        <v>44306</v>
      </c>
      <c r="F341">
        <v>1243763085</v>
      </c>
      <c r="G341" t="s">
        <v>7179</v>
      </c>
      <c r="H341" s="59">
        <v>44687</v>
      </c>
      <c r="I341" s="59">
        <f t="shared" si="10"/>
        <v>44687</v>
      </c>
      <c r="J341" t="b">
        <f t="shared" si="11"/>
        <v>1</v>
      </c>
    </row>
    <row r="342" spans="2:10" hidden="1" x14ac:dyDescent="0.3">
      <c r="B342">
        <v>1245078722</v>
      </c>
      <c r="C342" s="59">
        <v>44326</v>
      </c>
      <c r="F342">
        <v>1028673639</v>
      </c>
      <c r="G342" t="s">
        <v>7180</v>
      </c>
      <c r="H342" s="59">
        <v>43374</v>
      </c>
      <c r="I342" s="59">
        <f t="shared" si="10"/>
        <v>43374</v>
      </c>
      <c r="J342" t="b">
        <f t="shared" si="11"/>
        <v>1</v>
      </c>
    </row>
    <row r="343" spans="2:10" hidden="1" x14ac:dyDescent="0.3">
      <c r="B343">
        <v>1245079112</v>
      </c>
      <c r="C343" s="59">
        <v>44454</v>
      </c>
      <c r="F343">
        <v>1233514915</v>
      </c>
      <c r="G343" t="s">
        <v>7181</v>
      </c>
      <c r="H343" s="59">
        <v>43304</v>
      </c>
      <c r="I343" s="59">
        <f t="shared" si="10"/>
        <v>43304</v>
      </c>
      <c r="J343" t="b">
        <f t="shared" si="11"/>
        <v>1</v>
      </c>
    </row>
    <row r="344" spans="2:10" hidden="1" x14ac:dyDescent="0.3">
      <c r="B344">
        <v>1300000542</v>
      </c>
      <c r="C344" s="59">
        <v>43846</v>
      </c>
      <c r="F344">
        <v>1011331108</v>
      </c>
      <c r="G344" t="s">
        <v>7182</v>
      </c>
      <c r="H344" s="59">
        <v>44021</v>
      </c>
      <c r="I344" s="59">
        <f t="shared" si="10"/>
        <v>44021</v>
      </c>
      <c r="J344" t="b">
        <f t="shared" si="11"/>
        <v>1</v>
      </c>
    </row>
    <row r="345" spans="2:10" hidden="1" x14ac:dyDescent="0.3">
      <c r="B345" t="s">
        <v>6449</v>
      </c>
      <c r="C345" s="59">
        <v>43114</v>
      </c>
      <c r="F345">
        <v>1014485581</v>
      </c>
      <c r="G345" t="s">
        <v>7183</v>
      </c>
      <c r="H345" s="59">
        <v>43745</v>
      </c>
      <c r="I345" s="59">
        <f t="shared" si="10"/>
        <v>43745</v>
      </c>
      <c r="J345" t="b">
        <f t="shared" si="11"/>
        <v>1</v>
      </c>
    </row>
    <row r="346" spans="2:10" hidden="1" x14ac:dyDescent="0.3">
      <c r="B346" t="s">
        <v>6446</v>
      </c>
      <c r="C346" s="59">
        <v>43557</v>
      </c>
      <c r="F346">
        <v>1023048400</v>
      </c>
      <c r="G346" t="s">
        <v>7184</v>
      </c>
      <c r="H346" s="59">
        <v>44685</v>
      </c>
      <c r="I346" s="59">
        <f t="shared" si="10"/>
        <v>44716</v>
      </c>
      <c r="J346" t="b">
        <f t="shared" si="11"/>
        <v>0</v>
      </c>
    </row>
    <row r="347" spans="2:10" x14ac:dyDescent="0.3">
      <c r="B347" t="s">
        <v>7288</v>
      </c>
      <c r="C347" s="59">
        <v>43744</v>
      </c>
      <c r="F347">
        <v>1007739212</v>
      </c>
      <c r="G347" t="s">
        <v>7308</v>
      </c>
      <c r="H347" s="59">
        <v>33718</v>
      </c>
      <c r="I347" s="59" t="e">
        <f t="shared" si="10"/>
        <v>#N/A</v>
      </c>
      <c r="J347" t="e">
        <f t="shared" si="11"/>
        <v>#N/A</v>
      </c>
    </row>
    <row r="348" spans="2:10" hidden="1" x14ac:dyDescent="0.3">
      <c r="B348" t="s">
        <v>6578</v>
      </c>
      <c r="C348" s="59">
        <v>42822</v>
      </c>
      <c r="F348">
        <v>1045424161</v>
      </c>
      <c r="G348" t="s">
        <v>7309</v>
      </c>
      <c r="H348" s="59">
        <v>39103</v>
      </c>
      <c r="I348" s="59">
        <f t="shared" si="10"/>
        <v>39103</v>
      </c>
      <c r="J348" t="b">
        <f t="shared" si="11"/>
        <v>1</v>
      </c>
    </row>
    <row r="349" spans="2:10" hidden="1" x14ac:dyDescent="0.3">
      <c r="C349" s="59"/>
      <c r="F349">
        <v>1006093564</v>
      </c>
      <c r="G349" t="s">
        <v>7310</v>
      </c>
      <c r="H349" s="59">
        <v>35141</v>
      </c>
      <c r="I349" s="59">
        <f t="shared" si="10"/>
        <v>35141</v>
      </c>
      <c r="J349" t="b">
        <f t="shared" si="11"/>
        <v>1</v>
      </c>
    </row>
    <row r="350" spans="2:10" hidden="1" x14ac:dyDescent="0.3">
      <c r="F350">
        <v>1018462996</v>
      </c>
      <c r="G350" t="s">
        <v>7311</v>
      </c>
      <c r="H350" s="59">
        <v>34244</v>
      </c>
      <c r="I350" s="59">
        <f t="shared" si="10"/>
        <v>34244</v>
      </c>
      <c r="J350" t="b">
        <f t="shared" si="11"/>
        <v>1</v>
      </c>
    </row>
    <row r="351" spans="2:10" hidden="1" x14ac:dyDescent="0.3">
      <c r="F351">
        <v>1032370204</v>
      </c>
      <c r="G351" t="s">
        <v>7312</v>
      </c>
      <c r="H351" s="59">
        <v>31649</v>
      </c>
      <c r="I351" s="59">
        <f t="shared" si="10"/>
        <v>31649</v>
      </c>
      <c r="J351" t="b">
        <f t="shared" si="11"/>
        <v>1</v>
      </c>
    </row>
    <row r="352" spans="2:10" x14ac:dyDescent="0.3">
      <c r="H352" s="59"/>
    </row>
  </sheetData>
  <autoFilter ref="F1:J351" xr:uid="{56C34DCD-5451-4D46-AA85-0A1C33FB5205}">
    <filterColumn colId="4">
      <filters>
        <filter val="#N/D"/>
      </filters>
    </filterColumn>
  </autoFilter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LISTAS DESPLEGABLES</vt:lpstr>
      <vt:lpstr>Ajuste Duplas</vt:lpstr>
      <vt:lpstr>MATRIZ PRINCIPAL</vt:lpstr>
      <vt:lpstr>PEDIDO UNIDAD</vt:lpstr>
      <vt:lpstr>PEDIDO GENERAL</vt:lpstr>
      <vt:lpstr>ANALISIS</vt:lpstr>
      <vt:lpstr>Hoja1</vt:lpstr>
      <vt:lpstr>Hoja2</vt:lpstr>
      <vt:lpstr>'PEDIDO GENERAL'!Área_de_impresión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ENRIQUE AREVALO ESCOBAR</dc:creator>
  <cp:lastModifiedBy>EQUIPO01</cp:lastModifiedBy>
  <cp:lastPrinted>2021-02-24T21:14:29Z</cp:lastPrinted>
  <dcterms:created xsi:type="dcterms:W3CDTF">2021-02-10T14:32:57Z</dcterms:created>
  <dcterms:modified xsi:type="dcterms:W3CDTF">2023-03-15T19:48:32Z</dcterms:modified>
</cp:coreProperties>
</file>