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nnie.jonkman\Documents\Data\Software\Documentation\TurbSim\"/>
    </mc:Choice>
  </mc:AlternateContent>
  <xr:revisionPtr revIDLastSave="0" documentId="13_ncr:1_{8D2DCFE9-B4BE-4E38-9F47-B906A5C9C5A0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TurbSim v1.50 Sizes" sheetId="2" r:id="rId1"/>
    <sheet name="TurbSim (periodic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B10" i="3" s="1"/>
  <c r="B19" i="3"/>
  <c r="D13" i="3"/>
  <c r="C13" i="3"/>
  <c r="B7" i="3" l="1"/>
  <c r="B13" i="3" s="1"/>
  <c r="F10" i="3"/>
  <c r="D19" i="3"/>
  <c r="B25" i="3" s="1"/>
  <c r="C25" i="3" s="1"/>
  <c r="D25" i="3" s="1"/>
  <c r="C19" i="3"/>
  <c r="B19" i="2"/>
  <c r="B22" i="3" l="1"/>
  <c r="C22" i="3" s="1"/>
  <c r="D22" i="3" s="1"/>
  <c r="C13" i="2"/>
  <c r="D13" i="2"/>
  <c r="F7" i="2" l="1"/>
  <c r="B7" i="2" l="1"/>
  <c r="B10" i="2"/>
  <c r="C19" i="2" s="1"/>
  <c r="B13" i="2" l="1"/>
  <c r="F10" i="2"/>
  <c r="D19" i="2"/>
  <c r="B25" i="2" l="1"/>
  <c r="C25" i="2" s="1"/>
  <c r="D25" i="2" s="1"/>
  <c r="B22" i="2"/>
  <c r="C22" i="2" l="1"/>
  <c r="D22" i="2" s="1"/>
</calcChain>
</file>

<file path=xl/sharedStrings.xml><?xml version="1.0" encoding="utf-8"?>
<sst xmlns="http://schemas.openxmlformats.org/spreadsheetml/2006/main" count="67" uniqueCount="31">
  <si>
    <t>MB</t>
  </si>
  <si>
    <t>GB</t>
  </si>
  <si>
    <t>nz</t>
  </si>
  <si>
    <t>ny</t>
  </si>
  <si>
    <t>Bytes</t>
  </si>
  <si>
    <t>nt</t>
  </si>
  <si>
    <t>nx</t>
  </si>
  <si>
    <t>X</t>
  </si>
  <si>
    <t>Y</t>
  </si>
  <si>
    <t>Z</t>
  </si>
  <si>
    <t>Time</t>
  </si>
  <si>
    <t>dx (m)</t>
  </si>
  <si>
    <t>dy (m)</t>
  </si>
  <si>
    <t>dz (m)</t>
  </si>
  <si>
    <t>dt (s)</t>
  </si>
  <si>
    <t>Grid Dimensions</t>
  </si>
  <si>
    <t>Distance Between Points</t>
  </si>
  <si>
    <t>Number of Points (-)</t>
  </si>
  <si>
    <t>length (m)</t>
  </si>
  <si>
    <t>width (m)</t>
  </si>
  <si>
    <t>height (m)</t>
  </si>
  <si>
    <t>simulation length (s)</t>
  </si>
  <si>
    <t>effective simulation length (s)</t>
  </si>
  <si>
    <t>Simulation Hub-Height Wind Speed (m/s)</t>
  </si>
  <si>
    <t>velocity components</t>
  </si>
  <si>
    <t>velocity spectra</t>
  </si>
  <si>
    <t>Number of Elements in Largest Arrays</t>
  </si>
  <si>
    <t>Approximate Memory Required (single precision)</t>
  </si>
  <si>
    <t>coherence</t>
  </si>
  <si>
    <t>Approximate Size of .wnd File (not including header)</t>
  </si>
  <si>
    <t>TurbSim inputs are shaded this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</si>
</sst>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wrapText="1"/>
    </xf>
    <xf numFmtId="43" fontId="0" fillId="0" borderId="0" xfId="0" applyNumberForma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2" fontId="0" fillId="2" borderId="0" xfId="0" applyNumberForma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2" fontId="0" fillId="2" borderId="17" xfId="0" applyNumberFormat="1" applyFill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2" fontId="0" fillId="0" borderId="13" xfId="1" applyNumberFormat="1" applyFont="1" applyBorder="1" applyAlignment="1">
      <alignment horizontal="center" wrapText="1"/>
    </xf>
    <xf numFmtId="2" fontId="0" fillId="0" borderId="18" xfId="1" applyNumberFormat="1" applyFont="1" applyBorder="1" applyAlignment="1">
      <alignment horizontal="center" wrapText="1"/>
    </xf>
    <xf numFmtId="2" fontId="0" fillId="0" borderId="11" xfId="1" applyNumberFormat="1" applyFont="1" applyFill="1" applyBorder="1" applyAlignment="1">
      <alignment horizontal="center" wrapText="1"/>
    </xf>
    <xf numFmtId="2" fontId="0" fillId="0" borderId="12" xfId="1" applyNumberFormat="1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37" fontId="0" fillId="0" borderId="0" xfId="1" applyNumberFormat="1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37" fontId="0" fillId="0" borderId="14" xfId="1" applyNumberFormat="1" applyFont="1" applyBorder="1" applyAlignment="1">
      <alignment horizontal="center" vertical="center" wrapText="1"/>
    </xf>
    <xf numFmtId="37" fontId="0" fillId="0" borderId="15" xfId="1" applyNumberFormat="1" applyFont="1" applyBorder="1" applyAlignment="1">
      <alignment horizontal="center" vertical="center" wrapText="1"/>
    </xf>
    <xf numFmtId="37" fontId="0" fillId="0" borderId="5" xfId="1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2" fillId="0" borderId="20" xfId="0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110" zoomScaleNormal="110" workbookViewId="0">
      <selection activeCell="C8" sqref="C8"/>
    </sheetView>
  </sheetViews>
  <sheetFormatPr defaultRowHeight="15" x14ac:dyDescent="0.25"/>
  <cols>
    <col min="1" max="1" width="20.28515625" style="2" customWidth="1"/>
    <col min="2" max="2" width="15.28515625" style="3" customWidth="1"/>
    <col min="3" max="4" width="14.28515625" style="3" customWidth="1"/>
    <col min="5" max="5" width="10.42578125" style="3" bestFit="1" customWidth="1"/>
    <col min="6" max="6" width="11.85546875" style="3" bestFit="1" customWidth="1"/>
    <col min="7" max="7" width="14.7109375" style="4" bestFit="1" customWidth="1"/>
    <col min="8" max="16384" width="9.140625" style="4"/>
  </cols>
  <sheetData>
    <row r="1" spans="1:7" ht="15" customHeight="1" x14ac:dyDescent="0.25">
      <c r="A1" s="49" t="s">
        <v>30</v>
      </c>
      <c r="B1" s="49"/>
      <c r="C1" s="6"/>
    </row>
    <row r="3" spans="1:7" ht="45" x14ac:dyDescent="0.25">
      <c r="A3" s="2" t="s">
        <v>23</v>
      </c>
      <c r="B3" s="5">
        <v>13</v>
      </c>
    </row>
    <row r="5" spans="1:7" x14ac:dyDescent="0.25">
      <c r="B5" s="25" t="s">
        <v>7</v>
      </c>
      <c r="C5" s="26" t="s">
        <v>8</v>
      </c>
      <c r="D5" s="26" t="s">
        <v>9</v>
      </c>
      <c r="E5" s="50" t="s">
        <v>10</v>
      </c>
      <c r="F5" s="51"/>
    </row>
    <row r="6" spans="1:7" ht="51.75" customHeight="1" x14ac:dyDescent="0.25">
      <c r="A6" s="52" t="s">
        <v>15</v>
      </c>
      <c r="B6" s="10" t="s">
        <v>18</v>
      </c>
      <c r="C6" s="36" t="s">
        <v>19</v>
      </c>
      <c r="D6" s="36" t="s">
        <v>20</v>
      </c>
      <c r="E6" s="37" t="s">
        <v>21</v>
      </c>
      <c r="F6" s="11" t="s">
        <v>22</v>
      </c>
    </row>
    <row r="7" spans="1:7" x14ac:dyDescent="0.25">
      <c r="A7" s="52"/>
      <c r="B7" s="23">
        <f>F7*B3</f>
        <v>7959.9999999999991</v>
      </c>
      <c r="C7" s="18">
        <v>160</v>
      </c>
      <c r="D7" s="18">
        <v>160</v>
      </c>
      <c r="E7" s="12">
        <v>600</v>
      </c>
      <c r="F7" s="24">
        <f>(E7+C7/B3)</f>
        <v>612.30769230769226</v>
      </c>
    </row>
    <row r="8" spans="1:7" x14ac:dyDescent="0.25">
      <c r="B8" s="8"/>
      <c r="C8" s="17"/>
      <c r="D8" s="17"/>
      <c r="E8" s="9"/>
      <c r="F8" s="43"/>
    </row>
    <row r="9" spans="1:7" x14ac:dyDescent="0.25">
      <c r="A9" s="52" t="s">
        <v>17</v>
      </c>
      <c r="B9" s="10" t="s">
        <v>6</v>
      </c>
      <c r="C9" s="36" t="s">
        <v>3</v>
      </c>
      <c r="D9" s="36" t="s">
        <v>2</v>
      </c>
      <c r="E9" s="14"/>
      <c r="F9" s="32" t="s">
        <v>5</v>
      </c>
      <c r="G9" s="3"/>
    </row>
    <row r="10" spans="1:7" x14ac:dyDescent="0.25">
      <c r="A10" s="52"/>
      <c r="B10" s="44">
        <f>ROUND(F7/E13,0)</f>
        <v>12246</v>
      </c>
      <c r="C10" s="45">
        <v>33</v>
      </c>
      <c r="D10" s="45">
        <v>33</v>
      </c>
      <c r="E10" s="46"/>
      <c r="F10" s="16">
        <f>B10</f>
        <v>12246</v>
      </c>
    </row>
    <row r="11" spans="1:7" x14ac:dyDescent="0.25">
      <c r="B11" s="13"/>
      <c r="C11" s="20"/>
      <c r="D11" s="20"/>
      <c r="E11" s="14"/>
      <c r="F11" s="11"/>
    </row>
    <row r="12" spans="1:7" x14ac:dyDescent="0.25">
      <c r="A12" s="52" t="s">
        <v>16</v>
      </c>
      <c r="B12" s="10" t="s">
        <v>11</v>
      </c>
      <c r="C12" s="19" t="s">
        <v>12</v>
      </c>
      <c r="D12" s="19" t="s">
        <v>13</v>
      </c>
      <c r="E12" s="37" t="s">
        <v>14</v>
      </c>
      <c r="F12" s="11"/>
    </row>
    <row r="13" spans="1:7" x14ac:dyDescent="0.25">
      <c r="A13" s="52"/>
      <c r="B13" s="21">
        <f>B7/(B10-1)</f>
        <v>0.65006124948958754</v>
      </c>
      <c r="C13" s="22">
        <f>C7/(C10-1)</f>
        <v>5</v>
      </c>
      <c r="D13" s="22">
        <f>D7/(D10-1)</f>
        <v>5</v>
      </c>
      <c r="E13" s="15">
        <v>0.05</v>
      </c>
      <c r="F13" s="16"/>
    </row>
    <row r="14" spans="1:7" x14ac:dyDescent="0.25">
      <c r="C14" s="1"/>
      <c r="D14" s="1"/>
    </row>
    <row r="15" spans="1:7" s="3" customFormat="1" x14ac:dyDescent="0.25">
      <c r="G15" s="4"/>
    </row>
    <row r="16" spans="1:7" s="3" customFormat="1" x14ac:dyDescent="0.25">
      <c r="G16" s="4"/>
    </row>
    <row r="17" spans="1:7" s="3" customFormat="1" x14ac:dyDescent="0.25">
      <c r="G17" s="4"/>
    </row>
    <row r="18" spans="1:7" s="3" customFormat="1" ht="30" x14ac:dyDescent="0.25">
      <c r="A18" s="33"/>
      <c r="B18" s="9" t="s">
        <v>28</v>
      </c>
      <c r="C18" s="9" t="s">
        <v>25</v>
      </c>
      <c r="D18" s="34" t="s">
        <v>24</v>
      </c>
      <c r="G18" s="4"/>
    </row>
    <row r="19" spans="1:7" s="3" customFormat="1" ht="30" x14ac:dyDescent="0.25">
      <c r="A19" s="35" t="s">
        <v>26</v>
      </c>
      <c r="B19" s="38">
        <f>C10*D10*C10*D10</f>
        <v>1185921</v>
      </c>
      <c r="C19" s="38">
        <f>D10*B10*3</f>
        <v>1212354</v>
      </c>
      <c r="D19" s="39">
        <f>B10*C10*D10*3</f>
        <v>40007682</v>
      </c>
      <c r="G19" s="4"/>
    </row>
    <row r="20" spans="1:7" s="3" customFormat="1" ht="15.75" thickBot="1" x14ac:dyDescent="0.3">
      <c r="A20" s="2"/>
      <c r="G20" s="4"/>
    </row>
    <row r="21" spans="1:7" s="3" customFormat="1" x14ac:dyDescent="0.25">
      <c r="A21" s="47" t="s">
        <v>27</v>
      </c>
      <c r="B21" s="30" t="s">
        <v>4</v>
      </c>
      <c r="C21" s="30" t="s">
        <v>0</v>
      </c>
      <c r="D21" s="31" t="s">
        <v>1</v>
      </c>
      <c r="G21" s="4"/>
    </row>
    <row r="22" spans="1:7" s="3" customFormat="1" ht="36.75" customHeight="1" thickBot="1" x14ac:dyDescent="0.3">
      <c r="A22" s="48"/>
      <c r="B22" s="40">
        <f>(B19+C10+C19+2*D10+2*D19)*4</f>
        <v>329654952</v>
      </c>
      <c r="C22" s="41">
        <f>B22/(1024^2)</f>
        <v>314.38346099853516</v>
      </c>
      <c r="D22" s="42">
        <f>C22/1024</f>
        <v>0.30701509863138199</v>
      </c>
      <c r="G22" s="4"/>
    </row>
    <row r="23" spans="1:7" s="3" customFormat="1" ht="15.75" thickBot="1" x14ac:dyDescent="0.3">
      <c r="B23" s="29"/>
      <c r="C23" s="28"/>
      <c r="D23" s="27"/>
      <c r="G23" s="4"/>
    </row>
    <row r="24" spans="1:7" s="3" customFormat="1" x14ac:dyDescent="0.25">
      <c r="A24" s="47" t="s">
        <v>29</v>
      </c>
      <c r="B24" s="30" t="s">
        <v>4</v>
      </c>
      <c r="C24" s="30" t="s">
        <v>0</v>
      </c>
      <c r="D24" s="31" t="s">
        <v>1</v>
      </c>
      <c r="G24" s="4"/>
    </row>
    <row r="25" spans="1:7" s="3" customFormat="1" ht="38.25" customHeight="1" thickBot="1" x14ac:dyDescent="0.3">
      <c r="A25" s="48"/>
      <c r="B25" s="40">
        <f>D19*2</f>
        <v>80015364</v>
      </c>
      <c r="C25" s="41">
        <f>B25/1000^2</f>
        <v>80.015364000000005</v>
      </c>
      <c r="D25" s="42">
        <f>C25/1000</f>
        <v>8.0015364000000005E-2</v>
      </c>
      <c r="G25" s="4"/>
    </row>
    <row r="26" spans="1:7" s="3" customFormat="1" x14ac:dyDescent="0.25">
      <c r="B26" s="29"/>
      <c r="C26" s="28"/>
      <c r="D26" s="27"/>
      <c r="G26" s="4"/>
    </row>
    <row r="27" spans="1:7" s="3" customFormat="1" x14ac:dyDescent="0.25">
      <c r="B27" s="29"/>
      <c r="C27" s="28"/>
      <c r="D27" s="27"/>
      <c r="G27" s="4"/>
    </row>
    <row r="28" spans="1:7" s="3" customFormat="1" x14ac:dyDescent="0.25">
      <c r="B28" s="29"/>
      <c r="C28" s="28"/>
      <c r="D28" s="27"/>
      <c r="G28" s="4"/>
    </row>
    <row r="29" spans="1:7" s="3" customFormat="1" x14ac:dyDescent="0.25">
      <c r="A29" s="2"/>
      <c r="G29" s="4"/>
    </row>
    <row r="30" spans="1:7" x14ac:dyDescent="0.25">
      <c r="E30" s="7"/>
      <c r="F30" s="7"/>
    </row>
  </sheetData>
  <mergeCells count="7">
    <mergeCell ref="A24:A25"/>
    <mergeCell ref="A1:B1"/>
    <mergeCell ref="E5:F5"/>
    <mergeCell ref="A6:A7"/>
    <mergeCell ref="A9:A10"/>
    <mergeCell ref="A12:A13"/>
    <mergeCell ref="A21:A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zoomScale="110" zoomScaleNormal="110" workbookViewId="0">
      <selection activeCell="D10" sqref="D10"/>
    </sheetView>
  </sheetViews>
  <sheetFormatPr defaultRowHeight="15" x14ac:dyDescent="0.25"/>
  <cols>
    <col min="1" max="1" width="20.28515625" style="2" customWidth="1"/>
    <col min="2" max="2" width="15.28515625" style="3" customWidth="1"/>
    <col min="3" max="4" width="14.28515625" style="3" customWidth="1"/>
    <col min="5" max="5" width="10.42578125" style="3" bestFit="1" customWidth="1"/>
    <col min="6" max="6" width="11.85546875" style="3" bestFit="1" customWidth="1"/>
    <col min="7" max="7" width="14.7109375" style="4" bestFit="1" customWidth="1"/>
    <col min="8" max="16384" width="9.140625" style="4"/>
  </cols>
  <sheetData>
    <row r="1" spans="1:7" ht="15" customHeight="1" x14ac:dyDescent="0.25">
      <c r="A1" s="49" t="s">
        <v>30</v>
      </c>
      <c r="B1" s="49"/>
      <c r="C1" s="6"/>
    </row>
    <row r="5" spans="1:7" x14ac:dyDescent="0.25">
      <c r="B5" s="25" t="s">
        <v>7</v>
      </c>
      <c r="C5" s="26" t="s">
        <v>8</v>
      </c>
      <c r="D5" s="26" t="s">
        <v>9</v>
      </c>
      <c r="E5" s="50" t="s">
        <v>10</v>
      </c>
      <c r="F5" s="51"/>
    </row>
    <row r="6" spans="1:7" ht="51.75" customHeight="1" x14ac:dyDescent="0.25">
      <c r="A6" s="52" t="s">
        <v>15</v>
      </c>
      <c r="B6" s="10" t="s">
        <v>18</v>
      </c>
      <c r="C6" s="36" t="s">
        <v>19</v>
      </c>
      <c r="D6" s="36" t="s">
        <v>20</v>
      </c>
      <c r="E6" s="37" t="s">
        <v>21</v>
      </c>
      <c r="F6" s="11" t="s">
        <v>22</v>
      </c>
    </row>
    <row r="7" spans="1:7" x14ac:dyDescent="0.25">
      <c r="A7" s="52"/>
      <c r="B7" s="23">
        <f>F7*B3</f>
        <v>0</v>
      </c>
      <c r="C7" s="18">
        <v>200</v>
      </c>
      <c r="D7" s="18">
        <v>200</v>
      </c>
      <c r="E7" s="12">
        <v>600</v>
      </c>
      <c r="F7" s="24">
        <f>E7</f>
        <v>600</v>
      </c>
    </row>
    <row r="8" spans="1:7" x14ac:dyDescent="0.25">
      <c r="B8" s="8"/>
      <c r="C8" s="17"/>
      <c r="D8" s="17"/>
      <c r="E8" s="9"/>
      <c r="F8" s="43"/>
    </row>
    <row r="9" spans="1:7" x14ac:dyDescent="0.25">
      <c r="A9" s="52" t="s">
        <v>17</v>
      </c>
      <c r="B9" s="10" t="s">
        <v>6</v>
      </c>
      <c r="C9" s="36" t="s">
        <v>3</v>
      </c>
      <c r="D9" s="36" t="s">
        <v>2</v>
      </c>
      <c r="E9" s="14"/>
      <c r="F9" s="32" t="s">
        <v>5</v>
      </c>
      <c r="G9" s="3"/>
    </row>
    <row r="10" spans="1:7" x14ac:dyDescent="0.25">
      <c r="A10" s="52"/>
      <c r="B10" s="44">
        <f>ROUND(F7/E13,0)</f>
        <v>12000</v>
      </c>
      <c r="C10" s="45">
        <v>35</v>
      </c>
      <c r="D10" s="45">
        <v>35</v>
      </c>
      <c r="E10" s="46"/>
      <c r="F10" s="16">
        <f>B10</f>
        <v>12000</v>
      </c>
    </row>
    <row r="11" spans="1:7" x14ac:dyDescent="0.25">
      <c r="B11" s="13"/>
      <c r="C11" s="20"/>
      <c r="D11" s="20"/>
      <c r="E11" s="14"/>
      <c r="F11" s="11"/>
    </row>
    <row r="12" spans="1:7" x14ac:dyDescent="0.25">
      <c r="A12" s="52" t="s">
        <v>16</v>
      </c>
      <c r="B12" s="10" t="s">
        <v>11</v>
      </c>
      <c r="C12" s="19" t="s">
        <v>12</v>
      </c>
      <c r="D12" s="19" t="s">
        <v>13</v>
      </c>
      <c r="E12" s="37" t="s">
        <v>14</v>
      </c>
      <c r="F12" s="11"/>
    </row>
    <row r="13" spans="1:7" x14ac:dyDescent="0.25">
      <c r="A13" s="52"/>
      <c r="B13" s="21">
        <f>B7/(B10-1)</f>
        <v>0</v>
      </c>
      <c r="C13" s="22">
        <f>C7/(C10-1)</f>
        <v>5.882352941176471</v>
      </c>
      <c r="D13" s="22">
        <f>D7/(D10-1)</f>
        <v>5.882352941176471</v>
      </c>
      <c r="E13" s="15">
        <v>0.05</v>
      </c>
      <c r="F13" s="16"/>
    </row>
    <row r="14" spans="1:7" x14ac:dyDescent="0.25">
      <c r="C14" s="1"/>
      <c r="D14" s="1"/>
    </row>
    <row r="15" spans="1:7" s="3" customFormat="1" x14ac:dyDescent="0.25">
      <c r="G15" s="4"/>
    </row>
    <row r="16" spans="1:7" s="3" customFormat="1" x14ac:dyDescent="0.25">
      <c r="G16" s="4"/>
    </row>
    <row r="17" spans="1:7" s="3" customFormat="1" x14ac:dyDescent="0.25">
      <c r="G17" s="4"/>
    </row>
    <row r="18" spans="1:7" s="3" customFormat="1" ht="30" x14ac:dyDescent="0.25">
      <c r="A18" s="33"/>
      <c r="B18" s="9" t="s">
        <v>28</v>
      </c>
      <c r="C18" s="9" t="s">
        <v>25</v>
      </c>
      <c r="D18" s="34" t="s">
        <v>24</v>
      </c>
      <c r="G18" s="4"/>
    </row>
    <row r="19" spans="1:7" s="3" customFormat="1" ht="30" x14ac:dyDescent="0.25">
      <c r="A19" s="35" t="s">
        <v>26</v>
      </c>
      <c r="B19" s="38">
        <f>C10*D10*C10*D10</f>
        <v>1500625</v>
      </c>
      <c r="C19" s="38">
        <f>D10*B10*3</f>
        <v>1260000</v>
      </c>
      <c r="D19" s="39">
        <f>B10*C10*D10*3</f>
        <v>44100000</v>
      </c>
      <c r="G19" s="4"/>
    </row>
    <row r="20" spans="1:7" s="3" customFormat="1" ht="15.75" thickBot="1" x14ac:dyDescent="0.3">
      <c r="A20" s="2"/>
      <c r="G20" s="4"/>
    </row>
    <row r="21" spans="1:7" s="3" customFormat="1" x14ac:dyDescent="0.25">
      <c r="A21" s="47" t="s">
        <v>27</v>
      </c>
      <c r="B21" s="30" t="s">
        <v>4</v>
      </c>
      <c r="C21" s="30" t="s">
        <v>0</v>
      </c>
      <c r="D21" s="31" t="s">
        <v>1</v>
      </c>
      <c r="G21" s="4"/>
    </row>
    <row r="22" spans="1:7" s="3" customFormat="1" ht="36.75" customHeight="1" thickBot="1" x14ac:dyDescent="0.3">
      <c r="A22" s="48"/>
      <c r="B22" s="40">
        <f>(B19+C10+C19+2*D10+2*D19)*4</f>
        <v>363842920</v>
      </c>
      <c r="C22" s="41">
        <f>B22/(1024^2)</f>
        <v>346.98764801025391</v>
      </c>
      <c r="D22" s="42">
        <f>C22/1024</f>
        <v>0.33885512501001358</v>
      </c>
      <c r="G22" s="4"/>
    </row>
    <row r="23" spans="1:7" s="3" customFormat="1" ht="15.75" thickBot="1" x14ac:dyDescent="0.3">
      <c r="B23" s="29"/>
      <c r="C23" s="28"/>
      <c r="D23" s="27"/>
      <c r="G23" s="4"/>
    </row>
    <row r="24" spans="1:7" s="3" customFormat="1" x14ac:dyDescent="0.25">
      <c r="A24" s="47" t="s">
        <v>29</v>
      </c>
      <c r="B24" s="30" t="s">
        <v>4</v>
      </c>
      <c r="C24" s="30" t="s">
        <v>0</v>
      </c>
      <c r="D24" s="31" t="s">
        <v>1</v>
      </c>
      <c r="G24" s="4"/>
    </row>
    <row r="25" spans="1:7" s="3" customFormat="1" ht="38.25" customHeight="1" thickBot="1" x14ac:dyDescent="0.3">
      <c r="A25" s="48"/>
      <c r="B25" s="40">
        <f>D19*2</f>
        <v>88200000</v>
      </c>
      <c r="C25" s="41">
        <f>B25/1000^2</f>
        <v>88.2</v>
      </c>
      <c r="D25" s="42">
        <f>C25/1000</f>
        <v>8.8200000000000001E-2</v>
      </c>
      <c r="G25" s="4"/>
    </row>
    <row r="26" spans="1:7" s="3" customFormat="1" x14ac:dyDescent="0.25">
      <c r="B26" s="29"/>
      <c r="C26" s="28"/>
      <c r="D26" s="27"/>
      <c r="G26" s="4"/>
    </row>
    <row r="27" spans="1:7" s="3" customFormat="1" x14ac:dyDescent="0.25">
      <c r="B27" s="29"/>
      <c r="C27" s="28"/>
      <c r="D27" s="27"/>
      <c r="G27" s="4"/>
    </row>
    <row r="28" spans="1:7" s="3" customFormat="1" x14ac:dyDescent="0.25">
      <c r="B28" s="29"/>
      <c r="C28" s="28"/>
      <c r="D28" s="27"/>
      <c r="G28" s="4"/>
    </row>
    <row r="29" spans="1:7" s="3" customFormat="1" x14ac:dyDescent="0.25">
      <c r="A29" s="2"/>
      <c r="G29" s="4"/>
    </row>
    <row r="30" spans="1:7" x14ac:dyDescent="0.25">
      <c r="E30" s="7"/>
      <c r="F30" s="7"/>
    </row>
  </sheetData>
  <mergeCells count="7">
    <mergeCell ref="A24:A25"/>
    <mergeCell ref="A1:B1"/>
    <mergeCell ref="E5:F5"/>
    <mergeCell ref="A6:A7"/>
    <mergeCell ref="A9:A10"/>
    <mergeCell ref="A12:A13"/>
    <mergeCell ref="A21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TurbSim v1.50 Sizes</vt:lpstr>
      <vt:lpstr>TurbSim (periodic)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Bonnie Jonkman</cp:lastModifiedBy>
  <cp:lastPrinted>2012-05-30T17:26:31Z</cp:lastPrinted>
  <dcterms:created xsi:type="dcterms:W3CDTF">2010-05-31T14:31:20Z</dcterms:created>
  <dcterms:modified xsi:type="dcterms:W3CDTF">2022-04-18T17:38:26Z</dcterms:modified>
</cp:coreProperties>
</file>