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ng\OneDrive - Aragen BioScience, Inc\Desktop\Vettore PC-2851-019\"/>
    </mc:Choice>
  </mc:AlternateContent>
  <xr:revisionPtr revIDLastSave="0" documentId="13_ncr:1_{1E4378B1-38A2-4716-8378-C702A4DD0AE2}" xr6:coauthVersionLast="43" xr6:coauthVersionMax="43" xr10:uidLastSave="{00000000-0000-0000-0000-000000000000}"/>
  <bookViews>
    <workbookView xWindow="0" yWindow="210" windowWidth="28800" windowHeight="15060" xr2:uid="{51AE3856-11A5-4E73-8EBC-8878274C3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" i="1"/>
  <c r="W5" i="1" s="1"/>
  <c r="L6" i="1"/>
  <c r="M6" i="1" s="1"/>
  <c r="L7" i="1"/>
  <c r="M7" i="1" s="1"/>
  <c r="L8" i="1"/>
  <c r="L9" i="1"/>
  <c r="M9" i="1" s="1"/>
  <c r="L10" i="1"/>
  <c r="M10" i="1" s="1"/>
  <c r="L11" i="1"/>
  <c r="M11" i="1" s="1"/>
  <c r="L12" i="1"/>
  <c r="L13" i="1"/>
  <c r="L14" i="1"/>
  <c r="M14" i="1" s="1"/>
  <c r="L15" i="1"/>
  <c r="M15" i="1" s="1"/>
  <c r="L16" i="1"/>
  <c r="L17" i="1"/>
  <c r="L18" i="1"/>
  <c r="M18" i="1" s="1"/>
  <c r="L19" i="1"/>
  <c r="M19" i="1" s="1"/>
  <c r="L20" i="1"/>
  <c r="L21" i="1"/>
  <c r="L22" i="1"/>
  <c r="M22" i="1" s="1"/>
  <c r="L23" i="1"/>
  <c r="M23" i="1" s="1"/>
  <c r="L24" i="1"/>
  <c r="L25" i="1"/>
  <c r="M25" i="1" s="1"/>
  <c r="L26" i="1"/>
  <c r="M26" i="1" s="1"/>
  <c r="L27" i="1"/>
  <c r="M27" i="1" s="1"/>
  <c r="L28" i="1"/>
  <c r="L29" i="1"/>
  <c r="L30" i="1"/>
  <c r="M30" i="1" s="1"/>
  <c r="L31" i="1"/>
  <c r="M31" i="1" s="1"/>
  <c r="L32" i="1"/>
  <c r="L33" i="1"/>
  <c r="M33" i="1" s="1"/>
  <c r="L34" i="1"/>
  <c r="M34" i="1" s="1"/>
  <c r="L35" i="1"/>
  <c r="M35" i="1" s="1"/>
  <c r="L36" i="1"/>
  <c r="L37" i="1"/>
  <c r="L38" i="1"/>
  <c r="M38" i="1" s="1"/>
  <c r="L39" i="1"/>
  <c r="M39" i="1" s="1"/>
  <c r="L40" i="1"/>
  <c r="L41" i="1"/>
  <c r="M41" i="1" s="1"/>
  <c r="L42" i="1"/>
  <c r="M42" i="1" s="1"/>
  <c r="L43" i="1"/>
  <c r="M43" i="1" s="1"/>
  <c r="L44" i="1"/>
  <c r="L45" i="1"/>
  <c r="L46" i="1"/>
  <c r="M46" i="1" s="1"/>
  <c r="L47" i="1"/>
  <c r="M47" i="1" s="1"/>
  <c r="L48" i="1"/>
  <c r="L49" i="1"/>
  <c r="L50" i="1"/>
  <c r="M50" i="1" s="1"/>
  <c r="L51" i="1"/>
  <c r="M51" i="1" s="1"/>
  <c r="L52" i="1"/>
  <c r="L53" i="1"/>
  <c r="L54" i="1"/>
  <c r="M54" i="1" s="1"/>
  <c r="L5" i="1"/>
  <c r="M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X52" i="1" l="1"/>
  <c r="X48" i="1"/>
  <c r="X44" i="1"/>
  <c r="X40" i="1"/>
  <c r="X36" i="1"/>
  <c r="X32" i="1"/>
  <c r="X28" i="1"/>
  <c r="X24" i="1"/>
  <c r="X20" i="1"/>
  <c r="X16" i="1"/>
  <c r="X12" i="1"/>
  <c r="X8" i="1"/>
  <c r="X53" i="1"/>
  <c r="X49" i="1"/>
  <c r="X45" i="1"/>
  <c r="X41" i="1"/>
  <c r="X37" i="1"/>
  <c r="X33" i="1"/>
  <c r="X29" i="1"/>
  <c r="X25" i="1"/>
  <c r="X21" i="1"/>
  <c r="X17" i="1"/>
  <c r="X13" i="1"/>
  <c r="X9" i="1"/>
  <c r="M49" i="1"/>
  <c r="M17" i="1"/>
  <c r="X5" i="1"/>
  <c r="X51" i="1"/>
  <c r="X47" i="1"/>
  <c r="X43" i="1"/>
  <c r="X39" i="1"/>
  <c r="X35" i="1"/>
  <c r="X31" i="1"/>
  <c r="X27" i="1"/>
  <c r="X23" i="1"/>
  <c r="X19" i="1"/>
  <c r="X15" i="1"/>
  <c r="X7" i="1"/>
  <c r="M48" i="1"/>
  <c r="M40" i="1"/>
  <c r="M32" i="1"/>
  <c r="M24" i="1"/>
  <c r="M16" i="1"/>
  <c r="M8" i="1"/>
  <c r="X54" i="1"/>
  <c r="X50" i="1"/>
  <c r="X46" i="1"/>
  <c r="X42" i="1"/>
  <c r="X38" i="1"/>
  <c r="X34" i="1"/>
  <c r="X30" i="1"/>
  <c r="X26" i="1"/>
  <c r="X22" i="1"/>
  <c r="X18" i="1"/>
  <c r="X14" i="1"/>
  <c r="X10" i="1"/>
  <c r="M53" i="1"/>
  <c r="M45" i="1"/>
  <c r="M37" i="1"/>
  <c r="M29" i="1"/>
  <c r="M21" i="1"/>
  <c r="M13" i="1"/>
  <c r="X11" i="1"/>
  <c r="M52" i="1"/>
  <c r="M44" i="1"/>
  <c r="M36" i="1"/>
  <c r="M28" i="1"/>
  <c r="M20" i="1"/>
  <c r="M12" i="1"/>
</calcChain>
</file>

<file path=xl/sharedStrings.xml><?xml version="1.0" encoding="utf-8"?>
<sst xmlns="http://schemas.openxmlformats.org/spreadsheetml/2006/main" count="83" uniqueCount="79">
  <si>
    <t>lactate nmol/well</t>
  </si>
  <si>
    <t>Sample #</t>
  </si>
  <si>
    <t>animal #</t>
  </si>
  <si>
    <t>Post Caval lobe mg</t>
  </si>
  <si>
    <t>sample#</t>
  </si>
  <si>
    <t>Gp1-no bleomycin</t>
  </si>
  <si>
    <t xml:space="preserve">Gp2-Vehicle </t>
  </si>
  <si>
    <t>100ul/BID</t>
  </si>
  <si>
    <t>Gp3-Nintedanib</t>
  </si>
  <si>
    <t>50mg/kg 9200ul/QD)</t>
  </si>
  <si>
    <t>Gp4-Pirfenidone</t>
  </si>
  <si>
    <t>Gp5-VB253</t>
  </si>
  <si>
    <t>3mg/kg (100ul/BID)</t>
  </si>
  <si>
    <t>lactate nmol in 50 ul lysate</t>
  </si>
  <si>
    <t>Wells</t>
  </si>
  <si>
    <t>Value</t>
  </si>
  <si>
    <t>Dilution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</si>
  <si>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</si>
  <si>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</si>
  <si>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</si>
  <si>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</si>
  <si>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</si>
  <si>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</si>
  <si>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</si>
  <si>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</si>
  <si>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</si>
  <si>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</si>
  <si>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</si>
  <si>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</si>
  <si>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</si>
  <si>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</si>
  <si>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</si>
  <si>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</si>
  <si>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</si>
  <si>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</si>
  <si>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</si>
  <si>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</si>
  <si>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</si>
  <si>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</si>
  <si>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</si>
  <si>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</si>
  <si>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</si>
  <si>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</si>
  <si>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</si>
  <si>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</si>
  <si>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</si>
  <si>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</si>
  <si>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</si>
  <si>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</si>
  <si>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</si>
  <si>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</si>
  <si>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</si>
  <si>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</si>
  <si>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</si>
  <si>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</si>
  <si>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</si>
  <si>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</si>
  <si>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</si>
  <si>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</si>
  <si>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</si>
  <si>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</si>
  <si>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</si>
  <si>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</si>
  <si>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</si>
  <si>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</si>
  <si>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</si>
  <si>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</si>
  <si>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final protein conc. ug/ml</t>
  </si>
  <si>
    <t>protein ug in 50 ul lysate</t>
  </si>
  <si>
    <t>lactate nmol in protein mg</t>
  </si>
  <si>
    <t>protein ug/ml</t>
  </si>
  <si>
    <t xml:space="preserve"> assay buffer (ul) added up to 10 mg/200 ul </t>
  </si>
  <si>
    <t>Homogenate concentration (mg/ml)</t>
  </si>
  <si>
    <t>OD450nm (20 ul lysate used)</t>
  </si>
  <si>
    <t>Lactate assay</t>
  </si>
  <si>
    <t>lactate nmol in tissue mg</t>
  </si>
  <si>
    <t>protein mg in 50 ul lysate</t>
  </si>
  <si>
    <t>Protein concentration</t>
  </si>
  <si>
    <t>PC-2851-019 Lactate assays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</si>
</sst>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165" fontId="1" fillId="2" borderId="12" xfId="1" applyNumberFormat="1" applyBorder="1"/>
    <xf numFmtId="165" fontId="1" fillId="2" borderId="13" xfId="1" applyNumberFormat="1" applyBorder="1"/>
    <xf numFmtId="165" fontId="1" fillId="2" borderId="11" xfId="1" applyNumberFormat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Border="1" applyAlignment="1">
      <alignment wrapText="1"/>
    </xf>
    <xf numFmtId="165" fontId="3" fillId="0" borderId="17" xfId="0" applyNumberFormat="1" applyFont="1" applyBorder="1"/>
    <xf numFmtId="165" fontId="3" fillId="0" borderId="18" xfId="0" applyNumberFormat="1" applyFont="1" applyBorder="1"/>
    <xf numFmtId="165" fontId="3" fillId="0" borderId="19" xfId="0" applyNumberFormat="1" applyFont="1" applyBorder="1"/>
    <xf numFmtId="0" fontId="1" fillId="2" borderId="20" xfId="1" applyBorder="1" applyAlignment="1">
      <alignment wrapText="1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1" fillId="2" borderId="18" xfId="1" applyNumberFormat="1" applyBorder="1"/>
    <xf numFmtId="165" fontId="1" fillId="2" borderId="19" xfId="1" applyNumberFormat="1" applyBorder="1"/>
    <xf numFmtId="165" fontId="1" fillId="2" borderId="17" xfId="1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17" xfId="0" applyNumberForma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" fillId="2" borderId="10" xfId="1" applyBorder="1" applyAlignment="1">
      <alignment wrapText="1"/>
    </xf>
    <xf numFmtId="0" fontId="2" fillId="0" borderId="0" xfId="0" applyFont="1"/>
    <xf numFmtId="0" fontId="0" fillId="0" borderId="16" xfId="0" applyBorder="1"/>
    <xf numFmtId="0" fontId="0" fillId="0" borderId="21" xfId="0" applyBorder="1" applyAlignment="1">
      <alignment wrapText="1"/>
    </xf>
    <xf numFmtId="0" fontId="1" fillId="3" borderId="0" xfId="1" applyFill="1" applyBorder="1" applyAlignment="1">
      <alignment wrapText="1"/>
    </xf>
    <xf numFmtId="165" fontId="1" fillId="3" borderId="0" xfId="1" applyNumberFormat="1" applyFill="1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0</xdr:rowOff>
        </xdr:from>
        <xdr:to>
          <xdr:col>22</xdr:col>
          <xdr:colOff>142875</xdr:colOff>
          <xdr:row>77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13</xdr:col>
          <xdr:colOff>361950</xdr:colOff>
          <xdr:row>77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C80B-B729-4865-B7E5-0ABCF1F5F3EE}">
  <dimension ref="A1:AG73"/>
  <sheetViews>
    <sheetView tabSelected="1" topLeftCell="A22" workbookViewId="0">
      <selection activeCell="G32" sqref="G32"/>
    </sheetView>
  </sheetViews>
  <sheetFormatPr defaultRowHeight="15" x14ac:dyDescent="0.25"/>
  <cols>
    <col min="1" max="1" width="15.7109375" customWidth="1"/>
    <col min="4" max="4" width="17.140625" customWidth="1"/>
    <col min="5" max="5" width="17.28515625" customWidth="1"/>
    <col min="6" max="7" width="15.5703125" customWidth="1"/>
    <col min="8" max="8" width="13.42578125" style="10" customWidth="1"/>
    <col min="9" max="9" width="10.28515625" customWidth="1"/>
    <col min="10" max="10" width="14.28515625" customWidth="1"/>
    <col min="11" max="11" width="15.5703125" customWidth="1"/>
    <col min="12" max="12" width="14.7109375" customWidth="1"/>
    <col min="13" max="14" width="14.5703125" customWidth="1"/>
    <col min="15" max="15" width="13" customWidth="1"/>
    <col min="16" max="16" width="10.140625" style="10" customWidth="1"/>
    <col min="20" max="20" width="8" customWidth="1"/>
    <col min="21" max="21" width="13.140625" customWidth="1"/>
    <col min="22" max="22" width="12.7109375" customWidth="1"/>
    <col min="23" max="23" width="13.28515625" customWidth="1"/>
    <col min="24" max="24" width="15.5703125" customWidth="1"/>
  </cols>
  <sheetData>
    <row r="1" spans="1:33" x14ac:dyDescent="0.25">
      <c r="A1" t="s">
        <v>78</v>
      </c>
    </row>
    <row r="2" spans="1:33" x14ac:dyDescent="0.25">
      <c r="J2" s="49"/>
      <c r="K2" s="49"/>
    </row>
    <row r="3" spans="1:33" ht="15.75" thickBot="1" x14ac:dyDescent="0.3">
      <c r="H3" s="38" t="s">
        <v>74</v>
      </c>
      <c r="O3" s="38" t="s">
        <v>77</v>
      </c>
    </row>
    <row r="4" spans="1:33" ht="45.75" thickBot="1" x14ac:dyDescent="0.3">
      <c r="A4" s="16"/>
      <c r="B4" s="39" t="s">
        <v>2</v>
      </c>
      <c r="C4" s="39" t="s">
        <v>4</v>
      </c>
      <c r="D4" s="17" t="s">
        <v>3</v>
      </c>
      <c r="E4" s="17" t="s">
        <v>71</v>
      </c>
      <c r="F4" s="40" t="s">
        <v>72</v>
      </c>
      <c r="G4" s="15"/>
      <c r="H4" s="39" t="s">
        <v>2</v>
      </c>
      <c r="I4" s="18" t="s">
        <v>1</v>
      </c>
      <c r="J4" s="21" t="s">
        <v>73</v>
      </c>
      <c r="K4" s="21" t="s">
        <v>0</v>
      </c>
      <c r="L4" s="21" t="s">
        <v>13</v>
      </c>
      <c r="M4" s="25" t="s">
        <v>75</v>
      </c>
      <c r="N4" s="41"/>
      <c r="O4" s="39" t="s">
        <v>2</v>
      </c>
      <c r="P4" s="35" t="s">
        <v>1</v>
      </c>
      <c r="Q4" s="36" t="s">
        <v>14</v>
      </c>
      <c r="R4" s="36" t="s">
        <v>15</v>
      </c>
      <c r="S4" s="36" t="s">
        <v>70</v>
      </c>
      <c r="T4" s="36" t="s">
        <v>16</v>
      </c>
      <c r="U4" s="36" t="s">
        <v>67</v>
      </c>
      <c r="V4" s="36" t="s">
        <v>68</v>
      </c>
      <c r="W4" s="36" t="s">
        <v>76</v>
      </c>
      <c r="X4" s="37" t="s">
        <v>69</v>
      </c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A5" s="1" t="s">
        <v>5</v>
      </c>
      <c r="B5" s="2">
        <v>901</v>
      </c>
      <c r="C5" s="2">
        <v>1</v>
      </c>
      <c r="D5" s="43">
        <v>17</v>
      </c>
      <c r="E5" s="46">
        <f t="shared" ref="E5:E36" si="0">D5/10*200</f>
        <v>340</v>
      </c>
      <c r="F5" s="3">
        <v>50</v>
      </c>
      <c r="G5" s="10"/>
      <c r="H5" s="2">
        <v>901</v>
      </c>
      <c r="I5" s="18">
        <v>1</v>
      </c>
      <c r="J5" s="18">
        <v>0.28799999999999998</v>
      </c>
      <c r="K5" s="22">
        <v>2.45537567455376</v>
      </c>
      <c r="L5" s="26">
        <f>K5*2.5</f>
        <v>6.1384391863844003</v>
      </c>
      <c r="M5" s="11">
        <f>L5/2.5</f>
        <v>2.45537567455376</v>
      </c>
      <c r="N5" s="42"/>
      <c r="O5" s="2">
        <v>901</v>
      </c>
      <c r="P5" s="19">
        <v>1</v>
      </c>
      <c r="Q5" s="19" t="s">
        <v>17</v>
      </c>
      <c r="R5" s="19">
        <v>0.505</v>
      </c>
      <c r="S5" s="19">
        <v>583.87199999999996</v>
      </c>
      <c r="T5" s="19">
        <v>5</v>
      </c>
      <c r="U5" s="19">
        <v>2919.3609999999999</v>
      </c>
      <c r="V5" s="27">
        <f>U5/1000*50</f>
        <v>145.96805000000001</v>
      </c>
      <c r="W5" s="32">
        <f>V5/1000</f>
        <v>0.14596805000000002</v>
      </c>
      <c r="X5" s="29">
        <f>L5/W5</f>
        <v>42.053306777643463</v>
      </c>
    </row>
    <row r="6" spans="1:33" x14ac:dyDescent="0.25">
      <c r="A6" s="4"/>
      <c r="B6" s="5">
        <v>902</v>
      </c>
      <c r="C6" s="5">
        <v>2</v>
      </c>
      <c r="D6" s="44">
        <v>17</v>
      </c>
      <c r="E6" s="47">
        <f t="shared" si="0"/>
        <v>340</v>
      </c>
      <c r="F6" s="6">
        <v>50</v>
      </c>
      <c r="G6" s="10"/>
      <c r="H6" s="5">
        <v>902</v>
      </c>
      <c r="I6" s="19">
        <v>2</v>
      </c>
      <c r="J6" s="19">
        <v>0.313</v>
      </c>
      <c r="K6" s="23">
        <v>2.7667081776670801</v>
      </c>
      <c r="L6" s="27">
        <f t="shared" ref="L6:L54" si="1">K6*2.5</f>
        <v>6.9167704441677005</v>
      </c>
      <c r="M6" s="11">
        <f t="shared" ref="M6:M54" si="2">L6/2.5</f>
        <v>2.7667081776670801</v>
      </c>
      <c r="N6" s="42"/>
      <c r="O6" s="5">
        <v>902</v>
      </c>
      <c r="P6" s="19">
        <v>2</v>
      </c>
      <c r="Q6" s="19" t="s">
        <v>18</v>
      </c>
      <c r="R6" s="19">
        <v>0.504</v>
      </c>
      <c r="S6" s="19">
        <v>579.59900000000005</v>
      </c>
      <c r="T6" s="19">
        <v>5</v>
      </c>
      <c r="U6" s="19">
        <v>2897.9950000000003</v>
      </c>
      <c r="V6" s="27">
        <v>144.89975000000001</v>
      </c>
      <c r="W6" s="32">
        <v>0.14489975000000002</v>
      </c>
      <c r="X6" s="29">
        <v>47.734868032330624</v>
      </c>
    </row>
    <row r="7" spans="1:33" x14ac:dyDescent="0.25">
      <c r="A7" s="4"/>
      <c r="B7" s="5">
        <v>903</v>
      </c>
      <c r="C7" s="5">
        <v>3</v>
      </c>
      <c r="D7" s="44">
        <v>13</v>
      </c>
      <c r="E7" s="47">
        <f t="shared" si="0"/>
        <v>260</v>
      </c>
      <c r="F7" s="6">
        <v>50</v>
      </c>
      <c r="G7" s="10"/>
      <c r="H7" s="5">
        <v>903</v>
      </c>
      <c r="I7" s="19">
        <v>3</v>
      </c>
      <c r="J7" s="19">
        <v>0.38800000000000001</v>
      </c>
      <c r="K7" s="23">
        <v>3.7007056870070598</v>
      </c>
      <c r="L7" s="27">
        <f t="shared" si="1"/>
        <v>9.2517642175176498</v>
      </c>
      <c r="M7" s="11">
        <f t="shared" si="2"/>
        <v>3.7007056870070598</v>
      </c>
      <c r="N7" s="42"/>
      <c r="O7" s="5">
        <v>903</v>
      </c>
      <c r="P7" s="19">
        <v>3</v>
      </c>
      <c r="Q7" s="19" t="s">
        <v>19</v>
      </c>
      <c r="R7" s="19">
        <v>0.51600000000000001</v>
      </c>
      <c r="S7" s="19">
        <v>642.33399999999995</v>
      </c>
      <c r="T7" s="19">
        <v>5</v>
      </c>
      <c r="U7" s="19">
        <v>3211.6689999999999</v>
      </c>
      <c r="V7" s="27">
        <f t="shared" ref="V7:V54" si="3">U7/1000*50</f>
        <v>160.58344999999997</v>
      </c>
      <c r="W7" s="32">
        <f t="shared" ref="W7:W54" si="4">V7/1000</f>
        <v>0.16058344999999996</v>
      </c>
      <c r="X7" s="29">
        <f t="shared" ref="X7:X54" si="5">L7/W7</f>
        <v>57.613435366581378</v>
      </c>
    </row>
    <row r="8" spans="1:33" x14ac:dyDescent="0.25">
      <c r="A8" s="4"/>
      <c r="B8" s="5">
        <v>904</v>
      </c>
      <c r="C8" s="5">
        <v>4</v>
      </c>
      <c r="D8" s="44">
        <v>15</v>
      </c>
      <c r="E8" s="47">
        <f t="shared" si="0"/>
        <v>300</v>
      </c>
      <c r="F8" s="6">
        <v>50</v>
      </c>
      <c r="G8" s="10"/>
      <c r="H8" s="5">
        <v>904</v>
      </c>
      <c r="I8" s="19">
        <v>4</v>
      </c>
      <c r="J8" s="19">
        <v>0.59</v>
      </c>
      <c r="K8" s="23">
        <v>6.2162723121627197</v>
      </c>
      <c r="L8" s="27">
        <f t="shared" si="1"/>
        <v>15.540680780406799</v>
      </c>
      <c r="M8" s="11">
        <f t="shared" si="2"/>
        <v>6.2162723121627197</v>
      </c>
      <c r="N8" s="42"/>
      <c r="O8" s="5">
        <v>904</v>
      </c>
      <c r="P8" s="19">
        <v>4</v>
      </c>
      <c r="Q8" s="19" t="s">
        <v>20</v>
      </c>
      <c r="R8" s="19">
        <v>0.53700000000000003</v>
      </c>
      <c r="S8" s="19">
        <v>793.68399999999997</v>
      </c>
      <c r="T8" s="19">
        <v>5</v>
      </c>
      <c r="U8" s="19">
        <v>3968.422</v>
      </c>
      <c r="V8" s="27">
        <f t="shared" si="3"/>
        <v>198.4211</v>
      </c>
      <c r="W8" s="32">
        <f t="shared" si="4"/>
        <v>0.19842109999999999</v>
      </c>
      <c r="X8" s="29">
        <f t="shared" si="5"/>
        <v>78.321714678563922</v>
      </c>
    </row>
    <row r="9" spans="1:33" x14ac:dyDescent="0.25">
      <c r="A9" s="4"/>
      <c r="B9" s="5">
        <v>905</v>
      </c>
      <c r="C9" s="5">
        <v>5</v>
      </c>
      <c r="D9" s="44">
        <v>17</v>
      </c>
      <c r="E9" s="47">
        <f t="shared" si="0"/>
        <v>340</v>
      </c>
      <c r="F9" s="6">
        <v>50</v>
      </c>
      <c r="G9" s="10"/>
      <c r="H9" s="5">
        <v>905</v>
      </c>
      <c r="I9" s="19">
        <v>5</v>
      </c>
      <c r="J9" s="19">
        <v>0.27300000000000002</v>
      </c>
      <c r="K9" s="23">
        <v>2.2685761726857598</v>
      </c>
      <c r="L9" s="27">
        <f t="shared" si="1"/>
        <v>5.6714404317143998</v>
      </c>
      <c r="M9" s="11">
        <f t="shared" si="2"/>
        <v>2.2685761726857598</v>
      </c>
      <c r="N9" s="42"/>
      <c r="O9" s="5">
        <v>905</v>
      </c>
      <c r="P9" s="19">
        <v>5</v>
      </c>
      <c r="Q9" s="19" t="s">
        <v>21</v>
      </c>
      <c r="R9" s="19">
        <v>0.497</v>
      </c>
      <c r="S9" s="19">
        <v>544.91999999999996</v>
      </c>
      <c r="T9" s="19">
        <v>5</v>
      </c>
      <c r="U9" s="19">
        <v>2724.6019999999999</v>
      </c>
      <c r="V9" s="27">
        <f t="shared" si="3"/>
        <v>136.23009999999999</v>
      </c>
      <c r="W9" s="32">
        <f t="shared" si="4"/>
        <v>0.13623009999999999</v>
      </c>
      <c r="X9" s="29">
        <f t="shared" si="5"/>
        <v>41.631331340976772</v>
      </c>
    </row>
    <row r="10" spans="1:33" x14ac:dyDescent="0.25">
      <c r="A10" s="4"/>
      <c r="B10" s="5">
        <v>906</v>
      </c>
      <c r="C10" s="5">
        <v>6</v>
      </c>
      <c r="D10" s="44">
        <v>10</v>
      </c>
      <c r="E10" s="47">
        <f t="shared" si="0"/>
        <v>200</v>
      </c>
      <c r="F10" s="6">
        <v>50</v>
      </c>
      <c r="G10" s="10"/>
      <c r="H10" s="5">
        <v>906</v>
      </c>
      <c r="I10" s="19">
        <v>6</v>
      </c>
      <c r="J10" s="19">
        <v>0.30499999999999999</v>
      </c>
      <c r="K10" s="23">
        <v>2.6670817766708201</v>
      </c>
      <c r="L10" s="27">
        <f t="shared" si="1"/>
        <v>6.6677044416770501</v>
      </c>
      <c r="M10" s="11">
        <f t="shared" si="2"/>
        <v>2.6670817766708201</v>
      </c>
      <c r="N10" s="42"/>
      <c r="O10" s="5">
        <v>906</v>
      </c>
      <c r="P10" s="19">
        <v>6</v>
      </c>
      <c r="Q10" s="19" t="s">
        <v>22</v>
      </c>
      <c r="R10" s="19">
        <v>0.504</v>
      </c>
      <c r="S10" s="19">
        <v>576.31600000000003</v>
      </c>
      <c r="T10" s="19">
        <v>5</v>
      </c>
      <c r="U10" s="19">
        <v>2881.5819999999999</v>
      </c>
      <c r="V10" s="27">
        <f t="shared" si="3"/>
        <v>144.07909999999998</v>
      </c>
      <c r="W10" s="32">
        <f t="shared" si="4"/>
        <v>0.14407909999999999</v>
      </c>
      <c r="X10" s="29">
        <f t="shared" si="5"/>
        <v>46.278082259516133</v>
      </c>
    </row>
    <row r="11" spans="1:33" x14ac:dyDescent="0.25">
      <c r="A11" s="4"/>
      <c r="B11" s="5">
        <v>907</v>
      </c>
      <c r="C11" s="5">
        <v>7</v>
      </c>
      <c r="D11" s="44">
        <v>17</v>
      </c>
      <c r="E11" s="47">
        <f t="shared" si="0"/>
        <v>340</v>
      </c>
      <c r="F11" s="6">
        <v>50</v>
      </c>
      <c r="G11" s="10"/>
      <c r="H11" s="5">
        <v>907</v>
      </c>
      <c r="I11" s="19">
        <v>7</v>
      </c>
      <c r="J11" s="19">
        <v>0.28199999999999997</v>
      </c>
      <c r="K11" s="23">
        <v>2.38065587380656</v>
      </c>
      <c r="L11" s="27">
        <f t="shared" si="1"/>
        <v>5.9516396845164001</v>
      </c>
      <c r="M11" s="11">
        <f t="shared" si="2"/>
        <v>2.38065587380656</v>
      </c>
      <c r="N11" s="42"/>
      <c r="O11" s="5">
        <v>907</v>
      </c>
      <c r="P11" s="19">
        <v>7</v>
      </c>
      <c r="Q11" s="19" t="s">
        <v>23</v>
      </c>
      <c r="R11" s="19">
        <v>0.504</v>
      </c>
      <c r="S11" s="19">
        <v>577.71900000000005</v>
      </c>
      <c r="T11" s="19">
        <v>5</v>
      </c>
      <c r="U11" s="19">
        <v>2888.5929999999998</v>
      </c>
      <c r="V11" s="27">
        <f t="shared" si="3"/>
        <v>144.42964999999998</v>
      </c>
      <c r="W11" s="32">
        <f t="shared" si="4"/>
        <v>0.14442964999999999</v>
      </c>
      <c r="X11" s="29">
        <f t="shared" si="5"/>
        <v>41.207879992206593</v>
      </c>
    </row>
    <row r="12" spans="1:33" x14ac:dyDescent="0.25">
      <c r="A12" s="4"/>
      <c r="B12" s="5">
        <v>908</v>
      </c>
      <c r="C12" s="5">
        <v>8</v>
      </c>
      <c r="D12" s="44">
        <v>23</v>
      </c>
      <c r="E12" s="47">
        <f t="shared" si="0"/>
        <v>459.99999999999994</v>
      </c>
      <c r="F12" s="6">
        <v>50</v>
      </c>
      <c r="G12" s="10"/>
      <c r="H12" s="5">
        <v>908</v>
      </c>
      <c r="I12" s="19">
        <v>8</v>
      </c>
      <c r="J12" s="19">
        <v>0.217</v>
      </c>
      <c r="K12" s="23">
        <v>1.5711913657119101</v>
      </c>
      <c r="L12" s="27">
        <f t="shared" si="1"/>
        <v>3.9279784142797753</v>
      </c>
      <c r="M12" s="11">
        <f t="shared" si="2"/>
        <v>1.5711913657119101</v>
      </c>
      <c r="N12" s="42"/>
      <c r="O12" s="5">
        <v>908</v>
      </c>
      <c r="P12" s="19">
        <v>8</v>
      </c>
      <c r="Q12" s="19" t="s">
        <v>24</v>
      </c>
      <c r="R12" s="19">
        <v>0.47599999999999998</v>
      </c>
      <c r="S12" s="19">
        <v>468.02300000000002</v>
      </c>
      <c r="T12" s="19">
        <v>5</v>
      </c>
      <c r="U12" s="19">
        <v>2340.1149999999998</v>
      </c>
      <c r="V12" s="27">
        <f t="shared" si="3"/>
        <v>117.00574999999999</v>
      </c>
      <c r="W12" s="32">
        <f t="shared" si="4"/>
        <v>0.11700574999999999</v>
      </c>
      <c r="X12" s="29">
        <f t="shared" si="5"/>
        <v>33.570815231557212</v>
      </c>
    </row>
    <row r="13" spans="1:33" x14ac:dyDescent="0.25">
      <c r="A13" s="4"/>
      <c r="B13" s="5">
        <v>909</v>
      </c>
      <c r="C13" s="5">
        <v>9</v>
      </c>
      <c r="D13" s="44">
        <v>14</v>
      </c>
      <c r="E13" s="47">
        <f t="shared" si="0"/>
        <v>280</v>
      </c>
      <c r="F13" s="6">
        <v>50</v>
      </c>
      <c r="G13" s="10"/>
      <c r="H13" s="5">
        <v>909</v>
      </c>
      <c r="I13" s="19">
        <v>9</v>
      </c>
      <c r="J13" s="19">
        <v>0.315</v>
      </c>
      <c r="K13" s="23">
        <v>2.7916147779161502</v>
      </c>
      <c r="L13" s="27">
        <f t="shared" si="1"/>
        <v>6.9790369447903755</v>
      </c>
      <c r="M13" s="11">
        <f t="shared" si="2"/>
        <v>2.7916147779161502</v>
      </c>
      <c r="N13" s="42"/>
      <c r="O13" s="5">
        <v>909</v>
      </c>
      <c r="P13" s="19">
        <v>9</v>
      </c>
      <c r="Q13" s="19" t="s">
        <v>25</v>
      </c>
      <c r="R13" s="19">
        <v>0.52500000000000002</v>
      </c>
      <c r="S13" s="19">
        <v>696.41</v>
      </c>
      <c r="T13" s="19">
        <v>5</v>
      </c>
      <c r="U13" s="19">
        <v>3482.0479999999998</v>
      </c>
      <c r="V13" s="27">
        <f t="shared" si="3"/>
        <v>174.10239999999999</v>
      </c>
      <c r="W13" s="32">
        <f t="shared" si="4"/>
        <v>0.17410239999999999</v>
      </c>
      <c r="X13" s="29">
        <f t="shared" si="5"/>
        <v>40.085816995000506</v>
      </c>
    </row>
    <row r="14" spans="1:33" ht="15.75" thickBot="1" x14ac:dyDescent="0.3">
      <c r="A14" s="7"/>
      <c r="B14" s="8">
        <v>910</v>
      </c>
      <c r="C14" s="8">
        <v>10</v>
      </c>
      <c r="D14" s="45">
        <v>13</v>
      </c>
      <c r="E14" s="48">
        <f t="shared" si="0"/>
        <v>260</v>
      </c>
      <c r="F14" s="9">
        <v>50</v>
      </c>
      <c r="G14" s="10"/>
      <c r="H14" s="8">
        <v>910</v>
      </c>
      <c r="I14" s="20">
        <v>10</v>
      </c>
      <c r="J14" s="20">
        <v>0.39</v>
      </c>
      <c r="K14" s="24">
        <v>3.7256122872561201</v>
      </c>
      <c r="L14" s="28">
        <f t="shared" si="1"/>
        <v>9.3140307181402999</v>
      </c>
      <c r="M14" s="12">
        <f t="shared" si="2"/>
        <v>3.7256122872561201</v>
      </c>
      <c r="N14" s="42"/>
      <c r="O14" s="8">
        <v>910</v>
      </c>
      <c r="P14" s="20">
        <v>10</v>
      </c>
      <c r="Q14" s="20" t="s">
        <v>26</v>
      </c>
      <c r="R14" s="20">
        <v>0.52300000000000002</v>
      </c>
      <c r="S14" s="20">
        <v>680.78300000000002</v>
      </c>
      <c r="T14" s="20">
        <v>5</v>
      </c>
      <c r="U14" s="20">
        <v>3403.9169999999999</v>
      </c>
      <c r="V14" s="28">
        <f t="shared" si="3"/>
        <v>170.19585000000001</v>
      </c>
      <c r="W14" s="33">
        <f t="shared" si="4"/>
        <v>0.17019585000000001</v>
      </c>
      <c r="X14" s="30">
        <f t="shared" si="5"/>
        <v>54.725369144666566</v>
      </c>
    </row>
    <row r="15" spans="1:33" x14ac:dyDescent="0.25">
      <c r="A15" s="1" t="s">
        <v>6</v>
      </c>
      <c r="B15" s="2">
        <v>950</v>
      </c>
      <c r="C15" s="2">
        <v>11</v>
      </c>
      <c r="D15" s="43">
        <v>34</v>
      </c>
      <c r="E15" s="46">
        <f t="shared" si="0"/>
        <v>680</v>
      </c>
      <c r="F15" s="3">
        <v>50</v>
      </c>
      <c r="G15" s="10"/>
      <c r="H15" s="2">
        <v>950</v>
      </c>
      <c r="I15" s="18">
        <v>11</v>
      </c>
      <c r="J15" s="18">
        <v>0.30599999999999999</v>
      </c>
      <c r="K15" s="22">
        <v>2.6795350767953501</v>
      </c>
      <c r="L15" s="26">
        <f t="shared" si="1"/>
        <v>6.6988376919883752</v>
      </c>
      <c r="M15" s="13">
        <f t="shared" si="2"/>
        <v>2.6795350767953501</v>
      </c>
      <c r="N15" s="42"/>
      <c r="O15" s="2">
        <v>950</v>
      </c>
      <c r="P15" s="18">
        <v>11</v>
      </c>
      <c r="Q15" s="18" t="s">
        <v>27</v>
      </c>
      <c r="R15" s="18">
        <v>0.496</v>
      </c>
      <c r="S15" s="18">
        <v>541.16700000000003</v>
      </c>
      <c r="T15" s="18">
        <v>5</v>
      </c>
      <c r="U15" s="18">
        <v>2705.8339999999998</v>
      </c>
      <c r="V15" s="26">
        <f t="shared" si="3"/>
        <v>135.29169999999999</v>
      </c>
      <c r="W15" s="34">
        <f t="shared" si="4"/>
        <v>0.13529169999999999</v>
      </c>
      <c r="X15" s="31">
        <f t="shared" si="5"/>
        <v>49.514032952415974</v>
      </c>
    </row>
    <row r="16" spans="1:33" x14ac:dyDescent="0.25">
      <c r="A16" s="4" t="s">
        <v>7</v>
      </c>
      <c r="B16" s="5">
        <v>980</v>
      </c>
      <c r="C16" s="5">
        <v>12</v>
      </c>
      <c r="D16" s="44">
        <v>38</v>
      </c>
      <c r="E16" s="47">
        <f t="shared" si="0"/>
        <v>760</v>
      </c>
      <c r="F16" s="6">
        <v>50</v>
      </c>
      <c r="G16" s="10"/>
      <c r="H16" s="5">
        <v>980</v>
      </c>
      <c r="I16" s="19">
        <v>12</v>
      </c>
      <c r="J16" s="19">
        <v>0.47299999999999998</v>
      </c>
      <c r="K16" s="23">
        <v>4.7592361975923598</v>
      </c>
      <c r="L16" s="27">
        <f t="shared" si="1"/>
        <v>11.898090493980899</v>
      </c>
      <c r="M16" s="11">
        <f t="shared" si="2"/>
        <v>4.7592361975923598</v>
      </c>
      <c r="N16" s="42"/>
      <c r="O16" s="5">
        <v>980</v>
      </c>
      <c r="P16" s="19">
        <v>12</v>
      </c>
      <c r="Q16" s="19" t="s">
        <v>28</v>
      </c>
      <c r="R16" s="19">
        <v>0.496</v>
      </c>
      <c r="S16" s="19">
        <v>541.99699999999996</v>
      </c>
      <c r="T16" s="19">
        <v>5</v>
      </c>
      <c r="U16" s="19">
        <v>2709.9839999999999</v>
      </c>
      <c r="V16" s="27">
        <f t="shared" si="3"/>
        <v>135.4992</v>
      </c>
      <c r="W16" s="32">
        <f t="shared" si="4"/>
        <v>0.13549920000000001</v>
      </c>
      <c r="X16" s="29">
        <f t="shared" si="5"/>
        <v>87.809304364755647</v>
      </c>
    </row>
    <row r="17" spans="1:24" x14ac:dyDescent="0.25">
      <c r="A17" s="4"/>
      <c r="B17" s="5">
        <v>979</v>
      </c>
      <c r="C17" s="5">
        <v>13</v>
      </c>
      <c r="D17" s="44">
        <v>26</v>
      </c>
      <c r="E17" s="47">
        <f t="shared" si="0"/>
        <v>520</v>
      </c>
      <c r="F17" s="6">
        <v>50</v>
      </c>
      <c r="G17" s="10"/>
      <c r="H17" s="5">
        <v>979</v>
      </c>
      <c r="I17" s="19">
        <v>13</v>
      </c>
      <c r="J17" s="19">
        <v>0.56799999999999995</v>
      </c>
      <c r="K17" s="23">
        <v>5.9422997094229997</v>
      </c>
      <c r="L17" s="27">
        <f t="shared" si="1"/>
        <v>14.8557492735575</v>
      </c>
      <c r="M17" s="11">
        <f t="shared" si="2"/>
        <v>5.9422997094229997</v>
      </c>
      <c r="N17" s="42"/>
      <c r="O17" s="5">
        <v>979</v>
      </c>
      <c r="P17" s="19">
        <v>13</v>
      </c>
      <c r="Q17" s="19" t="s">
        <v>29</v>
      </c>
      <c r="R17" s="19">
        <v>0.51900000000000002</v>
      </c>
      <c r="S17" s="19">
        <v>656.63599999999997</v>
      </c>
      <c r="T17" s="19">
        <v>5</v>
      </c>
      <c r="U17" s="19">
        <v>3283.1779999999999</v>
      </c>
      <c r="V17" s="27">
        <f t="shared" si="3"/>
        <v>164.15889999999999</v>
      </c>
      <c r="W17" s="32">
        <f t="shared" si="4"/>
        <v>0.1641589</v>
      </c>
      <c r="X17" s="29">
        <f t="shared" si="5"/>
        <v>90.49615508849962</v>
      </c>
    </row>
    <row r="18" spans="1:24" x14ac:dyDescent="0.25">
      <c r="A18" s="4"/>
      <c r="B18" s="5">
        <v>937</v>
      </c>
      <c r="C18" s="5">
        <v>14</v>
      </c>
      <c r="D18" s="44">
        <v>39</v>
      </c>
      <c r="E18" s="47">
        <f t="shared" si="0"/>
        <v>780</v>
      </c>
      <c r="F18" s="6">
        <v>50</v>
      </c>
      <c r="G18" s="10"/>
      <c r="H18" s="5">
        <v>937</v>
      </c>
      <c r="I18" s="19">
        <v>14</v>
      </c>
      <c r="J18" s="19">
        <v>0.40300000000000002</v>
      </c>
      <c r="K18" s="23">
        <v>3.8875051888750498</v>
      </c>
      <c r="L18" s="27">
        <f t="shared" si="1"/>
        <v>9.7187629721876245</v>
      </c>
      <c r="M18" s="11">
        <f t="shared" si="2"/>
        <v>3.8875051888750498</v>
      </c>
      <c r="N18" s="42"/>
      <c r="O18" s="5">
        <v>937</v>
      </c>
      <c r="P18" s="19">
        <v>14</v>
      </c>
      <c r="Q18" s="19" t="s">
        <v>30</v>
      </c>
      <c r="R18" s="19">
        <v>0.47399999999999998</v>
      </c>
      <c r="S18" s="19">
        <v>461.60599999999999</v>
      </c>
      <c r="T18" s="19">
        <v>5</v>
      </c>
      <c r="U18" s="19">
        <v>2308.0300000000002</v>
      </c>
      <c r="V18" s="27">
        <f t="shared" si="3"/>
        <v>115.4015</v>
      </c>
      <c r="W18" s="32">
        <f t="shared" si="4"/>
        <v>0.1154015</v>
      </c>
      <c r="X18" s="29">
        <f t="shared" si="5"/>
        <v>84.216955344493996</v>
      </c>
    </row>
    <row r="19" spans="1:24" x14ac:dyDescent="0.25">
      <c r="A19" s="4"/>
      <c r="B19" s="5">
        <v>955</v>
      </c>
      <c r="C19" s="5">
        <v>15</v>
      </c>
      <c r="D19" s="44">
        <v>29</v>
      </c>
      <c r="E19" s="47">
        <f t="shared" si="0"/>
        <v>580</v>
      </c>
      <c r="F19" s="6">
        <v>50</v>
      </c>
      <c r="G19" s="10"/>
      <c r="H19" s="5">
        <v>955</v>
      </c>
      <c r="I19" s="19">
        <v>15</v>
      </c>
      <c r="J19" s="19">
        <v>0.623</v>
      </c>
      <c r="K19" s="23">
        <v>6.6272312162723104</v>
      </c>
      <c r="L19" s="27">
        <f t="shared" si="1"/>
        <v>16.568078040680774</v>
      </c>
      <c r="M19" s="11">
        <f t="shared" si="2"/>
        <v>6.6272312162723095</v>
      </c>
      <c r="N19" s="42"/>
      <c r="O19" s="5">
        <v>955</v>
      </c>
      <c r="P19" s="19">
        <v>15</v>
      </c>
      <c r="Q19" s="19" t="s">
        <v>31</v>
      </c>
      <c r="R19" s="19">
        <v>0.54300000000000004</v>
      </c>
      <c r="S19" s="19">
        <v>856.97199999999998</v>
      </c>
      <c r="T19" s="19">
        <v>5</v>
      </c>
      <c r="U19" s="19">
        <v>4284.8590000000004</v>
      </c>
      <c r="V19" s="27">
        <f t="shared" si="3"/>
        <v>214.24295000000001</v>
      </c>
      <c r="W19" s="32">
        <f t="shared" si="4"/>
        <v>0.21424295000000002</v>
      </c>
      <c r="X19" s="29">
        <f t="shared" si="5"/>
        <v>77.333130638281318</v>
      </c>
    </row>
    <row r="20" spans="1:24" x14ac:dyDescent="0.25">
      <c r="A20" s="4"/>
      <c r="B20" s="5">
        <v>986</v>
      </c>
      <c r="C20" s="5">
        <v>16</v>
      </c>
      <c r="D20" s="44">
        <v>32</v>
      </c>
      <c r="E20" s="47">
        <f t="shared" si="0"/>
        <v>640</v>
      </c>
      <c r="F20" s="6">
        <v>50</v>
      </c>
      <c r="G20" s="10"/>
      <c r="H20" s="5">
        <v>986</v>
      </c>
      <c r="I20" s="19">
        <v>16</v>
      </c>
      <c r="J20" s="19">
        <v>0.39900000000000002</v>
      </c>
      <c r="K20" s="23">
        <v>3.8376919883769198</v>
      </c>
      <c r="L20" s="27">
        <f t="shared" si="1"/>
        <v>9.5942299709422993</v>
      </c>
      <c r="M20" s="11">
        <f t="shared" si="2"/>
        <v>3.8376919883769198</v>
      </c>
      <c r="N20" s="42"/>
      <c r="O20" s="5">
        <v>986</v>
      </c>
      <c r="P20" s="19">
        <v>16</v>
      </c>
      <c r="Q20" s="19" t="s">
        <v>32</v>
      </c>
      <c r="R20" s="19">
        <v>0.51400000000000001</v>
      </c>
      <c r="S20" s="19">
        <v>625.91999999999996</v>
      </c>
      <c r="T20" s="19">
        <v>5</v>
      </c>
      <c r="U20" s="19">
        <v>3129.6019999999999</v>
      </c>
      <c r="V20" s="27">
        <f t="shared" si="3"/>
        <v>156.48009999999999</v>
      </c>
      <c r="W20" s="32">
        <f t="shared" si="4"/>
        <v>0.15648009999999998</v>
      </c>
      <c r="X20" s="29">
        <f t="shared" si="5"/>
        <v>61.312780161453759</v>
      </c>
    </row>
    <row r="21" spans="1:24" x14ac:dyDescent="0.25">
      <c r="A21" s="4"/>
      <c r="B21" s="5">
        <v>948</v>
      </c>
      <c r="C21" s="5">
        <v>17</v>
      </c>
      <c r="D21" s="44">
        <v>36</v>
      </c>
      <c r="E21" s="47">
        <f t="shared" si="0"/>
        <v>720</v>
      </c>
      <c r="F21" s="6">
        <v>50</v>
      </c>
      <c r="G21" s="10"/>
      <c r="H21" s="5">
        <v>948</v>
      </c>
      <c r="I21" s="19">
        <v>17</v>
      </c>
      <c r="J21" s="19">
        <v>0.45700000000000002</v>
      </c>
      <c r="K21" s="23">
        <v>4.5599833955998301</v>
      </c>
      <c r="L21" s="27">
        <f t="shared" si="1"/>
        <v>11.399958488999575</v>
      </c>
      <c r="M21" s="11">
        <f t="shared" si="2"/>
        <v>4.5599833955998301</v>
      </c>
      <c r="N21" s="42"/>
      <c r="O21" s="5">
        <v>948</v>
      </c>
      <c r="P21" s="19">
        <v>17</v>
      </c>
      <c r="Q21" s="19" t="s">
        <v>33</v>
      </c>
      <c r="R21" s="19">
        <v>0.5</v>
      </c>
      <c r="S21" s="19">
        <v>559.54399999999998</v>
      </c>
      <c r="T21" s="19">
        <v>5</v>
      </c>
      <c r="U21" s="19">
        <v>2797.7179999999998</v>
      </c>
      <c r="V21" s="27">
        <f t="shared" si="3"/>
        <v>139.88589999999999</v>
      </c>
      <c r="W21" s="32">
        <f t="shared" si="4"/>
        <v>0.13988589999999998</v>
      </c>
      <c r="X21" s="29">
        <f t="shared" si="5"/>
        <v>81.494693096299031</v>
      </c>
    </row>
    <row r="22" spans="1:24" x14ac:dyDescent="0.25">
      <c r="A22" s="4"/>
      <c r="B22" s="5">
        <v>933</v>
      </c>
      <c r="C22" s="5">
        <v>18</v>
      </c>
      <c r="D22" s="44">
        <v>32</v>
      </c>
      <c r="E22" s="47">
        <f t="shared" si="0"/>
        <v>640</v>
      </c>
      <c r="F22" s="6">
        <v>50</v>
      </c>
      <c r="G22" s="10"/>
      <c r="H22" s="5">
        <v>933</v>
      </c>
      <c r="I22" s="19">
        <v>18</v>
      </c>
      <c r="J22" s="19">
        <v>0.34100000000000003</v>
      </c>
      <c r="K22" s="23">
        <v>3.11540058115401</v>
      </c>
      <c r="L22" s="27">
        <f t="shared" si="1"/>
        <v>7.7885014528850247</v>
      </c>
      <c r="M22" s="11">
        <f t="shared" si="2"/>
        <v>3.11540058115401</v>
      </c>
      <c r="N22" s="42"/>
      <c r="O22" s="5">
        <v>933</v>
      </c>
      <c r="P22" s="19">
        <v>18</v>
      </c>
      <c r="Q22" s="19" t="s">
        <v>34</v>
      </c>
      <c r="R22" s="19">
        <v>0.51600000000000001</v>
      </c>
      <c r="S22" s="19">
        <v>639.43899999999996</v>
      </c>
      <c r="T22" s="19">
        <v>5</v>
      </c>
      <c r="U22" s="19">
        <v>3197.1930000000002</v>
      </c>
      <c r="V22" s="27">
        <f t="shared" si="3"/>
        <v>159.85965000000002</v>
      </c>
      <c r="W22" s="32">
        <f t="shared" si="4"/>
        <v>0.15985965000000002</v>
      </c>
      <c r="X22" s="29">
        <f t="shared" si="5"/>
        <v>48.72087141993007</v>
      </c>
    </row>
    <row r="23" spans="1:24" x14ac:dyDescent="0.25">
      <c r="A23" s="4"/>
      <c r="B23" s="5">
        <v>975</v>
      </c>
      <c r="C23" s="5">
        <v>19</v>
      </c>
      <c r="D23" s="44">
        <v>19</v>
      </c>
      <c r="E23" s="47">
        <f t="shared" si="0"/>
        <v>380</v>
      </c>
      <c r="F23" s="6">
        <v>50</v>
      </c>
      <c r="G23" s="10"/>
      <c r="H23" s="5">
        <v>975</v>
      </c>
      <c r="I23" s="19">
        <v>19</v>
      </c>
      <c r="J23" s="19">
        <v>0.42099999999999999</v>
      </c>
      <c r="K23" s="23">
        <v>4.1116645911166501</v>
      </c>
      <c r="L23" s="27">
        <f t="shared" si="1"/>
        <v>10.279161477791625</v>
      </c>
      <c r="M23" s="11">
        <f t="shared" si="2"/>
        <v>4.1116645911166501</v>
      </c>
      <c r="N23" s="42"/>
      <c r="O23" s="5">
        <v>975</v>
      </c>
      <c r="P23" s="19">
        <v>19</v>
      </c>
      <c r="Q23" s="19" t="s">
        <v>35</v>
      </c>
      <c r="R23" s="19">
        <v>0.50600000000000001</v>
      </c>
      <c r="S23" s="19">
        <v>585.31100000000004</v>
      </c>
      <c r="T23" s="19">
        <v>5</v>
      </c>
      <c r="U23" s="19">
        <v>2926.5529999999999</v>
      </c>
      <c r="V23" s="27">
        <f t="shared" si="3"/>
        <v>146.32764999999998</v>
      </c>
      <c r="W23" s="32">
        <f t="shared" si="4"/>
        <v>0.14632764999999998</v>
      </c>
      <c r="X23" s="29">
        <f t="shared" si="5"/>
        <v>70.247567549889766</v>
      </c>
    </row>
    <row r="24" spans="1:24" ht="15.75" thickBot="1" x14ac:dyDescent="0.3">
      <c r="A24" s="7"/>
      <c r="B24" s="8">
        <v>929</v>
      </c>
      <c r="C24" s="8">
        <v>20</v>
      </c>
      <c r="D24" s="45">
        <v>27</v>
      </c>
      <c r="E24" s="48">
        <f t="shared" si="0"/>
        <v>540</v>
      </c>
      <c r="F24" s="9">
        <v>50</v>
      </c>
      <c r="G24" s="10"/>
      <c r="H24" s="8">
        <v>929</v>
      </c>
      <c r="I24" s="20">
        <v>20</v>
      </c>
      <c r="J24" s="20">
        <v>0.55200000000000005</v>
      </c>
      <c r="K24" s="24">
        <v>5.74304690743047</v>
      </c>
      <c r="L24" s="28">
        <f t="shared" si="1"/>
        <v>14.357617268576174</v>
      </c>
      <c r="M24" s="12">
        <f t="shared" si="2"/>
        <v>5.74304690743047</v>
      </c>
      <c r="N24" s="42"/>
      <c r="O24" s="8">
        <v>929</v>
      </c>
      <c r="P24" s="20">
        <v>20</v>
      </c>
      <c r="Q24" s="20" t="s">
        <v>36</v>
      </c>
      <c r="R24" s="20">
        <v>0.52</v>
      </c>
      <c r="S24" s="20">
        <v>666.56600000000003</v>
      </c>
      <c r="T24" s="20">
        <v>5</v>
      </c>
      <c r="U24" s="20">
        <v>3332.8290000000002</v>
      </c>
      <c r="V24" s="28">
        <f t="shared" si="3"/>
        <v>166.64145000000002</v>
      </c>
      <c r="W24" s="33">
        <f t="shared" si="4"/>
        <v>0.16664145000000002</v>
      </c>
      <c r="X24" s="30">
        <f t="shared" si="5"/>
        <v>86.158739428732602</v>
      </c>
    </row>
    <row r="25" spans="1:24" x14ac:dyDescent="0.25">
      <c r="A25" s="1" t="s">
        <v>8</v>
      </c>
      <c r="B25" s="2">
        <v>988</v>
      </c>
      <c r="C25" s="2">
        <v>21</v>
      </c>
      <c r="D25" s="43">
        <v>20</v>
      </c>
      <c r="E25" s="46">
        <f t="shared" si="0"/>
        <v>400</v>
      </c>
      <c r="F25" s="3">
        <v>50</v>
      </c>
      <c r="G25" s="10"/>
      <c r="H25" s="2">
        <v>988</v>
      </c>
      <c r="I25" s="18">
        <v>21</v>
      </c>
      <c r="J25" s="18">
        <v>0.35199999999999998</v>
      </c>
      <c r="K25" s="22">
        <v>3.25238688252387</v>
      </c>
      <c r="L25" s="26">
        <f t="shared" si="1"/>
        <v>8.1309672063096752</v>
      </c>
      <c r="M25" s="13">
        <f t="shared" si="2"/>
        <v>3.25238688252387</v>
      </c>
      <c r="N25" s="42"/>
      <c r="O25" s="2">
        <v>988</v>
      </c>
      <c r="P25" s="18">
        <v>21</v>
      </c>
      <c r="Q25" s="18" t="s">
        <v>37</v>
      </c>
      <c r="R25" s="18">
        <v>0.495</v>
      </c>
      <c r="S25" s="18">
        <v>537.86900000000003</v>
      </c>
      <c r="T25" s="18">
        <v>5</v>
      </c>
      <c r="U25" s="18">
        <v>2689.346</v>
      </c>
      <c r="V25" s="26">
        <f t="shared" si="3"/>
        <v>134.46729999999999</v>
      </c>
      <c r="W25" s="34">
        <f t="shared" si="4"/>
        <v>0.13446729999999998</v>
      </c>
      <c r="X25" s="31">
        <f t="shared" si="5"/>
        <v>60.467988918567386</v>
      </c>
    </row>
    <row r="26" spans="1:24" x14ac:dyDescent="0.25">
      <c r="A26" s="4" t="s">
        <v>9</v>
      </c>
      <c r="B26" s="5">
        <v>974</v>
      </c>
      <c r="C26" s="5">
        <v>22</v>
      </c>
      <c r="D26" s="44">
        <v>31</v>
      </c>
      <c r="E26" s="47">
        <f t="shared" si="0"/>
        <v>620</v>
      </c>
      <c r="F26" s="6">
        <v>50</v>
      </c>
      <c r="G26" s="10"/>
      <c r="H26" s="5">
        <v>974</v>
      </c>
      <c r="I26" s="19">
        <v>22</v>
      </c>
      <c r="J26" s="19">
        <v>0.36799999999999999</v>
      </c>
      <c r="K26" s="23">
        <v>3.4516396845164001</v>
      </c>
      <c r="L26" s="27">
        <f t="shared" si="1"/>
        <v>8.6290992112910008</v>
      </c>
      <c r="M26" s="11">
        <f t="shared" si="2"/>
        <v>3.4516396845164001</v>
      </c>
      <c r="N26" s="42"/>
      <c r="O26" s="5">
        <v>974</v>
      </c>
      <c r="P26" s="19">
        <v>22</v>
      </c>
      <c r="Q26" s="19" t="s">
        <v>38</v>
      </c>
      <c r="R26" s="19">
        <v>0.51100000000000001</v>
      </c>
      <c r="S26" s="19">
        <v>613.51599999999996</v>
      </c>
      <c r="T26" s="19">
        <v>5</v>
      </c>
      <c r="U26" s="19">
        <v>3067.58</v>
      </c>
      <c r="V26" s="27">
        <f t="shared" si="3"/>
        <v>153.37899999999999</v>
      </c>
      <c r="W26" s="32">
        <f t="shared" si="4"/>
        <v>0.15337899999999999</v>
      </c>
      <c r="X26" s="29">
        <f t="shared" si="5"/>
        <v>56.259978297491841</v>
      </c>
    </row>
    <row r="27" spans="1:24" x14ac:dyDescent="0.25">
      <c r="A27" s="4"/>
      <c r="B27" s="5">
        <v>970</v>
      </c>
      <c r="C27" s="5">
        <v>23</v>
      </c>
      <c r="D27" s="44">
        <v>21</v>
      </c>
      <c r="E27" s="47">
        <f t="shared" si="0"/>
        <v>420</v>
      </c>
      <c r="F27" s="6">
        <v>50</v>
      </c>
      <c r="G27" s="10"/>
      <c r="H27" s="5">
        <v>970</v>
      </c>
      <c r="I27" s="19">
        <v>23</v>
      </c>
      <c r="J27" s="19">
        <v>0.34300000000000003</v>
      </c>
      <c r="K27" s="23">
        <v>3.1403071814030699</v>
      </c>
      <c r="L27" s="27">
        <f t="shared" si="1"/>
        <v>7.8507679535076749</v>
      </c>
      <c r="M27" s="11">
        <f t="shared" si="2"/>
        <v>3.1403071814030699</v>
      </c>
      <c r="N27" s="42"/>
      <c r="O27" s="5">
        <v>970</v>
      </c>
      <c r="P27" s="19">
        <v>23</v>
      </c>
      <c r="Q27" s="19" t="s">
        <v>39</v>
      </c>
      <c r="R27" s="19">
        <v>0.53</v>
      </c>
      <c r="S27" s="19">
        <v>730.35599999999999</v>
      </c>
      <c r="T27" s="19">
        <v>5</v>
      </c>
      <c r="U27" s="19">
        <v>3651.779</v>
      </c>
      <c r="V27" s="27">
        <f t="shared" si="3"/>
        <v>182.58894999999998</v>
      </c>
      <c r="W27" s="32">
        <f t="shared" si="4"/>
        <v>0.18258894999999997</v>
      </c>
      <c r="X27" s="29">
        <f t="shared" si="5"/>
        <v>42.99694999893299</v>
      </c>
    </row>
    <row r="28" spans="1:24" x14ac:dyDescent="0.25">
      <c r="A28" s="4"/>
      <c r="B28" s="5">
        <v>987</v>
      </c>
      <c r="C28" s="5">
        <v>24</v>
      </c>
      <c r="D28" s="44">
        <v>26</v>
      </c>
      <c r="E28" s="47">
        <f t="shared" si="0"/>
        <v>520</v>
      </c>
      <c r="F28" s="6">
        <v>50</v>
      </c>
      <c r="G28" s="10"/>
      <c r="H28" s="5">
        <v>987</v>
      </c>
      <c r="I28" s="19">
        <v>24</v>
      </c>
      <c r="J28" s="19">
        <v>0.47299999999999998</v>
      </c>
      <c r="K28" s="23">
        <v>4.7592361975923598</v>
      </c>
      <c r="L28" s="27">
        <f t="shared" si="1"/>
        <v>11.898090493980899</v>
      </c>
      <c r="M28" s="11">
        <f t="shared" si="2"/>
        <v>4.7592361975923598</v>
      </c>
      <c r="N28" s="42"/>
      <c r="O28" s="5">
        <v>987</v>
      </c>
      <c r="P28" s="19">
        <v>24</v>
      </c>
      <c r="Q28" s="19" t="s">
        <v>40</v>
      </c>
      <c r="R28" s="19">
        <v>0.51</v>
      </c>
      <c r="S28" s="19">
        <v>604.66800000000001</v>
      </c>
      <c r="T28" s="19">
        <v>5</v>
      </c>
      <c r="U28" s="19">
        <v>3023.3409999999999</v>
      </c>
      <c r="V28" s="27">
        <f t="shared" si="3"/>
        <v>151.16704999999999</v>
      </c>
      <c r="W28" s="32">
        <f t="shared" si="4"/>
        <v>0.15116705</v>
      </c>
      <c r="X28" s="29">
        <f t="shared" si="5"/>
        <v>78.708227050676044</v>
      </c>
    </row>
    <row r="29" spans="1:24" x14ac:dyDescent="0.25">
      <c r="A29" s="4"/>
      <c r="B29" s="5">
        <v>940</v>
      </c>
      <c r="C29" s="5">
        <v>25</v>
      </c>
      <c r="D29" s="44">
        <v>13</v>
      </c>
      <c r="E29" s="47">
        <f t="shared" si="0"/>
        <v>260</v>
      </c>
      <c r="F29" s="6">
        <v>50</v>
      </c>
      <c r="G29" s="10"/>
      <c r="H29" s="5">
        <v>940</v>
      </c>
      <c r="I29" s="19">
        <v>25</v>
      </c>
      <c r="J29" s="19">
        <v>0.20599999999999999</v>
      </c>
      <c r="K29" s="23">
        <v>1.4342050643420501</v>
      </c>
      <c r="L29" s="27">
        <f t="shared" si="1"/>
        <v>3.5855126608551253</v>
      </c>
      <c r="M29" s="11">
        <f t="shared" si="2"/>
        <v>1.4342050643420501</v>
      </c>
      <c r="N29" s="42"/>
      <c r="O29" s="5">
        <v>940</v>
      </c>
      <c r="P29" s="19">
        <v>25</v>
      </c>
      <c r="Q29" s="19" t="s">
        <v>41</v>
      </c>
      <c r="R29" s="19">
        <v>0.47499999999999998</v>
      </c>
      <c r="S29" s="19">
        <v>466.40600000000001</v>
      </c>
      <c r="T29" s="19">
        <v>5</v>
      </c>
      <c r="U29" s="19">
        <v>2332.029</v>
      </c>
      <c r="V29" s="27">
        <f t="shared" si="3"/>
        <v>116.60145</v>
      </c>
      <c r="W29" s="32">
        <f t="shared" si="4"/>
        <v>0.11660145</v>
      </c>
      <c r="X29" s="29">
        <f t="shared" si="5"/>
        <v>30.750155001118127</v>
      </c>
    </row>
    <row r="30" spans="1:24" x14ac:dyDescent="0.25">
      <c r="A30" s="4"/>
      <c r="B30" s="5">
        <v>930</v>
      </c>
      <c r="C30" s="5">
        <v>26</v>
      </c>
      <c r="D30" s="44">
        <v>21</v>
      </c>
      <c r="E30" s="47">
        <f t="shared" si="0"/>
        <v>420</v>
      </c>
      <c r="F30" s="6">
        <v>50</v>
      </c>
      <c r="G30" s="10"/>
      <c r="H30" s="5">
        <v>930</v>
      </c>
      <c r="I30" s="19">
        <v>26</v>
      </c>
      <c r="J30" s="19">
        <v>0.42599999999999999</v>
      </c>
      <c r="K30" s="23">
        <v>4.17393109173931</v>
      </c>
      <c r="L30" s="27">
        <f t="shared" si="1"/>
        <v>10.434827729348275</v>
      </c>
      <c r="M30" s="11">
        <f t="shared" si="2"/>
        <v>4.17393109173931</v>
      </c>
      <c r="N30" s="42"/>
      <c r="O30" s="5">
        <v>930</v>
      </c>
      <c r="P30" s="19">
        <v>26</v>
      </c>
      <c r="Q30" s="19" t="s">
        <v>42</v>
      </c>
      <c r="R30" s="19">
        <v>0.50600000000000001</v>
      </c>
      <c r="S30" s="19">
        <v>589.17999999999995</v>
      </c>
      <c r="T30" s="19">
        <v>5</v>
      </c>
      <c r="U30" s="19">
        <v>2945.9009999999998</v>
      </c>
      <c r="V30" s="27">
        <f t="shared" si="3"/>
        <v>147.29504999999997</v>
      </c>
      <c r="W30" s="32">
        <f t="shared" si="4"/>
        <v>0.14729504999999998</v>
      </c>
      <c r="X30" s="29">
        <f t="shared" si="5"/>
        <v>70.843030565849133</v>
      </c>
    </row>
    <row r="31" spans="1:24" x14ac:dyDescent="0.25">
      <c r="A31" s="4"/>
      <c r="B31" s="5">
        <v>985</v>
      </c>
      <c r="C31" s="5">
        <v>27</v>
      </c>
      <c r="D31" s="44">
        <v>11</v>
      </c>
      <c r="E31" s="47">
        <f t="shared" si="0"/>
        <v>220.00000000000003</v>
      </c>
      <c r="F31" s="6">
        <v>50</v>
      </c>
      <c r="G31" s="10"/>
      <c r="H31" s="5">
        <v>985</v>
      </c>
      <c r="I31" s="19">
        <v>27</v>
      </c>
      <c r="J31" s="19">
        <v>0.26600000000000001</v>
      </c>
      <c r="K31" s="23">
        <v>2.1814030718140298</v>
      </c>
      <c r="L31" s="27">
        <f t="shared" si="1"/>
        <v>5.4535076795350745</v>
      </c>
      <c r="M31" s="11">
        <f t="shared" si="2"/>
        <v>2.1814030718140298</v>
      </c>
      <c r="N31" s="42"/>
      <c r="O31" s="5">
        <v>985</v>
      </c>
      <c r="P31" s="19">
        <v>27</v>
      </c>
      <c r="Q31" s="19" t="s">
        <v>43</v>
      </c>
      <c r="R31" s="19">
        <v>0.50800000000000001</v>
      </c>
      <c r="S31" s="19">
        <v>597.57399999999996</v>
      </c>
      <c r="T31" s="19">
        <v>5</v>
      </c>
      <c r="U31" s="19">
        <v>2987.8690000000001</v>
      </c>
      <c r="V31" s="27">
        <f t="shared" si="3"/>
        <v>149.39345000000003</v>
      </c>
      <c r="W31" s="32">
        <f t="shared" si="4"/>
        <v>0.14939345000000004</v>
      </c>
      <c r="X31" s="29">
        <f t="shared" si="5"/>
        <v>36.504329202753354</v>
      </c>
    </row>
    <row r="32" spans="1:24" x14ac:dyDescent="0.25">
      <c r="A32" s="4"/>
      <c r="B32" s="5">
        <v>953</v>
      </c>
      <c r="C32" s="5">
        <v>28</v>
      </c>
      <c r="D32" s="44">
        <v>33</v>
      </c>
      <c r="E32" s="47">
        <f t="shared" si="0"/>
        <v>660</v>
      </c>
      <c r="F32" s="6">
        <v>50</v>
      </c>
      <c r="G32" s="10"/>
      <c r="H32" s="5">
        <v>953</v>
      </c>
      <c r="I32" s="19">
        <v>28</v>
      </c>
      <c r="J32" s="19">
        <v>0.437</v>
      </c>
      <c r="K32" s="23">
        <v>4.31091739310917</v>
      </c>
      <c r="L32" s="27">
        <f t="shared" si="1"/>
        <v>10.777293482772926</v>
      </c>
      <c r="M32" s="11">
        <f t="shared" si="2"/>
        <v>4.31091739310917</v>
      </c>
      <c r="N32" s="42"/>
      <c r="O32" s="5">
        <v>953</v>
      </c>
      <c r="P32" s="19">
        <v>28</v>
      </c>
      <c r="Q32" s="19" t="s">
        <v>44</v>
      </c>
      <c r="R32" s="19">
        <v>0.51500000000000001</v>
      </c>
      <c r="S32" s="19">
        <v>635.43200000000002</v>
      </c>
      <c r="T32" s="19">
        <v>5</v>
      </c>
      <c r="U32" s="19">
        <v>3177.16</v>
      </c>
      <c r="V32" s="27">
        <f t="shared" si="3"/>
        <v>158.85799999999998</v>
      </c>
      <c r="W32" s="32">
        <f t="shared" si="4"/>
        <v>0.15885799999999997</v>
      </c>
      <c r="X32" s="29">
        <f t="shared" si="5"/>
        <v>67.842308746005415</v>
      </c>
    </row>
    <row r="33" spans="1:24" x14ac:dyDescent="0.25">
      <c r="A33" s="4"/>
      <c r="B33" s="5">
        <v>978</v>
      </c>
      <c r="C33" s="5">
        <v>29</v>
      </c>
      <c r="D33" s="44">
        <v>16</v>
      </c>
      <c r="E33" s="47">
        <f t="shared" si="0"/>
        <v>320</v>
      </c>
      <c r="F33" s="6">
        <v>50</v>
      </c>
      <c r="G33" s="10"/>
      <c r="H33" s="5">
        <v>978</v>
      </c>
      <c r="I33" s="19">
        <v>29</v>
      </c>
      <c r="J33" s="19">
        <v>0.311</v>
      </c>
      <c r="K33" s="23">
        <v>2.7418015774180202</v>
      </c>
      <c r="L33" s="27">
        <f t="shared" si="1"/>
        <v>6.8545039435450503</v>
      </c>
      <c r="M33" s="11">
        <f t="shared" si="2"/>
        <v>2.7418015774180202</v>
      </c>
      <c r="N33" s="42"/>
      <c r="O33" s="5">
        <v>978</v>
      </c>
      <c r="P33" s="19">
        <v>29</v>
      </c>
      <c r="Q33" s="19" t="s">
        <v>45</v>
      </c>
      <c r="R33" s="19">
        <v>0.52200000000000002</v>
      </c>
      <c r="S33" s="19">
        <v>676.83799999999997</v>
      </c>
      <c r="T33" s="19">
        <v>5</v>
      </c>
      <c r="U33" s="19">
        <v>3384.1909999999998</v>
      </c>
      <c r="V33" s="27">
        <f t="shared" si="3"/>
        <v>169.20955000000001</v>
      </c>
      <c r="W33" s="32">
        <f t="shared" si="4"/>
        <v>0.16920955000000001</v>
      </c>
      <c r="X33" s="29">
        <f t="shared" si="5"/>
        <v>40.508966211097714</v>
      </c>
    </row>
    <row r="34" spans="1:24" ht="15.75" thickBot="1" x14ac:dyDescent="0.3">
      <c r="A34" s="7"/>
      <c r="B34" s="8">
        <v>961</v>
      </c>
      <c r="C34" s="8">
        <v>30</v>
      </c>
      <c r="D34" s="45">
        <v>27</v>
      </c>
      <c r="E34" s="48">
        <f t="shared" si="0"/>
        <v>540</v>
      </c>
      <c r="F34" s="9">
        <v>50</v>
      </c>
      <c r="G34" s="10"/>
      <c r="H34" s="8">
        <v>961</v>
      </c>
      <c r="I34" s="20">
        <v>30</v>
      </c>
      <c r="J34" s="20">
        <v>0.39900000000000002</v>
      </c>
      <c r="K34" s="24">
        <v>3.8376919883769198</v>
      </c>
      <c r="L34" s="28">
        <f t="shared" si="1"/>
        <v>9.5942299709422993</v>
      </c>
      <c r="M34" s="12">
        <f t="shared" si="2"/>
        <v>3.8376919883769198</v>
      </c>
      <c r="N34" s="42"/>
      <c r="O34" s="8">
        <v>961</v>
      </c>
      <c r="P34" s="20">
        <v>30</v>
      </c>
      <c r="Q34" s="20" t="s">
        <v>46</v>
      </c>
      <c r="R34" s="20">
        <v>0.501</v>
      </c>
      <c r="S34" s="20">
        <v>564.43200000000002</v>
      </c>
      <c r="T34" s="20">
        <v>5</v>
      </c>
      <c r="U34" s="20">
        <v>2822.1610000000001</v>
      </c>
      <c r="V34" s="28">
        <f t="shared" si="3"/>
        <v>141.10804999999999</v>
      </c>
      <c r="W34" s="33">
        <f t="shared" si="4"/>
        <v>0.14110804999999998</v>
      </c>
      <c r="X34" s="30">
        <f t="shared" si="5"/>
        <v>67.992081039616806</v>
      </c>
    </row>
    <row r="35" spans="1:24" x14ac:dyDescent="0.25">
      <c r="A35" s="1" t="s">
        <v>10</v>
      </c>
      <c r="B35" s="2">
        <v>935</v>
      </c>
      <c r="C35" s="2">
        <v>31</v>
      </c>
      <c r="D35" s="43">
        <v>40</v>
      </c>
      <c r="E35" s="46">
        <f t="shared" si="0"/>
        <v>800</v>
      </c>
      <c r="F35" s="3">
        <v>50</v>
      </c>
      <c r="G35" s="10"/>
      <c r="H35" s="2">
        <v>935</v>
      </c>
      <c r="I35" s="18">
        <v>31</v>
      </c>
      <c r="J35" s="18">
        <v>0.28999999999999998</v>
      </c>
      <c r="K35" s="22">
        <v>2.4802822748028199</v>
      </c>
      <c r="L35" s="26">
        <f t="shared" si="1"/>
        <v>6.2007056870070496</v>
      </c>
      <c r="M35" s="13">
        <f t="shared" si="2"/>
        <v>2.4802822748028199</v>
      </c>
      <c r="N35" s="42"/>
      <c r="O35" s="2">
        <v>935</v>
      </c>
      <c r="P35" s="18">
        <v>31</v>
      </c>
      <c r="Q35" s="18" t="s">
        <v>47</v>
      </c>
      <c r="R35" s="18">
        <v>0.495</v>
      </c>
      <c r="S35" s="18">
        <v>539.92600000000004</v>
      </c>
      <c r="T35" s="18">
        <v>5</v>
      </c>
      <c r="U35" s="18">
        <v>2699.63</v>
      </c>
      <c r="V35" s="26">
        <f t="shared" si="3"/>
        <v>134.98150000000001</v>
      </c>
      <c r="W35" s="34">
        <f t="shared" si="4"/>
        <v>0.1349815</v>
      </c>
      <c r="X35" s="31">
        <f t="shared" si="5"/>
        <v>45.937448368902771</v>
      </c>
    </row>
    <row r="36" spans="1:24" x14ac:dyDescent="0.25">
      <c r="A36" s="4" t="s">
        <v>7</v>
      </c>
      <c r="B36" s="5">
        <v>973</v>
      </c>
      <c r="C36" s="5">
        <v>32</v>
      </c>
      <c r="D36" s="44">
        <v>23</v>
      </c>
      <c r="E36" s="47">
        <f t="shared" si="0"/>
        <v>459.99999999999994</v>
      </c>
      <c r="F36" s="6">
        <v>50</v>
      </c>
      <c r="G36" s="10"/>
      <c r="H36" s="5">
        <v>973</v>
      </c>
      <c r="I36" s="19">
        <v>32</v>
      </c>
      <c r="J36" s="19">
        <v>0.35199999999999998</v>
      </c>
      <c r="K36" s="23">
        <v>3.25238688252387</v>
      </c>
      <c r="L36" s="27">
        <f t="shared" si="1"/>
        <v>8.1309672063096752</v>
      </c>
      <c r="M36" s="11">
        <f t="shared" si="2"/>
        <v>3.25238688252387</v>
      </c>
      <c r="N36" s="42"/>
      <c r="O36" s="5">
        <v>973</v>
      </c>
      <c r="P36" s="19">
        <v>32</v>
      </c>
      <c r="Q36" s="19" t="s">
        <v>48</v>
      </c>
      <c r="R36" s="19">
        <v>0.51600000000000001</v>
      </c>
      <c r="S36" s="19">
        <v>638.28800000000001</v>
      </c>
      <c r="T36" s="19">
        <v>5</v>
      </c>
      <c r="U36" s="19">
        <v>3191.442</v>
      </c>
      <c r="V36" s="27">
        <f t="shared" si="3"/>
        <v>159.57210000000001</v>
      </c>
      <c r="W36" s="32">
        <f t="shared" si="4"/>
        <v>0.15957209999999999</v>
      </c>
      <c r="X36" s="29">
        <f t="shared" si="5"/>
        <v>50.954817329029794</v>
      </c>
    </row>
    <row r="37" spans="1:24" x14ac:dyDescent="0.25">
      <c r="A37" s="4"/>
      <c r="B37" s="5">
        <v>936</v>
      </c>
      <c r="C37" s="5">
        <v>33</v>
      </c>
      <c r="D37" s="44">
        <v>12</v>
      </c>
      <c r="E37" s="47">
        <f t="shared" ref="E37:E68" si="6">D37/10*200</f>
        <v>240</v>
      </c>
      <c r="F37" s="6">
        <v>50</v>
      </c>
      <c r="G37" s="10"/>
      <c r="H37" s="5">
        <v>936</v>
      </c>
      <c r="I37" s="19">
        <v>33</v>
      </c>
      <c r="J37" s="19">
        <v>0.502</v>
      </c>
      <c r="K37" s="23">
        <v>5.1203819012038201</v>
      </c>
      <c r="L37" s="27">
        <f t="shared" si="1"/>
        <v>12.800954753009551</v>
      </c>
      <c r="M37" s="11">
        <f t="shared" si="2"/>
        <v>5.1203819012038201</v>
      </c>
      <c r="N37" s="42"/>
      <c r="O37" s="5">
        <v>936</v>
      </c>
      <c r="P37" s="19">
        <v>33</v>
      </c>
      <c r="Q37" s="19" t="s">
        <v>49</v>
      </c>
      <c r="R37" s="19">
        <v>0.53400000000000003</v>
      </c>
      <c r="S37" s="19">
        <v>769.55799999999999</v>
      </c>
      <c r="T37" s="19">
        <v>5</v>
      </c>
      <c r="U37" s="19">
        <v>3847.79</v>
      </c>
      <c r="V37" s="27">
        <f t="shared" si="3"/>
        <v>192.3895</v>
      </c>
      <c r="W37" s="32">
        <f t="shared" si="4"/>
        <v>0.19238949999999999</v>
      </c>
      <c r="X37" s="29">
        <f t="shared" si="5"/>
        <v>66.536660020476958</v>
      </c>
    </row>
    <row r="38" spans="1:24" x14ac:dyDescent="0.25">
      <c r="A38" s="4"/>
      <c r="B38" s="5">
        <v>931</v>
      </c>
      <c r="C38" s="5">
        <v>34</v>
      </c>
      <c r="D38" s="44">
        <v>33</v>
      </c>
      <c r="E38" s="47">
        <f t="shared" si="6"/>
        <v>660</v>
      </c>
      <c r="F38" s="6">
        <v>50</v>
      </c>
      <c r="G38" s="10"/>
      <c r="H38" s="5">
        <v>931</v>
      </c>
      <c r="I38" s="19">
        <v>34</v>
      </c>
      <c r="J38" s="19">
        <v>0.32700000000000001</v>
      </c>
      <c r="K38" s="23">
        <v>2.9410543794105402</v>
      </c>
      <c r="L38" s="27">
        <f t="shared" si="1"/>
        <v>7.3526359485263502</v>
      </c>
      <c r="M38" s="11">
        <f t="shared" si="2"/>
        <v>2.9410543794105402</v>
      </c>
      <c r="N38" s="42"/>
      <c r="O38" s="5">
        <v>931</v>
      </c>
      <c r="P38" s="19">
        <v>34</v>
      </c>
      <c r="Q38" s="19" t="s">
        <v>50</v>
      </c>
      <c r="R38" s="19">
        <v>0.49299999999999999</v>
      </c>
      <c r="S38" s="19">
        <v>529.78200000000004</v>
      </c>
      <c r="T38" s="19">
        <v>5</v>
      </c>
      <c r="U38" s="19">
        <v>2648.9090000000001</v>
      </c>
      <c r="V38" s="27">
        <f t="shared" si="3"/>
        <v>132.44545000000002</v>
      </c>
      <c r="W38" s="32">
        <f t="shared" si="4"/>
        <v>0.13244545000000002</v>
      </c>
      <c r="X38" s="29">
        <f t="shared" si="5"/>
        <v>55.514447257541491</v>
      </c>
    </row>
    <row r="39" spans="1:24" x14ac:dyDescent="0.25">
      <c r="A39" s="4"/>
      <c r="B39" s="5">
        <v>971</v>
      </c>
      <c r="C39" s="5">
        <v>35</v>
      </c>
      <c r="D39" s="44">
        <v>25</v>
      </c>
      <c r="E39" s="47">
        <f t="shared" si="6"/>
        <v>500</v>
      </c>
      <c r="F39" s="6">
        <v>50</v>
      </c>
      <c r="G39" s="10"/>
      <c r="H39" s="5">
        <v>971</v>
      </c>
      <c r="I39" s="19">
        <v>35</v>
      </c>
      <c r="J39" s="19">
        <v>0.39900000000000002</v>
      </c>
      <c r="K39" s="23">
        <v>3.8376919883769198</v>
      </c>
      <c r="L39" s="27">
        <f t="shared" si="1"/>
        <v>9.5942299709422993</v>
      </c>
      <c r="M39" s="11">
        <f t="shared" si="2"/>
        <v>3.8376919883769198</v>
      </c>
      <c r="N39" s="42"/>
      <c r="O39" s="5">
        <v>971</v>
      </c>
      <c r="P39" s="19">
        <v>35</v>
      </c>
      <c r="Q39" s="19" t="s">
        <v>51</v>
      </c>
      <c r="R39" s="19">
        <v>0.503</v>
      </c>
      <c r="S39" s="19">
        <v>572.60900000000004</v>
      </c>
      <c r="T39" s="19">
        <v>5</v>
      </c>
      <c r="U39" s="19">
        <v>2863.0450000000001</v>
      </c>
      <c r="V39" s="27">
        <f t="shared" si="3"/>
        <v>143.15225000000001</v>
      </c>
      <c r="W39" s="32">
        <f t="shared" si="4"/>
        <v>0.14315225000000001</v>
      </c>
      <c r="X39" s="29">
        <f t="shared" si="5"/>
        <v>67.021160833604071</v>
      </c>
    </row>
    <row r="40" spans="1:24" x14ac:dyDescent="0.25">
      <c r="A40" s="4"/>
      <c r="B40" s="5">
        <v>927</v>
      </c>
      <c r="C40" s="5">
        <v>36</v>
      </c>
      <c r="D40" s="44">
        <v>30</v>
      </c>
      <c r="E40" s="47">
        <f t="shared" si="6"/>
        <v>600</v>
      </c>
      <c r="F40" s="6">
        <v>50</v>
      </c>
      <c r="G40" s="10"/>
      <c r="H40" s="5">
        <v>927</v>
      </c>
      <c r="I40" s="19">
        <v>36</v>
      </c>
      <c r="J40" s="19">
        <v>0.34300000000000003</v>
      </c>
      <c r="K40" s="23">
        <v>3.1403071814030699</v>
      </c>
      <c r="L40" s="27">
        <f t="shared" si="1"/>
        <v>7.8507679535076749</v>
      </c>
      <c r="M40" s="11">
        <f t="shared" si="2"/>
        <v>3.1403071814030699</v>
      </c>
      <c r="N40" s="42"/>
      <c r="O40" s="5">
        <v>927</v>
      </c>
      <c r="P40" s="19">
        <v>36</v>
      </c>
      <c r="Q40" s="19" t="s">
        <v>52</v>
      </c>
      <c r="R40" s="19">
        <v>0.496</v>
      </c>
      <c r="S40" s="19">
        <v>542.41300000000001</v>
      </c>
      <c r="T40" s="19">
        <v>5</v>
      </c>
      <c r="U40" s="19">
        <v>2712.0639999999999</v>
      </c>
      <c r="V40" s="27">
        <f t="shared" si="3"/>
        <v>135.60319999999999</v>
      </c>
      <c r="W40" s="32">
        <f t="shared" si="4"/>
        <v>0.13560319999999998</v>
      </c>
      <c r="X40" s="29">
        <f t="shared" si="5"/>
        <v>57.895152573889675</v>
      </c>
    </row>
    <row r="41" spans="1:24" x14ac:dyDescent="0.25">
      <c r="A41" s="4"/>
      <c r="B41" s="5">
        <v>964</v>
      </c>
      <c r="C41" s="5">
        <v>37</v>
      </c>
      <c r="D41" s="44">
        <v>33</v>
      </c>
      <c r="E41" s="47">
        <f t="shared" si="6"/>
        <v>660</v>
      </c>
      <c r="F41" s="6">
        <v>50</v>
      </c>
      <c r="G41" s="10"/>
      <c r="H41" s="5">
        <v>964</v>
      </c>
      <c r="I41" s="19">
        <v>37</v>
      </c>
      <c r="J41" s="19">
        <v>0.39600000000000002</v>
      </c>
      <c r="K41" s="23">
        <v>3.8003320880033198</v>
      </c>
      <c r="L41" s="27">
        <f t="shared" si="1"/>
        <v>9.5008302200083001</v>
      </c>
      <c r="M41" s="11">
        <f t="shared" si="2"/>
        <v>3.8003320880033202</v>
      </c>
      <c r="N41" s="42"/>
      <c r="O41" s="5">
        <v>964</v>
      </c>
      <c r="P41" s="19">
        <v>37</v>
      </c>
      <c r="Q41" s="19" t="s">
        <v>53</v>
      </c>
      <c r="R41" s="19">
        <v>0.49299999999999999</v>
      </c>
      <c r="S41" s="19">
        <v>528.98500000000001</v>
      </c>
      <c r="T41" s="19">
        <v>5</v>
      </c>
      <c r="U41" s="19">
        <v>2644.9250000000002</v>
      </c>
      <c r="V41" s="27">
        <f t="shared" si="3"/>
        <v>132.24625</v>
      </c>
      <c r="W41" s="32">
        <f t="shared" si="4"/>
        <v>0.13224625000000001</v>
      </c>
      <c r="X41" s="29">
        <f t="shared" si="5"/>
        <v>71.841963155917838</v>
      </c>
    </row>
    <row r="42" spans="1:24" x14ac:dyDescent="0.25">
      <c r="A42" s="4"/>
      <c r="B42" s="5">
        <v>938</v>
      </c>
      <c r="C42" s="5">
        <v>38</v>
      </c>
      <c r="D42" s="44">
        <v>21</v>
      </c>
      <c r="E42" s="47">
        <f t="shared" si="6"/>
        <v>420</v>
      </c>
      <c r="F42" s="6">
        <v>50</v>
      </c>
      <c r="G42" s="10"/>
      <c r="H42" s="5">
        <v>938</v>
      </c>
      <c r="I42" s="19">
        <v>38</v>
      </c>
      <c r="J42" s="19">
        <v>0.34100000000000003</v>
      </c>
      <c r="K42" s="23">
        <v>3.11540058115401</v>
      </c>
      <c r="L42" s="27">
        <f t="shared" si="1"/>
        <v>7.7885014528850247</v>
      </c>
      <c r="M42" s="11">
        <f t="shared" si="2"/>
        <v>3.11540058115401</v>
      </c>
      <c r="N42" s="42"/>
      <c r="O42" s="5">
        <v>938</v>
      </c>
      <c r="P42" s="19">
        <v>38</v>
      </c>
      <c r="Q42" s="19" t="s">
        <v>54</v>
      </c>
      <c r="R42" s="19">
        <v>0.52800000000000002</v>
      </c>
      <c r="S42" s="19">
        <v>717.35599999999999</v>
      </c>
      <c r="T42" s="19">
        <v>5</v>
      </c>
      <c r="U42" s="19">
        <v>3586.7809999999999</v>
      </c>
      <c r="V42" s="27">
        <f t="shared" si="3"/>
        <v>179.33904999999999</v>
      </c>
      <c r="W42" s="32">
        <f t="shared" si="4"/>
        <v>0.17933905</v>
      </c>
      <c r="X42" s="29">
        <f t="shared" si="5"/>
        <v>43.428921101595137</v>
      </c>
    </row>
    <row r="43" spans="1:24" x14ac:dyDescent="0.25">
      <c r="A43" s="4"/>
      <c r="B43" s="5">
        <v>949</v>
      </c>
      <c r="C43" s="5">
        <v>39</v>
      </c>
      <c r="D43" s="44">
        <v>22</v>
      </c>
      <c r="E43" s="47">
        <f t="shared" si="6"/>
        <v>440.00000000000006</v>
      </c>
      <c r="F43" s="6">
        <v>50</v>
      </c>
      <c r="G43" s="10"/>
      <c r="H43" s="5">
        <v>949</v>
      </c>
      <c r="I43" s="19">
        <v>39</v>
      </c>
      <c r="J43" s="19">
        <v>0.22500000000000001</v>
      </c>
      <c r="K43" s="23">
        <v>1.6708177667081801</v>
      </c>
      <c r="L43" s="27">
        <f t="shared" si="1"/>
        <v>4.1770444167704497</v>
      </c>
      <c r="M43" s="11">
        <f t="shared" si="2"/>
        <v>1.6708177667081798</v>
      </c>
      <c r="N43" s="42"/>
      <c r="O43" s="5">
        <v>949</v>
      </c>
      <c r="P43" s="19">
        <v>39</v>
      </c>
      <c r="Q43" s="19" t="s">
        <v>55</v>
      </c>
      <c r="R43" s="19">
        <v>0.48699999999999999</v>
      </c>
      <c r="S43" s="19">
        <v>507.49700000000001</v>
      </c>
      <c r="T43" s="19">
        <v>5</v>
      </c>
      <c r="U43" s="19">
        <v>2537.4839999999999</v>
      </c>
      <c r="V43" s="27">
        <f t="shared" si="3"/>
        <v>126.8742</v>
      </c>
      <c r="W43" s="32">
        <f t="shared" si="4"/>
        <v>0.12687419999999999</v>
      </c>
      <c r="X43" s="29">
        <f t="shared" si="5"/>
        <v>32.922725162172057</v>
      </c>
    </row>
    <row r="44" spans="1:24" ht="15.75" thickBot="1" x14ac:dyDescent="0.3">
      <c r="A44" s="7"/>
      <c r="B44" s="8">
        <v>962</v>
      </c>
      <c r="C44" s="8">
        <v>40</v>
      </c>
      <c r="D44" s="45">
        <v>16</v>
      </c>
      <c r="E44" s="48">
        <f t="shared" si="6"/>
        <v>320</v>
      </c>
      <c r="F44" s="9">
        <v>50</v>
      </c>
      <c r="G44" s="10"/>
      <c r="H44" s="8">
        <v>962</v>
      </c>
      <c r="I44" s="20">
        <v>40</v>
      </c>
      <c r="J44" s="20">
        <v>0.28899999999999998</v>
      </c>
      <c r="K44" s="24">
        <v>2.46782897467829</v>
      </c>
      <c r="L44" s="28">
        <f t="shared" si="1"/>
        <v>6.1695724366957254</v>
      </c>
      <c r="M44" s="12">
        <f t="shared" si="2"/>
        <v>2.46782897467829</v>
      </c>
      <c r="N44" s="42"/>
      <c r="O44" s="8">
        <v>962</v>
      </c>
      <c r="P44" s="20">
        <v>40</v>
      </c>
      <c r="Q44" s="20" t="s">
        <v>56</v>
      </c>
      <c r="R44" s="20">
        <v>0.51400000000000001</v>
      </c>
      <c r="S44" s="20">
        <v>629.79999999999995</v>
      </c>
      <c r="T44" s="20">
        <v>5</v>
      </c>
      <c r="U44" s="20">
        <v>3149.0010000000002</v>
      </c>
      <c r="V44" s="28">
        <f t="shared" si="3"/>
        <v>157.45005</v>
      </c>
      <c r="W44" s="33">
        <f t="shared" si="4"/>
        <v>0.15745005000000001</v>
      </c>
      <c r="X44" s="30">
        <f t="shared" si="5"/>
        <v>39.184315512733882</v>
      </c>
    </row>
    <row r="45" spans="1:24" x14ac:dyDescent="0.25">
      <c r="A45" s="1" t="s">
        <v>11</v>
      </c>
      <c r="B45" s="2">
        <v>932</v>
      </c>
      <c r="C45" s="2">
        <v>41</v>
      </c>
      <c r="D45" s="43">
        <v>13</v>
      </c>
      <c r="E45" s="46">
        <f t="shared" si="6"/>
        <v>260</v>
      </c>
      <c r="F45" s="3">
        <v>50</v>
      </c>
      <c r="G45" s="10"/>
      <c r="H45" s="2">
        <v>932</v>
      </c>
      <c r="I45" s="18">
        <v>41</v>
      </c>
      <c r="J45" s="18">
        <v>0.33100000000000002</v>
      </c>
      <c r="K45" s="22">
        <v>2.9908675799086799</v>
      </c>
      <c r="L45" s="26">
        <f t="shared" si="1"/>
        <v>7.4771689497717002</v>
      </c>
      <c r="M45" s="13">
        <f t="shared" si="2"/>
        <v>2.9908675799086799</v>
      </c>
      <c r="N45" s="42"/>
      <c r="O45" s="2">
        <v>932</v>
      </c>
      <c r="P45" s="18">
        <v>41</v>
      </c>
      <c r="Q45" s="18" t="s">
        <v>57</v>
      </c>
      <c r="R45" s="18">
        <v>0.51700000000000002</v>
      </c>
      <c r="S45" s="18">
        <v>644.66999999999996</v>
      </c>
      <c r="T45" s="18">
        <v>5</v>
      </c>
      <c r="U45" s="18">
        <v>3223.3510000000001</v>
      </c>
      <c r="V45" s="26">
        <f t="shared" si="3"/>
        <v>161.16755000000001</v>
      </c>
      <c r="W45" s="34">
        <f t="shared" si="4"/>
        <v>0.16116754999999999</v>
      </c>
      <c r="X45" s="31">
        <f t="shared" si="5"/>
        <v>46.393761956248021</v>
      </c>
    </row>
    <row r="46" spans="1:24" x14ac:dyDescent="0.25">
      <c r="A46" s="4" t="s">
        <v>12</v>
      </c>
      <c r="B46" s="5">
        <v>982</v>
      </c>
      <c r="C46" s="5">
        <v>42</v>
      </c>
      <c r="D46" s="44">
        <v>34</v>
      </c>
      <c r="E46" s="47">
        <f t="shared" si="6"/>
        <v>680</v>
      </c>
      <c r="F46" s="6">
        <v>50</v>
      </c>
      <c r="G46" s="10"/>
      <c r="H46" s="5">
        <v>982</v>
      </c>
      <c r="I46" s="19">
        <v>42</v>
      </c>
      <c r="J46" s="19">
        <v>0.38800000000000001</v>
      </c>
      <c r="K46" s="23">
        <v>3.7007056870070598</v>
      </c>
      <c r="L46" s="27">
        <f t="shared" si="1"/>
        <v>9.2517642175176498</v>
      </c>
      <c r="M46" s="11">
        <f t="shared" si="2"/>
        <v>3.7007056870070598</v>
      </c>
      <c r="N46" s="42"/>
      <c r="O46" s="5">
        <v>982</v>
      </c>
      <c r="P46" s="19">
        <v>42</v>
      </c>
      <c r="Q46" s="19" t="s">
        <v>58</v>
      </c>
      <c r="R46" s="19">
        <v>0.502</v>
      </c>
      <c r="S46" s="19">
        <v>569.85799999999995</v>
      </c>
      <c r="T46" s="19">
        <v>5</v>
      </c>
      <c r="U46" s="19">
        <v>2849.2919999999999</v>
      </c>
      <c r="V46" s="27">
        <f t="shared" si="3"/>
        <v>142.46459999999999</v>
      </c>
      <c r="W46" s="32">
        <f t="shared" si="4"/>
        <v>0.1424646</v>
      </c>
      <c r="X46" s="29">
        <f t="shared" si="5"/>
        <v>64.940793835925902</v>
      </c>
    </row>
    <row r="47" spans="1:24" x14ac:dyDescent="0.25">
      <c r="A47" s="4"/>
      <c r="B47" s="5">
        <v>923</v>
      </c>
      <c r="C47" s="5">
        <v>43</v>
      </c>
      <c r="D47" s="44">
        <v>30</v>
      </c>
      <c r="E47" s="47">
        <f t="shared" si="6"/>
        <v>600</v>
      </c>
      <c r="F47" s="6">
        <v>50</v>
      </c>
      <c r="G47" s="10"/>
      <c r="H47" s="5">
        <v>923</v>
      </c>
      <c r="I47" s="19">
        <v>43</v>
      </c>
      <c r="J47" s="19">
        <v>0.316</v>
      </c>
      <c r="K47" s="23">
        <v>2.8040680780406801</v>
      </c>
      <c r="L47" s="27">
        <f t="shared" si="1"/>
        <v>7.0101701951017006</v>
      </c>
      <c r="M47" s="11">
        <f t="shared" si="2"/>
        <v>2.8040680780406801</v>
      </c>
      <c r="N47" s="42"/>
      <c r="O47" s="5">
        <v>923</v>
      </c>
      <c r="P47" s="19">
        <v>43</v>
      </c>
      <c r="Q47" s="19" t="s">
        <v>59</v>
      </c>
      <c r="R47" s="19">
        <v>0.46200000000000002</v>
      </c>
      <c r="S47" s="19">
        <v>425.47699999999998</v>
      </c>
      <c r="T47" s="19">
        <v>5</v>
      </c>
      <c r="U47" s="19">
        <v>2127.3870000000002</v>
      </c>
      <c r="V47" s="27">
        <f t="shared" si="3"/>
        <v>106.36935000000001</v>
      </c>
      <c r="W47" s="32">
        <f t="shared" si="4"/>
        <v>0.10636935000000002</v>
      </c>
      <c r="X47" s="29">
        <f t="shared" si="5"/>
        <v>65.904042800879196</v>
      </c>
    </row>
    <row r="48" spans="1:24" x14ac:dyDescent="0.25">
      <c r="A48" s="4"/>
      <c r="B48" s="5">
        <v>300</v>
      </c>
      <c r="C48" s="5">
        <v>44</v>
      </c>
      <c r="D48" s="44">
        <v>23</v>
      </c>
      <c r="E48" s="47">
        <f t="shared" si="6"/>
        <v>459.99999999999994</v>
      </c>
      <c r="F48" s="6">
        <v>50</v>
      </c>
      <c r="G48" s="10"/>
      <c r="H48" s="5">
        <v>300</v>
      </c>
      <c r="I48" s="19">
        <v>44</v>
      </c>
      <c r="J48" s="19">
        <v>0.29299999999999998</v>
      </c>
      <c r="K48" s="23">
        <v>2.51764217517642</v>
      </c>
      <c r="L48" s="27">
        <f t="shared" si="1"/>
        <v>6.2941054379410497</v>
      </c>
      <c r="M48" s="11">
        <f t="shared" si="2"/>
        <v>2.51764217517642</v>
      </c>
      <c r="N48" s="42"/>
      <c r="O48" s="5">
        <v>300</v>
      </c>
      <c r="P48" s="19">
        <v>44</v>
      </c>
      <c r="Q48" s="19" t="s">
        <v>60</v>
      </c>
      <c r="R48" s="19">
        <v>0.51100000000000001</v>
      </c>
      <c r="S48" s="19">
        <v>613.51599999999996</v>
      </c>
      <c r="T48" s="19">
        <v>5</v>
      </c>
      <c r="U48" s="19">
        <v>3067.58</v>
      </c>
      <c r="V48" s="27">
        <f t="shared" si="3"/>
        <v>153.37899999999999</v>
      </c>
      <c r="W48" s="32">
        <f t="shared" si="4"/>
        <v>0.15337899999999999</v>
      </c>
      <c r="X48" s="29">
        <f t="shared" si="5"/>
        <v>41.036292047418812</v>
      </c>
    </row>
    <row r="49" spans="1:24" x14ac:dyDescent="0.25">
      <c r="A49" s="4"/>
      <c r="B49" s="5">
        <v>960</v>
      </c>
      <c r="C49" s="5">
        <v>45</v>
      </c>
      <c r="D49" s="44">
        <v>20</v>
      </c>
      <c r="E49" s="47">
        <f t="shared" si="6"/>
        <v>400</v>
      </c>
      <c r="F49" s="6">
        <v>50</v>
      </c>
      <c r="G49" s="10"/>
      <c r="H49" s="5">
        <v>960</v>
      </c>
      <c r="I49" s="19">
        <v>45</v>
      </c>
      <c r="J49" s="19">
        <v>0.40100000000000002</v>
      </c>
      <c r="K49" s="23">
        <v>3.8625985886259899</v>
      </c>
      <c r="L49" s="27">
        <f t="shared" si="1"/>
        <v>9.6564964715649744</v>
      </c>
      <c r="M49" s="11">
        <f t="shared" si="2"/>
        <v>3.8625985886259899</v>
      </c>
      <c r="N49" s="42"/>
      <c r="O49" s="5">
        <v>960</v>
      </c>
      <c r="P49" s="19">
        <v>45</v>
      </c>
      <c r="Q49" s="19" t="s">
        <v>61</v>
      </c>
      <c r="R49" s="19">
        <v>0.50900000000000001</v>
      </c>
      <c r="S49" s="19">
        <v>602.62400000000002</v>
      </c>
      <c r="T49" s="19">
        <v>5</v>
      </c>
      <c r="U49" s="19">
        <v>3013.12</v>
      </c>
      <c r="V49" s="27">
        <f t="shared" si="3"/>
        <v>150.65599999999998</v>
      </c>
      <c r="W49" s="32">
        <f t="shared" si="4"/>
        <v>0.15065599999999998</v>
      </c>
      <c r="X49" s="29">
        <f t="shared" si="5"/>
        <v>64.09632853364603</v>
      </c>
    </row>
    <row r="50" spans="1:24" x14ac:dyDescent="0.25">
      <c r="A50" s="4"/>
      <c r="B50" s="5">
        <v>925</v>
      </c>
      <c r="C50" s="5">
        <v>46</v>
      </c>
      <c r="D50" s="44">
        <v>28</v>
      </c>
      <c r="E50" s="47">
        <f t="shared" si="6"/>
        <v>560</v>
      </c>
      <c r="F50" s="6">
        <v>50</v>
      </c>
      <c r="G50" s="10"/>
      <c r="H50" s="5">
        <v>925</v>
      </c>
      <c r="I50" s="19">
        <v>46</v>
      </c>
      <c r="J50" s="19">
        <v>0.33100000000000002</v>
      </c>
      <c r="K50" s="23">
        <v>2.9908675799086799</v>
      </c>
      <c r="L50" s="27">
        <f t="shared" si="1"/>
        <v>7.4771689497717002</v>
      </c>
      <c r="M50" s="11">
        <f t="shared" si="2"/>
        <v>2.9908675799086799</v>
      </c>
      <c r="N50" s="42"/>
      <c r="O50" s="5">
        <v>925</v>
      </c>
      <c r="P50" s="19">
        <v>46</v>
      </c>
      <c r="Q50" s="19" t="s">
        <v>62</v>
      </c>
      <c r="R50" s="19">
        <v>0.502</v>
      </c>
      <c r="S50" s="19">
        <v>570.31500000000005</v>
      </c>
      <c r="T50" s="19">
        <v>5</v>
      </c>
      <c r="U50" s="19">
        <v>2851.576</v>
      </c>
      <c r="V50" s="27">
        <f t="shared" si="3"/>
        <v>142.5788</v>
      </c>
      <c r="W50" s="32">
        <f t="shared" si="4"/>
        <v>0.14257880000000001</v>
      </c>
      <c r="X50" s="29">
        <f t="shared" si="5"/>
        <v>52.442361345246979</v>
      </c>
    </row>
    <row r="51" spans="1:24" x14ac:dyDescent="0.25">
      <c r="A51" s="4"/>
      <c r="B51" s="5">
        <v>920</v>
      </c>
      <c r="C51" s="5">
        <v>47</v>
      </c>
      <c r="D51" s="44">
        <v>38</v>
      </c>
      <c r="E51" s="47">
        <f t="shared" si="6"/>
        <v>760</v>
      </c>
      <c r="F51" s="6">
        <v>50</v>
      </c>
      <c r="G51" s="10"/>
      <c r="H51" s="5">
        <v>920</v>
      </c>
      <c r="I51" s="19">
        <v>47</v>
      </c>
      <c r="J51" s="19">
        <v>0.33200000000000002</v>
      </c>
      <c r="K51" s="23">
        <v>3.0033208800332098</v>
      </c>
      <c r="L51" s="27">
        <f t="shared" si="1"/>
        <v>7.5083022000830244</v>
      </c>
      <c r="M51" s="11">
        <f t="shared" si="2"/>
        <v>3.0033208800332098</v>
      </c>
      <c r="N51" s="42"/>
      <c r="O51" s="5">
        <v>920</v>
      </c>
      <c r="P51" s="19">
        <v>47</v>
      </c>
      <c r="Q51" s="19" t="s">
        <v>63</v>
      </c>
      <c r="R51" s="19">
        <v>0.49299999999999999</v>
      </c>
      <c r="S51" s="19">
        <v>530.98099999999999</v>
      </c>
      <c r="T51" s="19">
        <v>5</v>
      </c>
      <c r="U51" s="19">
        <v>2654.9050000000002</v>
      </c>
      <c r="V51" s="27">
        <f t="shared" si="3"/>
        <v>132.74525000000003</v>
      </c>
      <c r="W51" s="32">
        <f t="shared" si="4"/>
        <v>0.13274525000000004</v>
      </c>
      <c r="X51" s="29">
        <f t="shared" si="5"/>
        <v>56.561739121234261</v>
      </c>
    </row>
    <row r="52" spans="1:24" x14ac:dyDescent="0.25">
      <c r="A52" s="4"/>
      <c r="B52" s="5">
        <v>966</v>
      </c>
      <c r="C52" s="5">
        <v>48</v>
      </c>
      <c r="D52" s="44">
        <v>23</v>
      </c>
      <c r="E52" s="47">
        <f t="shared" si="6"/>
        <v>459.99999999999994</v>
      </c>
      <c r="F52" s="6">
        <v>50</v>
      </c>
      <c r="G52" s="10"/>
      <c r="H52" s="5">
        <v>966</v>
      </c>
      <c r="I52" s="19">
        <v>48</v>
      </c>
      <c r="J52" s="19">
        <v>0.23699999999999999</v>
      </c>
      <c r="K52" s="23">
        <v>1.82025736820257</v>
      </c>
      <c r="L52" s="27">
        <f t="shared" si="1"/>
        <v>4.5506434205064252</v>
      </c>
      <c r="M52" s="11">
        <f t="shared" si="2"/>
        <v>1.82025736820257</v>
      </c>
      <c r="N52" s="42"/>
      <c r="O52" s="5">
        <v>966</v>
      </c>
      <c r="P52" s="19">
        <v>48</v>
      </c>
      <c r="Q52" s="19" t="s">
        <v>64</v>
      </c>
      <c r="R52" s="19">
        <v>0.49099999999999999</v>
      </c>
      <c r="S52" s="19">
        <v>521.51900000000001</v>
      </c>
      <c r="T52" s="19">
        <v>5</v>
      </c>
      <c r="U52" s="19">
        <v>2607.5970000000002</v>
      </c>
      <c r="V52" s="27">
        <f t="shared" si="3"/>
        <v>130.37985</v>
      </c>
      <c r="W52" s="32">
        <f t="shared" si="4"/>
        <v>0.13037984999999999</v>
      </c>
      <c r="X52" s="29">
        <f t="shared" si="5"/>
        <v>34.902965607848344</v>
      </c>
    </row>
    <row r="53" spans="1:24" x14ac:dyDescent="0.25">
      <c r="A53" s="4"/>
      <c r="B53" s="5">
        <v>972</v>
      </c>
      <c r="C53" s="5">
        <v>49</v>
      </c>
      <c r="D53" s="44">
        <v>16</v>
      </c>
      <c r="E53" s="47">
        <f t="shared" si="6"/>
        <v>320</v>
      </c>
      <c r="F53" s="6">
        <v>50</v>
      </c>
      <c r="G53" s="10"/>
      <c r="H53" s="5">
        <v>972</v>
      </c>
      <c r="I53" s="19">
        <v>49</v>
      </c>
      <c r="J53" s="19">
        <v>0.47499999999999998</v>
      </c>
      <c r="K53" s="23">
        <v>4.7841427978414304</v>
      </c>
      <c r="L53" s="27">
        <f t="shared" si="1"/>
        <v>11.960356994603575</v>
      </c>
      <c r="M53" s="11">
        <f t="shared" si="2"/>
        <v>4.7841427978414304</v>
      </c>
      <c r="N53" s="42"/>
      <c r="O53" s="5">
        <v>972</v>
      </c>
      <c r="P53" s="19">
        <v>49</v>
      </c>
      <c r="Q53" s="19" t="s">
        <v>65</v>
      </c>
      <c r="R53" s="19">
        <v>0.54700000000000004</v>
      </c>
      <c r="S53" s="19">
        <v>914.81399999999996</v>
      </c>
      <c r="T53" s="19">
        <v>5</v>
      </c>
      <c r="U53" s="19">
        <v>4574.07</v>
      </c>
      <c r="V53" s="27">
        <f t="shared" si="3"/>
        <v>228.70349999999999</v>
      </c>
      <c r="W53" s="32">
        <f t="shared" si="4"/>
        <v>0.2287035</v>
      </c>
      <c r="X53" s="29">
        <f t="shared" si="5"/>
        <v>52.296344369909406</v>
      </c>
    </row>
    <row r="54" spans="1:24" ht="15.75" thickBot="1" x14ac:dyDescent="0.3">
      <c r="A54" s="7"/>
      <c r="B54" s="8">
        <v>952</v>
      </c>
      <c r="C54" s="8">
        <v>50</v>
      </c>
      <c r="D54" s="45">
        <v>19</v>
      </c>
      <c r="E54" s="48">
        <f t="shared" si="6"/>
        <v>380</v>
      </c>
      <c r="F54" s="9">
        <v>50</v>
      </c>
      <c r="G54" s="10"/>
      <c r="H54" s="8">
        <v>952</v>
      </c>
      <c r="I54" s="20">
        <v>50</v>
      </c>
      <c r="J54" s="20">
        <v>0.38300000000000001</v>
      </c>
      <c r="K54" s="24">
        <v>3.6384391863843901</v>
      </c>
      <c r="L54" s="28">
        <f t="shared" si="1"/>
        <v>9.0960979659609755</v>
      </c>
      <c r="M54" s="12">
        <f t="shared" si="2"/>
        <v>3.6384391863843901</v>
      </c>
      <c r="N54" s="42"/>
      <c r="O54" s="8">
        <v>952</v>
      </c>
      <c r="P54" s="20">
        <v>50</v>
      </c>
      <c r="Q54" s="20" t="s">
        <v>66</v>
      </c>
      <c r="R54" s="20">
        <v>0.495</v>
      </c>
      <c r="S54" s="20">
        <v>537.86900000000003</v>
      </c>
      <c r="T54" s="20">
        <v>5</v>
      </c>
      <c r="U54" s="20">
        <v>2689.346</v>
      </c>
      <c r="V54" s="28">
        <f t="shared" si="3"/>
        <v>134.46729999999999</v>
      </c>
      <c r="W54" s="33">
        <f t="shared" si="4"/>
        <v>0.13446729999999998</v>
      </c>
      <c r="X54" s="30">
        <f t="shared" si="5"/>
        <v>67.645427296903975</v>
      </c>
    </row>
    <row r="55" spans="1:24" x14ac:dyDescent="0.25">
      <c r="O55" s="10"/>
      <c r="P55"/>
    </row>
    <row r="56" spans="1:24" x14ac:dyDescent="0.25">
      <c r="O56" s="10"/>
      <c r="P56"/>
    </row>
    <row r="57" spans="1:24" x14ac:dyDescent="0.25">
      <c r="O57" s="10"/>
      <c r="P57"/>
    </row>
    <row r="58" spans="1:24" x14ac:dyDescent="0.25">
      <c r="O58" s="10"/>
      <c r="P58"/>
    </row>
    <row r="59" spans="1:24" x14ac:dyDescent="0.25">
      <c r="O59" s="10"/>
      <c r="P59"/>
    </row>
    <row r="60" spans="1:24" x14ac:dyDescent="0.25">
      <c r="O60" s="10"/>
      <c r="P60"/>
    </row>
    <row r="61" spans="1:24" x14ac:dyDescent="0.25">
      <c r="O61" s="10"/>
      <c r="P61"/>
    </row>
    <row r="62" spans="1:24" x14ac:dyDescent="0.25">
      <c r="O62" s="10"/>
      <c r="P62"/>
    </row>
    <row r="63" spans="1:24" x14ac:dyDescent="0.25">
      <c r="O63" s="10"/>
      <c r="P63"/>
    </row>
    <row r="64" spans="1:24" x14ac:dyDescent="0.25">
      <c r="O64" s="10"/>
      <c r="P64"/>
    </row>
    <row r="65" spans="15:16" x14ac:dyDescent="0.25">
      <c r="O65" s="10"/>
      <c r="P65"/>
    </row>
    <row r="66" spans="15:16" x14ac:dyDescent="0.25">
      <c r="O66" s="10"/>
      <c r="P66"/>
    </row>
    <row r="67" spans="15:16" x14ac:dyDescent="0.25">
      <c r="O67" s="10"/>
      <c r="P67"/>
    </row>
    <row r="68" spans="15:16" x14ac:dyDescent="0.25">
      <c r="O68" s="10"/>
      <c r="P68"/>
    </row>
    <row r="69" spans="15:16" x14ac:dyDescent="0.25">
      <c r="O69" s="10"/>
      <c r="P69"/>
    </row>
    <row r="70" spans="15:16" x14ac:dyDescent="0.25">
      <c r="O70" s="10"/>
      <c r="P70"/>
    </row>
    <row r="71" spans="15:16" x14ac:dyDescent="0.25">
      <c r="O71" s="10"/>
      <c r="P71"/>
    </row>
    <row r="72" spans="15:16" x14ac:dyDescent="0.25">
      <c r="O72" s="10"/>
      <c r="P72"/>
    </row>
    <row r="73" spans="15:16" x14ac:dyDescent="0.25">
      <c r="O73" s="10"/>
      <c r="P73"/>
    </row>
  </sheetData>
  <mergeCells count="1">
    <mergeCell ref="J2:K2"/>
  </mergeCells>
  <phoneticPr fontId="4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26" r:id="rId4">
          <objectPr defaultSize="0" r:id="rId5">
            <anchor moveWithCells="1">
              <from>
                <xdr:col>15</xdr:col>
                <xdr:colOff>0</xdr:colOff>
                <xdr:row>57</xdr:row>
                <xdr:rowOff>0</xdr:rowOff>
              </from>
              <to>
                <xdr:col>22</xdr:col>
                <xdr:colOff>142875</xdr:colOff>
                <xdr:row>77</xdr:row>
                <xdr:rowOff>114300</xdr:rowOff>
              </to>
            </anchor>
          </objectPr>
        </oleObject>
      </mc:Choice>
      <mc:Fallback>
        <oleObject progId="Prism7.Document" shapeId="1026" r:id="rId4"/>
      </mc:Fallback>
    </mc:AlternateContent>
    <mc:AlternateContent xmlns:mc="http://schemas.openxmlformats.org/markup-compatibility/2006">
      <mc:Choice Requires="x14">
        <oleObject progId="Prism7.Document" shapeId="1028" r:id="rId6">
          <objectPr defaultSize="0" autoPict="0" r:id="rId7">
            <anchor moveWithCells="1">
              <from>
                <xdr:col>8</xdr:col>
                <xdr:colOff>0</xdr:colOff>
                <xdr:row>57</xdr:row>
                <xdr:rowOff>0</xdr:rowOff>
              </from>
              <to>
                <xdr:col>13</xdr:col>
                <xdr:colOff>361950</xdr:colOff>
                <xdr:row>77</xdr:row>
                <xdr:rowOff>180975</xdr:rowOff>
              </to>
            </anchor>
          </objectPr>
        </oleObject>
      </mc:Choice>
      <mc:Fallback>
        <oleObject progId="Prism7.Document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Seok Kang</dc:creator>
  <cp:lastModifiedBy>Jong Seok Kang</cp:lastModifiedBy>
  <dcterms:created xsi:type="dcterms:W3CDTF">2019-08-08T18:30:13Z</dcterms:created>
  <dcterms:modified xsi:type="dcterms:W3CDTF">2019-08-09T16:12:23Z</dcterms:modified>
</cp:coreProperties>
</file>