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rkparnell/Dropbox/Vettore DATA/DATA/In Vivo/Inflammation/Bleomycin Lung Fibrosis/Aragen Therapeutic/HistoTox/"/>
    </mc:Choice>
  </mc:AlternateContent>
  <bookViews>
    <workbookView xWindow="1820" yWindow="460" windowWidth="25080" windowHeight="16960"/>
  </bookViews>
  <sheets>
    <sheet name="Individual animal data" sheetId="1" r:id="rId1"/>
    <sheet name="Group Summary" sheetId="2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D4" i="2"/>
  <c r="D5" i="2"/>
  <c r="D6" i="2"/>
  <c r="D7" i="2"/>
  <c r="D8" i="2"/>
  <c r="D9" i="2"/>
  <c r="J63" i="1"/>
  <c r="J62" i="1"/>
  <c r="J51" i="1"/>
  <c r="J50" i="1"/>
  <c r="J40" i="1"/>
  <c r="J39" i="1"/>
  <c r="J28" i="1"/>
  <c r="J27" i="1"/>
  <c r="J16" i="1"/>
  <c r="J15" i="1"/>
  <c r="I63" i="1"/>
  <c r="H9" i="2"/>
  <c r="H52" i="1"/>
  <c r="H53" i="1"/>
  <c r="H54" i="1"/>
  <c r="H55" i="1"/>
  <c r="H56" i="1"/>
  <c r="H57" i="1"/>
  <c r="H58" i="1"/>
  <c r="H59" i="1"/>
  <c r="H60" i="1"/>
  <c r="H61" i="1"/>
  <c r="H63" i="1"/>
  <c r="G9" i="2"/>
  <c r="H24" i="1"/>
  <c r="I62" i="1"/>
  <c r="H62" i="1"/>
  <c r="C9" i="2"/>
  <c r="B9" i="2"/>
  <c r="H4" i="2"/>
  <c r="I16" i="1"/>
  <c r="H5" i="2"/>
  <c r="I28" i="1"/>
  <c r="H6" i="2"/>
  <c r="I40" i="1"/>
  <c r="H7" i="2"/>
  <c r="I51" i="1"/>
  <c r="H8" i="2"/>
  <c r="C4" i="2"/>
  <c r="I15" i="1"/>
  <c r="C5" i="2"/>
  <c r="I27" i="1"/>
  <c r="C6" i="2"/>
  <c r="I39" i="1"/>
  <c r="C7" i="2"/>
  <c r="I50" i="1"/>
  <c r="C8" i="2"/>
  <c r="H48" i="1"/>
  <c r="H36" i="1"/>
  <c r="H32" i="1"/>
  <c r="H7" i="1"/>
  <c r="H8" i="1"/>
  <c r="H9" i="1"/>
  <c r="H10" i="1"/>
  <c r="H11" i="1"/>
  <c r="H12" i="1"/>
  <c r="H13" i="1"/>
  <c r="H14" i="1"/>
  <c r="G4" i="2"/>
  <c r="B4" i="2"/>
  <c r="H18" i="1"/>
  <c r="H19" i="1"/>
  <c r="H20" i="1"/>
  <c r="H21" i="1"/>
  <c r="H22" i="1"/>
  <c r="H23" i="1"/>
  <c r="H30" i="1"/>
  <c r="H31" i="1"/>
  <c r="H33" i="1"/>
  <c r="H34" i="1"/>
  <c r="H35" i="1"/>
  <c r="H43" i="1"/>
  <c r="H44" i="1"/>
  <c r="H45" i="1"/>
  <c r="H46" i="1"/>
  <c r="H47" i="1"/>
  <c r="H5" i="1"/>
  <c r="H6" i="1"/>
  <c r="H15" i="1"/>
  <c r="B5" i="2"/>
  <c r="H49" i="1"/>
  <c r="H37" i="1"/>
  <c r="H38" i="1"/>
  <c r="H41" i="1"/>
  <c r="H42" i="1"/>
  <c r="H17" i="1"/>
  <c r="H25" i="1"/>
  <c r="H26" i="1"/>
  <c r="H29" i="1"/>
  <c r="H16" i="1"/>
  <c r="G5" i="2"/>
  <c r="H40" i="1"/>
  <c r="G7" i="2"/>
  <c r="H39" i="1"/>
  <c r="B7" i="2"/>
  <c r="H50" i="1"/>
  <c r="B8" i="2"/>
  <c r="H51" i="1"/>
  <c r="G8" i="2"/>
  <c r="H28" i="1"/>
  <c r="G6" i="2"/>
  <c r="H27" i="1"/>
  <c r="B6" i="2"/>
</calcChain>
</file>

<file path=xl/sharedStrings.xml><?xml version="1.0" encoding="utf-8"?>
<sst xmlns="http://schemas.openxmlformats.org/spreadsheetml/2006/main" count="48" uniqueCount="25">
  <si>
    <t>Field 1</t>
  </si>
  <si>
    <t>Field 2</t>
  </si>
  <si>
    <t>Field 3</t>
  </si>
  <si>
    <t>Field 4</t>
  </si>
  <si>
    <t>Field 5</t>
  </si>
  <si>
    <t>Animal</t>
  </si>
  <si>
    <t>H&amp;E</t>
  </si>
  <si>
    <t>Ashcroft Average Score</t>
  </si>
  <si>
    <t>Ashcroft Score (0-8)</t>
  </si>
  <si>
    <t xml:space="preserve">mean </t>
  </si>
  <si>
    <t>SEM</t>
  </si>
  <si>
    <t>Group</t>
  </si>
  <si>
    <t>Means</t>
  </si>
  <si>
    <t>Group 1 (No Bleomycin)</t>
  </si>
  <si>
    <t>Group 2 (Vehicle)</t>
  </si>
  <si>
    <t>Group 3 (VB253, 3mg/kg)</t>
  </si>
  <si>
    <t>Group 3 (VB253, 3 mg/kg)</t>
  </si>
  <si>
    <t>PC-2133-018 Individual Animal Data</t>
  </si>
  <si>
    <t>Group 4 (VB253, 10 mg/kg)</t>
  </si>
  <si>
    <t>Group 5 (Pirfenidone)</t>
  </si>
  <si>
    <t>PC-2133-018 Mouse Lung Group Summary</t>
  </si>
  <si>
    <t>Infiltrates/aggregates, lymphocytes and plasma cells</t>
  </si>
  <si>
    <t>PSR</t>
  </si>
  <si>
    <t>Increased Collagen (Fibrosis)</t>
  </si>
  <si>
    <t>Severity Scores (0-5)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</si>
</sst>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7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0" xfId="0" applyFont="1"/>
    <xf numFmtId="0" fontId="3" fillId="0" borderId="9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2" fontId="1" fillId="0" borderId="4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7" fillId="0" borderId="9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4" xfId="0" applyFont="1" applyBorder="1" applyAlignment="1"/>
    <xf numFmtId="0" fontId="7" fillId="0" borderId="5" xfId="0" applyFont="1" applyFill="1" applyBorder="1" applyAlignment="1">
      <alignment vertical="center" wrapText="1"/>
    </xf>
    <xf numFmtId="2" fontId="1" fillId="0" borderId="5" xfId="0" applyNumberFormat="1" applyFont="1" applyBorder="1" applyAlignment="1">
      <alignment horizontal="center"/>
    </xf>
    <xf numFmtId="0" fontId="7" fillId="0" borderId="17" xfId="0" applyFont="1" applyFill="1" applyBorder="1" applyAlignment="1">
      <alignment horizontal="center" wrapText="1"/>
    </xf>
    <xf numFmtId="2" fontId="1" fillId="0" borderId="10" xfId="0" applyNumberFormat="1" applyFont="1" applyBorder="1" applyAlignment="1">
      <alignment horizontal="center"/>
    </xf>
    <xf numFmtId="0" fontId="7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9" zoomScale="85" zoomScaleNormal="70" zoomScalePageLayoutView="70" workbookViewId="0">
      <selection activeCell="L46" sqref="L46"/>
    </sheetView>
  </sheetViews>
  <sheetFormatPr baseColWidth="10" defaultColWidth="8.83203125" defaultRowHeight="22" customHeight="1" x14ac:dyDescent="0.25"/>
  <cols>
    <col min="1" max="1" width="29.5" style="12" customWidth="1"/>
    <col min="2" max="2" width="11.5" style="39" customWidth="1"/>
    <col min="3" max="3" width="14" style="1" customWidth="1"/>
    <col min="4" max="4" width="10.6640625" style="1" customWidth="1"/>
    <col min="5" max="5" width="14.5" style="1" customWidth="1"/>
    <col min="6" max="7" width="12.6640625" style="1" customWidth="1"/>
    <col min="8" max="8" width="19.83203125" style="4" customWidth="1"/>
    <col min="9" max="9" width="27.6640625" style="4" customWidth="1"/>
    <col min="10" max="10" width="20" style="2" customWidth="1"/>
    <col min="11" max="11" width="8.83203125" style="6"/>
    <col min="12" max="16384" width="8.83203125" style="1"/>
  </cols>
  <sheetData>
    <row r="1" spans="1:14" ht="22" customHeight="1" thickBot="1" x14ac:dyDescent="0.3">
      <c r="A1" s="70" t="s">
        <v>17</v>
      </c>
      <c r="B1" s="70"/>
      <c r="C1" s="70"/>
      <c r="D1" s="70"/>
      <c r="E1" s="70"/>
      <c r="F1" s="70"/>
      <c r="G1" s="70"/>
      <c r="H1" s="70"/>
      <c r="I1" s="70"/>
    </row>
    <row r="2" spans="1:14" ht="22" customHeight="1" thickBot="1" x14ac:dyDescent="0.3">
      <c r="B2" s="1"/>
      <c r="C2" s="77" t="s">
        <v>6</v>
      </c>
      <c r="D2" s="78"/>
      <c r="E2" s="78"/>
      <c r="F2" s="78"/>
      <c r="G2" s="78"/>
      <c r="H2" s="78"/>
      <c r="I2" s="79"/>
      <c r="J2" s="65" t="s">
        <v>22</v>
      </c>
    </row>
    <row r="3" spans="1:14" s="3" customFormat="1" ht="22" customHeight="1" thickBot="1" x14ac:dyDescent="0.3">
      <c r="C3" s="74" t="s">
        <v>8</v>
      </c>
      <c r="D3" s="75"/>
      <c r="E3" s="75"/>
      <c r="F3" s="75"/>
      <c r="G3" s="75"/>
      <c r="H3" s="76"/>
      <c r="I3" s="68" t="s">
        <v>24</v>
      </c>
      <c r="J3" s="69"/>
      <c r="K3" s="7"/>
    </row>
    <row r="4" spans="1:14" s="2" customFormat="1" ht="71" customHeight="1" thickBot="1" x14ac:dyDescent="0.3">
      <c r="A4" s="3"/>
      <c r="B4" s="21" t="s">
        <v>5</v>
      </c>
      <c r="C4" s="37" t="s">
        <v>0</v>
      </c>
      <c r="D4" s="38" t="s">
        <v>1</v>
      </c>
      <c r="E4" s="38" t="s">
        <v>2</v>
      </c>
      <c r="F4" s="38" t="s">
        <v>3</v>
      </c>
      <c r="G4" s="38" t="s">
        <v>4</v>
      </c>
      <c r="H4" s="52" t="s">
        <v>7</v>
      </c>
      <c r="I4" s="65" t="s">
        <v>21</v>
      </c>
      <c r="J4" s="65" t="s">
        <v>23</v>
      </c>
      <c r="K4" s="6"/>
    </row>
    <row r="5" spans="1:14" s="4" customFormat="1" ht="22" customHeight="1" x14ac:dyDescent="0.25">
      <c r="A5" s="71" t="s">
        <v>13</v>
      </c>
      <c r="B5" s="22">
        <v>201</v>
      </c>
      <c r="C5" s="23">
        <v>0</v>
      </c>
      <c r="D5" s="24">
        <v>0</v>
      </c>
      <c r="E5" s="24">
        <v>0</v>
      </c>
      <c r="F5" s="24">
        <v>0</v>
      </c>
      <c r="G5" s="24">
        <v>0</v>
      </c>
      <c r="H5" s="18">
        <f t="shared" ref="H5:H49" si="0">AVERAGE(C5:G5)</f>
        <v>0</v>
      </c>
      <c r="I5" s="8">
        <v>0</v>
      </c>
      <c r="J5" s="8">
        <v>0</v>
      </c>
      <c r="K5" s="5"/>
    </row>
    <row r="6" spans="1:14" s="4" customFormat="1" ht="22" customHeight="1" x14ac:dyDescent="0.25">
      <c r="A6" s="72"/>
      <c r="B6" s="11">
        <v>202</v>
      </c>
      <c r="C6" s="9">
        <v>0</v>
      </c>
      <c r="D6" s="2">
        <v>0</v>
      </c>
      <c r="E6" s="2">
        <v>0</v>
      </c>
      <c r="F6" s="2">
        <v>1</v>
      </c>
      <c r="G6" s="2">
        <v>0</v>
      </c>
      <c r="H6" s="8">
        <f t="shared" si="0"/>
        <v>0.2</v>
      </c>
      <c r="I6" s="8">
        <v>0</v>
      </c>
      <c r="J6" s="8">
        <v>0</v>
      </c>
      <c r="K6" s="5"/>
      <c r="N6" s="35"/>
    </row>
    <row r="7" spans="1:14" s="4" customFormat="1" ht="22" customHeight="1" x14ac:dyDescent="0.25">
      <c r="A7" s="72"/>
      <c r="B7" s="11">
        <v>203</v>
      </c>
      <c r="C7" s="9">
        <v>1</v>
      </c>
      <c r="D7" s="2">
        <v>0</v>
      </c>
      <c r="E7" s="2">
        <v>0</v>
      </c>
      <c r="F7" s="2">
        <v>0</v>
      </c>
      <c r="G7" s="2">
        <v>0</v>
      </c>
      <c r="H7" s="8">
        <f t="shared" si="0"/>
        <v>0.2</v>
      </c>
      <c r="I7" s="8">
        <v>0</v>
      </c>
      <c r="J7" s="8">
        <v>0</v>
      </c>
      <c r="K7" s="5"/>
      <c r="N7" s="35"/>
    </row>
    <row r="8" spans="1:14" s="4" customFormat="1" ht="22" customHeight="1" x14ac:dyDescent="0.25">
      <c r="A8" s="72"/>
      <c r="B8" s="11">
        <v>204</v>
      </c>
      <c r="C8" s="9">
        <v>0</v>
      </c>
      <c r="D8" s="2">
        <v>1</v>
      </c>
      <c r="E8" s="2">
        <v>0</v>
      </c>
      <c r="F8" s="2">
        <v>1</v>
      </c>
      <c r="G8" s="2">
        <v>0</v>
      </c>
      <c r="H8" s="8">
        <f t="shared" si="0"/>
        <v>0.4</v>
      </c>
      <c r="I8" s="8">
        <v>0</v>
      </c>
      <c r="J8" s="8">
        <v>0</v>
      </c>
      <c r="K8" s="5"/>
      <c r="N8" s="35"/>
    </row>
    <row r="9" spans="1:14" s="4" customFormat="1" ht="22" customHeight="1" x14ac:dyDescent="0.25">
      <c r="A9" s="72"/>
      <c r="B9" s="11">
        <v>205</v>
      </c>
      <c r="C9" s="9">
        <v>0</v>
      </c>
      <c r="D9" s="2">
        <v>0</v>
      </c>
      <c r="E9" s="2">
        <v>1</v>
      </c>
      <c r="F9" s="2">
        <v>0</v>
      </c>
      <c r="G9" s="2">
        <v>0</v>
      </c>
      <c r="H9" s="8">
        <f t="shared" si="0"/>
        <v>0.2</v>
      </c>
      <c r="I9" s="8">
        <v>0</v>
      </c>
      <c r="J9" s="8">
        <v>0</v>
      </c>
      <c r="K9" s="5"/>
      <c r="N9" s="35"/>
    </row>
    <row r="10" spans="1:14" s="4" customFormat="1" ht="22" customHeight="1" x14ac:dyDescent="0.25">
      <c r="A10" s="72"/>
      <c r="B10" s="11">
        <v>206</v>
      </c>
      <c r="C10" s="9">
        <v>1</v>
      </c>
      <c r="D10" s="2">
        <v>0</v>
      </c>
      <c r="E10" s="2">
        <v>0</v>
      </c>
      <c r="F10" s="2">
        <v>0</v>
      </c>
      <c r="G10" s="2">
        <v>0</v>
      </c>
      <c r="H10" s="8">
        <f t="shared" si="0"/>
        <v>0.2</v>
      </c>
      <c r="I10" s="8">
        <v>0</v>
      </c>
      <c r="J10" s="8">
        <v>0</v>
      </c>
      <c r="K10" s="5"/>
      <c r="N10" s="35"/>
    </row>
    <row r="11" spans="1:14" s="4" customFormat="1" ht="22" customHeight="1" x14ac:dyDescent="0.25">
      <c r="A11" s="72"/>
      <c r="B11" s="11">
        <v>207</v>
      </c>
      <c r="C11" s="9">
        <v>0</v>
      </c>
      <c r="D11" s="2">
        <v>1</v>
      </c>
      <c r="E11" s="2">
        <v>1</v>
      </c>
      <c r="F11" s="2">
        <v>0</v>
      </c>
      <c r="G11" s="2">
        <v>0</v>
      </c>
      <c r="H11" s="8">
        <f t="shared" si="0"/>
        <v>0.4</v>
      </c>
      <c r="I11" s="8">
        <v>1</v>
      </c>
      <c r="J11" s="8">
        <v>0</v>
      </c>
      <c r="K11" s="5"/>
      <c r="N11" s="35"/>
    </row>
    <row r="12" spans="1:14" s="4" customFormat="1" ht="22" customHeight="1" x14ac:dyDescent="0.25">
      <c r="A12" s="72"/>
      <c r="B12" s="11">
        <v>208</v>
      </c>
      <c r="C12" s="9">
        <v>0</v>
      </c>
      <c r="D12" s="2">
        <v>1</v>
      </c>
      <c r="E12" s="2">
        <v>0</v>
      </c>
      <c r="F12" s="2">
        <v>2</v>
      </c>
      <c r="G12" s="2">
        <v>0</v>
      </c>
      <c r="H12" s="8">
        <f t="shared" si="0"/>
        <v>0.6</v>
      </c>
      <c r="I12" s="8">
        <v>1</v>
      </c>
      <c r="J12" s="8">
        <v>0</v>
      </c>
      <c r="K12" s="5"/>
      <c r="N12" s="35"/>
    </row>
    <row r="13" spans="1:14" s="4" customFormat="1" ht="22" customHeight="1" x14ac:dyDescent="0.2">
      <c r="A13" s="72"/>
      <c r="B13" s="43">
        <v>209</v>
      </c>
      <c r="C13" s="10">
        <v>0</v>
      </c>
      <c r="D13" s="4">
        <v>0</v>
      </c>
      <c r="E13" s="4">
        <v>0</v>
      </c>
      <c r="F13" s="4">
        <v>0</v>
      </c>
      <c r="G13" s="4">
        <v>1</v>
      </c>
      <c r="H13" s="8">
        <f t="shared" si="0"/>
        <v>0.2</v>
      </c>
      <c r="I13" s="8">
        <v>0</v>
      </c>
      <c r="J13" s="8">
        <v>0</v>
      </c>
      <c r="K13" s="5"/>
      <c r="N13" s="35"/>
    </row>
    <row r="14" spans="1:14" s="4" customFormat="1" ht="22" customHeight="1" x14ac:dyDescent="0.2">
      <c r="A14" s="72"/>
      <c r="B14" s="27">
        <v>210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30">
        <f t="shared" si="0"/>
        <v>0</v>
      </c>
      <c r="I14" s="30">
        <v>0</v>
      </c>
      <c r="J14" s="30">
        <v>0</v>
      </c>
      <c r="K14" s="5"/>
      <c r="N14" s="35"/>
    </row>
    <row r="15" spans="1:14" s="4" customFormat="1" ht="22" customHeight="1" x14ac:dyDescent="0.2">
      <c r="A15" s="72"/>
      <c r="B15" s="41" t="s">
        <v>9</v>
      </c>
      <c r="C15" s="13"/>
      <c r="D15" s="13"/>
      <c r="E15" s="13"/>
      <c r="F15" s="13"/>
      <c r="G15" s="13"/>
      <c r="H15" s="25">
        <f>AVERAGE(H5:H14)</f>
        <v>0.24000000000000005</v>
      </c>
      <c r="I15" s="25">
        <f>AVERAGE(I5:I14)</f>
        <v>0.2</v>
      </c>
      <c r="J15" s="25">
        <f>AVERAGE(J5:J14)</f>
        <v>0</v>
      </c>
      <c r="K15" s="5"/>
      <c r="N15" s="35"/>
    </row>
    <row r="16" spans="1:14" s="15" customFormat="1" ht="22" customHeight="1" thickBot="1" x14ac:dyDescent="0.25">
      <c r="A16" s="73"/>
      <c r="B16" s="19" t="s">
        <v>10</v>
      </c>
      <c r="C16" s="20"/>
      <c r="D16" s="20"/>
      <c r="E16" s="20"/>
      <c r="F16" s="20"/>
      <c r="G16" s="20"/>
      <c r="H16" s="26">
        <f>STDEV(H5:H14)/SQRT(COUNT(H5:H14))</f>
        <v>5.8118652580542302E-2</v>
      </c>
      <c r="I16" s="26">
        <f>STDEV(I5:I14)/SQRT(COUNT(I5:I14))</f>
        <v>0.13333333333333333</v>
      </c>
      <c r="J16" s="26">
        <f>STDEV(J5:J14)/SQRT(COUNT(J5:J14))</f>
        <v>0</v>
      </c>
      <c r="K16" s="14"/>
      <c r="N16" s="42"/>
    </row>
    <row r="17" spans="1:14" s="4" customFormat="1" ht="22" customHeight="1" x14ac:dyDescent="0.2">
      <c r="A17" s="71" t="s">
        <v>14</v>
      </c>
      <c r="B17" s="40">
        <v>247</v>
      </c>
      <c r="C17" s="16">
        <v>6</v>
      </c>
      <c r="D17" s="17">
        <v>3</v>
      </c>
      <c r="E17" s="17">
        <v>1</v>
      </c>
      <c r="F17" s="17">
        <v>4</v>
      </c>
      <c r="G17" s="17">
        <v>0</v>
      </c>
      <c r="H17" s="18">
        <f t="shared" si="0"/>
        <v>2.8</v>
      </c>
      <c r="I17" s="18">
        <v>2</v>
      </c>
      <c r="J17" s="8">
        <v>2</v>
      </c>
      <c r="K17" s="5"/>
      <c r="N17" s="35"/>
    </row>
    <row r="18" spans="1:14" s="4" customFormat="1" ht="22" customHeight="1" x14ac:dyDescent="0.2">
      <c r="A18" s="72"/>
      <c r="B18" s="43">
        <v>245</v>
      </c>
      <c r="C18" s="10">
        <v>6</v>
      </c>
      <c r="D18" s="4">
        <v>6</v>
      </c>
      <c r="E18" s="4">
        <v>3</v>
      </c>
      <c r="F18" s="4">
        <v>6</v>
      </c>
      <c r="G18" s="4">
        <v>2</v>
      </c>
      <c r="H18" s="8">
        <f t="shared" si="0"/>
        <v>4.5999999999999996</v>
      </c>
      <c r="I18" s="8">
        <v>3</v>
      </c>
      <c r="J18" s="8">
        <v>5</v>
      </c>
      <c r="K18" s="5"/>
      <c r="N18" s="35"/>
    </row>
    <row r="19" spans="1:14" s="4" customFormat="1" ht="22" customHeight="1" x14ac:dyDescent="0.2">
      <c r="A19" s="72"/>
      <c r="B19" s="41">
        <v>223</v>
      </c>
      <c r="C19" s="10">
        <v>5</v>
      </c>
      <c r="D19" s="4">
        <v>0</v>
      </c>
      <c r="E19" s="4">
        <v>6</v>
      </c>
      <c r="F19" s="4">
        <v>3</v>
      </c>
      <c r="G19" s="4">
        <v>1</v>
      </c>
      <c r="H19" s="8">
        <f t="shared" si="0"/>
        <v>3</v>
      </c>
      <c r="I19" s="8">
        <v>2</v>
      </c>
      <c r="J19" s="8">
        <v>2</v>
      </c>
      <c r="K19" s="5"/>
      <c r="N19" s="35"/>
    </row>
    <row r="20" spans="1:14" s="4" customFormat="1" ht="22" customHeight="1" x14ac:dyDescent="0.2">
      <c r="A20" s="72"/>
      <c r="B20" s="41">
        <v>259</v>
      </c>
      <c r="C20" s="10">
        <v>2</v>
      </c>
      <c r="D20" s="4">
        <v>6</v>
      </c>
      <c r="E20" s="4">
        <v>4</v>
      </c>
      <c r="F20" s="4">
        <v>6</v>
      </c>
      <c r="G20" s="4">
        <v>6</v>
      </c>
      <c r="H20" s="8">
        <f t="shared" si="0"/>
        <v>4.8</v>
      </c>
      <c r="I20" s="8">
        <v>3</v>
      </c>
      <c r="J20" s="8">
        <v>4</v>
      </c>
      <c r="K20" s="5"/>
      <c r="N20" s="35"/>
    </row>
    <row r="21" spans="1:14" s="4" customFormat="1" ht="22" customHeight="1" x14ac:dyDescent="0.2">
      <c r="A21" s="72"/>
      <c r="B21" s="41">
        <v>246</v>
      </c>
      <c r="C21" s="10">
        <v>0</v>
      </c>
      <c r="D21" s="4">
        <v>1</v>
      </c>
      <c r="E21" s="4">
        <v>5</v>
      </c>
      <c r="F21" s="4">
        <v>6</v>
      </c>
      <c r="G21" s="4">
        <v>5</v>
      </c>
      <c r="H21" s="8">
        <f t="shared" si="0"/>
        <v>3.4</v>
      </c>
      <c r="I21" s="8">
        <v>3</v>
      </c>
      <c r="J21" s="8">
        <v>3</v>
      </c>
      <c r="K21" s="5"/>
      <c r="N21" s="35"/>
    </row>
    <row r="22" spans="1:14" s="4" customFormat="1" ht="22" customHeight="1" x14ac:dyDescent="0.2">
      <c r="A22" s="72"/>
      <c r="B22" s="41">
        <v>220</v>
      </c>
      <c r="C22" s="10">
        <v>1</v>
      </c>
      <c r="D22" s="4">
        <v>3</v>
      </c>
      <c r="E22" s="4">
        <v>1</v>
      </c>
      <c r="F22" s="4">
        <v>5</v>
      </c>
      <c r="G22" s="4">
        <v>6</v>
      </c>
      <c r="H22" s="8">
        <f t="shared" si="0"/>
        <v>3.2</v>
      </c>
      <c r="I22" s="8">
        <v>2</v>
      </c>
      <c r="J22" s="8">
        <v>3</v>
      </c>
      <c r="K22" s="5"/>
      <c r="N22" s="35"/>
    </row>
    <row r="23" spans="1:14" s="4" customFormat="1" ht="22" customHeight="1" x14ac:dyDescent="0.2">
      <c r="A23" s="72"/>
      <c r="B23" s="41">
        <v>216</v>
      </c>
      <c r="C23" s="10">
        <v>4</v>
      </c>
      <c r="D23" s="4">
        <v>1</v>
      </c>
      <c r="E23" s="4">
        <v>6</v>
      </c>
      <c r="F23" s="4">
        <v>5</v>
      </c>
      <c r="G23" s="4">
        <v>6</v>
      </c>
      <c r="H23" s="8">
        <f t="shared" si="0"/>
        <v>4.4000000000000004</v>
      </c>
      <c r="I23" s="8">
        <v>3</v>
      </c>
      <c r="J23" s="8">
        <v>4</v>
      </c>
      <c r="K23" s="5"/>
      <c r="N23" s="35"/>
    </row>
    <row r="24" spans="1:14" s="4" customFormat="1" ht="22" customHeight="1" x14ac:dyDescent="0.2">
      <c r="A24" s="72"/>
      <c r="B24" s="43">
        <v>235</v>
      </c>
      <c r="C24" s="10">
        <v>4</v>
      </c>
      <c r="D24" s="4">
        <v>2</v>
      </c>
      <c r="E24" s="4">
        <v>5</v>
      </c>
      <c r="F24" s="4">
        <v>6</v>
      </c>
      <c r="G24" s="4">
        <v>6</v>
      </c>
      <c r="H24" s="8">
        <f t="shared" si="0"/>
        <v>4.5999999999999996</v>
      </c>
      <c r="I24" s="8">
        <v>3</v>
      </c>
      <c r="J24" s="8">
        <v>4</v>
      </c>
      <c r="K24" s="5"/>
      <c r="N24" s="35"/>
    </row>
    <row r="25" spans="1:14" s="4" customFormat="1" ht="22" customHeight="1" x14ac:dyDescent="0.2">
      <c r="A25" s="72"/>
      <c r="B25" s="41">
        <v>253</v>
      </c>
      <c r="C25" s="10">
        <v>1</v>
      </c>
      <c r="D25" s="4">
        <v>6</v>
      </c>
      <c r="E25" s="4">
        <v>6</v>
      </c>
      <c r="F25" s="4">
        <v>3</v>
      </c>
      <c r="G25" s="4">
        <v>6</v>
      </c>
      <c r="H25" s="8">
        <f t="shared" si="0"/>
        <v>4.4000000000000004</v>
      </c>
      <c r="I25" s="8">
        <v>2</v>
      </c>
      <c r="J25" s="8">
        <v>4</v>
      </c>
      <c r="K25" s="5"/>
      <c r="N25" s="35"/>
    </row>
    <row r="26" spans="1:14" s="4" customFormat="1" ht="22" customHeight="1" x14ac:dyDescent="0.2">
      <c r="A26" s="72"/>
      <c r="B26" s="27">
        <v>256</v>
      </c>
      <c r="C26" s="28">
        <v>6</v>
      </c>
      <c r="D26" s="29">
        <v>2</v>
      </c>
      <c r="E26" s="29">
        <v>6</v>
      </c>
      <c r="F26" s="29">
        <v>0</v>
      </c>
      <c r="G26" s="29">
        <v>6</v>
      </c>
      <c r="H26" s="30">
        <f t="shared" si="0"/>
        <v>4</v>
      </c>
      <c r="I26" s="30">
        <v>3</v>
      </c>
      <c r="J26" s="30">
        <v>4</v>
      </c>
      <c r="K26" s="5"/>
    </row>
    <row r="27" spans="1:14" s="4" customFormat="1" ht="22" customHeight="1" x14ac:dyDescent="0.2">
      <c r="A27" s="72"/>
      <c r="B27" s="41" t="s">
        <v>9</v>
      </c>
      <c r="C27" s="13"/>
      <c r="D27" s="13"/>
      <c r="E27" s="13"/>
      <c r="F27" s="13"/>
      <c r="G27" s="13"/>
      <c r="H27" s="25">
        <f>AVERAGE(H17:H26)</f>
        <v>3.9199999999999995</v>
      </c>
      <c r="I27" s="25">
        <f>AVERAGE(I17:I26)</f>
        <v>2.6</v>
      </c>
      <c r="J27" s="25">
        <f>AVERAGE(J17:J26)</f>
        <v>3.5</v>
      </c>
      <c r="K27" s="5"/>
    </row>
    <row r="28" spans="1:14" s="15" customFormat="1" ht="22" customHeight="1" thickBot="1" x14ac:dyDescent="0.25">
      <c r="A28" s="73"/>
      <c r="B28" s="19" t="s">
        <v>10</v>
      </c>
      <c r="C28" s="20"/>
      <c r="D28" s="20"/>
      <c r="E28" s="20"/>
      <c r="F28" s="20"/>
      <c r="G28" s="20"/>
      <c r="H28" s="26">
        <f>STDEV(H17:H26)/SQRT(COUNT(H17:H26))</f>
        <v>0.23701851779508332</v>
      </c>
      <c r="I28" s="26">
        <f>STDEV(I17:I26)/SQRT(COUNT(I17:I26))</f>
        <v>0.16329931618554538</v>
      </c>
      <c r="J28" s="26">
        <f>STDEV(J17:J26)/SQRT(COUNT(J17:J26))</f>
        <v>0.30731814857642953</v>
      </c>
      <c r="K28" s="14"/>
    </row>
    <row r="29" spans="1:14" s="4" customFormat="1" ht="22" customHeight="1" x14ac:dyDescent="0.2">
      <c r="A29" s="71" t="s">
        <v>15</v>
      </c>
      <c r="B29" s="40">
        <v>270</v>
      </c>
      <c r="C29" s="16">
        <v>6</v>
      </c>
      <c r="D29" s="17">
        <v>5</v>
      </c>
      <c r="E29" s="17">
        <v>0</v>
      </c>
      <c r="F29" s="17">
        <v>4</v>
      </c>
      <c r="G29" s="17">
        <v>4</v>
      </c>
      <c r="H29" s="18">
        <f t="shared" si="0"/>
        <v>3.8</v>
      </c>
      <c r="I29" s="18">
        <v>3</v>
      </c>
      <c r="J29" s="8">
        <v>3</v>
      </c>
      <c r="K29" s="5"/>
    </row>
    <row r="30" spans="1:14" s="4" customFormat="1" ht="22" customHeight="1" x14ac:dyDescent="0.2">
      <c r="A30" s="72"/>
      <c r="B30" s="41">
        <v>254</v>
      </c>
      <c r="C30" s="10">
        <v>0</v>
      </c>
      <c r="D30" s="4">
        <v>1</v>
      </c>
      <c r="E30" s="4">
        <v>0</v>
      </c>
      <c r="F30" s="4">
        <v>4</v>
      </c>
      <c r="G30" s="4">
        <v>0</v>
      </c>
      <c r="H30" s="8">
        <f t="shared" si="0"/>
        <v>1</v>
      </c>
      <c r="I30" s="8">
        <v>0</v>
      </c>
      <c r="J30" s="8">
        <v>1</v>
      </c>
      <c r="K30" s="5"/>
    </row>
    <row r="31" spans="1:14" s="4" customFormat="1" ht="22" customHeight="1" x14ac:dyDescent="0.2">
      <c r="A31" s="72"/>
      <c r="B31" s="41">
        <v>239</v>
      </c>
      <c r="C31" s="10">
        <v>3</v>
      </c>
      <c r="D31" s="4">
        <v>0</v>
      </c>
      <c r="E31" s="4">
        <v>6</v>
      </c>
      <c r="F31" s="4">
        <v>4</v>
      </c>
      <c r="G31" s="4">
        <v>0</v>
      </c>
      <c r="H31" s="8">
        <f t="shared" si="0"/>
        <v>2.6</v>
      </c>
      <c r="I31" s="8">
        <v>2</v>
      </c>
      <c r="J31" s="8">
        <v>2</v>
      </c>
      <c r="K31" s="5"/>
    </row>
    <row r="32" spans="1:14" s="4" customFormat="1" ht="22" customHeight="1" x14ac:dyDescent="0.2">
      <c r="A32" s="72"/>
      <c r="B32" s="43">
        <v>252</v>
      </c>
      <c r="C32" s="10">
        <v>0</v>
      </c>
      <c r="D32" s="4">
        <v>3</v>
      </c>
      <c r="E32" s="4">
        <v>6</v>
      </c>
      <c r="F32" s="4">
        <v>5</v>
      </c>
      <c r="G32" s="4">
        <v>4</v>
      </c>
      <c r="H32" s="8">
        <f t="shared" si="0"/>
        <v>3.6</v>
      </c>
      <c r="I32" s="8">
        <v>2</v>
      </c>
      <c r="J32" s="8">
        <v>3</v>
      </c>
      <c r="K32" s="5"/>
    </row>
    <row r="33" spans="1:11" s="4" customFormat="1" ht="22" customHeight="1" x14ac:dyDescent="0.2">
      <c r="A33" s="72"/>
      <c r="B33" s="41">
        <v>248</v>
      </c>
      <c r="C33" s="10">
        <v>6</v>
      </c>
      <c r="D33" s="4">
        <v>6</v>
      </c>
      <c r="E33" s="4">
        <v>3</v>
      </c>
      <c r="F33" s="4">
        <v>1</v>
      </c>
      <c r="G33" s="4">
        <v>1</v>
      </c>
      <c r="H33" s="8">
        <f t="shared" si="0"/>
        <v>3.4</v>
      </c>
      <c r="I33" s="8">
        <v>2</v>
      </c>
      <c r="J33" s="8">
        <v>3</v>
      </c>
      <c r="K33" s="5"/>
    </row>
    <row r="34" spans="1:11" s="4" customFormat="1" ht="22" customHeight="1" x14ac:dyDescent="0.2">
      <c r="A34" s="72"/>
      <c r="B34" s="41">
        <v>231</v>
      </c>
      <c r="C34" s="10">
        <v>1</v>
      </c>
      <c r="D34" s="4">
        <v>3</v>
      </c>
      <c r="E34" s="4">
        <v>5</v>
      </c>
      <c r="F34" s="4">
        <v>3</v>
      </c>
      <c r="G34" s="4">
        <v>1</v>
      </c>
      <c r="H34" s="8">
        <f t="shared" si="0"/>
        <v>2.6</v>
      </c>
      <c r="I34" s="8">
        <v>1</v>
      </c>
      <c r="J34" s="8">
        <v>2</v>
      </c>
      <c r="K34" s="5"/>
    </row>
    <row r="35" spans="1:11" s="4" customFormat="1" ht="22" customHeight="1" x14ac:dyDescent="0.2">
      <c r="A35" s="72"/>
      <c r="B35" s="41">
        <v>2100</v>
      </c>
      <c r="C35" s="10">
        <v>1</v>
      </c>
      <c r="D35" s="4">
        <v>2</v>
      </c>
      <c r="E35" s="4">
        <v>5</v>
      </c>
      <c r="F35" s="4">
        <v>1</v>
      </c>
      <c r="G35" s="4">
        <v>0</v>
      </c>
      <c r="H35" s="8">
        <f t="shared" si="0"/>
        <v>1.8</v>
      </c>
      <c r="I35" s="8">
        <v>1</v>
      </c>
      <c r="J35" s="8">
        <v>1</v>
      </c>
      <c r="K35" s="5"/>
    </row>
    <row r="36" spans="1:11" s="4" customFormat="1" ht="22" customHeight="1" x14ac:dyDescent="0.2">
      <c r="A36" s="72"/>
      <c r="B36" s="43">
        <v>218</v>
      </c>
      <c r="C36" s="10">
        <v>0</v>
      </c>
      <c r="D36" s="4">
        <v>1</v>
      </c>
      <c r="E36" s="4">
        <v>3</v>
      </c>
      <c r="F36" s="4">
        <v>4</v>
      </c>
      <c r="G36" s="4">
        <v>0</v>
      </c>
      <c r="H36" s="8">
        <f t="shared" si="0"/>
        <v>1.6</v>
      </c>
      <c r="I36" s="8">
        <v>2</v>
      </c>
      <c r="J36" s="8">
        <v>1</v>
      </c>
      <c r="K36" s="5"/>
    </row>
    <row r="37" spans="1:11" s="4" customFormat="1" ht="22" customHeight="1" x14ac:dyDescent="0.2">
      <c r="A37" s="72"/>
      <c r="B37" s="41">
        <v>226</v>
      </c>
      <c r="C37" s="10">
        <v>0</v>
      </c>
      <c r="D37" s="4">
        <v>0</v>
      </c>
      <c r="E37" s="4">
        <v>2</v>
      </c>
      <c r="F37" s="4">
        <v>5</v>
      </c>
      <c r="G37" s="4">
        <v>1</v>
      </c>
      <c r="H37" s="8">
        <f t="shared" si="0"/>
        <v>1.6</v>
      </c>
      <c r="I37" s="8">
        <v>1</v>
      </c>
      <c r="J37" s="8">
        <v>1</v>
      </c>
      <c r="K37" s="5"/>
    </row>
    <row r="38" spans="1:11" s="4" customFormat="1" ht="22" customHeight="1" x14ac:dyDescent="0.2">
      <c r="A38" s="72"/>
      <c r="B38" s="27">
        <v>251</v>
      </c>
      <c r="C38" s="28">
        <v>0</v>
      </c>
      <c r="D38" s="29">
        <v>1</v>
      </c>
      <c r="E38" s="29">
        <v>0</v>
      </c>
      <c r="F38" s="29">
        <v>4</v>
      </c>
      <c r="G38" s="29">
        <v>0</v>
      </c>
      <c r="H38" s="30">
        <f t="shared" si="0"/>
        <v>1</v>
      </c>
      <c r="I38" s="30">
        <v>1</v>
      </c>
      <c r="J38" s="30">
        <v>1</v>
      </c>
      <c r="K38" s="5"/>
    </row>
    <row r="39" spans="1:11" s="4" customFormat="1" ht="22" customHeight="1" x14ac:dyDescent="0.2">
      <c r="A39" s="72"/>
      <c r="B39" s="41" t="s">
        <v>9</v>
      </c>
      <c r="C39" s="13"/>
      <c r="D39" s="13"/>
      <c r="E39" s="13"/>
      <c r="F39" s="13"/>
      <c r="G39" s="13"/>
      <c r="H39" s="25">
        <f>AVERAGE(H29:H38)</f>
        <v>2.3000000000000003</v>
      </c>
      <c r="I39" s="25">
        <f>AVERAGE(I29:I38)</f>
        <v>1.5</v>
      </c>
      <c r="J39" s="25">
        <f>AVERAGE(J29:J38)</f>
        <v>1.8</v>
      </c>
      <c r="K39" s="5"/>
    </row>
    <row r="40" spans="1:11" s="15" customFormat="1" ht="22" customHeight="1" thickBot="1" x14ac:dyDescent="0.25">
      <c r="A40" s="73"/>
      <c r="B40" s="19" t="s">
        <v>10</v>
      </c>
      <c r="C40" s="20"/>
      <c r="D40" s="20"/>
      <c r="E40" s="20"/>
      <c r="F40" s="20"/>
      <c r="G40" s="20"/>
      <c r="H40" s="26">
        <f>STDEV(H29:H38)/SQRT(COUNT(H29:H38))</f>
        <v>0.33233182881638701</v>
      </c>
      <c r="I40" s="26">
        <f>STDEV(I29:I38)/SQRT(COUNT(I29:I38))</f>
        <v>0.26874192494328497</v>
      </c>
      <c r="J40" s="26">
        <f>STDEV(J29:J38)/SQRT(COUNT(J29:J38))</f>
        <v>0.29059326290271154</v>
      </c>
      <c r="K40" s="14"/>
    </row>
    <row r="41" spans="1:11" s="4" customFormat="1" ht="22" customHeight="1" x14ac:dyDescent="0.2">
      <c r="A41" s="71" t="s">
        <v>18</v>
      </c>
      <c r="B41" s="40">
        <v>227</v>
      </c>
      <c r="C41" s="16">
        <v>2</v>
      </c>
      <c r="D41" s="17">
        <v>6</v>
      </c>
      <c r="E41" s="17">
        <v>5</v>
      </c>
      <c r="F41" s="17">
        <v>3</v>
      </c>
      <c r="G41" s="17">
        <v>0</v>
      </c>
      <c r="H41" s="18">
        <f t="shared" si="0"/>
        <v>3.2</v>
      </c>
      <c r="I41" s="18">
        <v>2</v>
      </c>
      <c r="J41" s="8">
        <v>3</v>
      </c>
      <c r="K41" s="5"/>
    </row>
    <row r="42" spans="1:11" s="4" customFormat="1" ht="22" customHeight="1" x14ac:dyDescent="0.2">
      <c r="A42" s="72"/>
      <c r="B42" s="41">
        <v>238</v>
      </c>
      <c r="C42" s="10">
        <v>4</v>
      </c>
      <c r="D42" s="4">
        <v>6</v>
      </c>
      <c r="E42" s="4">
        <v>7</v>
      </c>
      <c r="F42" s="4">
        <v>1</v>
      </c>
      <c r="G42" s="4">
        <v>4</v>
      </c>
      <c r="H42" s="8">
        <f t="shared" si="0"/>
        <v>4.4000000000000004</v>
      </c>
      <c r="I42" s="8">
        <v>3</v>
      </c>
      <c r="J42" s="8">
        <v>4</v>
      </c>
      <c r="K42" s="5"/>
    </row>
    <row r="43" spans="1:11" s="4" customFormat="1" ht="22" customHeight="1" x14ac:dyDescent="0.2">
      <c r="A43" s="72"/>
      <c r="B43" s="41">
        <v>250</v>
      </c>
      <c r="C43" s="10">
        <v>0</v>
      </c>
      <c r="D43" s="4">
        <v>1</v>
      </c>
      <c r="E43" s="4">
        <v>4</v>
      </c>
      <c r="F43" s="4">
        <v>0</v>
      </c>
      <c r="G43" s="4">
        <v>1</v>
      </c>
      <c r="H43" s="8">
        <f t="shared" si="0"/>
        <v>1.2</v>
      </c>
      <c r="I43" s="8">
        <v>1</v>
      </c>
      <c r="J43" s="8">
        <v>1</v>
      </c>
      <c r="K43" s="5"/>
    </row>
    <row r="44" spans="1:11" s="4" customFormat="1" ht="22" customHeight="1" x14ac:dyDescent="0.2">
      <c r="A44" s="72"/>
      <c r="B44" s="41">
        <v>255</v>
      </c>
      <c r="C44" s="10">
        <v>0</v>
      </c>
      <c r="D44" s="4">
        <v>3</v>
      </c>
      <c r="E44" s="4">
        <v>6</v>
      </c>
      <c r="F44" s="4">
        <v>0</v>
      </c>
      <c r="G44" s="4">
        <v>5</v>
      </c>
      <c r="H44" s="8">
        <f t="shared" si="0"/>
        <v>2.8</v>
      </c>
      <c r="I44" s="8">
        <v>2</v>
      </c>
      <c r="J44" s="8">
        <v>3</v>
      </c>
      <c r="K44" s="5"/>
    </row>
    <row r="45" spans="1:11" s="4" customFormat="1" ht="22" customHeight="1" x14ac:dyDescent="0.2">
      <c r="A45" s="72"/>
      <c r="B45" s="41">
        <v>211</v>
      </c>
      <c r="C45" s="10">
        <v>5</v>
      </c>
      <c r="D45" s="4">
        <v>6</v>
      </c>
      <c r="E45" s="4">
        <v>0</v>
      </c>
      <c r="F45" s="4">
        <v>3</v>
      </c>
      <c r="G45" s="4">
        <v>1</v>
      </c>
      <c r="H45" s="8">
        <f t="shared" si="0"/>
        <v>3</v>
      </c>
      <c r="I45" s="8">
        <v>2</v>
      </c>
      <c r="J45" s="8">
        <v>2</v>
      </c>
      <c r="K45" s="5"/>
    </row>
    <row r="46" spans="1:11" s="4" customFormat="1" ht="22" customHeight="1" x14ac:dyDescent="0.2">
      <c r="A46" s="72"/>
      <c r="B46" s="41">
        <v>244</v>
      </c>
      <c r="C46" s="10">
        <v>0</v>
      </c>
      <c r="D46" s="4">
        <v>4</v>
      </c>
      <c r="E46" s="4">
        <v>6</v>
      </c>
      <c r="F46" s="4">
        <v>6</v>
      </c>
      <c r="G46" s="4">
        <v>5</v>
      </c>
      <c r="H46" s="8">
        <f t="shared" si="0"/>
        <v>4.2</v>
      </c>
      <c r="I46" s="8">
        <v>2</v>
      </c>
      <c r="J46" s="8">
        <v>4</v>
      </c>
      <c r="K46" s="5"/>
    </row>
    <row r="47" spans="1:11" s="4" customFormat="1" ht="22" customHeight="1" x14ac:dyDescent="0.2">
      <c r="A47" s="72"/>
      <c r="B47" s="41">
        <v>232</v>
      </c>
      <c r="C47" s="10">
        <v>1</v>
      </c>
      <c r="D47" s="4">
        <v>3</v>
      </c>
      <c r="E47" s="4">
        <v>5</v>
      </c>
      <c r="F47" s="4">
        <v>1</v>
      </c>
      <c r="G47" s="4">
        <v>3</v>
      </c>
      <c r="H47" s="8">
        <f t="shared" si="0"/>
        <v>2.6</v>
      </c>
      <c r="I47" s="8">
        <v>2</v>
      </c>
      <c r="J47" s="8">
        <v>2</v>
      </c>
      <c r="K47" s="5"/>
    </row>
    <row r="48" spans="1:11" s="4" customFormat="1" ht="22" customHeight="1" x14ac:dyDescent="0.2">
      <c r="A48" s="72"/>
      <c r="B48" s="43">
        <v>249</v>
      </c>
      <c r="C48" s="10">
        <v>0</v>
      </c>
      <c r="D48" s="4">
        <v>1</v>
      </c>
      <c r="E48" s="4">
        <v>4</v>
      </c>
      <c r="F48" s="4">
        <v>0</v>
      </c>
      <c r="G48" s="4">
        <v>1</v>
      </c>
      <c r="H48" s="8">
        <f t="shared" si="0"/>
        <v>1.2</v>
      </c>
      <c r="I48" s="8">
        <v>1</v>
      </c>
      <c r="J48" s="8">
        <v>1</v>
      </c>
      <c r="K48" s="5"/>
    </row>
    <row r="49" spans="1:11" s="4" customFormat="1" ht="22" customHeight="1" x14ac:dyDescent="0.2">
      <c r="A49" s="72"/>
      <c r="B49" s="27">
        <v>257</v>
      </c>
      <c r="C49" s="28">
        <v>6</v>
      </c>
      <c r="D49" s="29">
        <v>1</v>
      </c>
      <c r="E49" s="29">
        <v>3</v>
      </c>
      <c r="F49" s="29">
        <v>0</v>
      </c>
      <c r="G49" s="29">
        <v>2</v>
      </c>
      <c r="H49" s="30">
        <f t="shared" si="0"/>
        <v>2.4</v>
      </c>
      <c r="I49" s="30">
        <v>2</v>
      </c>
      <c r="J49" s="30">
        <v>2</v>
      </c>
      <c r="K49" s="5"/>
    </row>
    <row r="50" spans="1:11" s="4" customFormat="1" ht="22" customHeight="1" x14ac:dyDescent="0.2">
      <c r="A50" s="72"/>
      <c r="B50" s="41" t="s">
        <v>9</v>
      </c>
      <c r="C50" s="13"/>
      <c r="D50" s="13"/>
      <c r="E50" s="13"/>
      <c r="F50" s="13"/>
      <c r="G50" s="13"/>
      <c r="H50" s="25">
        <f>AVERAGE(H41:H49)</f>
        <v>2.7777777777777777</v>
      </c>
      <c r="I50" s="25">
        <f>AVERAGE(I41:I49)</f>
        <v>1.8888888888888888</v>
      </c>
      <c r="J50" s="25">
        <f>AVERAGE(J41:J49)</f>
        <v>2.4444444444444446</v>
      </c>
      <c r="K50" s="5"/>
    </row>
    <row r="51" spans="1:11" s="15" customFormat="1" ht="22" customHeight="1" thickBot="1" x14ac:dyDescent="0.25">
      <c r="A51" s="73"/>
      <c r="B51" s="19" t="s">
        <v>10</v>
      </c>
      <c r="C51" s="20"/>
      <c r="D51" s="20"/>
      <c r="E51" s="20"/>
      <c r="F51" s="20"/>
      <c r="G51" s="20"/>
      <c r="H51" s="26">
        <f>STDEV(H41:H49)/SQRT(COUNT(H41:H49))</f>
        <v>0.3733399470313658</v>
      </c>
      <c r="I51" s="26">
        <f>STDEV(I41:I49)/SQRT(COUNT(I41:I49))</f>
        <v>0.20030840419244375</v>
      </c>
      <c r="J51" s="26">
        <f>STDEV(J41:J49)/SQRT(COUNT(J41:J49))</f>
        <v>0.37679611017362596</v>
      </c>
      <c r="K51" s="14"/>
    </row>
    <row r="52" spans="1:11" ht="22" customHeight="1" x14ac:dyDescent="0.25">
      <c r="A52" s="71" t="s">
        <v>19</v>
      </c>
      <c r="B52" s="40">
        <v>261</v>
      </c>
      <c r="C52" s="16">
        <v>0</v>
      </c>
      <c r="D52" s="17">
        <v>2</v>
      </c>
      <c r="E52" s="17">
        <v>6</v>
      </c>
      <c r="F52" s="17">
        <v>4</v>
      </c>
      <c r="G52" s="17">
        <v>0</v>
      </c>
      <c r="H52" s="18">
        <f t="shared" ref="H52:H61" si="1">AVERAGE(C52:G52)</f>
        <v>2.4</v>
      </c>
      <c r="I52" s="18">
        <v>2</v>
      </c>
      <c r="J52" s="66">
        <v>3</v>
      </c>
    </row>
    <row r="53" spans="1:11" ht="22" customHeight="1" x14ac:dyDescent="0.25">
      <c r="A53" s="72"/>
      <c r="B53" s="43">
        <v>236</v>
      </c>
      <c r="C53" s="10">
        <v>5</v>
      </c>
      <c r="D53" s="4">
        <v>0</v>
      </c>
      <c r="E53" s="4">
        <v>4</v>
      </c>
      <c r="F53" s="4">
        <v>0</v>
      </c>
      <c r="G53" s="4">
        <v>1</v>
      </c>
      <c r="H53" s="8">
        <f t="shared" si="1"/>
        <v>2</v>
      </c>
      <c r="I53" s="8">
        <v>2</v>
      </c>
      <c r="J53" s="66">
        <v>2</v>
      </c>
    </row>
    <row r="54" spans="1:11" ht="22" customHeight="1" x14ac:dyDescent="0.25">
      <c r="A54" s="72"/>
      <c r="B54" s="43">
        <v>265</v>
      </c>
      <c r="C54" s="10">
        <v>1</v>
      </c>
      <c r="D54" s="4">
        <v>6</v>
      </c>
      <c r="E54" s="4">
        <v>3</v>
      </c>
      <c r="F54" s="4">
        <v>6</v>
      </c>
      <c r="G54" s="4">
        <v>2</v>
      </c>
      <c r="H54" s="8">
        <f t="shared" si="1"/>
        <v>3.6</v>
      </c>
      <c r="I54" s="8">
        <v>2</v>
      </c>
      <c r="J54" s="66">
        <v>3</v>
      </c>
    </row>
    <row r="55" spans="1:11" ht="22" customHeight="1" x14ac:dyDescent="0.25">
      <c r="A55" s="72"/>
      <c r="B55" s="43">
        <v>224</v>
      </c>
      <c r="C55" s="10">
        <v>3</v>
      </c>
      <c r="D55" s="4">
        <v>5</v>
      </c>
      <c r="E55" s="4">
        <v>6</v>
      </c>
      <c r="F55" s="4">
        <v>2</v>
      </c>
      <c r="G55" s="4">
        <v>5</v>
      </c>
      <c r="H55" s="8">
        <f t="shared" si="1"/>
        <v>4.2</v>
      </c>
      <c r="I55" s="8">
        <v>2</v>
      </c>
      <c r="J55" s="66">
        <v>4</v>
      </c>
    </row>
    <row r="56" spans="1:11" ht="22" customHeight="1" x14ac:dyDescent="0.25">
      <c r="A56" s="72"/>
      <c r="B56" s="43">
        <v>234</v>
      </c>
      <c r="C56" s="10">
        <v>1</v>
      </c>
      <c r="D56" s="4">
        <v>5</v>
      </c>
      <c r="E56" s="4">
        <v>6</v>
      </c>
      <c r="F56" s="4">
        <v>6</v>
      </c>
      <c r="G56" s="4">
        <v>6</v>
      </c>
      <c r="H56" s="8">
        <f t="shared" si="1"/>
        <v>4.8</v>
      </c>
      <c r="I56" s="8">
        <v>2</v>
      </c>
      <c r="J56" s="66">
        <v>4</v>
      </c>
    </row>
    <row r="57" spans="1:11" ht="22" customHeight="1" x14ac:dyDescent="0.25">
      <c r="A57" s="72"/>
      <c r="B57" s="43">
        <v>267</v>
      </c>
      <c r="C57" s="10">
        <v>3</v>
      </c>
      <c r="D57" s="4">
        <v>6</v>
      </c>
      <c r="E57" s="4">
        <v>6</v>
      </c>
      <c r="F57" s="4">
        <v>6</v>
      </c>
      <c r="G57" s="4">
        <v>2</v>
      </c>
      <c r="H57" s="8">
        <f t="shared" si="1"/>
        <v>4.5999999999999996</v>
      </c>
      <c r="I57" s="8">
        <v>3</v>
      </c>
      <c r="J57" s="66">
        <v>4</v>
      </c>
    </row>
    <row r="58" spans="1:11" ht="22" customHeight="1" x14ac:dyDescent="0.25">
      <c r="A58" s="72"/>
      <c r="B58" s="43">
        <v>228</v>
      </c>
      <c r="C58" s="10">
        <v>4</v>
      </c>
      <c r="D58" s="4">
        <v>1</v>
      </c>
      <c r="E58" s="4">
        <v>0</v>
      </c>
      <c r="F58" s="4">
        <v>1</v>
      </c>
      <c r="G58" s="4">
        <v>1</v>
      </c>
      <c r="H58" s="8">
        <f t="shared" si="1"/>
        <v>1.4</v>
      </c>
      <c r="I58" s="8">
        <v>1</v>
      </c>
      <c r="J58" s="66">
        <v>1</v>
      </c>
    </row>
    <row r="59" spans="1:11" ht="22" customHeight="1" x14ac:dyDescent="0.25">
      <c r="A59" s="72"/>
      <c r="B59" s="43">
        <v>258</v>
      </c>
      <c r="C59" s="10">
        <v>0</v>
      </c>
      <c r="D59" s="4">
        <v>4</v>
      </c>
      <c r="E59" s="4">
        <v>6</v>
      </c>
      <c r="F59" s="4">
        <v>4</v>
      </c>
      <c r="G59" s="4">
        <v>2</v>
      </c>
      <c r="H59" s="8">
        <f t="shared" si="1"/>
        <v>3.2</v>
      </c>
      <c r="I59" s="8">
        <v>2</v>
      </c>
      <c r="J59" s="66">
        <v>3</v>
      </c>
    </row>
    <row r="60" spans="1:11" ht="22" customHeight="1" x14ac:dyDescent="0.25">
      <c r="A60" s="72"/>
      <c r="B60" s="43">
        <v>229</v>
      </c>
      <c r="C60" s="10">
        <v>0</v>
      </c>
      <c r="D60" s="4">
        <v>1</v>
      </c>
      <c r="E60" s="4">
        <v>4</v>
      </c>
      <c r="F60" s="4">
        <v>0</v>
      </c>
      <c r="G60" s="4">
        <v>1</v>
      </c>
      <c r="H60" s="8">
        <f t="shared" si="1"/>
        <v>1.2</v>
      </c>
      <c r="I60" s="8">
        <v>1</v>
      </c>
      <c r="J60" s="66">
        <v>1</v>
      </c>
    </row>
    <row r="61" spans="1:11" ht="22" customHeight="1" x14ac:dyDescent="0.25">
      <c r="A61" s="72"/>
      <c r="B61" s="27">
        <v>260</v>
      </c>
      <c r="C61" s="28">
        <v>0</v>
      </c>
      <c r="D61" s="29">
        <v>0</v>
      </c>
      <c r="E61" s="29">
        <v>6</v>
      </c>
      <c r="F61" s="29">
        <v>4</v>
      </c>
      <c r="G61" s="29">
        <v>1</v>
      </c>
      <c r="H61" s="30">
        <f t="shared" si="1"/>
        <v>2.2000000000000002</v>
      </c>
      <c r="I61" s="30">
        <v>1</v>
      </c>
      <c r="J61" s="67">
        <v>2</v>
      </c>
    </row>
    <row r="62" spans="1:11" ht="22" customHeight="1" x14ac:dyDescent="0.25">
      <c r="A62" s="72"/>
      <c r="B62" s="43" t="s">
        <v>9</v>
      </c>
      <c r="C62" s="13"/>
      <c r="D62" s="13"/>
      <c r="E62" s="13"/>
      <c r="F62" s="13"/>
      <c r="G62" s="13"/>
      <c r="H62" s="25">
        <f>AVERAGE(H52:H61)</f>
        <v>2.96</v>
      </c>
      <c r="I62" s="25">
        <f>AVERAGE(I52:I61)</f>
        <v>1.8</v>
      </c>
      <c r="J62" s="25">
        <f>AVERAGE(J52:J61)</f>
        <v>2.7</v>
      </c>
    </row>
    <row r="63" spans="1:11" ht="22" customHeight="1" thickBot="1" x14ac:dyDescent="0.3">
      <c r="A63" s="73"/>
      <c r="B63" s="19" t="s">
        <v>10</v>
      </c>
      <c r="C63" s="20"/>
      <c r="D63" s="20"/>
      <c r="E63" s="20"/>
      <c r="F63" s="20"/>
      <c r="G63" s="20"/>
      <c r="H63" s="26">
        <f>STDEV(H52:H61)/SQRT(COUNT(H52:H61))</f>
        <v>0.41397799190026735</v>
      </c>
      <c r="I63" s="26">
        <f>STDEV(I52:I61)/SQRT(COUNT(I52:I61))</f>
        <v>0.20000000000000004</v>
      </c>
      <c r="J63" s="26">
        <f>STDEV(J52:J61)/SQRT(COUNT(J52:J61))</f>
        <v>0.36666666666666653</v>
      </c>
    </row>
  </sheetData>
  <mergeCells count="9">
    <mergeCell ref="I3:J3"/>
    <mergeCell ref="A1:I1"/>
    <mergeCell ref="A52:A63"/>
    <mergeCell ref="A5:A16"/>
    <mergeCell ref="A17:A28"/>
    <mergeCell ref="A41:A51"/>
    <mergeCell ref="A29:A40"/>
    <mergeCell ref="C3:H3"/>
    <mergeCell ref="C2:I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Normal="70" zoomScalePageLayoutView="70" workbookViewId="0">
      <selection activeCell="E17" sqref="E17"/>
    </sheetView>
  </sheetViews>
  <sheetFormatPr baseColWidth="10" defaultColWidth="52" defaultRowHeight="16" x14ac:dyDescent="0.2"/>
  <cols>
    <col min="1" max="1" width="28.5" style="45" customWidth="1"/>
    <col min="2" max="2" width="18.33203125" style="51" customWidth="1"/>
    <col min="3" max="4" width="22.5" style="51" customWidth="1"/>
    <col min="5" max="5" width="13.5" style="51" customWidth="1"/>
    <col min="6" max="6" width="28.33203125" style="51" customWidth="1"/>
    <col min="7" max="7" width="19.6640625" style="51" customWidth="1"/>
    <col min="8" max="8" width="24.6640625" style="51" customWidth="1"/>
    <col min="9" max="9" width="16.83203125" style="51" customWidth="1"/>
    <col min="10" max="16384" width="52" style="51"/>
  </cols>
  <sheetData>
    <row r="1" spans="1:9" s="46" customFormat="1" x14ac:dyDescent="0.2">
      <c r="A1" s="84" t="s">
        <v>20</v>
      </c>
      <c r="B1" s="84"/>
      <c r="C1" s="84"/>
      <c r="D1" s="84"/>
      <c r="E1" s="84"/>
      <c r="F1" s="84"/>
      <c r="G1" s="84"/>
      <c r="H1" s="84"/>
    </row>
    <row r="2" spans="1:9" s="46" customFormat="1" ht="17" thickBot="1" x14ac:dyDescent="0.25">
      <c r="A2" s="85" t="s">
        <v>12</v>
      </c>
      <c r="B2" s="85"/>
      <c r="C2" s="85"/>
      <c r="D2" s="85"/>
      <c r="E2" s="47"/>
      <c r="F2" s="85" t="s">
        <v>10</v>
      </c>
      <c r="G2" s="85"/>
      <c r="H2" s="85"/>
      <c r="I2" s="85"/>
    </row>
    <row r="3" spans="1:9" s="32" customFormat="1" ht="16.5" customHeight="1" thickBot="1" x14ac:dyDescent="0.25">
      <c r="A3" s="44"/>
      <c r="B3" s="80" t="s">
        <v>6</v>
      </c>
      <c r="C3" s="81"/>
      <c r="D3" s="64" t="s">
        <v>22</v>
      </c>
      <c r="E3" s="31"/>
      <c r="F3" s="44"/>
      <c r="G3" s="82" t="s">
        <v>6</v>
      </c>
      <c r="H3" s="83"/>
      <c r="I3" s="53" t="s">
        <v>22</v>
      </c>
    </row>
    <row r="4" spans="1:9" s="49" customFormat="1" ht="71.25" customHeight="1" thickBot="1" x14ac:dyDescent="0.25">
      <c r="A4" s="36" t="s">
        <v>11</v>
      </c>
      <c r="B4" s="34" t="str">
        <f>'Individual animal data'!H4</f>
        <v>Ashcroft Average Score</v>
      </c>
      <c r="C4" s="53" t="str">
        <f>'Individual animal data'!I4</f>
        <v>Infiltrates/aggregates, lymphocytes and plasma cells</v>
      </c>
      <c r="D4" s="53" t="str">
        <f>'Individual animal data'!J4</f>
        <v>Increased Collagen (Fibrosis)</v>
      </c>
      <c r="E4" s="48"/>
      <c r="F4" s="33" t="s">
        <v>11</v>
      </c>
      <c r="G4" s="53" t="str">
        <f>'Individual animal data'!H4</f>
        <v>Ashcroft Average Score</v>
      </c>
      <c r="H4" s="62" t="str">
        <f>'Individual animal data'!I4</f>
        <v>Infiltrates/aggregates, lymphocytes and plasma cells</v>
      </c>
      <c r="I4" s="62" t="str">
        <f>'Individual animal data'!J4</f>
        <v>Increased Collagen (Fibrosis)</v>
      </c>
    </row>
    <row r="5" spans="1:9" ht="16" customHeight="1" x14ac:dyDescent="0.2">
      <c r="A5" s="57" t="s">
        <v>13</v>
      </c>
      <c r="B5" s="50">
        <f>'Individual animal data'!H15</f>
        <v>0.24000000000000005</v>
      </c>
      <c r="C5" s="54">
        <f>'Individual animal data'!I15</f>
        <v>0.2</v>
      </c>
      <c r="D5" s="54">
        <f>'Individual animal data'!J15</f>
        <v>0</v>
      </c>
      <c r="F5" s="57" t="s">
        <v>13</v>
      </c>
      <c r="G5" s="54">
        <f>'Individual animal data'!H16</f>
        <v>5.8118652580542302E-2</v>
      </c>
      <c r="H5" s="63">
        <f>'Individual animal data'!I16</f>
        <v>0.13333333333333333</v>
      </c>
      <c r="I5" s="63">
        <f>'Individual animal data'!J16</f>
        <v>0</v>
      </c>
    </row>
    <row r="6" spans="1:9" ht="15" customHeight="1" x14ac:dyDescent="0.2">
      <c r="A6" s="58" t="s">
        <v>14</v>
      </c>
      <c r="B6" s="50">
        <f>'Individual animal data'!H27</f>
        <v>3.9199999999999995</v>
      </c>
      <c r="C6" s="54">
        <f>'Individual animal data'!I27</f>
        <v>2.6</v>
      </c>
      <c r="D6" s="54">
        <f>'Individual animal data'!J27</f>
        <v>3.5</v>
      </c>
      <c r="F6" s="58" t="s">
        <v>14</v>
      </c>
      <c r="G6" s="54">
        <f>'Individual animal data'!H28</f>
        <v>0.23701851779508332</v>
      </c>
      <c r="H6" s="63">
        <f>'Individual animal data'!I28</f>
        <v>0.16329931618554538</v>
      </c>
      <c r="I6" s="63">
        <f>'Individual animal data'!J28</f>
        <v>0.30731814857642953</v>
      </c>
    </row>
    <row r="7" spans="1:9" ht="15" customHeight="1" x14ac:dyDescent="0.2">
      <c r="A7" s="58" t="s">
        <v>16</v>
      </c>
      <c r="B7" s="50">
        <f>'Individual animal data'!H39</f>
        <v>2.3000000000000003</v>
      </c>
      <c r="C7" s="54">
        <f>'Individual animal data'!I39</f>
        <v>1.5</v>
      </c>
      <c r="D7" s="54">
        <f>'Individual animal data'!J39</f>
        <v>1.8</v>
      </c>
      <c r="F7" s="58" t="s">
        <v>16</v>
      </c>
      <c r="G7" s="54">
        <f>'Individual animal data'!H40</f>
        <v>0.33233182881638701</v>
      </c>
      <c r="H7" s="63">
        <f>'Individual animal data'!I40</f>
        <v>0.26874192494328497</v>
      </c>
      <c r="I7" s="63">
        <f>'Individual animal data'!J40</f>
        <v>0.29059326290271154</v>
      </c>
    </row>
    <row r="8" spans="1:9" ht="15" customHeight="1" x14ac:dyDescent="0.2">
      <c r="A8" s="59" t="s">
        <v>18</v>
      </c>
      <c r="B8" s="50">
        <f>'Individual animal data'!H50</f>
        <v>2.7777777777777777</v>
      </c>
      <c r="C8" s="54">
        <f>'Individual animal data'!I50</f>
        <v>1.8888888888888888</v>
      </c>
      <c r="D8" s="54">
        <f>'Individual animal data'!J50</f>
        <v>2.4444444444444446</v>
      </c>
      <c r="F8" s="59" t="s">
        <v>18</v>
      </c>
      <c r="G8" s="54">
        <f>'Individual animal data'!H51</f>
        <v>0.3733399470313658</v>
      </c>
      <c r="H8" s="63">
        <f>'Individual animal data'!I51</f>
        <v>0.20030840419244375</v>
      </c>
      <c r="I8" s="63">
        <f>'Individual animal data'!J51</f>
        <v>0.37679611017362596</v>
      </c>
    </row>
    <row r="9" spans="1:9" ht="16" customHeight="1" thickBot="1" x14ac:dyDescent="0.25">
      <c r="A9" s="60" t="s">
        <v>19</v>
      </c>
      <c r="B9" s="55">
        <f>'Individual animal data'!H62</f>
        <v>2.96</v>
      </c>
      <c r="C9" s="61">
        <f>'Individual animal data'!I62</f>
        <v>1.8</v>
      </c>
      <c r="D9" s="61">
        <f>'Individual animal data'!J62</f>
        <v>2.7</v>
      </c>
      <c r="F9" s="60" t="s">
        <v>19</v>
      </c>
      <c r="G9" s="61">
        <f>'Individual animal data'!H63</f>
        <v>0.41397799190026735</v>
      </c>
      <c r="H9" s="56">
        <f>'Individual animal data'!I63</f>
        <v>0.20000000000000004</v>
      </c>
      <c r="I9" s="56">
        <f>'Individual animal data'!J63</f>
        <v>0.36666666666666653</v>
      </c>
    </row>
    <row r="10" spans="1:9" ht="16" customHeight="1" x14ac:dyDescent="0.2"/>
    <row r="11" spans="1:9" ht="15" customHeight="1" x14ac:dyDescent="0.2"/>
    <row r="12" spans="1:9" ht="15" customHeight="1" x14ac:dyDescent="0.2"/>
    <row r="13" spans="1:9" ht="15" customHeight="1" x14ac:dyDescent="0.2"/>
    <row r="14" spans="1:9" ht="15" customHeight="1" x14ac:dyDescent="0.2"/>
    <row r="15" spans="1:9" ht="16" customHeight="1" x14ac:dyDescent="0.2"/>
    <row r="16" spans="1:9" ht="16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6" customHeight="1" x14ac:dyDescent="0.2"/>
    <row r="22" ht="16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6" customHeight="1" x14ac:dyDescent="0.2"/>
    <row r="30" ht="16" customHeight="1" x14ac:dyDescent="0.2"/>
    <row r="31" ht="15" customHeight="1" x14ac:dyDescent="0.2"/>
    <row r="32" ht="15" customHeight="1" x14ac:dyDescent="0.2"/>
    <row r="33" ht="15" customHeight="1" x14ac:dyDescent="0.2"/>
    <row r="34" ht="16" customHeight="1" x14ac:dyDescent="0.2"/>
    <row r="35" ht="16" customHeight="1" x14ac:dyDescent="0.2"/>
    <row r="36" ht="15" customHeight="1" x14ac:dyDescent="0.2"/>
    <row r="37" ht="15" customHeight="1" x14ac:dyDescent="0.2"/>
    <row r="38" ht="15" customHeight="1" x14ac:dyDescent="0.2"/>
    <row r="39" ht="16" customHeight="1" x14ac:dyDescent="0.2"/>
    <row r="40" ht="16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7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6" customHeight="1" x14ac:dyDescent="0.2"/>
    <row r="66" ht="16" customHeight="1" x14ac:dyDescent="0.2"/>
    <row r="67" ht="17" customHeight="1" x14ac:dyDescent="0.2"/>
  </sheetData>
  <mergeCells count="5">
    <mergeCell ref="B3:C3"/>
    <mergeCell ref="G3:H3"/>
    <mergeCell ref="A1:H1"/>
    <mergeCell ref="F2:I2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animal data</vt:lpstr>
      <vt:lpstr>Group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Microsoft Office User</cp:lastModifiedBy>
  <dcterms:created xsi:type="dcterms:W3CDTF">2016-10-27T16:03:27Z</dcterms:created>
  <dcterms:modified xsi:type="dcterms:W3CDTF">2018-08-28T16:59:58Z</dcterms:modified>
</cp:coreProperties>
</file>