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mage Analysis Projects\Vettore\PC-2133-018\"/>
    </mc:Choice>
  </mc:AlternateContent>
  <xr:revisionPtr revIDLastSave="0" documentId="8_{41AF219B-70B9-4411-BC93-70856D6557F8}" xr6:coauthVersionLast="36" xr6:coauthVersionMax="36" xr10:uidLastSave="{00000000-0000-0000-0000-000000000000}"/>
  <bookViews>
    <workbookView xWindow="0" yWindow="0" windowWidth="28800" windowHeight="12225" tabRatio="892" xr2:uid="{3AEDBE15-5E86-4634-B4E2-D56F02D436F1}"/>
  </bookViews>
  <sheets>
    <sheet name="Table 1 aSMA" sheetId="2" r:id="rId1"/>
    <sheet name="Table 2 CD11b" sheetId="4" r:id="rId2"/>
    <sheet name="Table 3 Arg1" sheetId="5" r:id="rId3"/>
    <sheet name="Table 4 Iba1" sheetId="7" r:id="rId4"/>
    <sheet name="Table 5 MCP1" sheetId="9" r:id="rId5"/>
    <sheet name="aSMA Raw Data" sheetId="1" r:id="rId6"/>
    <sheet name="CD11b Raw Data" sheetId="3" r:id="rId7"/>
    <sheet name="Arg1 Raw Data" sheetId="6" r:id="rId8"/>
    <sheet name="Iba1 Raw Data" sheetId="8" r:id="rId9"/>
    <sheet name="MCP1 Raw Data" sheetId="10" r:id="rId10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0" i="7" l="1"/>
  <c r="C60" i="7"/>
  <c r="D59" i="7"/>
  <c r="C59" i="7"/>
  <c r="E58" i="7"/>
  <c r="B58" i="7" s="1"/>
  <c r="E57" i="7"/>
  <c r="B57" i="7" s="1"/>
  <c r="E56" i="7"/>
  <c r="B56" i="7" s="1"/>
  <c r="E55" i="7"/>
  <c r="B55" i="7" s="1"/>
  <c r="E54" i="7"/>
  <c r="B54" i="7" s="1"/>
  <c r="E53" i="7"/>
  <c r="B53" i="7" s="1"/>
  <c r="E52" i="7"/>
  <c r="B52" i="7" s="1"/>
  <c r="E51" i="7"/>
  <c r="B51" i="7" s="1"/>
  <c r="E50" i="7"/>
  <c r="B50" i="7" s="1"/>
  <c r="E49" i="7"/>
  <c r="B49" i="7" s="1"/>
  <c r="D48" i="7"/>
  <c r="D47" i="7"/>
  <c r="C47" i="7"/>
  <c r="E46" i="7"/>
  <c r="B46" i="7" s="1"/>
  <c r="E45" i="7"/>
  <c r="B45" i="7" s="1"/>
  <c r="E44" i="7"/>
  <c r="B44" i="7" s="1"/>
  <c r="E43" i="7"/>
  <c r="B43" i="7" s="1"/>
  <c r="E42" i="7"/>
  <c r="B42" i="7" s="1"/>
  <c r="E41" i="7"/>
  <c r="B41" i="7" s="1"/>
  <c r="E40" i="7"/>
  <c r="B40" i="7" s="1"/>
  <c r="E39" i="7"/>
  <c r="B39" i="7" s="1"/>
  <c r="E38" i="7"/>
  <c r="B38" i="7" s="1"/>
  <c r="D37" i="7"/>
  <c r="C37" i="7"/>
  <c r="D36" i="7"/>
  <c r="C36" i="7"/>
  <c r="E35" i="7"/>
  <c r="B35" i="7" s="1"/>
  <c r="E34" i="7"/>
  <c r="B34" i="7" s="1"/>
  <c r="E33" i="7"/>
  <c r="B33" i="7" s="1"/>
  <c r="E32" i="7"/>
  <c r="B32" i="7" s="1"/>
  <c r="E31" i="7"/>
  <c r="B31" i="7" s="1"/>
  <c r="E30" i="7"/>
  <c r="B30" i="7" s="1"/>
  <c r="E29" i="7"/>
  <c r="B29" i="7" s="1"/>
  <c r="E28" i="7"/>
  <c r="B28" i="7" s="1"/>
  <c r="E27" i="7"/>
  <c r="E26" i="7"/>
  <c r="B26" i="7" s="1"/>
  <c r="D25" i="7"/>
  <c r="C25" i="7"/>
  <c r="D24" i="7"/>
  <c r="C24" i="7"/>
  <c r="E23" i="7"/>
  <c r="B23" i="7" s="1"/>
  <c r="E22" i="7"/>
  <c r="B22" i="7" s="1"/>
  <c r="E21" i="7"/>
  <c r="B21" i="7" s="1"/>
  <c r="E20" i="7"/>
  <c r="B20" i="7" s="1"/>
  <c r="E19" i="7"/>
  <c r="B19" i="7" s="1"/>
  <c r="E18" i="7"/>
  <c r="B18" i="7" s="1"/>
  <c r="E17" i="7"/>
  <c r="B17" i="7" s="1"/>
  <c r="E16" i="7"/>
  <c r="B16" i="7" s="1"/>
  <c r="E15" i="7"/>
  <c r="B15" i="7" s="1"/>
  <c r="E14" i="7"/>
  <c r="B14" i="7" s="1"/>
  <c r="D13" i="7"/>
  <c r="C13" i="7"/>
  <c r="D12" i="7"/>
  <c r="C12" i="7"/>
  <c r="E11" i="7"/>
  <c r="B11" i="7" s="1"/>
  <c r="E10" i="7"/>
  <c r="B10" i="7" s="1"/>
  <c r="E9" i="7"/>
  <c r="B9" i="7" s="1"/>
  <c r="E8" i="7"/>
  <c r="B8" i="7" s="1"/>
  <c r="E7" i="7"/>
  <c r="B7" i="7"/>
  <c r="E6" i="7"/>
  <c r="B6" i="7" s="1"/>
  <c r="E5" i="7"/>
  <c r="B5" i="7" s="1"/>
  <c r="E4" i="7"/>
  <c r="E3" i="7"/>
  <c r="B3" i="7" s="1"/>
  <c r="E2" i="7"/>
  <c r="B2" i="7"/>
  <c r="D60" i="9"/>
  <c r="C60" i="9"/>
  <c r="D59" i="9"/>
  <c r="C59" i="9"/>
  <c r="B58" i="9"/>
  <c r="B57" i="9"/>
  <c r="B56" i="9"/>
  <c r="B55" i="9"/>
  <c r="B54" i="9"/>
  <c r="B53" i="9"/>
  <c r="B52" i="9"/>
  <c r="B51" i="9"/>
  <c r="B50" i="9"/>
  <c r="B49" i="9"/>
  <c r="D48" i="9"/>
  <c r="D47" i="9"/>
  <c r="C47" i="9"/>
  <c r="B46" i="9"/>
  <c r="B45" i="9"/>
  <c r="B44" i="9"/>
  <c r="B43" i="9"/>
  <c r="B42" i="9"/>
  <c r="B41" i="9"/>
  <c r="B40" i="9"/>
  <c r="B39" i="9"/>
  <c r="B38" i="9"/>
  <c r="D37" i="9"/>
  <c r="C37" i="9"/>
  <c r="C48" i="9" s="1"/>
  <c r="D36" i="9"/>
  <c r="C36" i="9"/>
  <c r="B35" i="9"/>
  <c r="B34" i="9"/>
  <c r="B33" i="9"/>
  <c r="B32" i="9"/>
  <c r="B31" i="9"/>
  <c r="B30" i="9"/>
  <c r="B29" i="9"/>
  <c r="B28" i="9"/>
  <c r="B27" i="9"/>
  <c r="B26" i="9"/>
  <c r="D25" i="9"/>
  <c r="C25" i="9"/>
  <c r="D24" i="9"/>
  <c r="C24" i="9"/>
  <c r="B23" i="9"/>
  <c r="B22" i="9"/>
  <c r="B21" i="9"/>
  <c r="B20" i="9"/>
  <c r="B19" i="9"/>
  <c r="B18" i="9"/>
  <c r="I6" i="9" s="1"/>
  <c r="B17" i="9"/>
  <c r="B16" i="9"/>
  <c r="B15" i="9"/>
  <c r="B14" i="9"/>
  <c r="D13" i="9"/>
  <c r="C13" i="9"/>
  <c r="D12" i="9"/>
  <c r="C12" i="9"/>
  <c r="B11" i="9"/>
  <c r="B10" i="9"/>
  <c r="B9" i="9"/>
  <c r="B8" i="9"/>
  <c r="B7" i="9"/>
  <c r="B6" i="9"/>
  <c r="B5" i="9"/>
  <c r="B4" i="9"/>
  <c r="B3" i="9"/>
  <c r="B2" i="9"/>
  <c r="B13" i="9" s="1"/>
  <c r="D60" i="5"/>
  <c r="C60" i="5"/>
  <c r="D59" i="5"/>
  <c r="C59" i="5"/>
  <c r="E58" i="5"/>
  <c r="B58" i="5" s="1"/>
  <c r="E57" i="5"/>
  <c r="B57" i="5" s="1"/>
  <c r="E56" i="5"/>
  <c r="B56" i="5" s="1"/>
  <c r="E55" i="5"/>
  <c r="B55" i="5" s="1"/>
  <c r="E54" i="5"/>
  <c r="B54" i="5" s="1"/>
  <c r="E53" i="5"/>
  <c r="B53" i="5" s="1"/>
  <c r="E52" i="5"/>
  <c r="B52" i="5" s="1"/>
  <c r="E51" i="5"/>
  <c r="B51" i="5" s="1"/>
  <c r="E50" i="5"/>
  <c r="B50" i="5" s="1"/>
  <c r="E49" i="5"/>
  <c r="D47" i="5"/>
  <c r="C47" i="5"/>
  <c r="E46" i="5"/>
  <c r="B46" i="5" s="1"/>
  <c r="E45" i="5"/>
  <c r="B45" i="5" s="1"/>
  <c r="E44" i="5"/>
  <c r="B44" i="5" s="1"/>
  <c r="E43" i="5"/>
  <c r="B43" i="5" s="1"/>
  <c r="E42" i="5"/>
  <c r="B42" i="5" s="1"/>
  <c r="E41" i="5"/>
  <c r="B41" i="5" s="1"/>
  <c r="E40" i="5"/>
  <c r="B40" i="5" s="1"/>
  <c r="E39" i="5"/>
  <c r="B39" i="5" s="1"/>
  <c r="E38" i="5"/>
  <c r="B38" i="5" s="1"/>
  <c r="D37" i="5"/>
  <c r="D48" i="5" s="1"/>
  <c r="C37" i="5"/>
  <c r="C48" i="5" s="1"/>
  <c r="D36" i="5"/>
  <c r="C36" i="5"/>
  <c r="E35" i="5"/>
  <c r="B35" i="5" s="1"/>
  <c r="E34" i="5"/>
  <c r="B34" i="5" s="1"/>
  <c r="E33" i="5"/>
  <c r="B33" i="5" s="1"/>
  <c r="E32" i="5"/>
  <c r="B32" i="5" s="1"/>
  <c r="E31" i="5"/>
  <c r="B31" i="5" s="1"/>
  <c r="E30" i="5"/>
  <c r="B30" i="5" s="1"/>
  <c r="E29" i="5"/>
  <c r="B29" i="5" s="1"/>
  <c r="E28" i="5"/>
  <c r="B28" i="5" s="1"/>
  <c r="E27" i="5"/>
  <c r="B27" i="5" s="1"/>
  <c r="E26" i="5"/>
  <c r="B26" i="5" s="1"/>
  <c r="D25" i="5"/>
  <c r="C25" i="5"/>
  <c r="D24" i="5"/>
  <c r="C24" i="5"/>
  <c r="E23" i="5"/>
  <c r="B23" i="5" s="1"/>
  <c r="E22" i="5"/>
  <c r="B22" i="5" s="1"/>
  <c r="E21" i="5"/>
  <c r="B21" i="5"/>
  <c r="E20" i="5"/>
  <c r="B20" i="5" s="1"/>
  <c r="E19" i="5"/>
  <c r="B19" i="5" s="1"/>
  <c r="E18" i="5"/>
  <c r="B18" i="5" s="1"/>
  <c r="E17" i="5"/>
  <c r="B17" i="5" s="1"/>
  <c r="E16" i="5"/>
  <c r="B16" i="5" s="1"/>
  <c r="E15" i="5"/>
  <c r="B15" i="5" s="1"/>
  <c r="E14" i="5"/>
  <c r="B14" i="5"/>
  <c r="D13" i="5"/>
  <c r="C13" i="5"/>
  <c r="D12" i="5"/>
  <c r="C12" i="5"/>
  <c r="E11" i="5"/>
  <c r="B11" i="5" s="1"/>
  <c r="E10" i="5"/>
  <c r="B10" i="5" s="1"/>
  <c r="E9" i="5"/>
  <c r="B9" i="5"/>
  <c r="E8" i="5"/>
  <c r="B8" i="5" s="1"/>
  <c r="E7" i="5"/>
  <c r="B7" i="5" s="1"/>
  <c r="E6" i="5"/>
  <c r="B6" i="5" s="1"/>
  <c r="E5" i="5"/>
  <c r="B5" i="5" s="1"/>
  <c r="E4" i="5"/>
  <c r="B4" i="5"/>
  <c r="E3" i="5"/>
  <c r="B3" i="5" s="1"/>
  <c r="E2" i="5"/>
  <c r="C48" i="7" l="1"/>
  <c r="E37" i="7"/>
  <c r="E59" i="7"/>
  <c r="E12" i="7"/>
  <c r="E47" i="7"/>
  <c r="E60" i="7"/>
  <c r="E13" i="7"/>
  <c r="E25" i="7"/>
  <c r="B47" i="7"/>
  <c r="B12" i="7"/>
  <c r="B24" i="7"/>
  <c r="B4" i="7"/>
  <c r="I5" i="7" s="1"/>
  <c r="I6" i="7"/>
  <c r="I8" i="7"/>
  <c r="B27" i="7"/>
  <c r="B36" i="7" s="1"/>
  <c r="B59" i="7"/>
  <c r="I9" i="7" s="1"/>
  <c r="B25" i="7"/>
  <c r="J6" i="7"/>
  <c r="J8" i="7"/>
  <c r="E24" i="7"/>
  <c r="E48" i="7"/>
  <c r="B60" i="7"/>
  <c r="E36" i="7"/>
  <c r="J5" i="7"/>
  <c r="B13" i="7"/>
  <c r="B60" i="9"/>
  <c r="B37" i="9"/>
  <c r="H7" i="9"/>
  <c r="B25" i="9"/>
  <c r="H6" i="9"/>
  <c r="I7" i="9"/>
  <c r="B47" i="9"/>
  <c r="B59" i="9"/>
  <c r="H9" i="9" s="1"/>
  <c r="H5" i="9"/>
  <c r="B12" i="9"/>
  <c r="B24" i="9"/>
  <c r="B36" i="9"/>
  <c r="B48" i="9" s="1"/>
  <c r="I5" i="9"/>
  <c r="H8" i="9"/>
  <c r="I8" i="9"/>
  <c r="E25" i="5"/>
  <c r="E60" i="5"/>
  <c r="B47" i="5"/>
  <c r="E47" i="5"/>
  <c r="E12" i="5"/>
  <c r="E36" i="5"/>
  <c r="E13" i="5"/>
  <c r="J6" i="5"/>
  <c r="I6" i="5"/>
  <c r="B37" i="5"/>
  <c r="J7" i="5"/>
  <c r="I8" i="5"/>
  <c r="J8" i="5"/>
  <c r="B48" i="5"/>
  <c r="B24" i="5"/>
  <c r="E37" i="5"/>
  <c r="B25" i="5"/>
  <c r="B36" i="5"/>
  <c r="E48" i="5"/>
  <c r="E59" i="5"/>
  <c r="E24" i="5"/>
  <c r="B2" i="5"/>
  <c r="I7" i="5"/>
  <c r="B49" i="5"/>
  <c r="D60" i="4"/>
  <c r="D59" i="4"/>
  <c r="D48" i="4"/>
  <c r="D47" i="4"/>
  <c r="D37" i="4"/>
  <c r="D36" i="4"/>
  <c r="D25" i="4"/>
  <c r="D24" i="4"/>
  <c r="D13" i="4"/>
  <c r="D12" i="4"/>
  <c r="E58" i="4"/>
  <c r="B58" i="4" s="1"/>
  <c r="E57" i="4"/>
  <c r="B57" i="4" s="1"/>
  <c r="E56" i="4"/>
  <c r="B56" i="4" s="1"/>
  <c r="E55" i="4"/>
  <c r="E54" i="4"/>
  <c r="E53" i="4"/>
  <c r="B53" i="4" s="1"/>
  <c r="E52" i="4"/>
  <c r="B52" i="4" s="1"/>
  <c r="E51" i="4"/>
  <c r="E50" i="4"/>
  <c r="B50" i="4" s="1"/>
  <c r="E49" i="4"/>
  <c r="B49" i="4" s="1"/>
  <c r="E46" i="4"/>
  <c r="B46" i="4" s="1"/>
  <c r="E45" i="4"/>
  <c r="B45" i="4" s="1"/>
  <c r="E44" i="4"/>
  <c r="B44" i="4" s="1"/>
  <c r="E43" i="4"/>
  <c r="B43" i="4" s="1"/>
  <c r="E42" i="4"/>
  <c r="B42" i="4" s="1"/>
  <c r="E41" i="4"/>
  <c r="B41" i="4" s="1"/>
  <c r="E40" i="4"/>
  <c r="B40" i="4" s="1"/>
  <c r="E39" i="4"/>
  <c r="E38" i="4"/>
  <c r="B38" i="4" s="1"/>
  <c r="E35" i="4"/>
  <c r="B35" i="4" s="1"/>
  <c r="E34" i="4"/>
  <c r="B34" i="4" s="1"/>
  <c r="E33" i="4"/>
  <c r="B33" i="4" s="1"/>
  <c r="E32" i="4"/>
  <c r="B32" i="4" s="1"/>
  <c r="E31" i="4"/>
  <c r="B31" i="4" s="1"/>
  <c r="E30" i="4"/>
  <c r="B30" i="4" s="1"/>
  <c r="E29" i="4"/>
  <c r="B29" i="4" s="1"/>
  <c r="E28" i="4"/>
  <c r="E27" i="4"/>
  <c r="B27" i="4" s="1"/>
  <c r="E26" i="4"/>
  <c r="B26" i="4" s="1"/>
  <c r="E23" i="4"/>
  <c r="B23" i="4" s="1"/>
  <c r="E22" i="4"/>
  <c r="B22" i="4" s="1"/>
  <c r="E21" i="4"/>
  <c r="B21" i="4" s="1"/>
  <c r="E20" i="4"/>
  <c r="B20" i="4" s="1"/>
  <c r="E19" i="4"/>
  <c r="B19" i="4" s="1"/>
  <c r="E18" i="4"/>
  <c r="B18" i="4" s="1"/>
  <c r="E17" i="4"/>
  <c r="B17" i="4" s="1"/>
  <c r="E16" i="4"/>
  <c r="B16" i="4" s="1"/>
  <c r="E15" i="4"/>
  <c r="B15" i="4" s="1"/>
  <c r="E14" i="4"/>
  <c r="B14" i="4" s="1"/>
  <c r="E11" i="4"/>
  <c r="B11" i="4" s="1"/>
  <c r="E10" i="4"/>
  <c r="E9" i="4"/>
  <c r="E8" i="4"/>
  <c r="E7" i="4"/>
  <c r="E6" i="4"/>
  <c r="B6" i="4" s="1"/>
  <c r="E5" i="4"/>
  <c r="B5" i="4" s="1"/>
  <c r="E4" i="4"/>
  <c r="B4" i="4" s="1"/>
  <c r="E3" i="4"/>
  <c r="B3" i="4" s="1"/>
  <c r="E2" i="4"/>
  <c r="B2" i="4" s="1"/>
  <c r="C60" i="4"/>
  <c r="C59" i="4"/>
  <c r="B55" i="4"/>
  <c r="B54" i="4"/>
  <c r="C47" i="4"/>
  <c r="C37" i="4"/>
  <c r="C48" i="4" s="1"/>
  <c r="C36" i="4"/>
  <c r="C25" i="4"/>
  <c r="C24" i="4"/>
  <c r="C13" i="4"/>
  <c r="C12" i="4"/>
  <c r="B10" i="4"/>
  <c r="B9" i="4"/>
  <c r="B8" i="4"/>
  <c r="B7" i="4"/>
  <c r="J9" i="7" l="1"/>
  <c r="I7" i="7"/>
  <c r="J7" i="7"/>
  <c r="B37" i="7"/>
  <c r="B48" i="7" s="1"/>
  <c r="I9" i="9"/>
  <c r="J5" i="5"/>
  <c r="B13" i="5"/>
  <c r="I5" i="5"/>
  <c r="B12" i="5"/>
  <c r="B60" i="5"/>
  <c r="B59" i="5"/>
  <c r="E60" i="4"/>
  <c r="B51" i="4"/>
  <c r="B60" i="4" s="1"/>
  <c r="E59" i="4"/>
  <c r="E48" i="4"/>
  <c r="E47" i="4"/>
  <c r="B39" i="4"/>
  <c r="J8" i="4" s="1"/>
  <c r="E24" i="4"/>
  <c r="E37" i="4"/>
  <c r="B28" i="4"/>
  <c r="B36" i="4" s="1"/>
  <c r="E36" i="4"/>
  <c r="E25" i="4"/>
  <c r="J6" i="4"/>
  <c r="B25" i="4"/>
  <c r="I6" i="4"/>
  <c r="B24" i="4"/>
  <c r="B13" i="4"/>
  <c r="E13" i="4"/>
  <c r="E12" i="4"/>
  <c r="I5" i="4"/>
  <c r="B12" i="4"/>
  <c r="J5" i="4"/>
  <c r="B40" i="2"/>
  <c r="J9" i="5" l="1"/>
  <c r="I9" i="5"/>
  <c r="B59" i="4"/>
  <c r="I8" i="4"/>
  <c r="B47" i="4"/>
  <c r="J7" i="4"/>
  <c r="I7" i="4"/>
  <c r="B37" i="4"/>
  <c r="B48" i="4" s="1"/>
  <c r="I9" i="4"/>
  <c r="J9" i="4"/>
  <c r="C3" i="1"/>
  <c r="C4" i="1"/>
  <c r="C5" i="1"/>
  <c r="C6" i="1"/>
  <c r="C7" i="1"/>
  <c r="C8" i="1"/>
  <c r="C9" i="1"/>
  <c r="C10" i="1"/>
  <c r="C11" i="1"/>
  <c r="C12" i="1"/>
  <c r="C13" i="1"/>
  <c r="C14" i="1"/>
  <c r="C3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D59" i="2"/>
  <c r="D60" i="2"/>
  <c r="C60" i="2"/>
  <c r="C59" i="2"/>
  <c r="D37" i="2"/>
  <c r="D48" i="2"/>
  <c r="D47" i="2"/>
  <c r="C47" i="2"/>
  <c r="C37" i="2"/>
  <c r="D36" i="2"/>
  <c r="C36" i="2"/>
  <c r="D25" i="2"/>
  <c r="D24" i="2"/>
  <c r="C25" i="2"/>
  <c r="C24" i="2"/>
  <c r="C12" i="2"/>
  <c r="D12" i="2"/>
  <c r="C13" i="2"/>
  <c r="D13" i="2"/>
  <c r="C48" i="2" l="1"/>
  <c r="B3" i="2"/>
  <c r="B4" i="2"/>
  <c r="B5" i="2"/>
  <c r="B6" i="2"/>
  <c r="B7" i="2"/>
  <c r="B8" i="2"/>
  <c r="B9" i="2"/>
  <c r="B10" i="2"/>
  <c r="B11" i="2"/>
  <c r="B14" i="2"/>
  <c r="B15" i="2"/>
  <c r="B16" i="2"/>
  <c r="B17" i="2"/>
  <c r="B18" i="2"/>
  <c r="B19" i="2"/>
  <c r="B20" i="2"/>
  <c r="B21" i="2"/>
  <c r="B22" i="2"/>
  <c r="B23" i="2"/>
  <c r="B26" i="2"/>
  <c r="B27" i="2"/>
  <c r="B28" i="2"/>
  <c r="B29" i="2"/>
  <c r="B30" i="2"/>
  <c r="B31" i="2"/>
  <c r="B32" i="2"/>
  <c r="B33" i="2"/>
  <c r="B34" i="2"/>
  <c r="B35" i="2"/>
  <c r="B38" i="2"/>
  <c r="B39" i="2"/>
  <c r="B41" i="2"/>
  <c r="B42" i="2"/>
  <c r="B43" i="2"/>
  <c r="B44" i="2"/>
  <c r="B45" i="2"/>
  <c r="B46" i="2"/>
  <c r="B49" i="2"/>
  <c r="B50" i="2"/>
  <c r="B51" i="2"/>
  <c r="B52" i="2"/>
  <c r="B53" i="2"/>
  <c r="B54" i="2"/>
  <c r="B55" i="2"/>
  <c r="B56" i="2"/>
  <c r="B57" i="2"/>
  <c r="B58" i="2"/>
  <c r="B2" i="2"/>
  <c r="B59" i="2" l="1"/>
  <c r="B60" i="2"/>
  <c r="I9" i="2" s="1"/>
  <c r="B47" i="2"/>
  <c r="I8" i="2"/>
  <c r="H8" i="2"/>
  <c r="B37" i="2"/>
  <c r="B36" i="2"/>
  <c r="I7" i="2"/>
  <c r="H7" i="2"/>
  <c r="B25" i="2"/>
  <c r="B24" i="2"/>
  <c r="H6" i="2"/>
  <c r="I6" i="2"/>
  <c r="B12" i="2"/>
  <c r="B13" i="2"/>
  <c r="H5" i="2"/>
  <c r="I5" i="2"/>
  <c r="H9" i="2" l="1"/>
  <c r="B48" i="2"/>
</calcChain>
</file>

<file path=xl/sharedStrings.xml><?xml version="1.0" encoding="utf-8"?>
<sst xmlns="http://schemas.openxmlformats.org/spreadsheetml/2006/main" count="1634" uniqueCount="592">
  <si>
    <t>Study Unit</t>
  </si>
  <si>
    <t>Measurement</t>
  </si>
  <si>
    <t>aSMA Percent</t>
  </si>
  <si>
    <t>aSMA Area</t>
  </si>
  <si>
    <t>Total Area</t>
  </si>
  <si>
    <t>Protocol Name</t>
  </si>
  <si>
    <t>LayerData</t>
  </si>
  <si>
    <t>Image</t>
  </si>
  <si>
    <t>Details</t>
  </si>
  <si>
    <t>StudyUnitID</t>
  </si>
  <si>
    <t>MeasurementID</t>
  </si>
  <si>
    <t>MeasurementDetailID</t>
  </si>
  <si>
    <t>aSMA</t>
  </si>
  <si>
    <t>PC-2133-018 Ms Lung Grp 1 An 201 aSMA</t>
  </si>
  <si>
    <t>aSMA\Vettore aSMA Positivity 04-10-18,00</t>
  </si>
  <si>
    <t>LayerData.mld</t>
  </si>
  <si>
    <t>H:\Vettore Bio\PC-2133-018\aSMA\PC-2133-018 Ms Lung Grp 1 An 201 aSMA.svs</t>
  </si>
  <si>
    <t>PC-2133-018 Ms Lung Grp 1 An 202 aSMA</t>
  </si>
  <si>
    <t>H:\Vettore Bio\PC-2133-018\aSMA\PC-2133-018 Ms Lung Grp 1 An 202 aSMA.svs</t>
  </si>
  <si>
    <t>PC-2133-018 Ms Lung Grp 1 An 203 aSMA</t>
  </si>
  <si>
    <t>H:\Vettore Bio\PC-2133-018\aSMA\PC-2133-018 Ms Lung Grp 1 An 203 aSMA.svs</t>
  </si>
  <si>
    <t>PC-2133-018 Ms Lung Grp 1 An 204 aSMA</t>
  </si>
  <si>
    <t>H:\Vettore Bio\PC-2133-018\aSMA\PC-2133-018 Ms Lung Grp 1 An 204 aSMA.svs</t>
  </si>
  <si>
    <t>PC-2133-018 Ms Lung Grp 1 An 205 aSMA</t>
  </si>
  <si>
    <t>H:\Vettore Bio\PC-2133-018\aSMA\PC-2133-018 Ms Lung Grp 1 An 205 aSMA.svs</t>
  </si>
  <si>
    <t>PC-2133-018 Ms Lung Grp 1 An 206 aSMA</t>
  </si>
  <si>
    <t>H:\Vettore Bio\PC-2133-018\aSMA\PC-2133-018 Ms Lung Grp 1 An 206 aSMA.svs</t>
  </si>
  <si>
    <t>PC-2133-018 Ms Lung Grp 1 An 207 aSMA</t>
  </si>
  <si>
    <t>H:\Vettore Bio\PC-2133-018\aSMA\PC-2133-018 Ms Lung Grp 1 An 207 aSMA.svs</t>
  </si>
  <si>
    <t>PC-2133-018 Ms Lung Grp 1 An 208 aSMA</t>
  </si>
  <si>
    <t>H:\Vettore Bio\PC-2133-018\aSMA\PC-2133-018 Ms Lung Grp 1 An 208 aSMA.svs</t>
  </si>
  <si>
    <t>PC-2133-018 Ms Lung Grp 1 An 209 aSMA</t>
  </si>
  <si>
    <t>H:\Vettore Bio\PC-2133-018\aSMA\PC-2133-018 Ms Lung Grp 1 An 209 aSMA.svs</t>
  </si>
  <si>
    <t>PC-2133-018 Ms Lung Grp 1 An 210 aSMA</t>
  </si>
  <si>
    <t>H:\Vettore Bio\PC-2133-018\aSMA\PC-2133-018 Ms Lung Grp 1 An 210 aSMA.svs</t>
  </si>
  <si>
    <t>PC-2133-018 Ms Lung Grp 2 An 216 aSMA</t>
  </si>
  <si>
    <t>H:\Vettore Bio\PC-2133-018\aSMA\PC-2133-018 Ms Lung Grp 2 An 216 aSMA.svs</t>
  </si>
  <si>
    <t>PC-2133-018 Ms Lung Grp 2 An 220 aSMA</t>
  </si>
  <si>
    <t>H:\Vettore Bio\PC-2133-018\aSMA\PC-2133-018 Ms Lung Grp 2 An 220 aSMA.svs</t>
  </si>
  <si>
    <t>PC-2133-018 Ms Lung Grp 2 An 223 aSMA</t>
  </si>
  <si>
    <t>H:\Vettore Bio\PC-2133-018\aSMA\PC-2133-018 Ms Lung Grp 2 An 223 aSMA.svs</t>
  </si>
  <si>
    <t>H:\Vettore Bio\PC-2133-018\aSMA\PC-2133-018 Ms Lung Grp 2 An 232 aSMA.svs</t>
  </si>
  <si>
    <t>PC-2133-018 Ms Lung Grp 2 An 235 aSMA</t>
  </si>
  <si>
    <t>H:\Vettore Bio\PC-2133-018\aSMA\PC-2133-018 Ms Lung Grp 2 An 235 aSMA.svs</t>
  </si>
  <si>
    <t>PC-2133-018 Ms Lung Grp 2 An 245 aSMA</t>
  </si>
  <si>
    <t>H:\Vettore Bio\PC-2133-018\aSMA\PC-2133-018 Ms Lung Grp 2 An 245 aSMA.svs</t>
  </si>
  <si>
    <t>PC-2133-018 Ms Lung Grp 2 An 246 aSMA</t>
  </si>
  <si>
    <t>H:\Vettore Bio\PC-2133-018\aSMA\PC-2133-018 Ms Lung Grp 2 An 246 aSMA.svs</t>
  </si>
  <si>
    <t>PC-2133-018 Ms Lung Grp 2 An 247 aSMA</t>
  </si>
  <si>
    <t>H:\Vettore Bio\PC-2133-018\aSMA\PC-2133-018 Ms Lung Grp 2 An 247 aSMA.svs</t>
  </si>
  <si>
    <t>PC-2133-018 Ms Lung Grp 2 An 253 aSMA</t>
  </si>
  <si>
    <t>H:\Vettore Bio\PC-2133-018\aSMA\PC-2133-018 Ms Lung Grp 2 An 253 aSMA.svs</t>
  </si>
  <si>
    <t>PC-2133-018 Ms Lung Grp 2 An 256 aSMA</t>
  </si>
  <si>
    <t>H:\Vettore Bio\PC-2133-018\aSMA\PC-2133-018 Ms Lung Grp 2 An 256 aSMA.svs</t>
  </si>
  <si>
    <t>PC-2133-018 Ms Lung Grp 2 An 259 aSMA</t>
  </si>
  <si>
    <t>H:\Vettore Bio\PC-2133-018\aSMA\PC-2133-018 Ms Lung Grp 2 An 259 aSMA.svs</t>
  </si>
  <si>
    <t>PC-2133-018 Ms Lung Grp 3 An 2100 aSMA</t>
  </si>
  <si>
    <t>H:\Vettore Bio\PC-2133-018\aSMA\PC-2133-018 Ms Lung Grp 3 An 2100 aSMA.svs</t>
  </si>
  <si>
    <t>PC-2133-018 Ms Lung Grp 3 An 218 aSMA</t>
  </si>
  <si>
    <t>H:\Vettore Bio\PC-2133-018\aSMA\PC-2133-018 Ms Lung Grp 3 An 218 aSMA.svs</t>
  </si>
  <si>
    <t>PC-2133-018 Ms Lung Grp 3 An 226 aSMA</t>
  </si>
  <si>
    <t>H:\Vettore Bio\PC-2133-018\aSMA\PC-2133-018 Ms Lung Grp 3 An 226 aSMA.svs</t>
  </si>
  <si>
    <t>PC-2133-018 Ms Lung Grp 3 An 231 aSMA</t>
  </si>
  <si>
    <t>H:\Vettore Bio\PC-2133-018\aSMA\PC-2133-018 Ms Lung Grp 3 An 231 aSMA.svs</t>
  </si>
  <si>
    <t>PC-2133-018 Ms Lung Grp 3 An 239 aSMA</t>
  </si>
  <si>
    <t>H:\Vettore Bio\PC-2133-018\aSMA\PC-2133-018 Ms Lung Grp 3 An 239 aSMA.svs</t>
  </si>
  <si>
    <t>PC-2133-018 Ms Lung Grp 3 An 248 aSMA</t>
  </si>
  <si>
    <t>H:\Vettore Bio\PC-2133-018\aSMA\PC-2133-018 Ms Lung Grp 3 An 248 aSMA.svs</t>
  </si>
  <si>
    <t>PC-2133-018 Ms Lung Grp 3 An 251 aSMA</t>
  </si>
  <si>
    <t>H:\Vettore Bio\PC-2133-018\aSMA\PC-2133-018 Ms Lung Grp 3 An 251 aSMA.svs</t>
  </si>
  <si>
    <t>PC-2133-018 Ms Lung Grp 3 An 252 aSMA</t>
  </si>
  <si>
    <t>H:\Vettore Bio\PC-2133-018\aSMA\PC-2133-018 Ms Lung Grp 3 An 252 aSMA.svs</t>
  </si>
  <si>
    <t>PC-2133-018 Ms Lung Grp 3 An 254 aSMA</t>
  </si>
  <si>
    <t>H:\Vettore Bio\PC-2133-018\aSMA\PC-2133-018 Ms Lung Grp 3 An 254 aSMA.svs</t>
  </si>
  <si>
    <t>PC-2133-018 Ms Lung Grp 3 An 270 aSMA</t>
  </si>
  <si>
    <t>H:\Vettore Bio\PC-2133-018\aSMA\PC-2133-018 Ms Lung Grp 3 An 270 aSMA.svs</t>
  </si>
  <si>
    <t>PC-2133-018 Ms Lung Grp 4 An 211 aSMA</t>
  </si>
  <si>
    <t>H:\Vettore Bio\PC-2133-018\aSMA\PC-2133-018 Ms Lung Grp 4 An 211 aSMA.svs</t>
  </si>
  <si>
    <t>PC-2133-018 Ms Lung Grp 4 An 227 aSMA</t>
  </si>
  <si>
    <t>H:\Vettore Bio\PC-2133-018\aSMA\PC-2133-018 Ms Lung Grp 4 An 227 aSMA.svs</t>
  </si>
  <si>
    <t>PC-2133-018 Ms Lung Grp 4 An 238 aSMA</t>
  </si>
  <si>
    <t>H:\Vettore Bio\PC-2133-018\aSMA\PC-2133-018 Ms Lung Grp 4 An 238 aSMA.svs</t>
  </si>
  <si>
    <t>PC-2133-018 Ms Lung Grp 4 An 244 aSMA</t>
  </si>
  <si>
    <t>H:\Vettore Bio\PC-2133-018\aSMA\PC-2133-018 Ms Lung Grp 4 An 244 aSMA.svs</t>
  </si>
  <si>
    <t>PC-2133-018 Ms Lung Grp 4 An 249 aSMA</t>
  </si>
  <si>
    <t>H:\Vettore Bio\PC-2133-018\aSMA\PC-2133-018 Ms Lung Grp 4 An 249 aSMA.svs</t>
  </si>
  <si>
    <t>PC-2133-018 Ms Lung Grp 4 An 250 aSMA</t>
  </si>
  <si>
    <t>H:\Vettore Bio\PC-2133-018\aSMA\PC-2133-018 Ms Lung Grp 4 An 250 aSMA.svs</t>
  </si>
  <si>
    <t>PC-2133-018 Ms Lung Grp 4 An 255 aSMA</t>
  </si>
  <si>
    <t>H:\Vettore Bio\PC-2133-018\aSMA\PC-2133-018 Ms Lung Grp 4 An 255 aSMA.svs</t>
  </si>
  <si>
    <t>PC-2133-018 Ms Lung Grp 4 An 257 aSMA</t>
  </si>
  <si>
    <t>H:\Vettore Bio\PC-2133-018\aSMA\PC-2133-018 Ms Lung Grp 4 An 257 aSMA.svs</t>
  </si>
  <si>
    <t>PC-2133-018 Ms Lung Grp 5 An 224 aSMA</t>
  </si>
  <si>
    <t>H:\Vettore Bio\PC-2133-018\aSMA\PC-2133-018 Ms Lung Grp 5 An 224 aSMA.svs</t>
  </si>
  <si>
    <t>PC-2133-018 Ms Lung Grp 5 An 228 aSMA</t>
  </si>
  <si>
    <t>H:\Vettore Bio\PC-2133-018\aSMA\PC-2133-018 Ms Lung Grp 5 An 228 aSMA.svs</t>
  </si>
  <si>
    <t>PC-2133-018 Ms Lung Grp 5 An 229 aSMA</t>
  </si>
  <si>
    <t>H:\Vettore Bio\PC-2133-018\aSMA\PC-2133-018 Ms Lung Grp 5 An 229 aSMA.svs</t>
  </si>
  <si>
    <t>PC-2133-018 Ms Lung Grp 5 An 234 aSMA</t>
  </si>
  <si>
    <t>H:\Vettore Bio\PC-2133-018\aSMA\PC-2133-018 Ms Lung Grp 5 An 234 aSMA.svs</t>
  </si>
  <si>
    <t>PC-2133-018 Ms Lung Grp 5 An 236 aSMA</t>
  </si>
  <si>
    <t>H:\Vettore Bio\PC-2133-018\aSMA\PC-2133-018 Ms Lung Grp 5 An 236 aSMA.svs</t>
  </si>
  <si>
    <t>PC-2133-018 Ms Lung Grp 5 An 258 aSMA</t>
  </si>
  <si>
    <t>H:\Vettore Bio\PC-2133-018\aSMA\PC-2133-018 Ms Lung Grp 5 An 258 aSMA.svs</t>
  </si>
  <si>
    <t>PC-2133-018 Ms Lung Grp 5 An 260 aSMA</t>
  </si>
  <si>
    <t>H:\Vettore Bio\PC-2133-018\aSMA\PC-2133-018 Ms Lung Grp 5 An 260 aSMA.svs</t>
  </si>
  <si>
    <t>PC-2133-018 Ms Lung Grp 5 An 261 aSMA</t>
  </si>
  <si>
    <t>H:\Vettore Bio\PC-2133-018\aSMA\PC-2133-018 Ms Lung Grp 5 An 261 aSMA.svs</t>
  </si>
  <si>
    <t>PC-2133-018 Ms Lung Grp 5 An 265 aSMA</t>
  </si>
  <si>
    <t>H:\Vettore Bio\PC-2133-018\aSMA\PC-2133-018 Ms Lung Grp 5 An 265 aSMA.svs</t>
  </si>
  <si>
    <t>PC-2133-018 Ms Lung Grp 5 An 267 aSMA</t>
  </si>
  <si>
    <t>H:\Vettore Bio\PC-2133-018\aSMA\PC-2133-018 Ms Lung Grp 5 An 267 aSMA.svs</t>
  </si>
  <si>
    <t>Grp 1 An 201</t>
  </si>
  <si>
    <t>Grp 1 An 202</t>
  </si>
  <si>
    <t>Grp 1 An 203</t>
  </si>
  <si>
    <t>Grp 1 An 204</t>
  </si>
  <si>
    <t>Grp 1 An 205</t>
  </si>
  <si>
    <t>Grp 1 An 206</t>
  </si>
  <si>
    <t>Grp 1 An 207</t>
  </si>
  <si>
    <t>Grp 1 An 208</t>
  </si>
  <si>
    <t>Grp 1 An 209</t>
  </si>
  <si>
    <t>Grp 1 An 210</t>
  </si>
  <si>
    <t>Grp 2 An 216</t>
  </si>
  <si>
    <t>Grp 2 An 220</t>
  </si>
  <si>
    <t>Grp 2 An 223</t>
  </si>
  <si>
    <t>Grp 2 An 235</t>
  </si>
  <si>
    <t>Grp 2 An 245</t>
  </si>
  <si>
    <t>Grp 2 An 246</t>
  </si>
  <si>
    <t>Grp 2 An 247</t>
  </si>
  <si>
    <t>Grp 2 An 253</t>
  </si>
  <si>
    <t>Grp 2 An 256</t>
  </si>
  <si>
    <t>Grp 2 An 259</t>
  </si>
  <si>
    <t>Grp 3 An 2100</t>
  </si>
  <si>
    <t>Grp 3 An 218</t>
  </si>
  <si>
    <t>Grp 3 An 226</t>
  </si>
  <si>
    <t>Grp 3 An 231</t>
  </si>
  <si>
    <t>Grp 3 An 239</t>
  </si>
  <si>
    <t>Grp 3 An 248</t>
  </si>
  <si>
    <t>Grp 3 An 251</t>
  </si>
  <si>
    <t>Grp 3 An 252</t>
  </si>
  <si>
    <t>Grp 3 An 254</t>
  </si>
  <si>
    <t>Grp 3 An 270</t>
  </si>
  <si>
    <t>Grp 4 An 211</t>
  </si>
  <si>
    <t>Grp 4 An 227</t>
  </si>
  <si>
    <t>Grp 4 An 238</t>
  </si>
  <si>
    <t>Grp 4 An 244</t>
  </si>
  <si>
    <t>Grp 4 An 249</t>
  </si>
  <si>
    <t>Grp 4 An 250</t>
  </si>
  <si>
    <t>Grp 4 An 255</t>
  </si>
  <si>
    <t>Grp 4 An 257</t>
  </si>
  <si>
    <t>Grp 5 An 224</t>
  </si>
  <si>
    <t>Grp 5 An 228</t>
  </si>
  <si>
    <t>Grp 5 An 229</t>
  </si>
  <si>
    <t>Grp 5 An 234</t>
  </si>
  <si>
    <t>Grp 5 An 236</t>
  </si>
  <si>
    <t>Grp 5 An 258</t>
  </si>
  <si>
    <t>Grp 5 An 260</t>
  </si>
  <si>
    <t>Grp 5 An 261</t>
  </si>
  <si>
    <t>Grp 5 An 265</t>
  </si>
  <si>
    <t>Grp 5 An 267</t>
  </si>
  <si>
    <t>Sample ID</t>
  </si>
  <si>
    <t>Mean</t>
  </si>
  <si>
    <t>Grp1</t>
  </si>
  <si>
    <t>Grp2</t>
  </si>
  <si>
    <t>Grp3</t>
  </si>
  <si>
    <t>Grp4</t>
  </si>
  <si>
    <t>Grp5</t>
  </si>
  <si>
    <t>Std Error</t>
  </si>
  <si>
    <t>SE</t>
  </si>
  <si>
    <t>aSMA Percent (%)</t>
  </si>
  <si>
    <r>
      <t>Total Area (µm</t>
    </r>
    <r>
      <rPr>
        <b/>
        <vertAlign val="super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)</t>
    </r>
  </si>
  <si>
    <t>Grp 4 An 232</t>
  </si>
  <si>
    <t>PC-2133-018 Ms Lung Grp 4 An 232 aSMA</t>
  </si>
  <si>
    <t>CD11b Percent (%)</t>
  </si>
  <si>
    <t>CD11b Positive (#)</t>
  </si>
  <si>
    <t>CD11b Negative (#)</t>
  </si>
  <si>
    <t>Total Cells (#)</t>
  </si>
  <si>
    <t>CD11b Positive</t>
  </si>
  <si>
    <t>Negative Cells</t>
  </si>
  <si>
    <t>CD11b</t>
  </si>
  <si>
    <t>PC-2133-018 Grp1 Ms201 - Lung CD11b</t>
  </si>
  <si>
    <t>CD11b\Vettore CD11b Positive Counts 00</t>
  </si>
  <si>
    <t>H:\Vettore Bio\PC-2133-018\CD11b\PC-2133-018 Grp1 Ms201 - Lung CD11b.svs</t>
  </si>
  <si>
    <t>PC-2133-018 Grp1 Ms202 - Lung CD11b</t>
  </si>
  <si>
    <t>H:\Vettore Bio\PC-2133-018\CD11b\PC-2133-018 Grp1 Ms202 - Lung CD11b.svs</t>
  </si>
  <si>
    <t>PC-2133-018 Grp1 Ms203 - Lung CD11b</t>
  </si>
  <si>
    <t>H:\Vettore Bio\PC-2133-018\CD11b\PC-2133-018 Grp1 Ms203 - Lung CD11b.svs</t>
  </si>
  <si>
    <t>PC-2133-018 Grp1 Ms204 - Lung CD11b</t>
  </si>
  <si>
    <t>H:\Vettore Bio\PC-2133-018\CD11b\PC-2133-018 Grp1 Ms204 - Lung CD11b.svs</t>
  </si>
  <si>
    <t>PC-2133-018 Grp1 Ms205 - Lung CD11b</t>
  </si>
  <si>
    <t>H:\Vettore Bio\PC-2133-018\CD11b\PC-2133-018 Grp1 Ms205 - Lung CD11b.svs</t>
  </si>
  <si>
    <t>PC-2133-018 Grp1 Ms206 - Lung CD11b</t>
  </si>
  <si>
    <t>H:\Vettore Bio\PC-2133-018\CD11b\PC-2133-018 Grp1 Ms206 - Lung CD11b.svs</t>
  </si>
  <si>
    <t>PC-2133-018 Grp1 Ms207 - Lung CD11b</t>
  </si>
  <si>
    <t>H:\Vettore Bio\PC-2133-018\CD11b\PC-2133-018 Grp1 Ms207 - Lung CD11b.svs</t>
  </si>
  <si>
    <t>PC-2133-018 Grp1 Ms208 - Lung CD11b</t>
  </si>
  <si>
    <t>H:\Vettore Bio\PC-2133-018\CD11b\PC-2133-018 Grp1 Ms208 - Lung CD11b.svs</t>
  </si>
  <si>
    <t>PC-2133-018 Grp1 Ms209 - Lung CD11b</t>
  </si>
  <si>
    <t>H:\Vettore Bio\PC-2133-018\CD11b\PC-2133-018 Grp1 Ms209 - Lung CD11b.svs</t>
  </si>
  <si>
    <t>PC-2133-018 Grp1 Ms210 - Lung CD11b</t>
  </si>
  <si>
    <t>H:\Vettore Bio\PC-2133-018\CD11b\PC-2133-018 Grp1 Ms210 - Lung CD11b.svs</t>
  </si>
  <si>
    <t>PC-2133-018 Grp2 Ms216 - Lung CD11b</t>
  </si>
  <si>
    <t>H:\Vettore Bio\PC-2133-018\CD11b\PC-2133-018 Grp2 Ms216 - Lung CD11b.svs</t>
  </si>
  <si>
    <t>PC-2133-018 Grp2 Ms220 - Lung CD11b</t>
  </si>
  <si>
    <t>H:\Vettore Bio\PC-2133-018\CD11b\PC-2133-018 Grp2 Ms220 - Lung CD11b.svs</t>
  </si>
  <si>
    <t>PC-2133-018 Grp2 Ms223 - Lung CD11b</t>
  </si>
  <si>
    <t>H:\Vettore Bio\PC-2133-018\CD11b\PC-2133-018 Grp2 Ms223 - Lung CD11b.svs</t>
  </si>
  <si>
    <t>PC-2133-018 Grp2 Ms235 - Lung CD11b</t>
  </si>
  <si>
    <t>H:\Vettore Bio\PC-2133-018\CD11b\PC-2133-018 Grp2 Ms235 - Lung CD11b.svs</t>
  </si>
  <si>
    <t>PC-2133-018 Grp2 Ms245 - Lung CD11b</t>
  </si>
  <si>
    <t>H:\Vettore Bio\PC-2133-018\CD11b\PC-2133-018 Grp2 Ms245 - Lung CD11b.svs</t>
  </si>
  <si>
    <t>PC-2133-018 Grp2 Ms246 - Lung CD11b</t>
  </si>
  <si>
    <t>H:\Vettore Bio\PC-2133-018\CD11b\PC-2133-018 Grp2 Ms246 - Lung CD11b.svs</t>
  </si>
  <si>
    <t>PC-2133-018 Grp2 Ms247 - Lung CD11b</t>
  </si>
  <si>
    <t>H:\Vettore Bio\PC-2133-018\CD11b\PC-2133-018 Grp2 Ms247 - Lung CD11b.svs</t>
  </si>
  <si>
    <t>PC-2133-018 Grp2 Ms253 - Lung CD11b</t>
  </si>
  <si>
    <t>H:\Vettore Bio\PC-2133-018\CD11b\PC-2133-018 Grp2 Ms253 - Lung CD11b.svs</t>
  </si>
  <si>
    <t>PC-2133-018 Grp2 Ms256 - Lung CD11b</t>
  </si>
  <si>
    <t>H:\Vettore Bio\PC-2133-018\CD11b\PC-2133-018 Grp2 Ms256 - Lung CD11b.svs</t>
  </si>
  <si>
    <t>PC-2133-018 Grp2 Ms259 - Lung CD11b</t>
  </si>
  <si>
    <t>H:\Vettore Bio\PC-2133-018\CD11b\PC-2133-018 Grp2 Ms259 - Lung CD11b.svs</t>
  </si>
  <si>
    <t>PC-2133-018 Grp3 Ms2100 - Lung CD11b</t>
  </si>
  <si>
    <t>H:\Vettore Bio\PC-2133-018\CD11b\PC-2133-018 Grp3 Ms2100 - Lung CD11b.svs</t>
  </si>
  <si>
    <t>PC-2133-018 Grp3 Ms218 - Lung CD11b</t>
  </si>
  <si>
    <t>H:\Vettore Bio\PC-2133-018\CD11b\PC-2133-018 Grp3 Ms218 - Lung CD11b.svs</t>
  </si>
  <si>
    <t>PC-2133-018 Grp3 Ms226 - Lung CD11b</t>
  </si>
  <si>
    <t>H:\Vettore Bio\PC-2133-018\CD11b\PC-2133-018 Grp3 Ms226 - Lung CD11b.svs</t>
  </si>
  <si>
    <t>PC-2133-018 Grp3 Ms231 - Lung CD11b</t>
  </si>
  <si>
    <t>H:\Vettore Bio\PC-2133-018\CD11b\PC-2133-018 Grp3 Ms231 - Lung CD11b.svs</t>
  </si>
  <si>
    <t>PC-2133-018 Grp3 Ms239 - Lung CD11b</t>
  </si>
  <si>
    <t>H:\Vettore Bio\PC-2133-018\CD11b\PC-2133-018 Grp3 Ms239 - Lung CD11b.svs</t>
  </si>
  <si>
    <t>PC-2133-018 Grp3 Ms248 - Lung CD11b</t>
  </si>
  <si>
    <t>H:\Vettore Bio\PC-2133-018\CD11b\PC-2133-018 Grp3 Ms248 - Lung CD11b.svs</t>
  </si>
  <si>
    <t>PC-2133-018 Grp3 Ms251 - Lung CD11b</t>
  </si>
  <si>
    <t>H:\Vettore Bio\PC-2133-018\CD11b\PC-2133-018 Grp3 Ms251 - Lung CD11b.svs</t>
  </si>
  <si>
    <t>PC-2133-018 Grp3 Ms252 - Lung CD11b</t>
  </si>
  <si>
    <t>H:\Vettore Bio\PC-2133-018\CD11b\PC-2133-018 Grp3 Ms252 - Lung CD11b.svs</t>
  </si>
  <si>
    <t>PC-2133-018 Grp3 Ms254 - Lung CD11b</t>
  </si>
  <si>
    <t>H:\Vettore Bio\PC-2133-018\CD11b\PC-2133-018 Grp3 Ms254 - Lung CD11b.svs</t>
  </si>
  <si>
    <t>PC-2133-018 Grp3 Ms270 - Lung CD11b</t>
  </si>
  <si>
    <t>H:\Vettore Bio\PC-2133-018\CD11b\PC-2133-018 Grp3 Ms270 - Lung CD11b.svs</t>
  </si>
  <si>
    <t>PC-2133-018 Grp4 Ms211 - Lung CD11b</t>
  </si>
  <si>
    <t>H:\Vettore Bio\PC-2133-018\CD11b\PC-2133-018 Grp4 Ms211 - Lung CD11b.svs</t>
  </si>
  <si>
    <t>PC-2133-018 Grp4 Ms227 - Lung CD11b</t>
  </si>
  <si>
    <t>H:\Vettore Bio\PC-2133-018\CD11b\PC-2133-018 Grp4 Ms227 - Lung CD11b.svs</t>
  </si>
  <si>
    <t>PC-2133-018 Grp4 Ms232 - Lung CD11b</t>
  </si>
  <si>
    <t>H:\Vettore Bio\PC-2133-018\CD11b\PC-2133-018 Grp4 Ms232 - Lung CD11b.svs</t>
  </si>
  <si>
    <t>PC-2133-018 Grp4 Ms238 - Lung CD11b</t>
  </si>
  <si>
    <t>H:\Vettore Bio\PC-2133-018\CD11b\PC-2133-018 Grp4 Ms238 - Lung CD11b.svs</t>
  </si>
  <si>
    <t>PC-2133-018 Grp4 Ms244 - Lung CD11b</t>
  </si>
  <si>
    <t>H:\Vettore Bio\PC-2133-018\CD11b\PC-2133-018 Grp4 Ms244 - Lung CD11b.svs</t>
  </si>
  <si>
    <t>PC-2133-018 Grp4 Ms249 - Lung CD11b</t>
  </si>
  <si>
    <t>H:\Vettore Bio\PC-2133-018\CD11b\PC-2133-018 Grp4 Ms249 - Lung CD11b.svs</t>
  </si>
  <si>
    <t>PC-2133-018 Grp4 Ms250 - Lung CD11b</t>
  </si>
  <si>
    <t>H:\Vettore Bio\PC-2133-018\CD11b\PC-2133-018 Grp4 Ms250 - Lung CD11b.svs</t>
  </si>
  <si>
    <t>PC-2133-018 Grp4 Ms255 - Lung CD11b</t>
  </si>
  <si>
    <t>H:\Vettore Bio\PC-2133-018\CD11b\PC-2133-018 Grp4 Ms255 - Lung CD11b.svs</t>
  </si>
  <si>
    <t>PC-2133-018 Grp4 Ms257 - Lung CD11b</t>
  </si>
  <si>
    <t>H:\Vettore Bio\PC-2133-018\CD11b\PC-2133-018 Grp4 Ms257 - Lung CD11b.svs</t>
  </si>
  <si>
    <t>PC-2133-018 Grp5 Ms224 - Lung CD11b</t>
  </si>
  <si>
    <t>H:\Vettore Bio\PC-2133-018\CD11b\PC-2133-018 Grp5 Ms224 - Lung CD11b.svs</t>
  </si>
  <si>
    <t>PC-2133-018 Grp5 Ms228 - Lung CD11b</t>
  </si>
  <si>
    <t>H:\Vettore Bio\PC-2133-018\CD11b\PC-2133-018 Grp5 Ms228 - Lung CD11b.svs</t>
  </si>
  <si>
    <t>PC-2133-018 Grp5 Ms229 - Lung CD11b</t>
  </si>
  <si>
    <t>H:\Vettore Bio\PC-2133-018\CD11b\PC-2133-018 Grp5 Ms229 - Lung CD11b.svs</t>
  </si>
  <si>
    <t>PC-2133-018 Grp5 Ms234 - Lung CD11b</t>
  </si>
  <si>
    <t>H:\Vettore Bio\PC-2133-018\CD11b\PC-2133-018 Grp5 Ms234 - Lung CD11b.svs</t>
  </si>
  <si>
    <t>PC-2133-018 Grp5 Ms236 - Lung CD11b</t>
  </si>
  <si>
    <t>H:\Vettore Bio\PC-2133-018\CD11b\PC-2133-018 Grp5 Ms236 - Lung CD11b.svs</t>
  </si>
  <si>
    <t>PC-2133-018 Grp5 Ms258 - Lung CD11b</t>
  </si>
  <si>
    <t>H:\Vettore Bio\PC-2133-018\CD11b\PC-2133-018 Grp5 Ms258 - Lung CD11b.svs</t>
  </si>
  <si>
    <t>PC-2133-018 Grp5 Ms260 - Lung CD11b</t>
  </si>
  <si>
    <t>H:\Vettore Bio\PC-2133-018\CD11b\PC-2133-018 Grp5 Ms260 - Lung CD11b.svs</t>
  </si>
  <si>
    <t>PC-2133-018 Grp5 Ms261 - Lung CD11b</t>
  </si>
  <si>
    <t>H:\Vettore Bio\PC-2133-018\CD11b\PC-2133-018 Grp5 Ms261 - Lung CD11b.svs</t>
  </si>
  <si>
    <t>PC-2133-018 Grp5 Ms265 - Lung CD11b</t>
  </si>
  <si>
    <t>H:\Vettore Bio\PC-2133-018\CD11b\PC-2133-018 Grp5 Ms265 - Lung CD11b.svs</t>
  </si>
  <si>
    <t>PC-2133-018 Grp5 Ms267 - Lung CD11b</t>
  </si>
  <si>
    <t>H:\Vettore Bio\PC-2133-018\CD11b\PC-2133-018 Grp5 Ms267 - Lung CD11b.svs</t>
  </si>
  <si>
    <t>Arg1 Positive</t>
  </si>
  <si>
    <t>Arg1</t>
  </si>
  <si>
    <t>PC-2133-018 Grp1 Ms201 - Lung Arg1</t>
  </si>
  <si>
    <t>Arginase1\Vettore Arg1 Positive Counts 00</t>
  </si>
  <si>
    <t>H:\Vettore Bio\PC-2133-018\Arg1\PC-2133-018 Grp1 Ms201 - Lung Arg1.svs</t>
  </si>
  <si>
    <t>PC-2133-018 Grp1 Ms202 - Lung Arg1</t>
  </si>
  <si>
    <t>H:\Vettore Bio\PC-2133-018\Arg1\PC-2133-018 Grp1 Ms202 - Lung Arg1.svs</t>
  </si>
  <si>
    <t>PC-2133-018 Grp1 Ms203 - Lung Arg1</t>
  </si>
  <si>
    <t>H:\Vettore Bio\PC-2133-018\Arg1\PC-2133-018 Grp1 Ms203 - Lung Arg1.svs</t>
  </si>
  <si>
    <t>PC-2133-018 Grp1 Ms204 - Lung Arg1</t>
  </si>
  <si>
    <t>H:\Vettore Bio\PC-2133-018\Arg1\PC-2133-018 Grp1 Ms204 - Lung Arg1.svs</t>
  </si>
  <si>
    <t>PC-2133-018 Grp1 Ms205 - Lung Arg1</t>
  </si>
  <si>
    <t>H:\Vettore Bio\PC-2133-018\Arg1\PC-2133-018 Grp1 Ms205 - Lung Arg1.svs</t>
  </si>
  <si>
    <t>PC-2133-018 Grp1 Ms206 - Lung Arg1</t>
  </si>
  <si>
    <t>H:\Vettore Bio\PC-2133-018\Arg1\PC-2133-018 Grp1 Ms206 - Lung Arg1.svs</t>
  </si>
  <si>
    <t>PC-2133-018 Grp1 Ms207 - Lung Arg1</t>
  </si>
  <si>
    <t>H:\Vettore Bio\PC-2133-018\Arg1\PC-2133-018 Grp1 Ms207 - Lung Arg1.svs</t>
  </si>
  <si>
    <t>PC-2133-018 Grp1 Ms208 - Lung Arg1</t>
  </si>
  <si>
    <t>H:\Vettore Bio\PC-2133-018\Arg1\PC-2133-018 Grp1 Ms208 - Lung Arg1.svs</t>
  </si>
  <si>
    <t>PC-2133-018 Grp1 Ms209 - Lung Arg1</t>
  </si>
  <si>
    <t>H:\Vettore Bio\PC-2133-018\Arg1\PC-2133-018 Grp1 Ms209 - Lung Arg1.svs</t>
  </si>
  <si>
    <t>PC-2133-018 Grp1 Ms210 - Lung Arg1</t>
  </si>
  <si>
    <t>H:\Vettore Bio\PC-2133-018\Arg1\PC-2133-018 Grp1 Ms210 - Lung Arg1.svs</t>
  </si>
  <si>
    <t>PC-2133-018 Grp2 Ms216 - Lung Arg1</t>
  </si>
  <si>
    <t>H:\Vettore Bio\PC-2133-018\Arg1\PC-2133-018 Grp2 Ms216 - Lung Arg1.svs</t>
  </si>
  <si>
    <t>PC-2133-018 Grp2 Ms220 - Lung Arg1</t>
  </si>
  <si>
    <t>H:\Vettore Bio\PC-2133-018\Arg1\PC-2133-018 Grp2 Ms220 - Lung Arg1.svs</t>
  </si>
  <si>
    <t>PC-2133-018 Grp2 Ms223 - Lung Arg1</t>
  </si>
  <si>
    <t>H:\Vettore Bio\PC-2133-018\Arg1\PC-2133-018 Grp2 Ms223 - Lung Arg1.svs</t>
  </si>
  <si>
    <t>PC-2133-018 Grp2 Ms235 - Lung Arg1</t>
  </si>
  <si>
    <t>H:\Vettore Bio\PC-2133-018\Arg1\PC-2133-018 Grp2 Ms235 - Lung Arg1.svs</t>
  </si>
  <si>
    <t>PC-2133-018 Grp2 Ms245 - Lung Arg1</t>
  </si>
  <si>
    <t>H:\Vettore Bio\PC-2133-018\Arg1\PC-2133-018 Grp2 Ms245 - Lung Arg1.svs</t>
  </si>
  <si>
    <t>PC-2133-018 Grp2 Ms246 - Lung Arg1</t>
  </si>
  <si>
    <t>H:\Vettore Bio\PC-2133-018\Arg1\PC-2133-018 Grp2 Ms246 - Lung Arg1.svs</t>
  </si>
  <si>
    <t>PC-2133-018 Grp2 Ms247 - Lung Arg1</t>
  </si>
  <si>
    <t>H:\Vettore Bio\PC-2133-018\Arg1\PC-2133-018 Grp2 Ms247 - Lung Arg1.svs</t>
  </si>
  <si>
    <t>PC-2133-018 Grp2 Ms253 - Lung Arg1</t>
  </si>
  <si>
    <t>H:\Vettore Bio\PC-2133-018\Arg1\PC-2133-018 Grp2 Ms253 - Lung Arg1.svs</t>
  </si>
  <si>
    <t>PC-2133-018 Grp2 Ms256 - Lung Arg1</t>
  </si>
  <si>
    <t>H:\Vettore Bio\PC-2133-018\Arg1\PC-2133-018 Grp2 Ms256 - Lung Arg1.svs</t>
  </si>
  <si>
    <t>PC-2133-018 Grp2 Ms259 - Lung Arg1</t>
  </si>
  <si>
    <t>H:\Vettore Bio\PC-2133-018\Arg1\PC-2133-018 Grp2 Ms259 - Lung Arg1.svs</t>
  </si>
  <si>
    <t>PC-2133-018 Grp3 Ms2100 - Lung Arg1</t>
  </si>
  <si>
    <t>H:\Vettore Bio\PC-2133-018\Arg1\PC-2133-018 Grp3 Ms2100 - Lung Arg1.svs</t>
  </si>
  <si>
    <t>PC-2133-018 Grp3 Ms218 - Lung Arg1</t>
  </si>
  <si>
    <t>H:\Vettore Bio\PC-2133-018\Arg1\PC-2133-018 Grp3 Ms218 - Lung Arg1.svs</t>
  </si>
  <si>
    <t>PC-2133-018 Grp3 Ms226 - Lung Arg1</t>
  </si>
  <si>
    <t>H:\Vettore Bio\PC-2133-018\Arg1\PC-2133-018 Grp3 Ms226 - Lung Arg1.svs</t>
  </si>
  <si>
    <t>PC-2133-018 Grp3 Ms231 - Lung Arg1</t>
  </si>
  <si>
    <t>H:\Vettore Bio\PC-2133-018\Arg1\PC-2133-018 Grp3 Ms231 - Lung Arg1.svs</t>
  </si>
  <si>
    <t>PC-2133-018 Grp3 Ms239 - Lung Arg1</t>
  </si>
  <si>
    <t>H:\Vettore Bio\PC-2133-018\Arg1\PC-2133-018 Grp3 Ms239 - Lung Arg1.svs</t>
  </si>
  <si>
    <t>PC-2133-018 Grp3 Ms248 - Lung Arg1</t>
  </si>
  <si>
    <t>H:\Vettore Bio\PC-2133-018\Arg1\PC-2133-018 Grp3 Ms248 - Lung Arg1.svs</t>
  </si>
  <si>
    <t>PC-2133-018 Grp3 Ms251 - Lung Arg1</t>
  </si>
  <si>
    <t>H:\Vettore Bio\PC-2133-018\Arg1\PC-2133-018 Grp3 Ms251 - Lung Arg1.svs</t>
  </si>
  <si>
    <t>PC-2133-018 Grp3 Ms252 - Lung Arg1</t>
  </si>
  <si>
    <t>H:\Vettore Bio\PC-2133-018\Arg1\PC-2133-018 Grp3 Ms252 - Lung Arg1.svs</t>
  </si>
  <si>
    <t>PC-2133-018 Grp3 Ms254 - Lung Arg1</t>
  </si>
  <si>
    <t>H:\Vettore Bio\PC-2133-018\Arg1\PC-2133-018 Grp3 Ms254 - Lung Arg1.svs</t>
  </si>
  <si>
    <t>PC-2133-018 Grp3 Ms270 - Lung Arg1</t>
  </si>
  <si>
    <t>H:\Vettore Bio\PC-2133-018\Arg1\PC-2133-018 Grp3 Ms270 - Lung Arg1.svs</t>
  </si>
  <si>
    <t>PC-2133-018 Grp4 Ms211 - Lung Arg1</t>
  </si>
  <si>
    <t>H:\Vettore Bio\PC-2133-018\Arg1\PC-2133-018 Grp4 Ms211 - Lung Arg1.svs</t>
  </si>
  <si>
    <t>PC-2133-018 Grp4 Ms227 - Lung Arg1</t>
  </si>
  <si>
    <t>H:\Vettore Bio\PC-2133-018\Arg1\PC-2133-018 Grp4 Ms227 - Lung Arg1.svs</t>
  </si>
  <si>
    <t>PC-2133-018 Grp4 Ms232 - Lung Arg1</t>
  </si>
  <si>
    <t>H:\Vettore Bio\PC-2133-018\Arg1\PC-2133-018 Grp4 Ms232 - Lung Arg1.svs</t>
  </si>
  <si>
    <t>PC-2133-018 Grp4 Ms238 - Lung Arg1</t>
  </si>
  <si>
    <t>H:\Vettore Bio\PC-2133-018\Arg1\PC-2133-018 Grp4 Ms238 - Lung Arg1.svs</t>
  </si>
  <si>
    <t>PC-2133-018 Grp4 Ms244 - Lung Arg1</t>
  </si>
  <si>
    <t>H:\Vettore Bio\PC-2133-018\Arg1\PC-2133-018 Grp4 Ms244 - Lung Arg1.svs</t>
  </si>
  <si>
    <t>PC-2133-018 Grp4 Ms249 - Lung Arg1</t>
  </si>
  <si>
    <t>H:\Vettore Bio\PC-2133-018\Arg1\PC-2133-018 Grp4 Ms249 - Lung Arg1.svs</t>
  </si>
  <si>
    <t>PC-2133-018 Grp4 Ms250 - Lung Arg1</t>
  </si>
  <si>
    <t>H:\Vettore Bio\PC-2133-018\Arg1\PC-2133-018 Grp4 Ms250 - Lung Arg1.svs</t>
  </si>
  <si>
    <t>PC-2133-018 Grp4 Ms255 - Lung Arg1</t>
  </si>
  <si>
    <t>H:\Vettore Bio\PC-2133-018\Arg1\PC-2133-018 Grp4 Ms255 - Lung Arg1.svs</t>
  </si>
  <si>
    <t>PC-2133-018 Grp4 Ms257 - Lung Arg1</t>
  </si>
  <si>
    <t>H:\Vettore Bio\PC-2133-018\Arg1\PC-2133-018 Grp4 Ms257 - Lung Arg1.svs</t>
  </si>
  <si>
    <t>PC-2133-018 Grp5 Ms224 - Lung Arg1</t>
  </si>
  <si>
    <t>H:\Vettore Bio\PC-2133-018\Arg1\PC-2133-018 Grp5 Ms224 - Lung Arg1.svs</t>
  </si>
  <si>
    <t>PC-2133-018 Grp5 Ms228 - Lung Arg1</t>
  </si>
  <si>
    <t>H:\Vettore Bio\PC-2133-018\Arg1\PC-2133-018 Grp5 Ms228 - Lung Arg1.svs</t>
  </si>
  <si>
    <t>PC-2133-018 Grp5 Ms229 - Lung Arg1</t>
  </si>
  <si>
    <t>H:\Vettore Bio\PC-2133-018\Arg1\PC-2133-018 Grp5 Ms229 - Lung Arg1.svs</t>
  </si>
  <si>
    <t>PC-2133-018 Grp5 Ms234 - Lung Arg1</t>
  </si>
  <si>
    <t>H:\Vettore Bio\PC-2133-018\Arg1\PC-2133-018 Grp5 Ms234 - Lung Arg1.svs</t>
  </si>
  <si>
    <t>PC-2133-018 Grp5 Ms236 - Lung Arg1</t>
  </si>
  <si>
    <t>H:\Vettore Bio\PC-2133-018\Arg1\PC-2133-018 Grp5 Ms236 - Lung Arg1.svs</t>
  </si>
  <si>
    <t>PC-2133-018 Grp5 Ms258 - Lung Arg1</t>
  </si>
  <si>
    <t>H:\Vettore Bio\PC-2133-018\Arg1\PC-2133-018 Grp5 Ms258 - Lung Arg1.svs</t>
  </si>
  <si>
    <t>PC-2133-018 Grp5 Ms260 - Lung Arg1</t>
  </si>
  <si>
    <t>H:\Vettore Bio\PC-2133-018\Arg1\PC-2133-018 Grp5 Ms260 - Lung Arg1.svs</t>
  </si>
  <si>
    <t>PC-2133-018 Grp5 Ms261 - Lung Arg1</t>
  </si>
  <si>
    <t>H:\Vettore Bio\PC-2133-018\Arg1\PC-2133-018 Grp5 Ms261 - Lung Arg1.svs</t>
  </si>
  <si>
    <t>PC-2133-018 Grp5 Ms265 - Lung Arg1</t>
  </si>
  <si>
    <t>H:\Vettore Bio\PC-2133-018\Arg1\PC-2133-018 Grp5 Ms265 - Lung Arg1.svs</t>
  </si>
  <si>
    <t>PC-2133-018 Grp5 Ms267 - Lung Arg1</t>
  </si>
  <si>
    <t>H:\Vettore Bio\PC-2133-018\Arg1\PC-2133-018 Grp5 Ms267 - Lung Arg1.svs</t>
  </si>
  <si>
    <t>Arginase 1 Percent (%)</t>
  </si>
  <si>
    <t>Arginase 1 Positive (#)</t>
  </si>
  <si>
    <t>Arginase 1 Negative (#)</t>
  </si>
  <si>
    <t>Total Lung Tissue Area</t>
  </si>
  <si>
    <t>MCP1 Positive</t>
  </si>
  <si>
    <t>MCP1</t>
  </si>
  <si>
    <t>MCP1\Vettore MCP1 Output Data 00</t>
  </si>
  <si>
    <t>PC-2133-018 Grp1 Ms201 - Lung MCP1</t>
  </si>
  <si>
    <t>H:\Vettore Bio\PC-2133-018\MCP1\PC-2133-018 Grp1 Ms201 - Lung MCP1.svs</t>
  </si>
  <si>
    <t>PC-2133-018 Grp1 Ms202 - Lung MCP1</t>
  </si>
  <si>
    <t>H:\Vettore Bio\PC-2133-018\MCP1\PC-2133-018 Grp1 Ms202 - Lung MCP1.svs</t>
  </si>
  <si>
    <t>PC-2133-018 Grp1 Ms203 - Lung MCP1</t>
  </si>
  <si>
    <t>H:\Vettore Bio\PC-2133-018\MCP1\PC-2133-018 Grp1 Ms203 - Lung MCP1.svs</t>
  </si>
  <si>
    <t>PC-2133-018 Grp1 Ms204 - Lung MCP1</t>
  </si>
  <si>
    <t>H:\Vettore Bio\PC-2133-018\MCP1\PC-2133-018 Grp1 Ms204 - Lung MCP1.svs</t>
  </si>
  <si>
    <t>PC-2133-018 Grp1 Ms205 - Lung MCP1</t>
  </si>
  <si>
    <t>H:\Vettore Bio\PC-2133-018\MCP1\PC-2133-018 Grp1 Ms205 - Lung MCP1.svs</t>
  </si>
  <si>
    <t>PC-2133-018 Grp1 Ms206 - Lung MCP1</t>
  </si>
  <si>
    <t>H:\Vettore Bio\PC-2133-018\MCP1\PC-2133-018 Grp1 Ms206 - Lung MCP1.svs</t>
  </si>
  <si>
    <t>PC-2133-018 Grp1 Ms207 - Lung MCP1</t>
  </si>
  <si>
    <t>H:\Vettore Bio\PC-2133-018\MCP1\PC-2133-018 Grp1 Ms207 - Lung MCP1.svs</t>
  </si>
  <si>
    <t>PC-2133-018 Grp1 Ms208 - Lung MCP1</t>
  </si>
  <si>
    <t>H:\Vettore Bio\PC-2133-018\MCP1\PC-2133-018 Grp1 Ms208 - Lung MCP1.svs</t>
  </si>
  <si>
    <t>PC-2133-018 Grp1 Ms209 - Lung MCP1</t>
  </si>
  <si>
    <t>H:\Vettore Bio\PC-2133-018\MCP1\PC-2133-018 Grp1 Ms209 - Lung MCP1.svs</t>
  </si>
  <si>
    <t>PC-2133-018 Grp1 Ms210 - Lung MCP1</t>
  </si>
  <si>
    <t>H:\Vettore Bio\PC-2133-018\MCP1\PC-2133-018 Grp1 Ms210 - Lung MCP1.svs</t>
  </si>
  <si>
    <t>PC-2133-018 Grp2 Ms216 - Lung MCP1</t>
  </si>
  <si>
    <t>H:\Vettore Bio\PC-2133-018\MCP1\PC-2133-018 Grp2 Ms216 - Lung MCP1.svs</t>
  </si>
  <si>
    <t>PC-2133-018 Grp2 Ms220 - Lung MCP1</t>
  </si>
  <si>
    <t>H:\Vettore Bio\PC-2133-018\MCP1\PC-2133-018 Grp2 Ms220 - Lung MCP1.svs</t>
  </si>
  <si>
    <t>PC-2133-018 Grp2 Ms223 - Lung MCP1</t>
  </si>
  <si>
    <t>H:\Vettore Bio\PC-2133-018\MCP1\PC-2133-018 Grp2 Ms223 - Lung MCP1.svs</t>
  </si>
  <si>
    <t>PC-2133-018 Grp2 Ms235 - Lung MCP1</t>
  </si>
  <si>
    <t>H:\Vettore Bio\PC-2133-018\MCP1\PC-2133-018 Grp2 Ms235 - Lung MCP1.svs</t>
  </si>
  <si>
    <t>PC-2133-018 Grp2 Ms245 - Lung MCP1</t>
  </si>
  <si>
    <t>H:\Vettore Bio\PC-2133-018\MCP1\PC-2133-018 Grp2 Ms245 - Lung MCP1.svs</t>
  </si>
  <si>
    <t>PC-2133-018 Grp2 Ms246 - Lung MCP1</t>
  </si>
  <si>
    <t>H:\Vettore Bio\PC-2133-018\MCP1\PC-2133-018 Grp2 Ms246 - Lung MCP1.svs</t>
  </si>
  <si>
    <t>PC-2133-018 Grp2 Ms247 - Lung MCP1</t>
  </si>
  <si>
    <t>H:\Vettore Bio\PC-2133-018\MCP1\PC-2133-018 Grp2 Ms247 - Lung MCP1.svs</t>
  </si>
  <si>
    <t>PC-2133-018 Grp2 Ms253 - Lung MCP1</t>
  </si>
  <si>
    <t>H:\Vettore Bio\PC-2133-018\MCP1\PC-2133-018 Grp2 Ms253 - Lung MCP1.svs</t>
  </si>
  <si>
    <t>PC-2133-018 Grp2 Ms256 - Lung MCP1</t>
  </si>
  <si>
    <t>H:\Vettore Bio\PC-2133-018\MCP1\PC-2133-018 Grp2 Ms256 - Lung MCP1.svs</t>
  </si>
  <si>
    <t>PC-2133-018 Grp2 Ms259 - Lung MCP1</t>
  </si>
  <si>
    <t>H:\Vettore Bio\PC-2133-018\MCP1\PC-2133-018 Grp2 Ms259 - Lung MCP1.svs</t>
  </si>
  <si>
    <t>PC-2133-018 Grp3 Ms2100 - Lung MCP1</t>
  </si>
  <si>
    <t>H:\Vettore Bio\PC-2133-018\MCP1\PC-2133-018 Grp3 Ms2100 - Lung MCP1.svs</t>
  </si>
  <si>
    <t>PC-2133-018 Grp3 Ms218 - Lung MCP1</t>
  </si>
  <si>
    <t>H:\Vettore Bio\PC-2133-018\MCP1\PC-2133-018 Grp3 Ms218 - Lung MCP1.svs</t>
  </si>
  <si>
    <t>PC-2133-018 Grp3 Ms226 - Lung MCP1</t>
  </si>
  <si>
    <t>H:\Vettore Bio\PC-2133-018\MCP1\PC-2133-018 Grp3 Ms226 - Lung MCP1.svs</t>
  </si>
  <si>
    <t>PC-2133-018 Grp3 Ms231 - Lung MCP1</t>
  </si>
  <si>
    <t>H:\Vettore Bio\PC-2133-018\MCP1\PC-2133-018 Grp3 Ms231 - Lung MCP1.svs</t>
  </si>
  <si>
    <t>PC-2133-018 Grp3 Ms239 - Lung MCP1</t>
  </si>
  <si>
    <t>H:\Vettore Bio\PC-2133-018\MCP1\PC-2133-018 Grp3 Ms239 - Lung MCP1.svs</t>
  </si>
  <si>
    <t>PC-2133-018 Grp3 Ms248 - Lung MCP1</t>
  </si>
  <si>
    <t>H:\Vettore Bio\PC-2133-018\MCP1\PC-2133-018 Grp3 Ms248 - Lung MCP1.svs</t>
  </si>
  <si>
    <t>PC-2133-018 Grp3 Ms251 - Lung MCP1</t>
  </si>
  <si>
    <t>H:\Vettore Bio\PC-2133-018\MCP1\PC-2133-018 Grp3 Ms251 - Lung MCP1.svs</t>
  </si>
  <si>
    <t>PC-2133-018 Grp3 Ms252 - Lung MCP1</t>
  </si>
  <si>
    <t>H:\Vettore Bio\PC-2133-018\MCP1\PC-2133-018 Grp3 Ms252 - Lung MCP1.svs</t>
  </si>
  <si>
    <t>PC-2133-018 Grp3 Ms254 - Lung MCP1</t>
  </si>
  <si>
    <t>H:\Vettore Bio\PC-2133-018\MCP1\PC-2133-018 Grp3 Ms254 - Lung MCP1.svs</t>
  </si>
  <si>
    <t>PC-2133-018 Grp3 Ms270 - Lung MCP1</t>
  </si>
  <si>
    <t>H:\Vettore Bio\PC-2133-018\MCP1\PC-2133-018 Grp3 Ms270 - Lung MCP1.svs</t>
  </si>
  <si>
    <t>PC-2133-018 Grp4 Ms211 - Lung MCP1</t>
  </si>
  <si>
    <t>H:\Vettore Bio\PC-2133-018\MCP1\PC-2133-018 Grp4 Ms211 - Lung MCP1.svs</t>
  </si>
  <si>
    <t>PC-2133-018 Grp4 Ms227 - Lung MCP1</t>
  </si>
  <si>
    <t>H:\Vettore Bio\PC-2133-018\MCP1\PC-2133-018 Grp4 Ms227 - Lung MCP1.svs</t>
  </si>
  <si>
    <t>PC-2133-018 Grp4 Ms232 - Lung MCP1</t>
  </si>
  <si>
    <t>H:\Vettore Bio\PC-2133-018\MCP1\PC-2133-018 Grp4 Ms232 - Lung MCP1.svs</t>
  </si>
  <si>
    <t>PC-2133-018 Grp4 Ms238 - Lung MCP1</t>
  </si>
  <si>
    <t>H:\Vettore Bio\PC-2133-018\MCP1\PC-2133-018 Grp4 Ms238 - Lung MCP1.svs</t>
  </si>
  <si>
    <t>PC-2133-018 Grp4 Ms244 - Lung MCP1</t>
  </si>
  <si>
    <t>H:\Vettore Bio\PC-2133-018\MCP1\PC-2133-018 Grp4 Ms244 - Lung MCP1.svs</t>
  </si>
  <si>
    <t>PC-2133-018 Grp4 Ms249 - Lung MCP1</t>
  </si>
  <si>
    <t>H:\Vettore Bio\PC-2133-018\MCP1\PC-2133-018 Grp4 Ms249 - Lung MCP1.svs</t>
  </si>
  <si>
    <t>PC-2133-018 Grp4 Ms250 - Lung MCP1</t>
  </si>
  <si>
    <t>H:\Vettore Bio\PC-2133-018\MCP1\PC-2133-018 Grp4 Ms250 - Lung MCP1.svs</t>
  </si>
  <si>
    <t>PC-2133-018 Grp4 Ms255 - Lung MCP1</t>
  </si>
  <si>
    <t>H:\Vettore Bio\PC-2133-018\MCP1\PC-2133-018 Grp4 Ms255 - Lung MCP1.svs</t>
  </si>
  <si>
    <t>PC-2133-018 Grp4 Ms257 - Lung MCP1</t>
  </si>
  <si>
    <t>H:\Vettore Bio\PC-2133-018\MCP1\PC-2133-018 Grp4 Ms257 - Lung MCP1.svs</t>
  </si>
  <si>
    <t>PC-2133-018 Grp5 Ms224 - Lung MCP1</t>
  </si>
  <si>
    <t>H:\Vettore Bio\PC-2133-018\MCP1\PC-2133-018 Grp5 Ms224 - Lung MCP1.svs</t>
  </si>
  <si>
    <t>PC-2133-018 Grp5 Ms228 - Lung MCP1</t>
  </si>
  <si>
    <t>H:\Vettore Bio\PC-2133-018\MCP1\PC-2133-018 Grp5 Ms228 - Lung MCP1.svs</t>
  </si>
  <si>
    <t>PC-2133-018 Grp5 Ms229 - Lung MCP1</t>
  </si>
  <si>
    <t>H:\Vettore Bio\PC-2133-018\MCP1\PC-2133-018 Grp5 Ms229 - Lung MCP1.svs</t>
  </si>
  <si>
    <t>PC-2133-018 Grp5 Ms234 - Lung MCP1</t>
  </si>
  <si>
    <t>H:\Vettore Bio\PC-2133-018\MCP1\PC-2133-018 Grp5 Ms234 - Lung MCP1.svs</t>
  </si>
  <si>
    <t>PC-2133-018 Grp5 Ms236 - Lung MCP1</t>
  </si>
  <si>
    <t>H:\Vettore Bio\PC-2133-018\MCP1\PC-2133-018 Grp5 Ms236 - Lung MCP1.svs</t>
  </si>
  <si>
    <t>PC-2133-018 Grp5 Ms258 - Lung MCP1</t>
  </si>
  <si>
    <t>H:\Vettore Bio\PC-2133-018\MCP1\PC-2133-018 Grp5 Ms258 - Lung MCP1.svs</t>
  </si>
  <si>
    <t>PC-2133-018 Grp5 Ms260 - Lung MCP1</t>
  </si>
  <si>
    <t>H:\Vettore Bio\PC-2133-018\MCP1\PC-2133-018 Grp5 Ms260 - Lung MCP1.svs</t>
  </si>
  <si>
    <t>PC-2133-018 Grp5 Ms261 - Lung MCP1</t>
  </si>
  <si>
    <t>H:\Vettore Bio\PC-2133-018\MCP1\PC-2133-018 Grp5 Ms261 - Lung MCP1.svs</t>
  </si>
  <si>
    <t>PC-2133-018 Grp5 Ms265 - Lung MCP1</t>
  </si>
  <si>
    <t>H:\Vettore Bio\PC-2133-018\MCP1\PC-2133-018 Grp5 Ms265 - Lung MCP1.svs</t>
  </si>
  <si>
    <t>PC-2133-018 Grp5 Ms267 - Lung MCP1</t>
  </si>
  <si>
    <t>H:\Vettore Bio\PC-2133-018\MCP1\PC-2133-018 Grp5 Ms267 - Lung MCP1.svs</t>
  </si>
  <si>
    <t>MCP1 Percent (%)</t>
  </si>
  <si>
    <t>Iba1 Percent (%)</t>
  </si>
  <si>
    <t>Iba1 Positive (#)</t>
  </si>
  <si>
    <t>Iba1 Negative (#)</t>
  </si>
  <si>
    <t>Iba1 Positive</t>
  </si>
  <si>
    <t>Iba-1</t>
  </si>
  <si>
    <t>PC-2133-018 Grp1 Ms201 - Lung Iba-1</t>
  </si>
  <si>
    <t>Iba1\Vettore Iba1 Positive Counts 00</t>
  </si>
  <si>
    <t>H:\Vettore Bio\PC-2133-018\Iba-1\PC-2133-018 Grp1 Ms201 - Lung Iba-1.svs</t>
  </si>
  <si>
    <t>PC-2133-018 Grp1 Ms202 - Lung Iba-1</t>
  </si>
  <si>
    <t>H:\Vettore Bio\PC-2133-018\Iba-1\PC-2133-018 Grp1 Ms202 - Lung Iba-1.svs</t>
  </si>
  <si>
    <t>PC-2133-018 Grp1 Ms203 - Lung Iba-1</t>
  </si>
  <si>
    <t>H:\Vettore Bio\PC-2133-018\Iba-1\PC-2133-018 Grp1 Ms203 - Lung Iba-1.svs</t>
  </si>
  <si>
    <t>PC-2133-018 Grp1 Ms204 - Lung Iba-1</t>
  </si>
  <si>
    <t>H:\Vettore Bio\PC-2133-018\Iba-1\PC-2133-018 Grp1 Ms204 - Lung Iba-1.svs</t>
  </si>
  <si>
    <t>PC-2133-018 Grp1 Ms205 - Lung Iba-1</t>
  </si>
  <si>
    <t>H:\Vettore Bio\PC-2133-018\Iba-1\PC-2133-018 Grp1 Ms205 - Lung Iba-1.svs</t>
  </si>
  <si>
    <t>PC-2133-018 Grp1 Ms206 - Lung Iba-1</t>
  </si>
  <si>
    <t>H:\Vettore Bio\PC-2133-018\Iba-1\PC-2133-018 Grp1 Ms206 - Lung Iba-1.svs</t>
  </si>
  <si>
    <t>PC-2133-018 Grp1 Ms207 - Lung Iba-1</t>
  </si>
  <si>
    <t>H:\Vettore Bio\PC-2133-018\Iba-1\PC-2133-018 Grp1 Ms207 - Lung Iba-1.svs</t>
  </si>
  <si>
    <t>PC-2133-018 Grp1 Ms208 - Lung Iba-1</t>
  </si>
  <si>
    <t>H:\Vettore Bio\PC-2133-018\Iba-1\PC-2133-018 Grp1 Ms208 - Lung Iba-1.svs</t>
  </si>
  <si>
    <t>PC-2133-018 Grp1 Ms209 - Lung Iba-1</t>
  </si>
  <si>
    <t>H:\Vettore Bio\PC-2133-018\Iba-1\PC-2133-018 Grp1 Ms209 - Lung Iba-1.svs</t>
  </si>
  <si>
    <t>PC-2133-018 Grp1 Ms210 - Lung Iba-1</t>
  </si>
  <si>
    <t>H:\Vettore Bio\PC-2133-018\Iba-1\PC-2133-018 Grp1 Ms210 - Lung Iba-1.svs</t>
  </si>
  <si>
    <t>PC-2133-018 Grp2 Ms216 - Lung Iba-1</t>
  </si>
  <si>
    <t>H:\Vettore Bio\PC-2133-018\Iba-1\PC-2133-018 Grp2 Ms216 - Lung Iba-1.svs</t>
  </si>
  <si>
    <t>PC-2133-018 Grp2 Ms220 - Lung Iba-1</t>
  </si>
  <si>
    <t>H:\Vettore Bio\PC-2133-018\Iba-1\PC-2133-018 Grp2 Ms220 - Lung Iba-1.svs</t>
  </si>
  <si>
    <t>PC-2133-018 Grp2 Ms223 - Lung Iba-1</t>
  </si>
  <si>
    <t>H:\Vettore Bio\PC-2133-018\Iba-1\PC-2133-018 Grp2 Ms223 - Lung Iba-1.svs</t>
  </si>
  <si>
    <t>PC-2133-018 Grp2 Ms235 - Lung Iba-1</t>
  </si>
  <si>
    <t>H:\Vettore Bio\PC-2133-018\Iba-1\PC-2133-018 Grp2 Ms235 - Lung Iba-1.svs</t>
  </si>
  <si>
    <t>PC-2133-018 Grp2 Ms245 - Lung Iba-1</t>
  </si>
  <si>
    <t>H:\Vettore Bio\PC-2133-018\Iba-1\PC-2133-018 Grp2 Ms245 - Lung Iba-1.svs</t>
  </si>
  <si>
    <t>PC-2133-018 Grp2 Ms246 - Lung Iba-1</t>
  </si>
  <si>
    <t>H:\Vettore Bio\PC-2133-018\Iba-1\PC-2133-018 Grp2 Ms246 - Lung Iba-1.svs</t>
  </si>
  <si>
    <t>PC-2133-018 Grp2 Ms247 - Lung Iba-1</t>
  </si>
  <si>
    <t>H:\Vettore Bio\PC-2133-018\Iba-1\PC-2133-018 Grp2 Ms247 - Lung Iba-1.svs</t>
  </si>
  <si>
    <t>PC-2133-018 Grp2 Ms253 - Lung Iba-1</t>
  </si>
  <si>
    <t>H:\Vettore Bio\PC-2133-018\Iba-1\PC-2133-018 Grp2 Ms253 - Lung Iba-1.svs</t>
  </si>
  <si>
    <t>PC-2133-018 Grp2 Ms256 - Lung Iba-1</t>
  </si>
  <si>
    <t>H:\Vettore Bio\PC-2133-018\Iba-1\PC-2133-018 Grp2 Ms256 - Lung Iba-1.svs</t>
  </si>
  <si>
    <t>PC-2133-018 Grp2 Ms259 - Lung Iba-1</t>
  </si>
  <si>
    <t>H:\Vettore Bio\PC-2133-018\Iba-1\PC-2133-018 Grp2 Ms259 - Lung Iba-1.svs</t>
  </si>
  <si>
    <t>PC-2133-018 Grp3 Ms2100 - Lung Iba-1</t>
  </si>
  <si>
    <t>H:\Vettore Bio\PC-2133-018\Iba-1\PC-2133-018 Grp3 Ms2100 - Lung Iba-1.svs</t>
  </si>
  <si>
    <t>PC-2133-018 Grp3 Ms218 - Lung Iba-1</t>
  </si>
  <si>
    <t>H:\Vettore Bio\PC-2133-018\Iba-1\PC-2133-018 Grp3 Ms218 - Lung Iba-1.svs</t>
  </si>
  <si>
    <t>PC-2133-018 Grp3 Ms226 - Lung Iba-1</t>
  </si>
  <si>
    <t>H:\Vettore Bio\PC-2133-018\Iba-1\PC-2133-018 Grp3 Ms226 - Lung Iba-1.svs</t>
  </si>
  <si>
    <t>PC-2133-018 Grp3 Ms231 - Lung Iba-1</t>
  </si>
  <si>
    <t>H:\Vettore Bio\PC-2133-018\Iba-1\PC-2133-018 Grp3 Ms231 - Lung Iba-1.svs</t>
  </si>
  <si>
    <t>PC-2133-018 Grp3 Ms239 - Lung Iba-1</t>
  </si>
  <si>
    <t>H:\Vettore Bio\PC-2133-018\Iba-1\PC-2133-018 Grp3 Ms239 - Lung Iba-1.svs</t>
  </si>
  <si>
    <t>PC-2133-018 Grp3 Ms248 - Lung Iba-1</t>
  </si>
  <si>
    <t>H:\Vettore Bio\PC-2133-018\Iba-1\PC-2133-018 Grp3 Ms248 - Lung Iba-1.svs</t>
  </si>
  <si>
    <t>PC-2133-018 Grp3 Ms251 - Lung Iba-1</t>
  </si>
  <si>
    <t>H:\Vettore Bio\PC-2133-018\Iba-1\PC-2133-018 Grp3 Ms251 - Lung Iba-1.svs</t>
  </si>
  <si>
    <t>PC-2133-018 Grp3 Ms252 - Lung Iba-1</t>
  </si>
  <si>
    <t>H:\Vettore Bio\PC-2133-018\Iba-1\PC-2133-018 Grp3 Ms252 - Lung Iba-1.svs</t>
  </si>
  <si>
    <t>PC-2133-018 Grp3 Ms254 - Lung Iba-1</t>
  </si>
  <si>
    <t>H:\Vettore Bio\PC-2133-018\Iba-1\PC-2133-018 Grp3 Ms254 - Lung Iba-1.svs</t>
  </si>
  <si>
    <t>PC-2133-018 Grp3 Ms270 - Lung Iba-1</t>
  </si>
  <si>
    <t>H:\Vettore Bio\PC-2133-018\Iba-1\PC-2133-018 Grp3 Ms270 - Lung Iba-1.svs</t>
  </si>
  <si>
    <t>PC-2133-018 Grp4 Ms211 - Lung Iba-1</t>
  </si>
  <si>
    <t>H:\Vettore Bio\PC-2133-018\Iba-1\PC-2133-018 Grp4 Ms211 - Lung Iba-1.svs</t>
  </si>
  <si>
    <t>PC-2133-018 Grp4 Ms227 - Lung Iba-1</t>
  </si>
  <si>
    <t>H:\Vettore Bio\PC-2133-018\Iba-1\PC-2133-018 Grp4 Ms227 - Lung Iba-1.svs</t>
  </si>
  <si>
    <t>PC-2133-018 Grp4 Ms232 - Lung Iba-1</t>
  </si>
  <si>
    <t>H:\Vettore Bio\PC-2133-018\Iba-1\PC-2133-018 Grp4 Ms232 - Lung Iba-1.svs</t>
  </si>
  <si>
    <t>PC-2133-018 Grp4 Ms238 - Lung Iba-1</t>
  </si>
  <si>
    <t>H:\Vettore Bio\PC-2133-018\Iba-1\PC-2133-018 Grp4 Ms238 - Lung Iba-1.svs</t>
  </si>
  <si>
    <t>PC-2133-018 Grp4 Ms244 - Lung Iba-1</t>
  </si>
  <si>
    <t>H:\Vettore Bio\PC-2133-018\Iba-1\PC-2133-018 Grp4 Ms244 - Lung Iba-1.svs</t>
  </si>
  <si>
    <t>PC-2133-018 Grp4 Ms249 - Lung Iba-1</t>
  </si>
  <si>
    <t>H:\Vettore Bio\PC-2133-018\Iba-1\PC-2133-018 Grp4 Ms249 - Lung Iba-1.svs</t>
  </si>
  <si>
    <t>PC-2133-018 Grp4 Ms250 - Lung Iba-1</t>
  </si>
  <si>
    <t>H:\Vettore Bio\PC-2133-018\Iba-1\PC-2133-018 Grp4 Ms250 - Lung Iba-1.svs</t>
  </si>
  <si>
    <t>PC-2133-018 Grp4 Ms255 - Lung Iba-1</t>
  </si>
  <si>
    <t>H:\Vettore Bio\PC-2133-018\Iba-1\PC-2133-018 Grp4 Ms255 - Lung Iba-1.svs</t>
  </si>
  <si>
    <t>PC-2133-018 Grp4 Ms257 - Lung Iba-1</t>
  </si>
  <si>
    <t>H:\Vettore Bio\PC-2133-018\Iba-1\PC-2133-018 Grp4 Ms257 - Lung Iba-1.svs</t>
  </si>
  <si>
    <t>PC-2133-018 Grp5 Ms224 - Lung Iba-1</t>
  </si>
  <si>
    <t>H:\Vettore Bio\PC-2133-018\Iba-1\PC-2133-018 Grp5 Ms224 - Lung Iba-1.svs</t>
  </si>
  <si>
    <t>PC-2133-018 Grp5 Ms228 - Lung Iba-1</t>
  </si>
  <si>
    <t>H:\Vettore Bio\PC-2133-018\Iba-1\PC-2133-018 Grp5 Ms228 - Lung Iba-1.svs</t>
  </si>
  <si>
    <t>PC-2133-018 Grp5 Ms229 - Lung Iba-1</t>
  </si>
  <si>
    <t>H:\Vettore Bio\PC-2133-018\Iba-1\PC-2133-018 Grp5 Ms229 - Lung Iba-1.svs</t>
  </si>
  <si>
    <t>PC-2133-018 Grp5 Ms234 - Lung Iba-1</t>
  </si>
  <si>
    <t>H:\Vettore Bio\PC-2133-018\Iba-1\PC-2133-018 Grp5 Ms234 - Lung Iba-1.svs</t>
  </si>
  <si>
    <t>PC-2133-018 Grp5 Ms236 - Lung Iba-1</t>
  </si>
  <si>
    <t>H:\Vettore Bio\PC-2133-018\Iba-1\PC-2133-018 Grp5 Ms236 - Lung Iba-1.svs</t>
  </si>
  <si>
    <t>PC-2133-018 Grp5 Ms258 - Lung Iba-1</t>
  </si>
  <si>
    <t>H:\Vettore Bio\PC-2133-018\Iba-1\PC-2133-018 Grp5 Ms258 - Lung Iba-1.svs</t>
  </si>
  <si>
    <t>PC-2133-018 Grp5 Ms260 - Lung Iba-1</t>
  </si>
  <si>
    <t>H:\Vettore Bio\PC-2133-018\Iba-1\PC-2133-018 Grp5 Ms260 - Lung Iba-1.svs</t>
  </si>
  <si>
    <t>PC-2133-018 Grp5 Ms261 - Lung Iba-1</t>
  </si>
  <si>
    <t>H:\Vettore Bio\PC-2133-018\Iba-1\PC-2133-018 Grp5 Ms261 - Lung Iba-1.svs</t>
  </si>
  <si>
    <t>PC-2133-018 Grp5 Ms265 - Lung Iba-1</t>
  </si>
  <si>
    <t>H:\Vettore Bio\PC-2133-018\Iba-1\PC-2133-018 Grp5 Ms265 - Lung Iba-1.svs</t>
  </si>
  <si>
    <t>PC-2133-018 Grp5 Ms267 - Lung Iba-1</t>
  </si>
  <si>
    <t>H:\Vettore Bio\PC-2133-018\Iba-1\PC-2133-018 Grp5 Ms267 - Lung Iba-1.svs</t>
  </si>
  <si>
    <r>
      <t>MCP1 Area (µm</t>
    </r>
    <r>
      <rPr>
        <b/>
        <vertAlign val="super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)</t>
    </r>
  </si>
  <si>
    <r>
      <t>aSMA Area (µm</t>
    </r>
    <r>
      <rPr>
        <b/>
        <vertAlign val="super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</si>
</sst>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color indexed="22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vertAlign val="superscript"/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rgb="FFBEBEB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/>
    <xf numFmtId="10" fontId="1" fillId="0" borderId="0" xfId="0" applyNumberFormat="1" applyFont="1" applyFill="1" applyBorder="1" applyAlignment="1" applyProtection="1"/>
    <xf numFmtId="10" fontId="0" fillId="0" borderId="0" xfId="0" applyNumberFormat="1"/>
    <xf numFmtId="0" fontId="0" fillId="0" borderId="1" xfId="0" applyBorder="1"/>
    <xf numFmtId="10" fontId="1" fillId="0" borderId="2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/>
    <xf numFmtId="0" fontId="0" fillId="0" borderId="4" xfId="0" applyBorder="1"/>
    <xf numFmtId="0" fontId="1" fillId="0" borderId="5" xfId="0" applyNumberFormat="1" applyFont="1" applyFill="1" applyBorder="1" applyAlignment="1" applyProtection="1"/>
    <xf numFmtId="0" fontId="0" fillId="0" borderId="6" xfId="0" applyBorder="1"/>
    <xf numFmtId="10" fontId="1" fillId="0" borderId="7" xfId="0" applyNumberFormat="1" applyFont="1" applyFill="1" applyBorder="1" applyAlignment="1" applyProtection="1"/>
    <xf numFmtId="0" fontId="1" fillId="0" borderId="7" xfId="0" applyNumberFormat="1" applyFont="1" applyFill="1" applyBorder="1" applyAlignment="1" applyProtection="1"/>
    <xf numFmtId="0" fontId="1" fillId="0" borderId="8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10" fontId="4" fillId="0" borderId="0" xfId="0" applyNumberFormat="1" applyFont="1" applyFill="1" applyBorder="1" applyAlignment="1" applyProtection="1">
      <alignment horizontal="center"/>
    </xf>
    <xf numFmtId="0" fontId="0" fillId="0" borderId="9" xfId="0" applyFont="1" applyBorder="1"/>
    <xf numFmtId="0" fontId="0" fillId="2" borderId="9" xfId="0" applyFont="1" applyFill="1" applyBorder="1"/>
    <xf numFmtId="1" fontId="1" fillId="0" borderId="0" xfId="0" applyNumberFormat="1" applyFont="1" applyFill="1" applyBorder="1" applyAlignment="1" applyProtection="1"/>
    <xf numFmtId="0" fontId="5" fillId="0" borderId="4" xfId="0" applyFont="1" applyBorder="1"/>
    <xf numFmtId="0" fontId="0" fillId="2" borderId="10" xfId="0" applyFont="1" applyFill="1" applyBorder="1"/>
    <xf numFmtId="0" fontId="0" fillId="2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10" fontId="2" fillId="0" borderId="0" xfId="0" applyNumberFormat="1" applyFont="1" applyFill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10" xfId="0" applyNumberFormat="1" applyFont="1" applyBorder="1"/>
    <xf numFmtId="164" fontId="0" fillId="2" borderId="10" xfId="0" applyNumberFormat="1" applyFont="1" applyFill="1" applyBorder="1"/>
    <xf numFmtId="1" fontId="1" fillId="0" borderId="2" xfId="0" applyNumberFormat="1" applyFont="1" applyFill="1" applyBorder="1" applyAlignment="1" applyProtection="1"/>
    <xf numFmtId="1" fontId="1" fillId="0" borderId="3" xfId="0" applyNumberFormat="1" applyFont="1" applyFill="1" applyBorder="1" applyAlignment="1" applyProtection="1"/>
    <xf numFmtId="1" fontId="1" fillId="0" borderId="5" xfId="0" applyNumberFormat="1" applyFont="1" applyFill="1" applyBorder="1" applyAlignment="1" applyProtection="1"/>
    <xf numFmtId="1" fontId="1" fillId="0" borderId="7" xfId="0" applyNumberFormat="1" applyFont="1" applyFill="1" applyBorder="1" applyAlignment="1" applyProtection="1"/>
    <xf numFmtId="1" fontId="1" fillId="0" borderId="8" xfId="0" applyNumberFormat="1" applyFont="1" applyFill="1" applyBorder="1" applyAlignment="1" applyProtection="1"/>
    <xf numFmtId="165" fontId="1" fillId="0" borderId="0" xfId="0" applyNumberFormat="1" applyFont="1" applyFill="1" applyBorder="1" applyAlignment="1" applyProtection="1"/>
    <xf numFmtId="165" fontId="1" fillId="0" borderId="2" xfId="0" applyNumberFormat="1" applyFont="1" applyFill="1" applyBorder="1" applyAlignment="1" applyProtection="1"/>
    <xf numFmtId="1" fontId="1" fillId="0" borderId="0" xfId="0" applyNumberFormat="1" applyFont="1"/>
    <xf numFmtId="165" fontId="1" fillId="0" borderId="7" xfId="0" applyNumberFormat="1" applyFont="1" applyFill="1" applyBorder="1" applyAlignment="1" applyProtection="1"/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600"/>
              <a:t>α</a:t>
            </a:r>
            <a:r>
              <a:rPr lang="en-US" sz="1600"/>
              <a:t>SMA-Positive</a:t>
            </a:r>
            <a:r>
              <a:rPr lang="en-US" sz="1600" baseline="0"/>
              <a:t> Area (%)</a:t>
            </a:r>
            <a:r>
              <a:rPr lang="en-US" sz="1600"/>
              <a:t> by Treament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'Table 1 aSMA'!$I$5:$I$9</c:f>
                <c:numCache>
                  <c:formatCode>General</c:formatCode>
                  <c:ptCount val="5"/>
                  <c:pt idx="0">
                    <c:v>4.9096815493905566E-4</c:v>
                  </c:pt>
                  <c:pt idx="1">
                    <c:v>1.0550393328103163E-2</c:v>
                  </c:pt>
                  <c:pt idx="2">
                    <c:v>1.8355394197783783E-3</c:v>
                  </c:pt>
                  <c:pt idx="3">
                    <c:v>6.6226456130589889E-3</c:v>
                  </c:pt>
                  <c:pt idx="4">
                    <c:v>4.1731173424132458E-3</c:v>
                  </c:pt>
                </c:numCache>
              </c:numRef>
            </c:plus>
            <c:minus>
              <c:numRef>
                <c:f>'Table 1 aSMA'!$I$5:$I$9</c:f>
                <c:numCache>
                  <c:formatCode>General</c:formatCode>
                  <c:ptCount val="5"/>
                  <c:pt idx="0">
                    <c:v>4.9096815493905566E-4</c:v>
                  </c:pt>
                  <c:pt idx="1">
                    <c:v>1.0550393328103163E-2</c:v>
                  </c:pt>
                  <c:pt idx="2">
                    <c:v>1.8355394197783783E-3</c:v>
                  </c:pt>
                  <c:pt idx="3">
                    <c:v>6.6226456130589889E-3</c:v>
                  </c:pt>
                  <c:pt idx="4">
                    <c:v>4.1731173424132458E-3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'Table 1 aSMA'!$G$5:$G$9</c:f>
              <c:strCache>
                <c:ptCount val="5"/>
                <c:pt idx="0">
                  <c:v>Grp1</c:v>
                </c:pt>
                <c:pt idx="1">
                  <c:v>Grp2</c:v>
                </c:pt>
                <c:pt idx="2">
                  <c:v>Grp3</c:v>
                </c:pt>
                <c:pt idx="3">
                  <c:v>Grp4</c:v>
                </c:pt>
                <c:pt idx="4">
                  <c:v>Grp5</c:v>
                </c:pt>
              </c:strCache>
            </c:strRef>
          </c:cat>
          <c:val>
            <c:numRef>
              <c:f>'Table 1 aSMA'!$H$5:$H$9</c:f>
              <c:numCache>
                <c:formatCode>General</c:formatCode>
                <c:ptCount val="5"/>
                <c:pt idx="0">
                  <c:v>7.2770619187292971E-3</c:v>
                </c:pt>
                <c:pt idx="1">
                  <c:v>7.9900717965807028E-2</c:v>
                </c:pt>
                <c:pt idx="2">
                  <c:v>1.1148897115468865E-2</c:v>
                </c:pt>
                <c:pt idx="3">
                  <c:v>2.7178464892234157E-2</c:v>
                </c:pt>
                <c:pt idx="4">
                  <c:v>2.1566356367332607E-2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E-47CF-BDCA-548D2C707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868112"/>
        <c:axId val="375870408"/>
      </c:barChart>
      <c:catAx>
        <c:axId val="37586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70408"/>
        <c:crosses val="autoZero"/>
        <c:auto val="1"/>
        <c:lblAlgn val="ctr"/>
        <c:lblOffset val="100"/>
        <c:noMultiLvlLbl val="0"/>
      </c:catAx>
      <c:valAx>
        <c:axId val="375870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</a:t>
                </a:r>
                <a:r>
                  <a:rPr lang="el-GR" baseline="0"/>
                  <a:t>α</a:t>
                </a:r>
                <a:r>
                  <a:rPr lang="en-US" baseline="0"/>
                  <a:t>SMA-Positive Area</a:t>
                </a:r>
              </a:p>
              <a:p>
                <a:pPr>
                  <a:defRPr/>
                </a:pPr>
                <a:r>
                  <a:rPr lang="en-US" baseline="0"/>
                  <a:t>(%, +/- SEM)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6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CD11b Positive</a:t>
            </a:r>
            <a:r>
              <a:rPr lang="en-US" sz="1600" baseline="0"/>
              <a:t> Cells (%) </a:t>
            </a:r>
            <a:r>
              <a:rPr lang="en-US" sz="1600"/>
              <a:t>by Treament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'Table 2 CD11b'!$J$5:$J$9</c:f>
                <c:numCache>
                  <c:formatCode>General</c:formatCode>
                  <c:ptCount val="5"/>
                  <c:pt idx="0">
                    <c:v>3.3459692599147012E-3</c:v>
                  </c:pt>
                  <c:pt idx="1">
                    <c:v>1.1445228769007417E-2</c:v>
                  </c:pt>
                  <c:pt idx="2">
                    <c:v>1.0693857446727323E-2</c:v>
                  </c:pt>
                  <c:pt idx="3">
                    <c:v>1.7248662701499527E-2</c:v>
                  </c:pt>
                  <c:pt idx="4">
                    <c:v>1.9430076985144085E-2</c:v>
                  </c:pt>
                </c:numCache>
              </c:numRef>
            </c:plus>
            <c:minus>
              <c:numRef>
                <c:f>'Table 2 CD11b'!$J$5:$J$9</c:f>
                <c:numCache>
                  <c:formatCode>General</c:formatCode>
                  <c:ptCount val="5"/>
                  <c:pt idx="0">
                    <c:v>3.3459692599147012E-3</c:v>
                  </c:pt>
                  <c:pt idx="1">
                    <c:v>1.1445228769007417E-2</c:v>
                  </c:pt>
                  <c:pt idx="2">
                    <c:v>1.0693857446727323E-2</c:v>
                  </c:pt>
                  <c:pt idx="3">
                    <c:v>1.7248662701499527E-2</c:v>
                  </c:pt>
                  <c:pt idx="4">
                    <c:v>1.9430076985144085E-2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'Table 2 CD11b'!$H$5:$H$9</c:f>
              <c:strCache>
                <c:ptCount val="5"/>
                <c:pt idx="0">
                  <c:v>Grp1</c:v>
                </c:pt>
                <c:pt idx="1">
                  <c:v>Grp2</c:v>
                </c:pt>
                <c:pt idx="2">
                  <c:v>Grp3</c:v>
                </c:pt>
                <c:pt idx="3">
                  <c:v>Grp4</c:v>
                </c:pt>
                <c:pt idx="4">
                  <c:v>Grp5</c:v>
                </c:pt>
              </c:strCache>
            </c:strRef>
          </c:cat>
          <c:val>
            <c:numRef>
              <c:f>'Table 2 CD11b'!$I$5:$I$9</c:f>
              <c:numCache>
                <c:formatCode>General</c:formatCode>
                <c:ptCount val="5"/>
                <c:pt idx="0">
                  <c:v>5.1827298072325265E-2</c:v>
                </c:pt>
                <c:pt idx="1">
                  <c:v>0.241159544238501</c:v>
                </c:pt>
                <c:pt idx="2">
                  <c:v>0.12519085217617099</c:v>
                </c:pt>
                <c:pt idx="3">
                  <c:v>0.13583661560753019</c:v>
                </c:pt>
                <c:pt idx="4">
                  <c:v>0.14756323354289844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C-43F1-903C-A62A06120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868112"/>
        <c:axId val="375870408"/>
      </c:barChart>
      <c:catAx>
        <c:axId val="37586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70408"/>
        <c:crosses val="autoZero"/>
        <c:auto val="1"/>
        <c:lblAlgn val="ctr"/>
        <c:lblOffset val="100"/>
        <c:noMultiLvlLbl val="0"/>
      </c:catAx>
      <c:valAx>
        <c:axId val="375870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CD11b Positive Cells</a:t>
                </a:r>
              </a:p>
              <a:p>
                <a:pPr>
                  <a:defRPr/>
                </a:pPr>
                <a:r>
                  <a:rPr lang="en-US" baseline="0"/>
                  <a:t>(%; +/- SEM)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6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Arginase 1 Positive</a:t>
            </a:r>
            <a:r>
              <a:rPr lang="en-US" sz="1600" baseline="0"/>
              <a:t> Cells (%) </a:t>
            </a:r>
            <a:r>
              <a:rPr lang="en-US" sz="1600"/>
              <a:t>by Treament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'Table 3 Arg1'!$J$5:$J$9</c:f>
                <c:numCache>
                  <c:formatCode>General</c:formatCode>
                  <c:ptCount val="5"/>
                  <c:pt idx="0">
                    <c:v>1.3948317253253948E-4</c:v>
                  </c:pt>
                  <c:pt idx="1">
                    <c:v>4.870645812754198E-3</c:v>
                  </c:pt>
                  <c:pt idx="2">
                    <c:v>1.3415631388593492E-3</c:v>
                  </c:pt>
                  <c:pt idx="3">
                    <c:v>1.5609959138834055E-3</c:v>
                  </c:pt>
                  <c:pt idx="4">
                    <c:v>3.5517446428194768E-3</c:v>
                  </c:pt>
                </c:numCache>
              </c:numRef>
            </c:plus>
            <c:minus>
              <c:numRef>
                <c:f>'Table 3 Arg1'!$J$5:$J$9</c:f>
                <c:numCache>
                  <c:formatCode>General</c:formatCode>
                  <c:ptCount val="5"/>
                  <c:pt idx="0">
                    <c:v>1.3948317253253948E-4</c:v>
                  </c:pt>
                  <c:pt idx="1">
                    <c:v>4.870645812754198E-3</c:v>
                  </c:pt>
                  <c:pt idx="2">
                    <c:v>1.3415631388593492E-3</c:v>
                  </c:pt>
                  <c:pt idx="3">
                    <c:v>1.5609959138834055E-3</c:v>
                  </c:pt>
                  <c:pt idx="4">
                    <c:v>3.5517446428194768E-3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'Table 3 Arg1'!$H$5:$H$9</c:f>
              <c:strCache>
                <c:ptCount val="5"/>
                <c:pt idx="0">
                  <c:v>Grp1</c:v>
                </c:pt>
                <c:pt idx="1">
                  <c:v>Grp2</c:v>
                </c:pt>
                <c:pt idx="2">
                  <c:v>Grp3</c:v>
                </c:pt>
                <c:pt idx="3">
                  <c:v>Grp4</c:v>
                </c:pt>
                <c:pt idx="4">
                  <c:v>Grp5</c:v>
                </c:pt>
              </c:strCache>
            </c:strRef>
          </c:cat>
          <c:val>
            <c:numRef>
              <c:f>'Table 3 Arg1'!$I$5:$I$9</c:f>
              <c:numCache>
                <c:formatCode>0.0000</c:formatCode>
                <c:ptCount val="5"/>
                <c:pt idx="0">
                  <c:v>1.3474368846198501E-3</c:v>
                </c:pt>
                <c:pt idx="1">
                  <c:v>2.7060465359335251E-2</c:v>
                </c:pt>
                <c:pt idx="2">
                  <c:v>5.5861867134968587E-3</c:v>
                </c:pt>
                <c:pt idx="3">
                  <c:v>7.7916218758467886E-3</c:v>
                </c:pt>
                <c:pt idx="4">
                  <c:v>1.5663131689587179E-2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8-432A-BB6E-61576A68F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868112"/>
        <c:axId val="375870408"/>
      </c:barChart>
      <c:catAx>
        <c:axId val="37586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70408"/>
        <c:crosses val="autoZero"/>
        <c:auto val="1"/>
        <c:lblAlgn val="ctr"/>
        <c:lblOffset val="100"/>
        <c:noMultiLvlLbl val="0"/>
      </c:catAx>
      <c:valAx>
        <c:axId val="375870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Arginase 1 Positive Cells</a:t>
                </a:r>
              </a:p>
              <a:p>
                <a:pPr>
                  <a:defRPr/>
                </a:pPr>
                <a:r>
                  <a:rPr lang="en-US" baseline="0"/>
                  <a:t>(%; +/- SEM)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6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Iba1 Positive</a:t>
            </a:r>
            <a:r>
              <a:rPr lang="en-US" sz="1600" baseline="0"/>
              <a:t> Cells (%) </a:t>
            </a:r>
            <a:r>
              <a:rPr lang="en-US" sz="1600"/>
              <a:t>by Treament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'Table 4 Iba1'!$J$5:$J$9</c:f>
                <c:numCache>
                  <c:formatCode>General</c:formatCode>
                  <c:ptCount val="5"/>
                  <c:pt idx="0">
                    <c:v>8.8924808833595881E-4</c:v>
                  </c:pt>
                  <c:pt idx="1">
                    <c:v>6.7153744988528155E-3</c:v>
                  </c:pt>
                  <c:pt idx="2">
                    <c:v>4.5349165002191074E-3</c:v>
                  </c:pt>
                  <c:pt idx="3">
                    <c:v>6.3896154933610607E-3</c:v>
                  </c:pt>
                  <c:pt idx="4">
                    <c:v>6.1073973967981686E-3</c:v>
                  </c:pt>
                </c:numCache>
              </c:numRef>
            </c:plus>
            <c:minus>
              <c:numRef>
                <c:f>'Table 4 Iba1'!$J$5:$J$9</c:f>
                <c:numCache>
                  <c:formatCode>General</c:formatCode>
                  <c:ptCount val="5"/>
                  <c:pt idx="0">
                    <c:v>8.8924808833595881E-4</c:v>
                  </c:pt>
                  <c:pt idx="1">
                    <c:v>6.7153744988528155E-3</c:v>
                  </c:pt>
                  <c:pt idx="2">
                    <c:v>4.5349165002191074E-3</c:v>
                  </c:pt>
                  <c:pt idx="3">
                    <c:v>6.3896154933610607E-3</c:v>
                  </c:pt>
                  <c:pt idx="4">
                    <c:v>6.1073973967981686E-3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'Table 4 Iba1'!$H$5:$H$9</c:f>
              <c:strCache>
                <c:ptCount val="5"/>
                <c:pt idx="0">
                  <c:v>Grp1</c:v>
                </c:pt>
                <c:pt idx="1">
                  <c:v>Grp2</c:v>
                </c:pt>
                <c:pt idx="2">
                  <c:v>Grp3</c:v>
                </c:pt>
                <c:pt idx="3">
                  <c:v>Grp4</c:v>
                </c:pt>
                <c:pt idx="4">
                  <c:v>Grp5</c:v>
                </c:pt>
              </c:strCache>
            </c:strRef>
          </c:cat>
          <c:val>
            <c:numRef>
              <c:f>'Table 4 Iba1'!$I$5:$I$9</c:f>
              <c:numCache>
                <c:formatCode>General</c:formatCode>
                <c:ptCount val="5"/>
                <c:pt idx="0">
                  <c:v>1.0063981368017796E-2</c:v>
                </c:pt>
                <c:pt idx="1">
                  <c:v>5.78163036497647E-2</c:v>
                </c:pt>
                <c:pt idx="2">
                  <c:v>2.7541545976468823E-2</c:v>
                </c:pt>
                <c:pt idx="3">
                  <c:v>3.7508146174140056E-2</c:v>
                </c:pt>
                <c:pt idx="4">
                  <c:v>4.4039962583873625E-2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9-4B0F-AC35-8771E62D9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868112"/>
        <c:axId val="375870408"/>
      </c:barChart>
      <c:catAx>
        <c:axId val="37586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70408"/>
        <c:crosses val="autoZero"/>
        <c:auto val="1"/>
        <c:lblAlgn val="ctr"/>
        <c:lblOffset val="100"/>
        <c:noMultiLvlLbl val="0"/>
      </c:catAx>
      <c:valAx>
        <c:axId val="375870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Iba1 Positive Cells</a:t>
                </a:r>
              </a:p>
              <a:p>
                <a:pPr>
                  <a:defRPr/>
                </a:pPr>
                <a:r>
                  <a:rPr lang="en-US" baseline="0"/>
                  <a:t>(%; +/- SEM)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6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MCP1-Positive</a:t>
            </a:r>
            <a:r>
              <a:rPr lang="en-US" sz="1600" baseline="0"/>
              <a:t> Area (%)</a:t>
            </a:r>
            <a:r>
              <a:rPr lang="en-US" sz="1600"/>
              <a:t> by Treament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'Table 5 MCP1'!$I$5:$I$9</c:f>
                <c:numCache>
                  <c:formatCode>General</c:formatCode>
                  <c:ptCount val="5"/>
                  <c:pt idx="0">
                    <c:v>4.019727831472477E-5</c:v>
                  </c:pt>
                  <c:pt idx="1">
                    <c:v>3.5013730561757857E-5</c:v>
                  </c:pt>
                  <c:pt idx="2">
                    <c:v>4.6027357688189612E-5</c:v>
                  </c:pt>
                  <c:pt idx="3">
                    <c:v>1.6852412599363432E-5</c:v>
                  </c:pt>
                  <c:pt idx="4">
                    <c:v>2.9234666446169797E-5</c:v>
                  </c:pt>
                </c:numCache>
              </c:numRef>
            </c:plus>
            <c:minus>
              <c:numRef>
                <c:f>'Table 5 MCP1'!$I$5:$I$9</c:f>
                <c:numCache>
                  <c:formatCode>General</c:formatCode>
                  <c:ptCount val="5"/>
                  <c:pt idx="0">
                    <c:v>4.019727831472477E-5</c:v>
                  </c:pt>
                  <c:pt idx="1">
                    <c:v>3.5013730561757857E-5</c:v>
                  </c:pt>
                  <c:pt idx="2">
                    <c:v>4.6027357688189612E-5</c:v>
                  </c:pt>
                  <c:pt idx="3">
                    <c:v>1.6852412599363432E-5</c:v>
                  </c:pt>
                  <c:pt idx="4">
                    <c:v>2.9234666446169797E-5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'Table 5 MCP1'!$G$5:$G$9</c:f>
              <c:strCache>
                <c:ptCount val="5"/>
                <c:pt idx="0">
                  <c:v>Grp1</c:v>
                </c:pt>
                <c:pt idx="1">
                  <c:v>Grp2</c:v>
                </c:pt>
                <c:pt idx="2">
                  <c:v>Grp3</c:v>
                </c:pt>
                <c:pt idx="3">
                  <c:v>Grp4</c:v>
                </c:pt>
                <c:pt idx="4">
                  <c:v>Grp5</c:v>
                </c:pt>
              </c:strCache>
            </c:strRef>
          </c:cat>
          <c:val>
            <c:numRef>
              <c:f>'Table 5 MCP1'!$H$5:$H$9</c:f>
              <c:numCache>
                <c:formatCode>General</c:formatCode>
                <c:ptCount val="5"/>
                <c:pt idx="0">
                  <c:v>1.958879804781212E-4</c:v>
                </c:pt>
                <c:pt idx="1">
                  <c:v>1.3008274577865864E-4</c:v>
                </c:pt>
                <c:pt idx="2">
                  <c:v>1.3064974280631501E-4</c:v>
                </c:pt>
                <c:pt idx="3">
                  <c:v>8.03546548474373E-5</c:v>
                </c:pt>
                <c:pt idx="4">
                  <c:v>1.3046884597113254E-4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0-48F3-A881-89CEA107F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868112"/>
        <c:axId val="375870408"/>
      </c:barChart>
      <c:catAx>
        <c:axId val="37586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70408"/>
        <c:crosses val="autoZero"/>
        <c:auto val="1"/>
        <c:lblAlgn val="ctr"/>
        <c:lblOffset val="100"/>
        <c:noMultiLvlLbl val="0"/>
      </c:catAx>
      <c:valAx>
        <c:axId val="375870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MCP1-Positive Area</a:t>
                </a:r>
              </a:p>
              <a:p>
                <a:pPr>
                  <a:defRPr/>
                </a:pPr>
                <a:r>
                  <a:rPr lang="en-US" baseline="0"/>
                  <a:t>(%, +/- SEM)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6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133350</xdr:colOff>
      <xdr:row>28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EA4C6-A495-4559-BC09-3C615D399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17</xdr:col>
      <xdr:colOff>133350</xdr:colOff>
      <xdr:row>28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F4292-1CE0-4226-B6F6-9B90515DA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19050</xdr:rowOff>
    </xdr:from>
    <xdr:to>
      <xdr:col>17</xdr:col>
      <xdr:colOff>133350</xdr:colOff>
      <xdr:row>28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65321-1BF3-4C4A-B676-B6616D4CC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17</xdr:col>
      <xdr:colOff>142875</xdr:colOff>
      <xdr:row>28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AD316A-B46F-4A37-ABDB-FD767725D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16</xdr:col>
      <xdr:colOff>142875</xdr:colOff>
      <xdr:row>28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4EF89-2673-4C77-82AA-60252D09F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48F7A9-851D-4C54-BA9D-D7BE57A98EFA}" name="Table3" displayName="Table3" ref="A1:D60" totalsRowShown="0" headerRowDxfId="27" dataDxfId="26">
  <autoFilter ref="A1:D60" xr:uid="{6E535225-52C1-459A-87C8-951D4E299312}"/>
  <tableColumns count="4">
    <tableColumn id="1" xr3:uid="{66110632-757E-472F-8F40-10A93130957C}" name="Sample ID"/>
    <tableColumn id="2" xr3:uid="{7FA4E2A1-6683-4620-B1DC-76EACF0F7BE3}" name="aSMA Percent (%)" dataDxfId="25">
      <calculatedColumnFormula>C2/D2</calculatedColumnFormula>
    </tableColumn>
    <tableColumn id="3" xr3:uid="{31FD9DCB-0BFB-43F8-BB9E-0FC34EB5B978}" name="aSMA Area (µm2)" dataDxfId="24"/>
    <tableColumn id="4" xr3:uid="{753F630B-E0B4-4FC4-80EF-19FC7AECAE5F}" name="Total Area (µm2)" dataDxfId="2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375CD0-77D4-46D5-A4D8-903E3A915855}" name="Table32" displayName="Table32" ref="A1:E60" totalsRowShown="0" headerRowDxfId="22" dataDxfId="21">
  <autoFilter ref="A1:E60" xr:uid="{559A5CE7-94BE-4CD3-9204-783486381253}"/>
  <tableColumns count="5">
    <tableColumn id="1" xr3:uid="{C05ADED3-19B3-4164-894E-7DA812A0031E}" name="Sample ID"/>
    <tableColumn id="2" xr3:uid="{CD43B11A-D924-4FAC-8011-6E66AF29BC01}" name="CD11b Percent (%)" dataDxfId="20">
      <calculatedColumnFormula>C2/E2</calculatedColumnFormula>
    </tableColumn>
    <tableColumn id="3" xr3:uid="{790CE430-D678-4246-9678-A9A3C2636CBF}" name="CD11b Positive (#)" dataDxfId="19"/>
    <tableColumn id="5" xr3:uid="{E9B8DCED-63E4-4D60-9BFF-71661565A9E8}" name="CD11b Negative (#)" dataDxfId="18"/>
    <tableColumn id="4" xr3:uid="{740ACB13-3CC3-4938-B770-861512754754}" name="Total Cells (#)" dataDxfId="1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240E1A-4632-4CFF-998A-879ADF0AAA65}" name="Table323" displayName="Table323" ref="A1:E60" totalsRowShown="0" headerRowDxfId="16" dataDxfId="15">
  <autoFilter ref="A1:E60" xr:uid="{60295875-06A9-4210-A720-68CEAAFEE07D}"/>
  <tableColumns count="5">
    <tableColumn id="1" xr3:uid="{7FF041D0-D0BA-48C9-A7D4-4EFFB3D01D71}" name="Sample ID"/>
    <tableColumn id="2" xr3:uid="{FE26A290-7173-446D-9A1B-965F3E965C99}" name="Arginase 1 Percent (%)" dataDxfId="14">
      <calculatedColumnFormula>C2/E2</calculatedColumnFormula>
    </tableColumn>
    <tableColumn id="3" xr3:uid="{313181F0-045F-4472-8F47-BA0682659888}" name="Arginase 1 Positive (#)" dataDxfId="13"/>
    <tableColumn id="5" xr3:uid="{41595BE4-DDEC-4A47-B090-C070B0E12FD5}" name="Arginase 1 Negative (#)" dataDxfId="12"/>
    <tableColumn id="4" xr3:uid="{F99290DE-5FCF-47E0-B25D-BCB7871AC2EF}" name="Total Cells (#)" dataDxfId="11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648F69-2D75-41BF-93C6-8DD3B546B544}" name="Table328" displayName="Table328" ref="A1:E60" totalsRowShown="0" headerRowDxfId="10" dataDxfId="9">
  <autoFilter ref="A1:E60" xr:uid="{015749B3-1741-4928-A11D-D9DA96F82D57}"/>
  <tableColumns count="5">
    <tableColumn id="1" xr3:uid="{85BCA809-CC4A-4A9A-9A4E-2A1EEDAB1524}" name="Sample ID"/>
    <tableColumn id="2" xr3:uid="{C2E4E0E1-5F06-4F64-BAD5-9A04706D62DA}" name="Iba1 Percent (%)" dataDxfId="8">
      <calculatedColumnFormula>C2/E2</calculatedColumnFormula>
    </tableColumn>
    <tableColumn id="3" xr3:uid="{D7ACA9EA-8D39-45E5-BAC7-001C96A367F7}" name="Iba1 Positive (#)" dataDxfId="7"/>
    <tableColumn id="5" xr3:uid="{3EF74B33-D87E-4F1B-8C1E-5A4124EF8055}" name="Iba1 Negative (#)" dataDxfId="6"/>
    <tableColumn id="4" xr3:uid="{691FA39C-E7D8-443C-9DA1-6E824B93F329}" name="Total Cells (#)" dataDxfId="5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3530A1-AF8E-4C52-A833-822EF36EEE44}" name="Table35" displayName="Table35" ref="A1:D60" totalsRowShown="0" headerRowDxfId="4" dataDxfId="3">
  <autoFilter ref="A1:D60" xr:uid="{7BA836ED-1E4E-42AD-946D-DCE633426D65}"/>
  <tableColumns count="4">
    <tableColumn id="1" xr3:uid="{E4152387-FAF7-4BCD-8F66-FC74207E05E3}" name="Sample ID"/>
    <tableColumn id="2" xr3:uid="{519F24CE-1916-4010-A46C-1A2F357E2995}" name="MCP1 Percent (%)" dataDxfId="2">
      <calculatedColumnFormula>C2/D2</calculatedColumnFormula>
    </tableColumn>
    <tableColumn id="3" xr3:uid="{4E346687-1ACE-41B3-BE51-4C8BA298B906}" name="MCP1 Area (µm2)" dataDxfId="1"/>
    <tableColumn id="4" xr3:uid="{1847BAFB-5DB3-4A87-A3F9-285D6CEEB902}" name="Total Area (µm2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1F61-4E28-4163-8C19-620B2AB776ED}">
  <dimension ref="A1:J60"/>
  <sheetViews>
    <sheetView tabSelected="1" workbookViewId="0">
      <selection activeCell="C1" sqref="C1"/>
    </sheetView>
  </sheetViews>
  <sheetFormatPr defaultRowHeight="15" x14ac:dyDescent="0.25"/>
  <cols>
    <col min="1" max="1" width="15" bestFit="1" customWidth="1"/>
    <col min="2" max="2" width="22.7109375" style="5" bestFit="1" customWidth="1"/>
    <col min="3" max="3" width="21" bestFit="1" customWidth="1"/>
    <col min="4" max="4" width="20.28515625" bestFit="1" customWidth="1"/>
  </cols>
  <sheetData>
    <row r="1" spans="1:10" ht="15.75" thickBot="1" x14ac:dyDescent="0.3">
      <c r="A1" s="16" t="s">
        <v>160</v>
      </c>
      <c r="B1" s="17" t="s">
        <v>169</v>
      </c>
      <c r="C1" s="16" t="s">
        <v>591</v>
      </c>
      <c r="D1" s="16" t="s">
        <v>170</v>
      </c>
    </row>
    <row r="2" spans="1:10" x14ac:dyDescent="0.25">
      <c r="A2" s="6" t="s">
        <v>112</v>
      </c>
      <c r="B2" s="7">
        <f t="shared" ref="B2:B38" si="0">C2/D2</f>
        <v>5.9756643634984114E-3</v>
      </c>
      <c r="C2" s="8">
        <v>576507</v>
      </c>
      <c r="D2" s="9">
        <v>96475800</v>
      </c>
    </row>
    <row r="3" spans="1:10" x14ac:dyDescent="0.25">
      <c r="A3" s="10" t="s">
        <v>113</v>
      </c>
      <c r="B3" s="4">
        <f t="shared" si="0"/>
        <v>7.468841315938537E-3</v>
      </c>
      <c r="C3" s="1">
        <v>830692</v>
      </c>
      <c r="D3" s="11">
        <v>111221000</v>
      </c>
    </row>
    <row r="4" spans="1:10" x14ac:dyDescent="0.25">
      <c r="A4" s="10" t="s">
        <v>114</v>
      </c>
      <c r="B4" s="4">
        <f t="shared" si="0"/>
        <v>7.0927597286683328E-3</v>
      </c>
      <c r="C4" s="1">
        <v>993341</v>
      </c>
      <c r="D4" s="11">
        <v>140050000</v>
      </c>
      <c r="G4" s="19"/>
      <c r="H4" s="22" t="s">
        <v>161</v>
      </c>
      <c r="I4" s="22" t="s">
        <v>167</v>
      </c>
      <c r="J4" s="23"/>
    </row>
    <row r="5" spans="1:10" x14ac:dyDescent="0.25">
      <c r="A5" s="10" t="s">
        <v>115</v>
      </c>
      <c r="B5" s="4">
        <f t="shared" si="0"/>
        <v>8.8003238097084744E-3</v>
      </c>
      <c r="C5" s="1">
        <v>907727</v>
      </c>
      <c r="D5" s="11">
        <v>103147000</v>
      </c>
      <c r="G5" s="18" t="s">
        <v>162</v>
      </c>
      <c r="H5" s="24">
        <f>AVERAGE(B2:B11)</f>
        <v>7.2770619187292971E-3</v>
      </c>
      <c r="I5" s="24">
        <f>STDEV(B2:B11)/SQRT(COUNT(B2:B11))</f>
        <v>4.9096815493905566E-4</v>
      </c>
      <c r="J5" s="25"/>
    </row>
    <row r="6" spans="1:10" x14ac:dyDescent="0.25">
      <c r="A6" s="10" t="s">
        <v>116</v>
      </c>
      <c r="B6" s="4">
        <f t="shared" si="0"/>
        <v>4.248967429785225E-3</v>
      </c>
      <c r="C6" s="1">
        <v>432069</v>
      </c>
      <c r="D6" s="11">
        <v>101688000</v>
      </c>
      <c r="G6" s="19" t="s">
        <v>163</v>
      </c>
      <c r="H6" s="22">
        <f>AVERAGE(B14:B23)</f>
        <v>7.9900717965807028E-2</v>
      </c>
      <c r="I6" s="22">
        <f>STDEV(B14:B23)/SQRT(COUNT(B14:B23))</f>
        <v>1.0550393328103163E-2</v>
      </c>
      <c r="J6" s="23"/>
    </row>
    <row r="7" spans="1:10" x14ac:dyDescent="0.25">
      <c r="A7" s="10" t="s">
        <v>117</v>
      </c>
      <c r="B7" s="4">
        <f t="shared" si="0"/>
        <v>9.2848440495257381E-3</v>
      </c>
      <c r="C7" s="1">
        <v>859278</v>
      </c>
      <c r="D7" s="11">
        <v>92546304</v>
      </c>
      <c r="G7" s="18" t="s">
        <v>164</v>
      </c>
      <c r="H7" s="24">
        <f>AVERAGE(B26:B35)</f>
        <v>1.1148897115468865E-2</v>
      </c>
      <c r="I7" s="24">
        <f>STDEV(B26:B35)/SQRT(COUNT(B26:B35))</f>
        <v>1.8355394197783783E-3</v>
      </c>
      <c r="J7" s="25"/>
    </row>
    <row r="8" spans="1:10" x14ac:dyDescent="0.25">
      <c r="A8" s="10" t="s">
        <v>118</v>
      </c>
      <c r="B8" s="4">
        <f t="shared" si="0"/>
        <v>6.7548687596184695E-3</v>
      </c>
      <c r="C8" s="1">
        <v>661022</v>
      </c>
      <c r="D8" s="11">
        <v>97858600</v>
      </c>
      <c r="G8" s="19" t="s">
        <v>165</v>
      </c>
      <c r="H8" s="22">
        <f>AVERAGE(B38:B46)</f>
        <v>2.7178464892234157E-2</v>
      </c>
      <c r="I8" s="22">
        <f>STDEV(B38:B46)/SQRT(COUNT(B38:B46))</f>
        <v>6.6226456130589889E-3</v>
      </c>
      <c r="J8" s="23"/>
    </row>
    <row r="9" spans="1:10" x14ac:dyDescent="0.25">
      <c r="A9" s="10" t="s">
        <v>119</v>
      </c>
      <c r="B9" s="4">
        <f t="shared" si="0"/>
        <v>7.4404304439617854E-3</v>
      </c>
      <c r="C9" s="1">
        <v>979741</v>
      </c>
      <c r="D9" s="11">
        <v>131678000</v>
      </c>
      <c r="G9" s="18" t="s">
        <v>166</v>
      </c>
      <c r="H9" s="24">
        <f>AVERAGE(B49:B60)</f>
        <v>2.1566356367332607E-2</v>
      </c>
      <c r="I9" s="24">
        <f>STDEV(B49:B60)/SQRT(COUNT(B49:B60))</f>
        <v>4.1731173424132458E-3</v>
      </c>
      <c r="J9" s="25"/>
    </row>
    <row r="10" spans="1:10" x14ac:dyDescent="0.25">
      <c r="A10" s="10" t="s">
        <v>120</v>
      </c>
      <c r="B10" s="4">
        <f t="shared" si="0"/>
        <v>6.5387895232294144E-3</v>
      </c>
      <c r="C10" s="1">
        <v>708504</v>
      </c>
      <c r="D10" s="11">
        <v>108354000</v>
      </c>
    </row>
    <row r="11" spans="1:10" ht="15.75" thickBot="1" x14ac:dyDescent="0.3">
      <c r="A11" s="12" t="s">
        <v>121</v>
      </c>
      <c r="B11" s="13">
        <f t="shared" si="0"/>
        <v>9.1651297633585579E-3</v>
      </c>
      <c r="C11" s="14">
        <v>953146</v>
      </c>
      <c r="D11" s="15">
        <v>103997000</v>
      </c>
    </row>
    <row r="12" spans="1:10" x14ac:dyDescent="0.25">
      <c r="A12" s="21" t="s">
        <v>161</v>
      </c>
      <c r="B12" s="4">
        <f>AVERAGE(B2:B11)</f>
        <v>7.2770619187292971E-3</v>
      </c>
      <c r="C12" s="20">
        <f t="shared" ref="C12:D12" si="1">AVERAGE(C2:C11)</f>
        <v>790202.7</v>
      </c>
      <c r="D12" s="20">
        <f t="shared" si="1"/>
        <v>108701570.40000001</v>
      </c>
    </row>
    <row r="13" spans="1:10" ht="15.75" thickBot="1" x14ac:dyDescent="0.3">
      <c r="A13" s="21" t="s">
        <v>168</v>
      </c>
      <c r="B13" s="4">
        <f>STDEV(B2:B11)/SQRT(COUNT(B2:B11))</f>
        <v>4.9096815493905566E-4</v>
      </c>
      <c r="C13" s="20">
        <f t="shared" ref="C13:D13" si="2">STDEV(C2:C11)/SQRT(COUNT(C2:C11))</f>
        <v>59744.932541234506</v>
      </c>
      <c r="D13" s="20">
        <f t="shared" si="2"/>
        <v>4884575.7149974583</v>
      </c>
    </row>
    <row r="14" spans="1:10" x14ac:dyDescent="0.25">
      <c r="A14" s="6" t="s">
        <v>122</v>
      </c>
      <c r="B14" s="7">
        <f t="shared" si="0"/>
        <v>0.11994582049474443</v>
      </c>
      <c r="C14" s="8">
        <v>15142800</v>
      </c>
      <c r="D14" s="9">
        <v>126247000</v>
      </c>
    </row>
    <row r="15" spans="1:10" x14ac:dyDescent="0.25">
      <c r="A15" s="10" t="s">
        <v>123</v>
      </c>
      <c r="B15" s="4">
        <f t="shared" si="0"/>
        <v>2.1948993531609527E-2</v>
      </c>
      <c r="C15" s="1">
        <v>2667110</v>
      </c>
      <c r="D15" s="11">
        <v>121514000</v>
      </c>
    </row>
    <row r="16" spans="1:10" x14ac:dyDescent="0.25">
      <c r="A16" s="10" t="s">
        <v>124</v>
      </c>
      <c r="B16" s="4">
        <f t="shared" si="0"/>
        <v>4.0376027840226661E-2</v>
      </c>
      <c r="C16" s="1">
        <v>5244200</v>
      </c>
      <c r="D16" s="11">
        <v>129884000</v>
      </c>
    </row>
    <row r="17" spans="1:4" x14ac:dyDescent="0.25">
      <c r="A17" s="10" t="s">
        <v>125</v>
      </c>
      <c r="B17" s="4">
        <f t="shared" si="0"/>
        <v>0.10141230502853957</v>
      </c>
      <c r="C17" s="1">
        <v>13822700</v>
      </c>
      <c r="D17" s="11">
        <v>136302000</v>
      </c>
    </row>
    <row r="18" spans="1:4" x14ac:dyDescent="0.25">
      <c r="A18" s="10" t="s">
        <v>126</v>
      </c>
      <c r="B18" s="4">
        <f t="shared" si="0"/>
        <v>6.5396696278279362E-2</v>
      </c>
      <c r="C18" s="1">
        <v>8119850</v>
      </c>
      <c r="D18" s="11">
        <v>124163000</v>
      </c>
    </row>
    <row r="19" spans="1:4" x14ac:dyDescent="0.25">
      <c r="A19" s="10" t="s">
        <v>127</v>
      </c>
      <c r="B19" s="4">
        <f t="shared" si="0"/>
        <v>5.0171922808930895E-2</v>
      </c>
      <c r="C19" s="1">
        <v>6624500</v>
      </c>
      <c r="D19" s="11">
        <v>132036000</v>
      </c>
    </row>
    <row r="20" spans="1:4" x14ac:dyDescent="0.25">
      <c r="A20" s="10" t="s">
        <v>128</v>
      </c>
      <c r="B20" s="4">
        <f t="shared" si="0"/>
        <v>8.8761683435601257E-2</v>
      </c>
      <c r="C20" s="1">
        <v>12854200</v>
      </c>
      <c r="D20" s="11">
        <v>144816992</v>
      </c>
    </row>
    <row r="21" spans="1:4" x14ac:dyDescent="0.25">
      <c r="A21" s="10" t="s">
        <v>129</v>
      </c>
      <c r="B21" s="4">
        <f t="shared" si="0"/>
        <v>0.11305006944679698</v>
      </c>
      <c r="C21" s="1">
        <v>13348500</v>
      </c>
      <c r="D21" s="11">
        <v>118076000</v>
      </c>
    </row>
    <row r="22" spans="1:4" x14ac:dyDescent="0.25">
      <c r="A22" s="10" t="s">
        <v>130</v>
      </c>
      <c r="B22" s="4">
        <f t="shared" si="0"/>
        <v>0.10297377099470818</v>
      </c>
      <c r="C22" s="1">
        <v>10741400</v>
      </c>
      <c r="D22" s="11">
        <v>104312000</v>
      </c>
    </row>
    <row r="23" spans="1:4" ht="15.75" thickBot="1" x14ac:dyDescent="0.3">
      <c r="A23" s="12" t="s">
        <v>131</v>
      </c>
      <c r="B23" s="13">
        <f t="shared" si="0"/>
        <v>9.4969889798633425E-2</v>
      </c>
      <c r="C23" s="14">
        <v>13418200</v>
      </c>
      <c r="D23" s="15">
        <v>141288992</v>
      </c>
    </row>
    <row r="24" spans="1:4" x14ac:dyDescent="0.25">
      <c r="A24" s="21" t="s">
        <v>161</v>
      </c>
      <c r="B24" s="4">
        <f>AVERAGE(B14:B23)</f>
        <v>7.9900717965807028E-2</v>
      </c>
      <c r="C24" s="20">
        <f>AVERAGE(C14:C23)</f>
        <v>10198346</v>
      </c>
      <c r="D24" s="20">
        <f>AVERAGE(D14:D23)</f>
        <v>127863998.40000001</v>
      </c>
    </row>
    <row r="25" spans="1:4" ht="15.75" thickBot="1" x14ac:dyDescent="0.3">
      <c r="A25" s="21" t="s">
        <v>168</v>
      </c>
      <c r="B25" s="4">
        <f>STDEV(B14:B23)/SQRT(COUNT(B15:B23))</f>
        <v>1.1121091042483384E-2</v>
      </c>
      <c r="C25" s="20">
        <f>STDEV(C14:C23)/SQRT(COUNT(C15:C23))</f>
        <v>1421087.0666345709</v>
      </c>
      <c r="D25" s="20">
        <f>STDEV(D14:D23)/SQRT(COUNT(D15:D23))</f>
        <v>3955706.0114208926</v>
      </c>
    </row>
    <row r="26" spans="1:4" x14ac:dyDescent="0.25">
      <c r="A26" s="6" t="s">
        <v>132</v>
      </c>
      <c r="B26" s="7">
        <f t="shared" si="0"/>
        <v>6.5332688937611494E-3</v>
      </c>
      <c r="C26" s="8">
        <v>831365</v>
      </c>
      <c r="D26" s="9">
        <v>127251000</v>
      </c>
    </row>
    <row r="27" spans="1:4" x14ac:dyDescent="0.25">
      <c r="A27" s="10" t="s">
        <v>133</v>
      </c>
      <c r="B27" s="4">
        <f t="shared" si="0"/>
        <v>9.8966675514145282E-3</v>
      </c>
      <c r="C27" s="1">
        <v>1081300</v>
      </c>
      <c r="D27" s="11">
        <v>109259000</v>
      </c>
    </row>
    <row r="28" spans="1:4" x14ac:dyDescent="0.25">
      <c r="A28" s="10" t="s">
        <v>134</v>
      </c>
      <c r="B28" s="4">
        <f t="shared" si="0"/>
        <v>6.610624373652404E-3</v>
      </c>
      <c r="C28" s="1">
        <v>522435</v>
      </c>
      <c r="D28" s="11">
        <v>79029600</v>
      </c>
    </row>
    <row r="29" spans="1:4" x14ac:dyDescent="0.25">
      <c r="A29" s="10" t="s">
        <v>135</v>
      </c>
      <c r="B29" s="4">
        <f t="shared" si="0"/>
        <v>1.4919964999739103E-2</v>
      </c>
      <c r="C29" s="1">
        <v>1486870</v>
      </c>
      <c r="D29" s="11">
        <v>99656400</v>
      </c>
    </row>
    <row r="30" spans="1:4" x14ac:dyDescent="0.25">
      <c r="A30" s="10" t="s">
        <v>136</v>
      </c>
      <c r="B30" s="4">
        <f t="shared" si="0"/>
        <v>1.4357920547776201E-2</v>
      </c>
      <c r="C30" s="1">
        <v>1862050</v>
      </c>
      <c r="D30" s="11">
        <v>129688000</v>
      </c>
    </row>
    <row r="31" spans="1:4" x14ac:dyDescent="0.25">
      <c r="A31" s="10" t="s">
        <v>137</v>
      </c>
      <c r="B31" s="4">
        <f t="shared" si="0"/>
        <v>1.3478725062344139E-2</v>
      </c>
      <c r="C31" s="1">
        <v>1729590</v>
      </c>
      <c r="D31" s="11">
        <v>128320000</v>
      </c>
    </row>
    <row r="32" spans="1:4" x14ac:dyDescent="0.25">
      <c r="A32" s="10" t="s">
        <v>138</v>
      </c>
      <c r="B32" s="4">
        <f t="shared" si="0"/>
        <v>4.4815173908438364E-3</v>
      </c>
      <c r="C32" s="1">
        <v>550048</v>
      </c>
      <c r="D32" s="11">
        <v>122737000</v>
      </c>
    </row>
    <row r="33" spans="1:4" x14ac:dyDescent="0.25">
      <c r="A33" s="10" t="s">
        <v>139</v>
      </c>
      <c r="B33" s="4">
        <f t="shared" si="0"/>
        <v>2.2989512734105592E-2</v>
      </c>
      <c r="C33" s="1">
        <v>2191680</v>
      </c>
      <c r="D33" s="11">
        <v>95333904</v>
      </c>
    </row>
    <row r="34" spans="1:4" x14ac:dyDescent="0.25">
      <c r="A34" s="10" t="s">
        <v>140</v>
      </c>
      <c r="B34" s="4">
        <f t="shared" si="0"/>
        <v>4.8180459204225038E-3</v>
      </c>
      <c r="C34" s="1">
        <v>538248</v>
      </c>
      <c r="D34" s="11">
        <v>111715000</v>
      </c>
    </row>
    <row r="35" spans="1:4" ht="15.75" thickBot="1" x14ac:dyDescent="0.3">
      <c r="A35" s="12" t="s">
        <v>141</v>
      </c>
      <c r="B35" s="13">
        <f t="shared" si="0"/>
        <v>1.3402723680629206E-2</v>
      </c>
      <c r="C35" s="14">
        <v>1428020</v>
      </c>
      <c r="D35" s="15">
        <v>106547000</v>
      </c>
    </row>
    <row r="36" spans="1:4" x14ac:dyDescent="0.25">
      <c r="A36" s="21" t="s">
        <v>161</v>
      </c>
      <c r="B36" s="4">
        <f>AVERAGE(B26:B35)</f>
        <v>1.1148897115468865E-2</v>
      </c>
      <c r="C36" s="20">
        <f t="shared" ref="C36" si="3">AVERAGE(C26:C35)</f>
        <v>1222160.6000000001</v>
      </c>
      <c r="D36" s="20">
        <f t="shared" ref="D36" si="4">AVERAGE(D26:D35)</f>
        <v>110953690.40000001</v>
      </c>
    </row>
    <row r="37" spans="1:4" ht="15.75" thickBot="1" x14ac:dyDescent="0.3">
      <c r="A37" s="21" t="s">
        <v>168</v>
      </c>
      <c r="B37" s="4">
        <f>STDEV(B26:B35)/SQRT(COUNT(B26:B35))</f>
        <v>1.8355394197783783E-3</v>
      </c>
      <c r="C37" s="20">
        <f t="shared" ref="C37" si="5">STDEV(C26:C35)/SQRT(COUNT(C26:C35))</f>
        <v>191514.74218376912</v>
      </c>
      <c r="D37" s="20">
        <f>STDEV(D26:D35)/SQRT(COUNT(D26:D35))</f>
        <v>5239419.268297567</v>
      </c>
    </row>
    <row r="38" spans="1:4" x14ac:dyDescent="0.25">
      <c r="A38" s="6" t="s">
        <v>142</v>
      </c>
      <c r="B38" s="7">
        <f t="shared" si="0"/>
        <v>1.9847921683593343E-2</v>
      </c>
      <c r="C38" s="8">
        <v>2274810</v>
      </c>
      <c r="D38" s="9">
        <v>114612000</v>
      </c>
    </row>
    <row r="39" spans="1:4" x14ac:dyDescent="0.25">
      <c r="A39" s="10" t="s">
        <v>143</v>
      </c>
      <c r="B39" s="4">
        <f t="shared" ref="B39:B57" si="6">C39/D39</f>
        <v>4.4988155723644445E-2</v>
      </c>
      <c r="C39" s="1">
        <v>5507540</v>
      </c>
      <c r="D39" s="11">
        <v>122422000</v>
      </c>
    </row>
    <row r="40" spans="1:4" x14ac:dyDescent="0.25">
      <c r="A40" s="10" t="s">
        <v>171</v>
      </c>
      <c r="B40" s="4">
        <f t="shared" si="6"/>
        <v>1.412312874251497E-2</v>
      </c>
      <c r="C40" s="1">
        <v>1509480</v>
      </c>
      <c r="D40" s="11">
        <v>106880000</v>
      </c>
    </row>
    <row r="41" spans="1:4" x14ac:dyDescent="0.25">
      <c r="A41" s="10" t="s">
        <v>144</v>
      </c>
      <c r="B41" s="4">
        <f t="shared" si="6"/>
        <v>4.0052111270278357E-2</v>
      </c>
      <c r="C41" s="1">
        <v>3003520</v>
      </c>
      <c r="D41" s="11">
        <v>74990304</v>
      </c>
    </row>
    <row r="42" spans="1:4" x14ac:dyDescent="0.25">
      <c r="A42" s="10" t="s">
        <v>145</v>
      </c>
      <c r="B42" s="4">
        <f t="shared" si="6"/>
        <v>6.6770759140550806E-2</v>
      </c>
      <c r="C42" s="1">
        <v>8999630</v>
      </c>
      <c r="D42" s="11">
        <v>134784000</v>
      </c>
    </row>
    <row r="43" spans="1:4" x14ac:dyDescent="0.25">
      <c r="A43" s="10" t="s">
        <v>146</v>
      </c>
      <c r="B43" s="4">
        <f t="shared" si="6"/>
        <v>1.0298658885367551E-2</v>
      </c>
      <c r="C43" s="1">
        <v>1065870</v>
      </c>
      <c r="D43" s="11">
        <v>103496000</v>
      </c>
    </row>
    <row r="44" spans="1:4" x14ac:dyDescent="0.25">
      <c r="A44" s="10" t="s">
        <v>147</v>
      </c>
      <c r="B44" s="4">
        <f t="shared" si="6"/>
        <v>7.4453079190349237E-3</v>
      </c>
      <c r="C44" s="1">
        <v>952307</v>
      </c>
      <c r="D44" s="11">
        <v>127907000</v>
      </c>
    </row>
    <row r="45" spans="1:4" x14ac:dyDescent="0.25">
      <c r="A45" s="10" t="s">
        <v>148</v>
      </c>
      <c r="B45" s="4">
        <f t="shared" si="6"/>
        <v>2.8310949504427894E-2</v>
      </c>
      <c r="C45" s="1">
        <v>3379110</v>
      </c>
      <c r="D45" s="11">
        <v>119357000</v>
      </c>
    </row>
    <row r="46" spans="1:4" ht="15.75" thickBot="1" x14ac:dyDescent="0.3">
      <c r="A46" s="12" t="s">
        <v>149</v>
      </c>
      <c r="B46" s="13">
        <f t="shared" si="6"/>
        <v>1.276919116069513E-2</v>
      </c>
      <c r="C46" s="14">
        <v>1487930</v>
      </c>
      <c r="D46" s="15">
        <v>116525000</v>
      </c>
    </row>
    <row r="47" spans="1:4" x14ac:dyDescent="0.25">
      <c r="A47" s="21" t="s">
        <v>161</v>
      </c>
      <c r="B47" s="4">
        <f>AVERAGE(B38:B46)</f>
        <v>2.7178464892234157E-2</v>
      </c>
      <c r="C47" s="20">
        <f>AVERAGE(C38:C46)</f>
        <v>3131133</v>
      </c>
      <c r="D47" s="20">
        <f>AVERAGE(D38:D46)</f>
        <v>113441478.22222222</v>
      </c>
    </row>
    <row r="48" spans="1:4" ht="15.75" thickBot="1" x14ac:dyDescent="0.3">
      <c r="A48" s="21" t="s">
        <v>168</v>
      </c>
      <c r="B48" s="4">
        <f>STDEV(B38:B46)/SQRT(COUNT(B36:B46))</f>
        <v>5.9904083503663306E-3</v>
      </c>
      <c r="C48" s="20">
        <f>STDEV(C38:C46)/SQRT(COUNT(C36:C46))</f>
        <v>792293.15172900609</v>
      </c>
      <c r="D48" s="20">
        <f>STDEV(D38:D46)/SQRT(COUNT(D38:D46))</f>
        <v>5787599.634162969</v>
      </c>
    </row>
    <row r="49" spans="1:4" x14ac:dyDescent="0.25">
      <c r="A49" s="6" t="s">
        <v>150</v>
      </c>
      <c r="B49" s="7">
        <f t="shared" si="6"/>
        <v>3.6580903657345322E-2</v>
      </c>
      <c r="C49" s="8">
        <v>4418900</v>
      </c>
      <c r="D49" s="9">
        <v>120798000</v>
      </c>
    </row>
    <row r="50" spans="1:4" x14ac:dyDescent="0.25">
      <c r="A50" s="10" t="s">
        <v>151</v>
      </c>
      <c r="B50" s="4">
        <f t="shared" si="6"/>
        <v>7.4698376583446071E-3</v>
      </c>
      <c r="C50" s="1">
        <v>971796</v>
      </c>
      <c r="D50" s="11">
        <v>130096000</v>
      </c>
    </row>
    <row r="51" spans="1:4" x14ac:dyDescent="0.25">
      <c r="A51" s="10" t="s">
        <v>152</v>
      </c>
      <c r="B51" s="4">
        <f t="shared" si="6"/>
        <v>5.2237101019651936E-3</v>
      </c>
      <c r="C51" s="1">
        <v>613227</v>
      </c>
      <c r="D51" s="11">
        <v>117393000</v>
      </c>
    </row>
    <row r="52" spans="1:4" x14ac:dyDescent="0.25">
      <c r="A52" s="10" t="s">
        <v>153</v>
      </c>
      <c r="B52" s="4">
        <f t="shared" si="6"/>
        <v>3.6143723347547972E-2</v>
      </c>
      <c r="C52" s="1">
        <v>3254670</v>
      </c>
      <c r="D52" s="11">
        <v>90048000</v>
      </c>
    </row>
    <row r="53" spans="1:4" x14ac:dyDescent="0.25">
      <c r="A53" s="10" t="s">
        <v>154</v>
      </c>
      <c r="B53" s="4">
        <f t="shared" si="6"/>
        <v>6.6832296191112594E-3</v>
      </c>
      <c r="C53" s="1">
        <v>640093</v>
      </c>
      <c r="D53" s="11">
        <v>95776000</v>
      </c>
    </row>
    <row r="54" spans="1:4" x14ac:dyDescent="0.25">
      <c r="A54" s="10" t="s">
        <v>155</v>
      </c>
      <c r="B54" s="4">
        <f t="shared" si="6"/>
        <v>2.0816010186287263E-2</v>
      </c>
      <c r="C54" s="1">
        <v>2256060</v>
      </c>
      <c r="D54" s="11">
        <v>108381000</v>
      </c>
    </row>
    <row r="55" spans="1:4" x14ac:dyDescent="0.25">
      <c r="A55" s="10" t="s">
        <v>156</v>
      </c>
      <c r="B55" s="4">
        <f t="shared" si="6"/>
        <v>1.390153137091563E-2</v>
      </c>
      <c r="C55" s="1">
        <v>1785610</v>
      </c>
      <c r="D55" s="11">
        <v>128447000</v>
      </c>
    </row>
    <row r="56" spans="1:4" x14ac:dyDescent="0.25">
      <c r="A56" s="10" t="s">
        <v>157</v>
      </c>
      <c r="B56" s="4">
        <f t="shared" si="6"/>
        <v>4.4748302787989372E-2</v>
      </c>
      <c r="C56" s="1">
        <v>6670540</v>
      </c>
      <c r="D56" s="11">
        <v>149068000</v>
      </c>
    </row>
    <row r="57" spans="1:4" x14ac:dyDescent="0.25">
      <c r="A57" s="10" t="s">
        <v>158</v>
      </c>
      <c r="B57" s="4">
        <f t="shared" si="6"/>
        <v>2.0848277579798444E-2</v>
      </c>
      <c r="C57" s="1">
        <v>2176310</v>
      </c>
      <c r="D57" s="11">
        <v>104388000</v>
      </c>
    </row>
    <row r="58" spans="1:4" ht="15.75" thickBot="1" x14ac:dyDescent="0.3">
      <c r="A58" s="12" t="s">
        <v>159</v>
      </c>
      <c r="B58" s="13">
        <f>C58/D58</f>
        <v>3.8580714905480561E-2</v>
      </c>
      <c r="C58" s="14">
        <v>5424680</v>
      </c>
      <c r="D58" s="15">
        <v>140606000</v>
      </c>
    </row>
    <row r="59" spans="1:4" x14ac:dyDescent="0.25">
      <c r="A59" s="21" t="s">
        <v>161</v>
      </c>
      <c r="B59" s="4">
        <f>AVERAGE(B49:B58)</f>
        <v>2.3099624121478566E-2</v>
      </c>
      <c r="C59" s="20">
        <f>AVERAGE(C49:C58)</f>
        <v>2821188.6</v>
      </c>
      <c r="D59" s="20">
        <f>AVERAGE(D49:D58)</f>
        <v>118500100</v>
      </c>
    </row>
    <row r="60" spans="1:4" x14ac:dyDescent="0.25">
      <c r="A60" s="21" t="s">
        <v>168</v>
      </c>
      <c r="B60" s="4">
        <f>STDEV(B49:B58)/SQRT(COUNT(B49:B58))</f>
        <v>4.7004110717271015E-3</v>
      </c>
      <c r="C60" s="20">
        <f>STDEV(C49:C58)/SQRT(COUNT(C49:C58))</f>
        <v>659936.43401630735</v>
      </c>
      <c r="D60" s="20">
        <f>STDEV(D49:D58)/SQRT(COUNT(D49:D58))</f>
        <v>6046517.2003761344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60AF-8EFD-4BC0-A2A2-0220C81A901C}">
  <dimension ref="A1:K50"/>
  <sheetViews>
    <sheetView topLeftCell="A22" workbookViewId="0">
      <selection activeCell="C41" sqref="C41:D50"/>
    </sheetView>
  </sheetViews>
  <sheetFormatPr defaultRowHeight="15" x14ac:dyDescent="0.25"/>
  <cols>
    <col min="1" max="1" width="10.28515625" bestFit="1" customWidth="1"/>
    <col min="2" max="2" width="40.5703125" bestFit="1" customWidth="1"/>
    <col min="3" max="3" width="14" bestFit="1" customWidth="1"/>
    <col min="4" max="4" width="22.28515625" bestFit="1" customWidth="1"/>
    <col min="5" max="5" width="32.28515625" bestFit="1" customWidth="1"/>
    <col min="6" max="6" width="13.140625" bestFit="1" customWidth="1"/>
    <col min="7" max="7" width="76.42578125" bestFit="1" customWidth="1"/>
    <col min="8" max="8" width="7.140625" bestFit="1" customWidth="1"/>
    <col min="9" max="9" width="11.5703125" bestFit="1" customWidth="1"/>
    <col min="10" max="10" width="15.28515625" bestFit="1" customWidth="1"/>
    <col min="11" max="11" width="20.7109375" bestFit="1" customWidth="1"/>
  </cols>
  <sheetData>
    <row r="1" spans="1:11" x14ac:dyDescent="0.25">
      <c r="A1" s="30" t="s">
        <v>0</v>
      </c>
      <c r="B1" s="30" t="s">
        <v>1</v>
      </c>
      <c r="C1" s="30" t="s">
        <v>384</v>
      </c>
      <c r="D1" s="30" t="s">
        <v>383</v>
      </c>
      <c r="E1" s="30" t="s">
        <v>5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</row>
    <row r="2" spans="1:11" x14ac:dyDescent="0.25">
      <c r="A2" s="29" t="s">
        <v>385</v>
      </c>
      <c r="B2" s="31" t="s">
        <v>387</v>
      </c>
      <c r="C2" s="41">
        <v>43672</v>
      </c>
      <c r="D2" s="41">
        <v>101012000</v>
      </c>
      <c r="E2" s="31" t="s">
        <v>386</v>
      </c>
      <c r="F2" s="31" t="s">
        <v>15</v>
      </c>
      <c r="G2" s="31" t="s">
        <v>388</v>
      </c>
      <c r="H2" s="29"/>
      <c r="I2" s="29">
        <v>18</v>
      </c>
      <c r="J2" s="31">
        <v>653</v>
      </c>
      <c r="K2" s="29"/>
    </row>
    <row r="3" spans="1:11" x14ac:dyDescent="0.25">
      <c r="A3" s="29" t="s">
        <v>385</v>
      </c>
      <c r="B3" s="31" t="s">
        <v>389</v>
      </c>
      <c r="C3" s="41">
        <v>8602.23046875</v>
      </c>
      <c r="D3" s="41">
        <v>119258000</v>
      </c>
      <c r="E3" s="31" t="s">
        <v>386</v>
      </c>
      <c r="F3" s="31" t="s">
        <v>15</v>
      </c>
      <c r="G3" s="31" t="s">
        <v>390</v>
      </c>
      <c r="H3" s="29"/>
      <c r="I3" s="29">
        <v>18</v>
      </c>
      <c r="J3" s="31">
        <v>654</v>
      </c>
      <c r="K3" s="29"/>
    </row>
    <row r="4" spans="1:11" x14ac:dyDescent="0.25">
      <c r="A4" s="29" t="s">
        <v>385</v>
      </c>
      <c r="B4" s="31" t="s">
        <v>391</v>
      </c>
      <c r="C4" s="41">
        <v>17474.599609375</v>
      </c>
      <c r="D4" s="41">
        <v>143026000</v>
      </c>
      <c r="E4" s="31" t="s">
        <v>386</v>
      </c>
      <c r="F4" s="31" t="s">
        <v>15</v>
      </c>
      <c r="G4" s="31" t="s">
        <v>392</v>
      </c>
      <c r="H4" s="29"/>
      <c r="I4" s="29">
        <v>18</v>
      </c>
      <c r="J4" s="31">
        <v>655</v>
      </c>
      <c r="K4" s="29"/>
    </row>
    <row r="5" spans="1:11" x14ac:dyDescent="0.25">
      <c r="A5" s="29" t="s">
        <v>385</v>
      </c>
      <c r="B5" s="31" t="s">
        <v>393</v>
      </c>
      <c r="C5" s="41">
        <v>14023.5</v>
      </c>
      <c r="D5" s="41">
        <v>108026000</v>
      </c>
      <c r="E5" s="31" t="s">
        <v>386</v>
      </c>
      <c r="F5" s="31" t="s">
        <v>15</v>
      </c>
      <c r="G5" s="31" t="s">
        <v>394</v>
      </c>
      <c r="H5" s="29"/>
      <c r="I5" s="29">
        <v>18</v>
      </c>
      <c r="J5" s="31">
        <v>656</v>
      </c>
      <c r="K5" s="29"/>
    </row>
    <row r="6" spans="1:11" x14ac:dyDescent="0.25">
      <c r="A6" s="29" t="s">
        <v>385</v>
      </c>
      <c r="B6" s="31" t="s">
        <v>395</v>
      </c>
      <c r="C6" s="41">
        <v>19037.5</v>
      </c>
      <c r="D6" s="41">
        <v>98668704</v>
      </c>
      <c r="E6" s="31" t="s">
        <v>386</v>
      </c>
      <c r="F6" s="31" t="s">
        <v>15</v>
      </c>
      <c r="G6" s="31" t="s">
        <v>396</v>
      </c>
      <c r="H6" s="29"/>
      <c r="I6" s="29">
        <v>18</v>
      </c>
      <c r="J6" s="31">
        <v>657</v>
      </c>
      <c r="K6" s="29"/>
    </row>
    <row r="7" spans="1:11" x14ac:dyDescent="0.25">
      <c r="A7" s="29" t="s">
        <v>385</v>
      </c>
      <c r="B7" s="31" t="s">
        <v>397</v>
      </c>
      <c r="C7" s="41">
        <v>21731.599609375</v>
      </c>
      <c r="D7" s="41">
        <v>95577400</v>
      </c>
      <c r="E7" s="31" t="s">
        <v>386</v>
      </c>
      <c r="F7" s="31" t="s">
        <v>15</v>
      </c>
      <c r="G7" s="31" t="s">
        <v>398</v>
      </c>
      <c r="H7" s="29"/>
      <c r="I7" s="29">
        <v>18</v>
      </c>
      <c r="J7" s="31">
        <v>658</v>
      </c>
      <c r="K7" s="29"/>
    </row>
    <row r="8" spans="1:11" x14ac:dyDescent="0.25">
      <c r="A8" s="29" t="s">
        <v>385</v>
      </c>
      <c r="B8" s="31" t="s">
        <v>399</v>
      </c>
      <c r="C8" s="41">
        <v>11714.400390625</v>
      </c>
      <c r="D8" s="41">
        <v>98634896</v>
      </c>
      <c r="E8" s="31" t="s">
        <v>386</v>
      </c>
      <c r="F8" s="31" t="s">
        <v>15</v>
      </c>
      <c r="G8" s="31" t="s">
        <v>400</v>
      </c>
      <c r="H8" s="29"/>
      <c r="I8" s="29">
        <v>18</v>
      </c>
      <c r="J8" s="31">
        <v>659</v>
      </c>
      <c r="K8" s="29"/>
    </row>
    <row r="9" spans="1:11" x14ac:dyDescent="0.25">
      <c r="A9" s="29" t="s">
        <v>385</v>
      </c>
      <c r="B9" s="31" t="s">
        <v>401</v>
      </c>
      <c r="C9" s="41">
        <v>6107.7900390625</v>
      </c>
      <c r="D9" s="41">
        <v>139908000</v>
      </c>
      <c r="E9" s="31" t="s">
        <v>386</v>
      </c>
      <c r="F9" s="31" t="s">
        <v>15</v>
      </c>
      <c r="G9" s="31" t="s">
        <v>402</v>
      </c>
      <c r="H9" s="29"/>
      <c r="I9" s="29">
        <v>18</v>
      </c>
      <c r="J9" s="31">
        <v>660</v>
      </c>
      <c r="K9" s="29"/>
    </row>
    <row r="10" spans="1:11" x14ac:dyDescent="0.25">
      <c r="A10" s="29" t="s">
        <v>385</v>
      </c>
      <c r="B10" s="31" t="s">
        <v>403</v>
      </c>
      <c r="C10" s="41">
        <v>28866.80078125</v>
      </c>
      <c r="D10" s="41">
        <v>117636000</v>
      </c>
      <c r="E10" s="31" t="s">
        <v>386</v>
      </c>
      <c r="F10" s="31" t="s">
        <v>15</v>
      </c>
      <c r="G10" s="31" t="s">
        <v>404</v>
      </c>
      <c r="H10" s="29"/>
      <c r="I10" s="29">
        <v>18</v>
      </c>
      <c r="J10" s="31">
        <v>661</v>
      </c>
      <c r="K10" s="29"/>
    </row>
    <row r="11" spans="1:11" x14ac:dyDescent="0.25">
      <c r="A11" s="29" t="s">
        <v>385</v>
      </c>
      <c r="B11" s="31" t="s">
        <v>405</v>
      </c>
      <c r="C11" s="41">
        <v>40341.69921875</v>
      </c>
      <c r="D11" s="41">
        <v>107784000</v>
      </c>
      <c r="E11" s="31" t="s">
        <v>386</v>
      </c>
      <c r="F11" s="31" t="s">
        <v>15</v>
      </c>
      <c r="G11" s="31" t="s">
        <v>406</v>
      </c>
      <c r="H11" s="29"/>
      <c r="I11" s="29">
        <v>18</v>
      </c>
      <c r="J11" s="31">
        <v>662</v>
      </c>
      <c r="K11" s="29"/>
    </row>
    <row r="12" spans="1:11" x14ac:dyDescent="0.25">
      <c r="A12" s="29" t="s">
        <v>385</v>
      </c>
      <c r="B12" s="31" t="s">
        <v>407</v>
      </c>
      <c r="C12" s="41">
        <v>4187.35986328125</v>
      </c>
      <c r="D12" s="41">
        <v>128349000</v>
      </c>
      <c r="E12" s="31" t="s">
        <v>386</v>
      </c>
      <c r="F12" s="31" t="s">
        <v>15</v>
      </c>
      <c r="G12" s="31" t="s">
        <v>408</v>
      </c>
      <c r="H12" s="29"/>
      <c r="I12" s="29">
        <v>18</v>
      </c>
      <c r="J12" s="31">
        <v>663</v>
      </c>
      <c r="K12" s="29"/>
    </row>
    <row r="13" spans="1:11" x14ac:dyDescent="0.25">
      <c r="A13" s="29" t="s">
        <v>385</v>
      </c>
      <c r="B13" s="31" t="s">
        <v>409</v>
      </c>
      <c r="C13" s="41">
        <v>5417.509765625</v>
      </c>
      <c r="D13" s="41">
        <v>119458000</v>
      </c>
      <c r="E13" s="31" t="s">
        <v>386</v>
      </c>
      <c r="F13" s="31" t="s">
        <v>15</v>
      </c>
      <c r="G13" s="31" t="s">
        <v>410</v>
      </c>
      <c r="H13" s="29"/>
      <c r="I13" s="29">
        <v>18</v>
      </c>
      <c r="J13" s="31">
        <v>664</v>
      </c>
      <c r="K13" s="29"/>
    </row>
    <row r="14" spans="1:11" x14ac:dyDescent="0.25">
      <c r="A14" s="29" t="s">
        <v>385</v>
      </c>
      <c r="B14" s="31" t="s">
        <v>411</v>
      </c>
      <c r="C14" s="41">
        <v>8376.23046875</v>
      </c>
      <c r="D14" s="41">
        <v>138752000</v>
      </c>
      <c r="E14" s="31" t="s">
        <v>386</v>
      </c>
      <c r="F14" s="31" t="s">
        <v>15</v>
      </c>
      <c r="G14" s="31" t="s">
        <v>412</v>
      </c>
      <c r="H14" s="29"/>
      <c r="I14" s="29">
        <v>18</v>
      </c>
      <c r="J14" s="31">
        <v>665</v>
      </c>
      <c r="K14" s="29"/>
    </row>
    <row r="15" spans="1:11" x14ac:dyDescent="0.25">
      <c r="A15" s="29" t="s">
        <v>385</v>
      </c>
      <c r="B15" s="31" t="s">
        <v>413</v>
      </c>
      <c r="C15" s="41">
        <v>13147.2001953125</v>
      </c>
      <c r="D15" s="41">
        <v>137100992</v>
      </c>
      <c r="E15" s="31" t="s">
        <v>386</v>
      </c>
      <c r="F15" s="31" t="s">
        <v>15</v>
      </c>
      <c r="G15" s="31" t="s">
        <v>414</v>
      </c>
      <c r="H15" s="29"/>
      <c r="I15" s="29">
        <v>18</v>
      </c>
      <c r="J15" s="31">
        <v>666</v>
      </c>
      <c r="K15" s="29"/>
    </row>
    <row r="16" spans="1:11" x14ac:dyDescent="0.25">
      <c r="A16" s="29" t="s">
        <v>385</v>
      </c>
      <c r="B16" s="31" t="s">
        <v>415</v>
      </c>
      <c r="C16" s="41">
        <v>40517.19921875</v>
      </c>
      <c r="D16" s="41">
        <v>129623000</v>
      </c>
      <c r="E16" s="31" t="s">
        <v>386</v>
      </c>
      <c r="F16" s="31" t="s">
        <v>15</v>
      </c>
      <c r="G16" s="31" t="s">
        <v>416</v>
      </c>
      <c r="H16" s="29"/>
      <c r="I16" s="29">
        <v>18</v>
      </c>
      <c r="J16" s="31">
        <v>667</v>
      </c>
      <c r="K16" s="29"/>
    </row>
    <row r="17" spans="1:11" x14ac:dyDescent="0.25">
      <c r="A17" s="29" t="s">
        <v>385</v>
      </c>
      <c r="B17" s="31" t="s">
        <v>417</v>
      </c>
      <c r="C17" s="41">
        <v>11264.7001953125</v>
      </c>
      <c r="D17" s="41">
        <v>131595000</v>
      </c>
      <c r="E17" s="31" t="s">
        <v>386</v>
      </c>
      <c r="F17" s="31" t="s">
        <v>15</v>
      </c>
      <c r="G17" s="31" t="s">
        <v>418</v>
      </c>
      <c r="H17" s="29"/>
      <c r="I17" s="29">
        <v>18</v>
      </c>
      <c r="J17" s="31">
        <v>668</v>
      </c>
      <c r="K17" s="29"/>
    </row>
    <row r="18" spans="1:11" x14ac:dyDescent="0.25">
      <c r="A18" s="29" t="s">
        <v>385</v>
      </c>
      <c r="B18" s="31" t="s">
        <v>419</v>
      </c>
      <c r="C18" s="41">
        <v>11464.7998046875</v>
      </c>
      <c r="D18" s="41">
        <v>148288992</v>
      </c>
      <c r="E18" s="31" t="s">
        <v>386</v>
      </c>
      <c r="F18" s="31" t="s">
        <v>15</v>
      </c>
      <c r="G18" s="31" t="s">
        <v>420</v>
      </c>
      <c r="H18" s="29"/>
      <c r="I18" s="29">
        <v>18</v>
      </c>
      <c r="J18" s="31">
        <v>669</v>
      </c>
      <c r="K18" s="29"/>
    </row>
    <row r="19" spans="1:11" x14ac:dyDescent="0.25">
      <c r="A19" s="29" t="s">
        <v>385</v>
      </c>
      <c r="B19" s="31" t="s">
        <v>421</v>
      </c>
      <c r="C19" s="41">
        <v>32490.5</v>
      </c>
      <c r="D19" s="41">
        <v>111787000</v>
      </c>
      <c r="E19" s="31" t="s">
        <v>386</v>
      </c>
      <c r="F19" s="31" t="s">
        <v>15</v>
      </c>
      <c r="G19" s="31" t="s">
        <v>422</v>
      </c>
      <c r="H19" s="29"/>
      <c r="I19" s="29">
        <v>18</v>
      </c>
      <c r="J19" s="31">
        <v>670</v>
      </c>
      <c r="K19" s="29"/>
    </row>
    <row r="20" spans="1:11" x14ac:dyDescent="0.25">
      <c r="A20" s="29" t="s">
        <v>385</v>
      </c>
      <c r="B20" s="31" t="s">
        <v>423</v>
      </c>
      <c r="C20" s="41">
        <v>4485.919921875</v>
      </c>
      <c r="D20" s="41">
        <v>104188000</v>
      </c>
      <c r="E20" s="31" t="s">
        <v>386</v>
      </c>
      <c r="F20" s="31" t="s">
        <v>15</v>
      </c>
      <c r="G20" s="31" t="s">
        <v>424</v>
      </c>
      <c r="H20" s="29"/>
      <c r="I20" s="29">
        <v>18</v>
      </c>
      <c r="J20" s="31">
        <v>671</v>
      </c>
      <c r="K20" s="29"/>
    </row>
    <row r="21" spans="1:11" x14ac:dyDescent="0.25">
      <c r="A21" s="29" t="s">
        <v>385</v>
      </c>
      <c r="B21" s="31" t="s">
        <v>425</v>
      </c>
      <c r="C21" s="41">
        <v>33728.69921875</v>
      </c>
      <c r="D21" s="41">
        <v>131039000</v>
      </c>
      <c r="E21" s="31" t="s">
        <v>386</v>
      </c>
      <c r="F21" s="31" t="s">
        <v>15</v>
      </c>
      <c r="G21" s="31" t="s">
        <v>426</v>
      </c>
      <c r="H21" s="29"/>
      <c r="I21" s="29">
        <v>18</v>
      </c>
      <c r="J21" s="31">
        <v>672</v>
      </c>
      <c r="K21" s="29"/>
    </row>
    <row r="22" spans="1:11" x14ac:dyDescent="0.25">
      <c r="A22" s="29" t="s">
        <v>385</v>
      </c>
      <c r="B22" s="31" t="s">
        <v>427</v>
      </c>
      <c r="C22" s="41">
        <v>24872.80078125</v>
      </c>
      <c r="D22" s="41">
        <v>130105000</v>
      </c>
      <c r="E22" s="31" t="s">
        <v>386</v>
      </c>
      <c r="F22" s="31" t="s">
        <v>15</v>
      </c>
      <c r="G22" s="31" t="s">
        <v>428</v>
      </c>
      <c r="H22" s="29"/>
      <c r="I22" s="29">
        <v>18</v>
      </c>
      <c r="J22" s="31">
        <v>673</v>
      </c>
      <c r="K22" s="29"/>
    </row>
    <row r="23" spans="1:11" x14ac:dyDescent="0.25">
      <c r="A23" s="29" t="s">
        <v>385</v>
      </c>
      <c r="B23" s="31" t="s">
        <v>429</v>
      </c>
      <c r="C23" s="41">
        <v>54260.69921875</v>
      </c>
      <c r="D23" s="41">
        <v>102917000</v>
      </c>
      <c r="E23" s="31" t="s">
        <v>386</v>
      </c>
      <c r="F23" s="31" t="s">
        <v>15</v>
      </c>
      <c r="G23" s="31" t="s">
        <v>430</v>
      </c>
      <c r="H23" s="29"/>
      <c r="I23" s="29">
        <v>18</v>
      </c>
      <c r="J23" s="31">
        <v>674</v>
      </c>
      <c r="K23" s="29"/>
    </row>
    <row r="24" spans="1:11" x14ac:dyDescent="0.25">
      <c r="A24" s="29" t="s">
        <v>385</v>
      </c>
      <c r="B24" s="31" t="s">
        <v>431</v>
      </c>
      <c r="C24" s="41">
        <v>7027.81982421875</v>
      </c>
      <c r="D24" s="41">
        <v>79205200</v>
      </c>
      <c r="E24" s="31" t="s">
        <v>386</v>
      </c>
      <c r="F24" s="31" t="s">
        <v>15</v>
      </c>
      <c r="G24" s="31" t="s">
        <v>432</v>
      </c>
      <c r="H24" s="29"/>
      <c r="I24" s="29">
        <v>18</v>
      </c>
      <c r="J24" s="31">
        <v>675</v>
      </c>
      <c r="K24" s="29"/>
    </row>
    <row r="25" spans="1:11" x14ac:dyDescent="0.25">
      <c r="A25" s="29" t="s">
        <v>385</v>
      </c>
      <c r="B25" s="31" t="s">
        <v>433</v>
      </c>
      <c r="C25" s="41">
        <v>6799.06982421875</v>
      </c>
      <c r="D25" s="41">
        <v>100924000</v>
      </c>
      <c r="E25" s="31" t="s">
        <v>386</v>
      </c>
      <c r="F25" s="31" t="s">
        <v>15</v>
      </c>
      <c r="G25" s="31" t="s">
        <v>434</v>
      </c>
      <c r="H25" s="29"/>
      <c r="I25" s="29">
        <v>18</v>
      </c>
      <c r="J25" s="31">
        <v>676</v>
      </c>
      <c r="K25" s="29"/>
    </row>
    <row r="26" spans="1:11" x14ac:dyDescent="0.25">
      <c r="A26" s="29" t="s">
        <v>385</v>
      </c>
      <c r="B26" s="31" t="s">
        <v>435</v>
      </c>
      <c r="C26" s="41">
        <v>8299.900390625</v>
      </c>
      <c r="D26" s="41">
        <v>130299000</v>
      </c>
      <c r="E26" s="31" t="s">
        <v>386</v>
      </c>
      <c r="F26" s="31" t="s">
        <v>15</v>
      </c>
      <c r="G26" s="31" t="s">
        <v>436</v>
      </c>
      <c r="H26" s="29"/>
      <c r="I26" s="29">
        <v>18</v>
      </c>
      <c r="J26" s="31">
        <v>677</v>
      </c>
      <c r="K26" s="29"/>
    </row>
    <row r="27" spans="1:11" x14ac:dyDescent="0.25">
      <c r="A27" s="29" t="s">
        <v>385</v>
      </c>
      <c r="B27" s="31" t="s">
        <v>437</v>
      </c>
      <c r="C27" s="41">
        <v>7163.919921875</v>
      </c>
      <c r="D27" s="41">
        <v>124405000</v>
      </c>
      <c r="E27" s="31" t="s">
        <v>386</v>
      </c>
      <c r="F27" s="31" t="s">
        <v>15</v>
      </c>
      <c r="G27" s="31" t="s">
        <v>438</v>
      </c>
      <c r="H27" s="29"/>
      <c r="I27" s="29">
        <v>18</v>
      </c>
      <c r="J27" s="31">
        <v>678</v>
      </c>
      <c r="K27" s="29"/>
    </row>
    <row r="28" spans="1:11" x14ac:dyDescent="0.25">
      <c r="A28" s="29" t="s">
        <v>385</v>
      </c>
      <c r="B28" s="31" t="s">
        <v>439</v>
      </c>
      <c r="C28" s="41">
        <v>14352.400390625</v>
      </c>
      <c r="D28" s="41">
        <v>120451000</v>
      </c>
      <c r="E28" s="31" t="s">
        <v>386</v>
      </c>
      <c r="F28" s="31" t="s">
        <v>15</v>
      </c>
      <c r="G28" s="31" t="s">
        <v>440</v>
      </c>
      <c r="H28" s="29"/>
      <c r="I28" s="29">
        <v>18</v>
      </c>
      <c r="J28" s="31">
        <v>679</v>
      </c>
      <c r="K28" s="29"/>
    </row>
    <row r="29" spans="1:11" x14ac:dyDescent="0.25">
      <c r="A29" s="29" t="s">
        <v>385</v>
      </c>
      <c r="B29" s="31" t="s">
        <v>441</v>
      </c>
      <c r="C29" s="41">
        <v>7635.490234375</v>
      </c>
      <c r="D29" s="41">
        <v>92338800</v>
      </c>
      <c r="E29" s="31" t="s">
        <v>386</v>
      </c>
      <c r="F29" s="31" t="s">
        <v>15</v>
      </c>
      <c r="G29" s="31" t="s">
        <v>442</v>
      </c>
      <c r="H29" s="29"/>
      <c r="I29" s="29">
        <v>18</v>
      </c>
      <c r="J29" s="31">
        <v>680</v>
      </c>
      <c r="K29" s="29"/>
    </row>
    <row r="30" spans="1:11" x14ac:dyDescent="0.25">
      <c r="A30" s="29" t="s">
        <v>385</v>
      </c>
      <c r="B30" s="31" t="s">
        <v>443</v>
      </c>
      <c r="C30" s="41">
        <v>5303.259765625</v>
      </c>
      <c r="D30" s="41">
        <v>111676000</v>
      </c>
      <c r="E30" s="31" t="s">
        <v>386</v>
      </c>
      <c r="F30" s="31" t="s">
        <v>15</v>
      </c>
      <c r="G30" s="31" t="s">
        <v>444</v>
      </c>
      <c r="H30" s="29"/>
      <c r="I30" s="29">
        <v>18</v>
      </c>
      <c r="J30" s="31">
        <v>681</v>
      </c>
      <c r="K30" s="29"/>
    </row>
    <row r="31" spans="1:11" x14ac:dyDescent="0.25">
      <c r="A31" s="29" t="s">
        <v>385</v>
      </c>
      <c r="B31" s="31" t="s">
        <v>445</v>
      </c>
      <c r="C31" s="41">
        <v>6838.490234375</v>
      </c>
      <c r="D31" s="41">
        <v>111413000</v>
      </c>
      <c r="E31" s="31" t="s">
        <v>386</v>
      </c>
      <c r="F31" s="31" t="s">
        <v>15</v>
      </c>
      <c r="G31" s="31" t="s">
        <v>446</v>
      </c>
      <c r="H31" s="29"/>
      <c r="I31" s="29">
        <v>18</v>
      </c>
      <c r="J31" s="31">
        <v>682</v>
      </c>
      <c r="K31" s="29"/>
    </row>
    <row r="32" spans="1:11" x14ac:dyDescent="0.25">
      <c r="A32" s="29" t="s">
        <v>385</v>
      </c>
      <c r="B32" s="31" t="s">
        <v>447</v>
      </c>
      <c r="C32" s="41">
        <v>4682.02978515625</v>
      </c>
      <c r="D32" s="41">
        <v>110087000</v>
      </c>
      <c r="E32" s="31" t="s">
        <v>386</v>
      </c>
      <c r="F32" s="31" t="s">
        <v>15</v>
      </c>
      <c r="G32" s="31" t="s">
        <v>448</v>
      </c>
      <c r="H32" s="29"/>
      <c r="I32" s="29">
        <v>18</v>
      </c>
      <c r="J32" s="31">
        <v>683</v>
      </c>
      <c r="K32" s="29"/>
    </row>
    <row r="33" spans="1:11" x14ac:dyDescent="0.25">
      <c r="A33" s="29" t="s">
        <v>385</v>
      </c>
      <c r="B33" s="31" t="s">
        <v>449</v>
      </c>
      <c r="C33" s="41">
        <v>10318</v>
      </c>
      <c r="D33" s="41">
        <v>124359000</v>
      </c>
      <c r="E33" s="31" t="s">
        <v>386</v>
      </c>
      <c r="F33" s="31" t="s">
        <v>15</v>
      </c>
      <c r="G33" s="31" t="s">
        <v>450</v>
      </c>
      <c r="H33" s="29"/>
      <c r="I33" s="29">
        <v>18</v>
      </c>
      <c r="J33" s="31">
        <v>684</v>
      </c>
      <c r="K33" s="29"/>
    </row>
    <row r="34" spans="1:11" x14ac:dyDescent="0.25">
      <c r="A34" s="29" t="s">
        <v>385</v>
      </c>
      <c r="B34" s="31" t="s">
        <v>451</v>
      </c>
      <c r="C34" s="41">
        <v>18705.5</v>
      </c>
      <c r="D34" s="41">
        <v>110744000</v>
      </c>
      <c r="E34" s="31" t="s">
        <v>386</v>
      </c>
      <c r="F34" s="31" t="s">
        <v>15</v>
      </c>
      <c r="G34" s="31" t="s">
        <v>452</v>
      </c>
      <c r="H34" s="29"/>
      <c r="I34" s="29">
        <v>18</v>
      </c>
      <c r="J34" s="31">
        <v>685</v>
      </c>
      <c r="K34" s="29"/>
    </row>
    <row r="35" spans="1:11" x14ac:dyDescent="0.25">
      <c r="A35" s="29" t="s">
        <v>385</v>
      </c>
      <c r="B35" s="31" t="s">
        <v>453</v>
      </c>
      <c r="C35" s="41">
        <v>4093.699951171875</v>
      </c>
      <c r="D35" s="41">
        <v>69058200</v>
      </c>
      <c r="E35" s="31" t="s">
        <v>386</v>
      </c>
      <c r="F35" s="31" t="s">
        <v>15</v>
      </c>
      <c r="G35" s="31" t="s">
        <v>454</v>
      </c>
      <c r="H35" s="29"/>
      <c r="I35" s="29">
        <v>18</v>
      </c>
      <c r="J35" s="31">
        <v>686</v>
      </c>
      <c r="K35" s="29"/>
    </row>
    <row r="36" spans="1:11" x14ac:dyDescent="0.25">
      <c r="A36" s="29" t="s">
        <v>385</v>
      </c>
      <c r="B36" s="31" t="s">
        <v>455</v>
      </c>
      <c r="C36" s="41">
        <v>12720.5</v>
      </c>
      <c r="D36" s="41">
        <v>135440000</v>
      </c>
      <c r="E36" s="31" t="s">
        <v>386</v>
      </c>
      <c r="F36" s="31" t="s">
        <v>15</v>
      </c>
      <c r="G36" s="31" t="s">
        <v>456</v>
      </c>
      <c r="H36" s="29"/>
      <c r="I36" s="29">
        <v>18</v>
      </c>
      <c r="J36" s="31">
        <v>687</v>
      </c>
      <c r="K36" s="29"/>
    </row>
    <row r="37" spans="1:11" x14ac:dyDescent="0.25">
      <c r="A37" s="29" t="s">
        <v>385</v>
      </c>
      <c r="B37" s="31" t="s">
        <v>457</v>
      </c>
      <c r="C37" s="41">
        <v>4770.669921875</v>
      </c>
      <c r="D37" s="41">
        <v>102228000</v>
      </c>
      <c r="E37" s="31" t="s">
        <v>386</v>
      </c>
      <c r="F37" s="31" t="s">
        <v>15</v>
      </c>
      <c r="G37" s="31" t="s">
        <v>458</v>
      </c>
      <c r="H37" s="29"/>
      <c r="I37" s="29">
        <v>18</v>
      </c>
      <c r="J37" s="31">
        <v>688</v>
      </c>
      <c r="K37" s="29"/>
    </row>
    <row r="38" spans="1:11" x14ac:dyDescent="0.25">
      <c r="A38" s="29" t="s">
        <v>385</v>
      </c>
      <c r="B38" s="31" t="s">
        <v>459</v>
      </c>
      <c r="C38" s="41">
        <v>20248.599609375</v>
      </c>
      <c r="D38" s="41">
        <v>130404000</v>
      </c>
      <c r="E38" s="31" t="s">
        <v>386</v>
      </c>
      <c r="F38" s="31" t="s">
        <v>15</v>
      </c>
      <c r="G38" s="31" t="s">
        <v>460</v>
      </c>
      <c r="H38" s="29"/>
      <c r="I38" s="29">
        <v>18</v>
      </c>
      <c r="J38" s="31">
        <v>689</v>
      </c>
      <c r="K38" s="29"/>
    </row>
    <row r="39" spans="1:11" x14ac:dyDescent="0.25">
      <c r="A39" s="29" t="s">
        <v>385</v>
      </c>
      <c r="B39" s="31" t="s">
        <v>461</v>
      </c>
      <c r="C39" s="41">
        <v>4578.330078125</v>
      </c>
      <c r="D39" s="41">
        <v>120602000</v>
      </c>
      <c r="E39" s="31" t="s">
        <v>386</v>
      </c>
      <c r="F39" s="31" t="s">
        <v>15</v>
      </c>
      <c r="G39" s="31" t="s">
        <v>462</v>
      </c>
      <c r="H39" s="29"/>
      <c r="I39" s="29">
        <v>18</v>
      </c>
      <c r="J39" s="31">
        <v>690</v>
      </c>
      <c r="K39" s="29"/>
    </row>
    <row r="40" spans="1:11" x14ac:dyDescent="0.25">
      <c r="A40" s="29" t="s">
        <v>385</v>
      </c>
      <c r="B40" s="31" t="s">
        <v>463</v>
      </c>
      <c r="C40" s="41">
        <v>4168.77978515625</v>
      </c>
      <c r="D40" s="41">
        <v>116836000</v>
      </c>
      <c r="E40" s="31" t="s">
        <v>386</v>
      </c>
      <c r="F40" s="31" t="s">
        <v>15</v>
      </c>
      <c r="G40" s="31" t="s">
        <v>464</v>
      </c>
      <c r="H40" s="29"/>
      <c r="I40" s="29">
        <v>18</v>
      </c>
      <c r="J40" s="31">
        <v>691</v>
      </c>
      <c r="K40" s="29"/>
    </row>
    <row r="41" spans="1:11" x14ac:dyDescent="0.25">
      <c r="A41" s="29" t="s">
        <v>385</v>
      </c>
      <c r="B41" s="31" t="s">
        <v>465</v>
      </c>
      <c r="C41" s="41">
        <v>7175.22021484375</v>
      </c>
      <c r="D41" s="41">
        <v>118558000</v>
      </c>
      <c r="E41" s="31" t="s">
        <v>386</v>
      </c>
      <c r="F41" s="31" t="s">
        <v>15</v>
      </c>
      <c r="G41" s="31" t="s">
        <v>466</v>
      </c>
      <c r="H41" s="29"/>
      <c r="I41" s="29">
        <v>18</v>
      </c>
      <c r="J41" s="31">
        <v>692</v>
      </c>
      <c r="K41" s="29"/>
    </row>
    <row r="42" spans="1:11" x14ac:dyDescent="0.25">
      <c r="A42" s="29" t="s">
        <v>385</v>
      </c>
      <c r="B42" s="31" t="s">
        <v>467</v>
      </c>
      <c r="C42" s="41">
        <v>56635.3984375</v>
      </c>
      <c r="D42" s="41">
        <v>139562000</v>
      </c>
      <c r="E42" s="31" t="s">
        <v>386</v>
      </c>
      <c r="F42" s="31" t="s">
        <v>15</v>
      </c>
      <c r="G42" s="31" t="s">
        <v>468</v>
      </c>
      <c r="H42" s="29"/>
      <c r="I42" s="29">
        <v>18</v>
      </c>
      <c r="J42" s="31">
        <v>693</v>
      </c>
      <c r="K42" s="29"/>
    </row>
    <row r="43" spans="1:11" x14ac:dyDescent="0.25">
      <c r="A43" s="29" t="s">
        <v>385</v>
      </c>
      <c r="B43" s="31" t="s">
        <v>469</v>
      </c>
      <c r="C43" s="41">
        <v>11453.7001953125</v>
      </c>
      <c r="D43" s="41">
        <v>130719000</v>
      </c>
      <c r="E43" s="31" t="s">
        <v>386</v>
      </c>
      <c r="F43" s="31" t="s">
        <v>15</v>
      </c>
      <c r="G43" s="31" t="s">
        <v>470</v>
      </c>
      <c r="H43" s="29"/>
      <c r="I43" s="29">
        <v>18</v>
      </c>
      <c r="J43" s="31">
        <v>694</v>
      </c>
      <c r="K43" s="29"/>
    </row>
    <row r="44" spans="1:11" x14ac:dyDescent="0.25">
      <c r="A44" s="29" t="s">
        <v>385</v>
      </c>
      <c r="B44" s="31" t="s">
        <v>471</v>
      </c>
      <c r="C44" s="41">
        <v>13479.099609375</v>
      </c>
      <c r="D44" s="41">
        <v>89303200</v>
      </c>
      <c r="E44" s="31" t="s">
        <v>386</v>
      </c>
      <c r="F44" s="31" t="s">
        <v>15</v>
      </c>
      <c r="G44" s="31" t="s">
        <v>472</v>
      </c>
      <c r="H44" s="29"/>
      <c r="I44" s="29">
        <v>18</v>
      </c>
      <c r="J44" s="31">
        <v>695</v>
      </c>
      <c r="K44" s="29"/>
    </row>
    <row r="45" spans="1:11" x14ac:dyDescent="0.25">
      <c r="A45" s="29" t="s">
        <v>385</v>
      </c>
      <c r="B45" s="31" t="s">
        <v>473</v>
      </c>
      <c r="C45" s="41">
        <v>12621.400390625</v>
      </c>
      <c r="D45" s="41">
        <v>101641000</v>
      </c>
      <c r="E45" s="31" t="s">
        <v>386</v>
      </c>
      <c r="F45" s="31" t="s">
        <v>15</v>
      </c>
      <c r="G45" s="31" t="s">
        <v>474</v>
      </c>
      <c r="H45" s="29"/>
      <c r="I45" s="29">
        <v>18</v>
      </c>
      <c r="J45" s="31">
        <v>696</v>
      </c>
      <c r="K45" s="29"/>
    </row>
    <row r="46" spans="1:11" x14ac:dyDescent="0.25">
      <c r="A46" s="29" t="s">
        <v>385</v>
      </c>
      <c r="B46" s="31" t="s">
        <v>475</v>
      </c>
      <c r="C46" s="41">
        <v>9886.3603515625</v>
      </c>
      <c r="D46" s="41">
        <v>114357000</v>
      </c>
      <c r="E46" s="31" t="s">
        <v>386</v>
      </c>
      <c r="F46" s="31" t="s">
        <v>15</v>
      </c>
      <c r="G46" s="31" t="s">
        <v>476</v>
      </c>
      <c r="H46" s="29"/>
      <c r="I46" s="29">
        <v>18</v>
      </c>
      <c r="J46" s="31">
        <v>697</v>
      </c>
      <c r="K46" s="29"/>
    </row>
    <row r="47" spans="1:11" x14ac:dyDescent="0.25">
      <c r="A47" s="29" t="s">
        <v>385</v>
      </c>
      <c r="B47" s="31" t="s">
        <v>477</v>
      </c>
      <c r="C47" s="41">
        <v>30362.400390625</v>
      </c>
      <c r="D47" s="41">
        <v>136260992</v>
      </c>
      <c r="E47" s="31" t="s">
        <v>386</v>
      </c>
      <c r="F47" s="31" t="s">
        <v>15</v>
      </c>
      <c r="G47" s="31" t="s">
        <v>478</v>
      </c>
      <c r="H47" s="29"/>
      <c r="I47" s="29">
        <v>18</v>
      </c>
      <c r="J47" s="31">
        <v>698</v>
      </c>
      <c r="K47" s="29"/>
    </row>
    <row r="48" spans="1:11" x14ac:dyDescent="0.25">
      <c r="A48" s="29" t="s">
        <v>385</v>
      </c>
      <c r="B48" s="31" t="s">
        <v>479</v>
      </c>
      <c r="C48" s="41">
        <v>16703.30078125</v>
      </c>
      <c r="D48" s="41">
        <v>149080992</v>
      </c>
      <c r="E48" s="31" t="s">
        <v>386</v>
      </c>
      <c r="F48" s="31" t="s">
        <v>15</v>
      </c>
      <c r="G48" s="31" t="s">
        <v>480</v>
      </c>
      <c r="H48" s="29"/>
      <c r="I48" s="29">
        <v>18</v>
      </c>
      <c r="J48" s="31">
        <v>699</v>
      </c>
      <c r="K48" s="29"/>
    </row>
    <row r="49" spans="1:11" x14ac:dyDescent="0.25">
      <c r="A49" s="29" t="s">
        <v>385</v>
      </c>
      <c r="B49" s="31" t="s">
        <v>481</v>
      </c>
      <c r="C49" s="41">
        <v>4050.510009765625</v>
      </c>
      <c r="D49" s="41">
        <v>114061000</v>
      </c>
      <c r="E49" s="31" t="s">
        <v>386</v>
      </c>
      <c r="F49" s="31" t="s">
        <v>15</v>
      </c>
      <c r="G49" s="31" t="s">
        <v>482</v>
      </c>
      <c r="H49" s="29"/>
      <c r="I49" s="29">
        <v>18</v>
      </c>
      <c r="J49" s="31">
        <v>700</v>
      </c>
      <c r="K49" s="29"/>
    </row>
    <row r="50" spans="1:11" x14ac:dyDescent="0.25">
      <c r="A50" s="29" t="s">
        <v>385</v>
      </c>
      <c r="B50" s="31" t="s">
        <v>483</v>
      </c>
      <c r="C50" s="41">
        <v>14780.2998046875</v>
      </c>
      <c r="D50" s="41">
        <v>138512992</v>
      </c>
      <c r="E50" s="31" t="s">
        <v>386</v>
      </c>
      <c r="F50" s="31" t="s">
        <v>15</v>
      </c>
      <c r="G50" s="31" t="s">
        <v>484</v>
      </c>
      <c r="H50" s="29"/>
      <c r="I50" s="29">
        <v>18</v>
      </c>
      <c r="J50" s="31">
        <v>701</v>
      </c>
      <c r="K50" s="2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6049-D06D-4274-935E-C92A0174AB99}">
  <dimension ref="A1:K60"/>
  <sheetViews>
    <sheetView workbookViewId="0">
      <selection sqref="A1:XFD1048576"/>
    </sheetView>
  </sheetViews>
  <sheetFormatPr defaultRowHeight="15" x14ac:dyDescent="0.25"/>
  <cols>
    <col min="1" max="1" width="15" bestFit="1" customWidth="1"/>
    <col min="2" max="2" width="22.7109375" style="5" bestFit="1" customWidth="1"/>
    <col min="3" max="3" width="21" bestFit="1" customWidth="1"/>
    <col min="4" max="4" width="21" customWidth="1"/>
    <col min="5" max="5" width="20.28515625" bestFit="1" customWidth="1"/>
  </cols>
  <sheetData>
    <row r="1" spans="1:11" ht="15.75" thickBot="1" x14ac:dyDescent="0.3">
      <c r="A1" s="16" t="s">
        <v>160</v>
      </c>
      <c r="B1" s="17" t="s">
        <v>173</v>
      </c>
      <c r="C1" s="16" t="s">
        <v>174</v>
      </c>
      <c r="D1" s="16" t="s">
        <v>175</v>
      </c>
      <c r="E1" s="16" t="s">
        <v>176</v>
      </c>
    </row>
    <row r="2" spans="1:11" x14ac:dyDescent="0.25">
      <c r="A2" s="6" t="s">
        <v>112</v>
      </c>
      <c r="B2" s="7">
        <f>C2/E2</f>
        <v>5.2207109917693069E-2</v>
      </c>
      <c r="C2" s="8">
        <v>22359</v>
      </c>
      <c r="D2" s="8">
        <v>405916</v>
      </c>
      <c r="E2" s="9">
        <f>SUM(Table32[[#This Row],[CD11b Positive ('#)]:[CD11b Negative ('#)]])</f>
        <v>428275</v>
      </c>
    </row>
    <row r="3" spans="1:11" x14ac:dyDescent="0.25">
      <c r="A3" s="10" t="s">
        <v>113</v>
      </c>
      <c r="B3" s="4">
        <f t="shared" ref="B3:B57" si="0">C3/E3</f>
        <v>4.2338954924989972E-2</v>
      </c>
      <c r="C3" s="1">
        <v>23320</v>
      </c>
      <c r="D3" s="1">
        <v>527473</v>
      </c>
      <c r="E3" s="11">
        <f>SUM(Table32[[#This Row],[CD11b Positive ('#)]:[CD11b Negative ('#)]])</f>
        <v>550793</v>
      </c>
    </row>
    <row r="4" spans="1:11" x14ac:dyDescent="0.25">
      <c r="A4" s="10" t="s">
        <v>114</v>
      </c>
      <c r="B4" s="4">
        <f t="shared" si="0"/>
        <v>5.833952146242518E-2</v>
      </c>
      <c r="C4" s="1">
        <v>35118</v>
      </c>
      <c r="D4" s="1">
        <v>566841</v>
      </c>
      <c r="E4" s="11">
        <f>SUM(Table32[[#This Row],[CD11b Positive ('#)]:[CD11b Negative ('#)]])</f>
        <v>601959</v>
      </c>
      <c r="H4" s="19"/>
      <c r="I4" s="22" t="s">
        <v>161</v>
      </c>
      <c r="J4" s="22" t="s">
        <v>167</v>
      </c>
      <c r="K4" s="23"/>
    </row>
    <row r="5" spans="1:11" x14ac:dyDescent="0.25">
      <c r="A5" s="10" t="s">
        <v>115</v>
      </c>
      <c r="B5" s="4">
        <f t="shared" si="0"/>
        <v>6.2715858802141589E-2</v>
      </c>
      <c r="C5" s="1">
        <v>32014</v>
      </c>
      <c r="D5" s="1">
        <v>478447</v>
      </c>
      <c r="E5" s="11">
        <f>SUM(Table32[[#This Row],[CD11b Positive ('#)]:[CD11b Negative ('#)]])</f>
        <v>510461</v>
      </c>
      <c r="H5" s="18" t="s">
        <v>162</v>
      </c>
      <c r="I5" s="24">
        <f>AVERAGE(B2:B11)</f>
        <v>5.1827298072325265E-2</v>
      </c>
      <c r="J5" s="24">
        <f>STDEV(B2:B11)/SQRT(COUNT(B2:B11))</f>
        <v>3.3459692599147012E-3</v>
      </c>
      <c r="K5" s="25"/>
    </row>
    <row r="6" spans="1:11" x14ac:dyDescent="0.25">
      <c r="A6" s="10" t="s">
        <v>116</v>
      </c>
      <c r="B6" s="4">
        <f t="shared" si="0"/>
        <v>4.8326052795964108E-2</v>
      </c>
      <c r="C6" s="1">
        <v>22358</v>
      </c>
      <c r="D6" s="1">
        <v>440291</v>
      </c>
      <c r="E6" s="11">
        <f>SUM(Table32[[#This Row],[CD11b Positive ('#)]:[CD11b Negative ('#)]])</f>
        <v>462649</v>
      </c>
      <c r="H6" s="19" t="s">
        <v>163</v>
      </c>
      <c r="I6" s="22">
        <f>AVERAGE(B14:B23)</f>
        <v>0.241159544238501</v>
      </c>
      <c r="J6" s="22">
        <f>STDEV(B14:B23)/SQRT(COUNT(B14:B23))</f>
        <v>1.1445228769007417E-2</v>
      </c>
      <c r="K6" s="23"/>
    </row>
    <row r="7" spans="1:11" x14ac:dyDescent="0.25">
      <c r="A7" s="10" t="s">
        <v>117</v>
      </c>
      <c r="B7" s="4">
        <f t="shared" si="0"/>
        <v>6.3169970160312991E-2</v>
      </c>
      <c r="C7" s="1">
        <v>28304</v>
      </c>
      <c r="D7" s="1">
        <v>419757</v>
      </c>
      <c r="E7" s="11">
        <f>SUM(Table32[[#This Row],[CD11b Positive ('#)]:[CD11b Negative ('#)]])</f>
        <v>448061</v>
      </c>
      <c r="H7" s="18" t="s">
        <v>164</v>
      </c>
      <c r="I7" s="24">
        <f>AVERAGE(B26:B35)</f>
        <v>0.12519085217617099</v>
      </c>
      <c r="J7" s="24">
        <f>STDEV(B26:B35)/SQRT(COUNT(B26:B35))</f>
        <v>1.0693857446727323E-2</v>
      </c>
      <c r="K7" s="25"/>
    </row>
    <row r="8" spans="1:11" x14ac:dyDescent="0.25">
      <c r="A8" s="10" t="s">
        <v>118</v>
      </c>
      <c r="B8" s="4">
        <f t="shared" si="0"/>
        <v>3.5934057401314196E-2</v>
      </c>
      <c r="C8" s="1">
        <v>14809</v>
      </c>
      <c r="D8" s="1">
        <v>397307</v>
      </c>
      <c r="E8" s="11">
        <f>SUM(Table32[[#This Row],[CD11b Positive ('#)]:[CD11b Negative ('#)]])</f>
        <v>412116</v>
      </c>
      <c r="H8" s="19" t="s">
        <v>165</v>
      </c>
      <c r="I8" s="22">
        <f>AVERAGE(B38:B46)</f>
        <v>0.13583661560753019</v>
      </c>
      <c r="J8" s="22">
        <f>STDEV(B38:B46)/SQRT(COUNT(B38:B46))</f>
        <v>1.7248662701499527E-2</v>
      </c>
      <c r="K8" s="23"/>
    </row>
    <row r="9" spans="1:11" x14ac:dyDescent="0.25">
      <c r="A9" s="10" t="s">
        <v>119</v>
      </c>
      <c r="B9" s="4">
        <f t="shared" si="0"/>
        <v>3.7122897267620816E-2</v>
      </c>
      <c r="C9" s="1">
        <v>20177</v>
      </c>
      <c r="D9" s="1">
        <v>523342</v>
      </c>
      <c r="E9" s="11">
        <f>SUM(Table32[[#This Row],[CD11b Positive ('#)]:[CD11b Negative ('#)]])</f>
        <v>543519</v>
      </c>
      <c r="H9" s="18" t="s">
        <v>166</v>
      </c>
      <c r="I9" s="24">
        <f>AVERAGE(B49:B60)</f>
        <v>0.14756323354289844</v>
      </c>
      <c r="J9" s="24">
        <f>STDEV(B49:B60)/SQRT(COUNT(B49:B60))</f>
        <v>1.9430076985144085E-2</v>
      </c>
      <c r="K9" s="25"/>
    </row>
    <row r="10" spans="1:11" x14ac:dyDescent="0.25">
      <c r="A10" s="10" t="s">
        <v>120</v>
      </c>
      <c r="B10" s="4">
        <f t="shared" si="0"/>
        <v>5.44701244871382E-2</v>
      </c>
      <c r="C10" s="1">
        <v>31119</v>
      </c>
      <c r="D10" s="1">
        <v>540185</v>
      </c>
      <c r="E10" s="11">
        <f>SUM(Table32[[#This Row],[CD11b Positive ('#)]:[CD11b Negative ('#)]])</f>
        <v>571304</v>
      </c>
    </row>
    <row r="11" spans="1:11" ht="15.75" thickBot="1" x14ac:dyDescent="0.3">
      <c r="A11" s="12" t="s">
        <v>121</v>
      </c>
      <c r="B11" s="13">
        <f t="shared" si="0"/>
        <v>6.3648433503652568E-2</v>
      </c>
      <c r="C11" s="14">
        <v>33222</v>
      </c>
      <c r="D11" s="14">
        <v>488739</v>
      </c>
      <c r="E11" s="15">
        <f>SUM(Table32[[#This Row],[CD11b Positive ('#)]:[CD11b Negative ('#)]])</f>
        <v>521961</v>
      </c>
    </row>
    <row r="12" spans="1:11" x14ac:dyDescent="0.25">
      <c r="A12" s="21" t="s">
        <v>161</v>
      </c>
      <c r="B12" s="4">
        <f>AVERAGE(B2:B11)</f>
        <v>5.1827298072325265E-2</v>
      </c>
      <c r="C12" s="20">
        <f t="shared" ref="C12:E12" si="1">AVERAGE(C2:C11)</f>
        <v>26280</v>
      </c>
      <c r="D12" s="20">
        <f t="shared" ref="D12" si="2">AVERAGE(D2:D11)</f>
        <v>478829.8</v>
      </c>
      <c r="E12" s="20">
        <f t="shared" si="1"/>
        <v>505109.8</v>
      </c>
    </row>
    <row r="13" spans="1:11" ht="15.75" thickBot="1" x14ac:dyDescent="0.3">
      <c r="A13" s="21" t="s">
        <v>168</v>
      </c>
      <c r="B13" s="4">
        <f>STDEV(B2:B11)/SQRT(COUNT(B2:B11))</f>
        <v>3.3459692599147012E-3</v>
      </c>
      <c r="C13" s="20">
        <f t="shared" ref="C13:E13" si="3">STDEV(C2:C11)/SQRT(COUNT(C2:C11))</f>
        <v>2095.0768641428567</v>
      </c>
      <c r="D13" s="20">
        <f t="shared" ref="D13" si="4">STDEV(D2:D11)/SQRT(COUNT(D2:D11))</f>
        <v>19117.615926330032</v>
      </c>
      <c r="E13" s="20">
        <f t="shared" si="3"/>
        <v>20342.942481252721</v>
      </c>
    </row>
    <row r="14" spans="1:11" x14ac:dyDescent="0.25">
      <c r="A14" s="6" t="s">
        <v>122</v>
      </c>
      <c r="B14" s="7">
        <f t="shared" si="0"/>
        <v>0.26202572130761204</v>
      </c>
      <c r="C14" s="8">
        <v>155659</v>
      </c>
      <c r="D14" s="8">
        <v>438401</v>
      </c>
      <c r="E14" s="9">
        <f>SUM(Table32[[#This Row],[CD11b Positive ('#)]:[CD11b Negative ('#)]])</f>
        <v>594060</v>
      </c>
    </row>
    <row r="15" spans="1:11" x14ac:dyDescent="0.25">
      <c r="A15" s="10" t="s">
        <v>123</v>
      </c>
      <c r="B15" s="4">
        <f t="shared" si="0"/>
        <v>0.14737754579271325</v>
      </c>
      <c r="C15" s="1">
        <v>79397</v>
      </c>
      <c r="D15" s="1">
        <v>459335</v>
      </c>
      <c r="E15" s="11">
        <f>SUM(Table32[[#This Row],[CD11b Positive ('#)]:[CD11b Negative ('#)]])</f>
        <v>538732</v>
      </c>
    </row>
    <row r="16" spans="1:11" x14ac:dyDescent="0.25">
      <c r="A16" s="10" t="s">
        <v>124</v>
      </c>
      <c r="B16" s="4">
        <f t="shared" si="0"/>
        <v>0.23036988740728276</v>
      </c>
      <c r="C16" s="1">
        <v>131438</v>
      </c>
      <c r="D16" s="1">
        <v>439114</v>
      </c>
      <c r="E16" s="11">
        <f>SUM(Table32[[#This Row],[CD11b Positive ('#)]:[CD11b Negative ('#)]])</f>
        <v>570552</v>
      </c>
    </row>
    <row r="17" spans="1:5" x14ac:dyDescent="0.25">
      <c r="A17" s="10" t="s">
        <v>125</v>
      </c>
      <c r="B17" s="4">
        <f t="shared" si="0"/>
        <v>0.25622127042311499</v>
      </c>
      <c r="C17" s="1">
        <v>182994</v>
      </c>
      <c r="D17" s="1">
        <v>531209</v>
      </c>
      <c r="E17" s="11">
        <f>SUM(Table32[[#This Row],[CD11b Positive ('#)]:[CD11b Negative ('#)]])</f>
        <v>714203</v>
      </c>
    </row>
    <row r="18" spans="1:5" x14ac:dyDescent="0.25">
      <c r="A18" s="10" t="s">
        <v>126</v>
      </c>
      <c r="B18" s="4">
        <f t="shared" si="0"/>
        <v>0.23907584494155976</v>
      </c>
      <c r="C18" s="1">
        <v>164231</v>
      </c>
      <c r="D18" s="1">
        <v>522710</v>
      </c>
      <c r="E18" s="11">
        <f>SUM(Table32[[#This Row],[CD11b Positive ('#)]:[CD11b Negative ('#)]])</f>
        <v>686941</v>
      </c>
    </row>
    <row r="19" spans="1:5" x14ac:dyDescent="0.25">
      <c r="A19" s="10" t="s">
        <v>127</v>
      </c>
      <c r="B19" s="4">
        <f t="shared" si="0"/>
        <v>0.24936421413737356</v>
      </c>
      <c r="C19" s="1">
        <v>159337</v>
      </c>
      <c r="D19" s="1">
        <v>479636</v>
      </c>
      <c r="E19" s="11">
        <f>SUM(Table32[[#This Row],[CD11b Positive ('#)]:[CD11b Negative ('#)]])</f>
        <v>638973</v>
      </c>
    </row>
    <row r="20" spans="1:5" x14ac:dyDescent="0.25">
      <c r="A20" s="10" t="s">
        <v>128</v>
      </c>
      <c r="B20" s="4">
        <f t="shared" si="0"/>
        <v>0.2378443800575481</v>
      </c>
      <c r="C20" s="1">
        <v>142670</v>
      </c>
      <c r="D20" s="1">
        <v>457176</v>
      </c>
      <c r="E20" s="11">
        <f>SUM(Table32[[#This Row],[CD11b Positive ('#)]:[CD11b Negative ('#)]])</f>
        <v>599846</v>
      </c>
    </row>
    <row r="21" spans="1:5" x14ac:dyDescent="0.25">
      <c r="A21" s="10" t="s">
        <v>129</v>
      </c>
      <c r="B21" s="4">
        <f t="shared" si="0"/>
        <v>0.27770340490743511</v>
      </c>
      <c r="C21" s="1">
        <v>157655</v>
      </c>
      <c r="D21" s="1">
        <v>410055</v>
      </c>
      <c r="E21" s="11">
        <f>SUM(Table32[[#This Row],[CD11b Positive ('#)]:[CD11b Negative ('#)]])</f>
        <v>567710</v>
      </c>
    </row>
    <row r="22" spans="1:5" x14ac:dyDescent="0.25">
      <c r="A22" s="10" t="s">
        <v>130</v>
      </c>
      <c r="B22" s="4">
        <f t="shared" si="0"/>
        <v>0.26938020984886091</v>
      </c>
      <c r="C22" s="1">
        <v>125904</v>
      </c>
      <c r="D22" s="1">
        <v>341480</v>
      </c>
      <c r="E22" s="11">
        <f>SUM(Table32[[#This Row],[CD11b Positive ('#)]:[CD11b Negative ('#)]])</f>
        <v>467384</v>
      </c>
    </row>
    <row r="23" spans="1:5" ht="15.75" thickBot="1" x14ac:dyDescent="0.3">
      <c r="A23" s="12" t="s">
        <v>131</v>
      </c>
      <c r="B23" s="13">
        <f t="shared" si="0"/>
        <v>0.24223296356150961</v>
      </c>
      <c r="C23" s="14">
        <v>165628</v>
      </c>
      <c r="D23" s="14">
        <v>518127</v>
      </c>
      <c r="E23" s="15">
        <f>SUM(Table32[[#This Row],[CD11b Positive ('#)]:[CD11b Negative ('#)]])</f>
        <v>683755</v>
      </c>
    </row>
    <row r="24" spans="1:5" x14ac:dyDescent="0.25">
      <c r="A24" s="21" t="s">
        <v>161</v>
      </c>
      <c r="B24" s="4">
        <f>AVERAGE(B14:B23)</f>
        <v>0.241159544238501</v>
      </c>
      <c r="C24" s="20">
        <f>AVERAGE(C14:C23)</f>
        <v>146491.29999999999</v>
      </c>
      <c r="D24" s="20">
        <f>AVERAGE(D14:D23)</f>
        <v>459724.3</v>
      </c>
      <c r="E24" s="20">
        <f>AVERAGE(E14:E23)</f>
        <v>606215.6</v>
      </c>
    </row>
    <row r="25" spans="1:5" ht="15.75" thickBot="1" x14ac:dyDescent="0.3">
      <c r="A25" s="21" t="s">
        <v>168</v>
      </c>
      <c r="B25" s="4">
        <f>STDEV(B14:B23)/SQRT(COUNT(B15:B23))</f>
        <v>1.2064330417249532E-2</v>
      </c>
      <c r="C25" s="20">
        <f>STDEV(C14:C23)/SQRT(COUNT(C15:C23))</f>
        <v>9656.9110850695088</v>
      </c>
      <c r="D25" s="20">
        <f>STDEV(D14:D23)/SQRT(COUNT(D15:D23))</f>
        <v>19315.278518523861</v>
      </c>
      <c r="E25" s="20">
        <f>STDEV(E14:E23)/SQRT(COUNT(E15:E23))</f>
        <v>25345.617881744492</v>
      </c>
    </row>
    <row r="26" spans="1:5" x14ac:dyDescent="0.25">
      <c r="A26" s="6" t="s">
        <v>132</v>
      </c>
      <c r="B26" s="7">
        <f t="shared" si="0"/>
        <v>0.11006779207185716</v>
      </c>
      <c r="C26" s="8">
        <v>54261</v>
      </c>
      <c r="D26" s="8">
        <v>438717</v>
      </c>
      <c r="E26" s="9">
        <f>SUM(Table32[[#This Row],[CD11b Positive ('#)]:[CD11b Negative ('#)]])</f>
        <v>492978</v>
      </c>
    </row>
    <row r="27" spans="1:5" x14ac:dyDescent="0.25">
      <c r="A27" s="10" t="s">
        <v>133</v>
      </c>
      <c r="B27" s="4">
        <f t="shared" si="0"/>
        <v>0.10696065638636278</v>
      </c>
      <c r="C27" s="1">
        <v>48117</v>
      </c>
      <c r="D27" s="1">
        <v>401740</v>
      </c>
      <c r="E27" s="11">
        <f>SUM(Table32[[#This Row],[CD11b Positive ('#)]:[CD11b Negative ('#)]])</f>
        <v>449857</v>
      </c>
    </row>
    <row r="28" spans="1:5" x14ac:dyDescent="0.25">
      <c r="A28" s="10" t="s">
        <v>134</v>
      </c>
      <c r="B28" s="4">
        <f t="shared" si="0"/>
        <v>0.12294066143057941</v>
      </c>
      <c r="C28" s="1">
        <v>47319</v>
      </c>
      <c r="D28" s="1">
        <v>337574</v>
      </c>
      <c r="E28" s="11">
        <f>SUM(Table32[[#This Row],[CD11b Positive ('#)]:[CD11b Negative ('#)]])</f>
        <v>384893</v>
      </c>
    </row>
    <row r="29" spans="1:5" x14ac:dyDescent="0.25">
      <c r="A29" s="10" t="s">
        <v>135</v>
      </c>
      <c r="B29" s="4">
        <f t="shared" si="0"/>
        <v>0.15244711606057745</v>
      </c>
      <c r="C29" s="1">
        <v>79151</v>
      </c>
      <c r="D29" s="1">
        <v>440052</v>
      </c>
      <c r="E29" s="11">
        <f>SUM(Table32[[#This Row],[CD11b Positive ('#)]:[CD11b Negative ('#)]])</f>
        <v>519203</v>
      </c>
    </row>
    <row r="30" spans="1:5" x14ac:dyDescent="0.25">
      <c r="A30" s="10" t="s">
        <v>136</v>
      </c>
      <c r="B30" s="4">
        <f t="shared" si="0"/>
        <v>0.13703139208729845</v>
      </c>
      <c r="C30" s="1">
        <v>74893</v>
      </c>
      <c r="D30" s="1">
        <v>471646</v>
      </c>
      <c r="E30" s="11">
        <f>SUM(Table32[[#This Row],[CD11b Positive ('#)]:[CD11b Negative ('#)]])</f>
        <v>546539</v>
      </c>
    </row>
    <row r="31" spans="1:5" x14ac:dyDescent="0.25">
      <c r="A31" s="10" t="s">
        <v>137</v>
      </c>
      <c r="B31" s="4">
        <f t="shared" si="0"/>
        <v>0.12408115310283764</v>
      </c>
      <c r="C31" s="1">
        <v>72871</v>
      </c>
      <c r="D31" s="1">
        <v>514414</v>
      </c>
      <c r="E31" s="11">
        <f>SUM(Table32[[#This Row],[CD11b Positive ('#)]:[CD11b Negative ('#)]])</f>
        <v>587285</v>
      </c>
    </row>
    <row r="32" spans="1:5" x14ac:dyDescent="0.25">
      <c r="A32" s="10" t="s">
        <v>138</v>
      </c>
      <c r="B32" s="4">
        <f t="shared" si="0"/>
        <v>0.11039590453488038</v>
      </c>
      <c r="C32" s="1">
        <v>61502</v>
      </c>
      <c r="D32" s="1">
        <v>495602</v>
      </c>
      <c r="E32" s="11">
        <f>SUM(Table32[[#This Row],[CD11b Positive ('#)]:[CD11b Negative ('#)]])</f>
        <v>557104</v>
      </c>
    </row>
    <row r="33" spans="1:5" x14ac:dyDescent="0.25">
      <c r="A33" s="10" t="s">
        <v>139</v>
      </c>
      <c r="B33" s="4">
        <f t="shared" si="0"/>
        <v>0.17757122163206179</v>
      </c>
      <c r="C33" s="1">
        <v>75021</v>
      </c>
      <c r="D33" s="1">
        <v>347463</v>
      </c>
      <c r="E33" s="11">
        <f>SUM(Table32[[#This Row],[CD11b Positive ('#)]:[CD11b Negative ('#)]])</f>
        <v>422484</v>
      </c>
    </row>
    <row r="34" spans="1:5" x14ac:dyDescent="0.25">
      <c r="A34" s="10" t="s">
        <v>140</v>
      </c>
      <c r="B34" s="4">
        <f t="shared" si="0"/>
        <v>5.4805560735077793E-2</v>
      </c>
      <c r="C34" s="1">
        <v>26453</v>
      </c>
      <c r="D34" s="1">
        <v>456217</v>
      </c>
      <c r="E34" s="11">
        <f>SUM(Table32[[#This Row],[CD11b Positive ('#)]:[CD11b Negative ('#)]])</f>
        <v>482670</v>
      </c>
    </row>
    <row r="35" spans="1:5" ht="15.75" thickBot="1" x14ac:dyDescent="0.3">
      <c r="A35" s="12" t="s">
        <v>141</v>
      </c>
      <c r="B35" s="13">
        <f t="shared" si="0"/>
        <v>0.15560706372017719</v>
      </c>
      <c r="C35" s="14">
        <v>80829</v>
      </c>
      <c r="D35" s="14">
        <v>438614</v>
      </c>
      <c r="E35" s="15">
        <f>SUM(Table32[[#This Row],[CD11b Positive ('#)]:[CD11b Negative ('#)]])</f>
        <v>519443</v>
      </c>
    </row>
    <row r="36" spans="1:5" x14ac:dyDescent="0.25">
      <c r="A36" s="21" t="s">
        <v>161</v>
      </c>
      <c r="B36" s="4">
        <f>AVERAGE(B26:B35)</f>
        <v>0.12519085217617099</v>
      </c>
      <c r="C36" s="20">
        <f t="shared" ref="C36:E36" si="5">AVERAGE(C26:C35)</f>
        <v>62041.7</v>
      </c>
      <c r="D36" s="20">
        <f t="shared" ref="D36" si="6">AVERAGE(D26:D35)</f>
        <v>434203.9</v>
      </c>
      <c r="E36" s="20">
        <f t="shared" si="5"/>
        <v>496245.6</v>
      </c>
    </row>
    <row r="37" spans="1:5" ht="15.75" thickBot="1" x14ac:dyDescent="0.3">
      <c r="A37" s="21" t="s">
        <v>168</v>
      </c>
      <c r="B37" s="4">
        <f>STDEV(B26:B35)/SQRT(COUNT(B26:B35))</f>
        <v>1.0693857446727323E-2</v>
      </c>
      <c r="C37" s="20">
        <f t="shared" ref="C37:D37" si="7">STDEV(C26:C35)/SQRT(COUNT(C26:C35))</f>
        <v>5612.1138502152426</v>
      </c>
      <c r="D37" s="20">
        <f t="shared" si="7"/>
        <v>18281.477477034841</v>
      </c>
      <c r="E37" s="20">
        <f>STDEV(E26:E35)/SQRT(COUNT(E26:E35))</f>
        <v>19936.999764368844</v>
      </c>
    </row>
    <row r="38" spans="1:5" x14ac:dyDescent="0.25">
      <c r="A38" s="6" t="s">
        <v>142</v>
      </c>
      <c r="B38" s="7">
        <f t="shared" si="0"/>
        <v>0.16231127160139011</v>
      </c>
      <c r="C38" s="8">
        <v>92055</v>
      </c>
      <c r="D38" s="8">
        <v>475096</v>
      </c>
      <c r="E38" s="9">
        <f>SUM(Table32[[#This Row],[CD11b Positive ('#)]:[CD11b Negative ('#)]])</f>
        <v>567151</v>
      </c>
    </row>
    <row r="39" spans="1:5" x14ac:dyDescent="0.25">
      <c r="A39" s="10" t="s">
        <v>143</v>
      </c>
      <c r="B39" s="4">
        <f t="shared" si="0"/>
        <v>0.17096950330179345</v>
      </c>
      <c r="C39" s="1">
        <v>93309</v>
      </c>
      <c r="D39" s="1">
        <v>452455</v>
      </c>
      <c r="E39" s="11">
        <f>SUM(Table32[[#This Row],[CD11b Positive ('#)]:[CD11b Negative ('#)]])</f>
        <v>545764</v>
      </c>
    </row>
    <row r="40" spans="1:5" x14ac:dyDescent="0.25">
      <c r="A40" s="10" t="s">
        <v>171</v>
      </c>
      <c r="B40" s="4">
        <f t="shared" si="0"/>
        <v>0.12485669662038197</v>
      </c>
      <c r="C40" s="1">
        <v>61316</v>
      </c>
      <c r="D40" s="1">
        <v>429775</v>
      </c>
      <c r="E40" s="11">
        <f>SUM(Table32[[#This Row],[CD11b Positive ('#)]:[CD11b Negative ('#)]])</f>
        <v>491091</v>
      </c>
    </row>
    <row r="41" spans="1:5" x14ac:dyDescent="0.25">
      <c r="A41" s="10" t="s">
        <v>144</v>
      </c>
      <c r="B41" s="4">
        <f t="shared" si="0"/>
        <v>0.11717284056235207</v>
      </c>
      <c r="C41" s="1">
        <v>41089</v>
      </c>
      <c r="D41" s="1">
        <v>309581</v>
      </c>
      <c r="E41" s="11">
        <f>SUM(Table32[[#This Row],[CD11b Positive ('#)]:[CD11b Negative ('#)]])</f>
        <v>350670</v>
      </c>
    </row>
    <row r="42" spans="1:5" x14ac:dyDescent="0.25">
      <c r="A42" s="10" t="s">
        <v>145</v>
      </c>
      <c r="B42" s="4">
        <f t="shared" si="0"/>
        <v>0.20356807481998895</v>
      </c>
      <c r="C42" s="1">
        <v>128551</v>
      </c>
      <c r="D42" s="1">
        <v>502938</v>
      </c>
      <c r="E42" s="11">
        <f>SUM(Table32[[#This Row],[CD11b Positive ('#)]:[CD11b Negative ('#)]])</f>
        <v>631489</v>
      </c>
    </row>
    <row r="43" spans="1:5" x14ac:dyDescent="0.25">
      <c r="A43" s="10" t="s">
        <v>146</v>
      </c>
      <c r="B43" s="4">
        <f t="shared" si="0"/>
        <v>6.3070038343133045E-2</v>
      </c>
      <c r="C43" s="1">
        <v>30710</v>
      </c>
      <c r="D43" s="1">
        <v>456209</v>
      </c>
      <c r="E43" s="11">
        <f>SUM(Table32[[#This Row],[CD11b Positive ('#)]:[CD11b Negative ('#)]])</f>
        <v>486919</v>
      </c>
    </row>
    <row r="44" spans="1:5" x14ac:dyDescent="0.25">
      <c r="A44" s="10" t="s">
        <v>147</v>
      </c>
      <c r="B44" s="4">
        <f t="shared" si="0"/>
        <v>6.3146177904642234E-2</v>
      </c>
      <c r="C44" s="1">
        <v>36988</v>
      </c>
      <c r="D44" s="1">
        <v>548764</v>
      </c>
      <c r="E44" s="11">
        <f>SUM(Table32[[#This Row],[CD11b Positive ('#)]:[CD11b Negative ('#)]])</f>
        <v>585752</v>
      </c>
    </row>
    <row r="45" spans="1:5" x14ac:dyDescent="0.25">
      <c r="A45" s="10" t="s">
        <v>148</v>
      </c>
      <c r="B45" s="4">
        <f t="shared" si="0"/>
        <v>0.19615784800772823</v>
      </c>
      <c r="C45" s="1">
        <v>105386</v>
      </c>
      <c r="D45" s="1">
        <v>431865</v>
      </c>
      <c r="E45" s="11">
        <f>SUM(Table32[[#This Row],[CD11b Positive ('#)]:[CD11b Negative ('#)]])</f>
        <v>537251</v>
      </c>
    </row>
    <row r="46" spans="1:5" ht="15.75" thickBot="1" x14ac:dyDescent="0.3">
      <c r="A46" s="12" t="s">
        <v>149</v>
      </c>
      <c r="B46" s="13">
        <f t="shared" si="0"/>
        <v>0.12127708930636152</v>
      </c>
      <c r="C46" s="14">
        <v>66919</v>
      </c>
      <c r="D46" s="14">
        <v>484867</v>
      </c>
      <c r="E46" s="15">
        <f>SUM(Table32[[#This Row],[CD11b Positive ('#)]:[CD11b Negative ('#)]])</f>
        <v>551786</v>
      </c>
    </row>
    <row r="47" spans="1:5" x14ac:dyDescent="0.25">
      <c r="A47" s="21" t="s">
        <v>161</v>
      </c>
      <c r="B47" s="4">
        <f>AVERAGE(B38:B46)</f>
        <v>0.13583661560753019</v>
      </c>
      <c r="C47" s="20">
        <f>AVERAGE(C38:C46)</f>
        <v>72924.777777777781</v>
      </c>
      <c r="D47" s="20">
        <f>AVERAGE(D38:D46)</f>
        <v>454616.66666666669</v>
      </c>
      <c r="E47" s="20">
        <f>AVERAGE(E38:E46)</f>
        <v>527541.4444444445</v>
      </c>
    </row>
    <row r="48" spans="1:5" ht="15.75" thickBot="1" x14ac:dyDescent="0.3">
      <c r="A48" s="21" t="s">
        <v>168</v>
      </c>
      <c r="B48" s="4">
        <f>STDEV(B38:B46)/SQRT(COUNT(B36:B46))</f>
        <v>1.560200244989233E-2</v>
      </c>
      <c r="C48" s="20">
        <f>STDEV(C38:C46)/SQRT(COUNT(C36:C46))</f>
        <v>10217.731223641866</v>
      </c>
      <c r="D48" s="20">
        <f>STDEV(D38:D46)/SQRT(COUNT(D36:D46))</f>
        <v>19860.438365458649</v>
      </c>
      <c r="E48" s="20">
        <f>STDEV(E38:E46)/SQRT(COUNT(E38:E46))</f>
        <v>26624.691235095979</v>
      </c>
    </row>
    <row r="49" spans="1:5" x14ac:dyDescent="0.25">
      <c r="A49" s="6" t="s">
        <v>150</v>
      </c>
      <c r="B49" s="7">
        <f t="shared" si="0"/>
        <v>0.22243002262343078</v>
      </c>
      <c r="C49" s="8">
        <v>125356</v>
      </c>
      <c r="D49" s="8">
        <v>438219</v>
      </c>
      <c r="E49" s="9">
        <f>SUM(Table32[[#This Row],[CD11b Positive ('#)]:[CD11b Negative ('#)]])</f>
        <v>563575</v>
      </c>
    </row>
    <row r="50" spans="1:5" x14ac:dyDescent="0.25">
      <c r="A50" s="10" t="s">
        <v>151</v>
      </c>
      <c r="B50" s="4">
        <f t="shared" si="0"/>
        <v>9.0164529272110883E-2</v>
      </c>
      <c r="C50" s="1">
        <v>52182</v>
      </c>
      <c r="D50" s="1">
        <v>526560</v>
      </c>
      <c r="E50" s="11">
        <f>SUM(Table32[[#This Row],[CD11b Positive ('#)]:[CD11b Negative ('#)]])</f>
        <v>578742</v>
      </c>
    </row>
    <row r="51" spans="1:5" x14ac:dyDescent="0.25">
      <c r="A51" s="10" t="s">
        <v>152</v>
      </c>
      <c r="B51" s="4">
        <f t="shared" si="0"/>
        <v>4.6666296951285893E-2</v>
      </c>
      <c r="C51" s="1">
        <v>22720</v>
      </c>
      <c r="D51" s="1">
        <v>464141</v>
      </c>
      <c r="E51" s="11">
        <f>SUM(Table32[[#This Row],[CD11b Positive ('#)]:[CD11b Negative ('#)]])</f>
        <v>486861</v>
      </c>
    </row>
    <row r="52" spans="1:5" x14ac:dyDescent="0.25">
      <c r="A52" s="10" t="s">
        <v>153</v>
      </c>
      <c r="B52" s="4">
        <f t="shared" si="0"/>
        <v>0.1822478876530858</v>
      </c>
      <c r="C52" s="1">
        <v>99823</v>
      </c>
      <c r="D52" s="1">
        <v>447909</v>
      </c>
      <c r="E52" s="11">
        <f>SUM(Table32[[#This Row],[CD11b Positive ('#)]:[CD11b Negative ('#)]])</f>
        <v>547732</v>
      </c>
    </row>
    <row r="53" spans="1:5" x14ac:dyDescent="0.25">
      <c r="A53" s="10" t="s">
        <v>154</v>
      </c>
      <c r="B53" s="4">
        <f t="shared" si="0"/>
        <v>0.16233442461559353</v>
      </c>
      <c r="C53" s="1">
        <v>76510</v>
      </c>
      <c r="D53" s="1">
        <v>394801</v>
      </c>
      <c r="E53" s="11">
        <f>SUM(Table32[[#This Row],[CD11b Positive ('#)]:[CD11b Negative ('#)]])</f>
        <v>471311</v>
      </c>
    </row>
    <row r="54" spans="1:5" x14ac:dyDescent="0.25">
      <c r="A54" s="10" t="s">
        <v>155</v>
      </c>
      <c r="B54" s="4">
        <f t="shared" si="0"/>
        <v>0.15719341071453746</v>
      </c>
      <c r="C54" s="1">
        <v>78047</v>
      </c>
      <c r="D54" s="1">
        <v>418456</v>
      </c>
      <c r="E54" s="11">
        <f>SUM(Table32[[#This Row],[CD11b Positive ('#)]:[CD11b Negative ('#)]])</f>
        <v>496503</v>
      </c>
    </row>
    <row r="55" spans="1:5" x14ac:dyDescent="0.25">
      <c r="A55" s="10" t="s">
        <v>156</v>
      </c>
      <c r="B55" s="4">
        <f t="shared" si="0"/>
        <v>0.13367599636551517</v>
      </c>
      <c r="C55" s="1">
        <v>75031</v>
      </c>
      <c r="D55" s="1">
        <v>486259</v>
      </c>
      <c r="E55" s="11">
        <f>SUM(Table32[[#This Row],[CD11b Positive ('#)]:[CD11b Negative ('#)]])</f>
        <v>561290</v>
      </c>
    </row>
    <row r="56" spans="1:5" x14ac:dyDescent="0.25">
      <c r="A56" s="10" t="s">
        <v>157</v>
      </c>
      <c r="B56" s="4">
        <f t="shared" si="0"/>
        <v>0.1583101338586082</v>
      </c>
      <c r="C56" s="1">
        <v>106168</v>
      </c>
      <c r="D56" s="1">
        <v>564465</v>
      </c>
      <c r="E56" s="11">
        <f>SUM(Table32[[#This Row],[CD11b Positive ('#)]:[CD11b Negative ('#)]])</f>
        <v>670633</v>
      </c>
    </row>
    <row r="57" spans="1:5" x14ac:dyDescent="0.25">
      <c r="A57" s="10" t="s">
        <v>158</v>
      </c>
      <c r="B57" s="4">
        <f t="shared" si="0"/>
        <v>0.19017315079918837</v>
      </c>
      <c r="C57" s="1">
        <v>94850</v>
      </c>
      <c r="D57" s="1">
        <v>403906</v>
      </c>
      <c r="E57" s="11">
        <f>SUM(Table32[[#This Row],[CD11b Positive ('#)]:[CD11b Negative ('#)]])</f>
        <v>498756</v>
      </c>
    </row>
    <row r="58" spans="1:5" ht="15.75" thickBot="1" x14ac:dyDescent="0.3">
      <c r="A58" s="12" t="s">
        <v>159</v>
      </c>
      <c r="B58" s="13">
        <f>C58/E58</f>
        <v>0.24951248200284029</v>
      </c>
      <c r="C58" s="14">
        <v>177979</v>
      </c>
      <c r="D58" s="14">
        <v>535328</v>
      </c>
      <c r="E58" s="15">
        <f>SUM(Table32[[#This Row],[CD11b Positive ('#)]:[CD11b Negative ('#)]])</f>
        <v>713307</v>
      </c>
    </row>
    <row r="59" spans="1:5" x14ac:dyDescent="0.25">
      <c r="A59" s="21" t="s">
        <v>161</v>
      </c>
      <c r="B59" s="4">
        <f>AVERAGE(B49:B58)</f>
        <v>0.15927083348561963</v>
      </c>
      <c r="C59" s="20">
        <f>AVERAGE(C49:C58)</f>
        <v>90866.6</v>
      </c>
      <c r="D59" s="20">
        <f>AVERAGE(D49:D58)</f>
        <v>468004.4</v>
      </c>
      <c r="E59" s="20">
        <f>AVERAGE(E49:E58)</f>
        <v>558871</v>
      </c>
    </row>
    <row r="60" spans="1:5" x14ac:dyDescent="0.25">
      <c r="A60" s="21" t="s">
        <v>168</v>
      </c>
      <c r="B60" s="4">
        <f>STDEV(B49:B58)/SQRT(COUNT(B49:B58))</f>
        <v>1.8779634172965208E-2</v>
      </c>
      <c r="C60" s="20">
        <f>STDEV(C49:C58)/SQRT(COUNT(C49:C58))</f>
        <v>13279.049526060044</v>
      </c>
      <c r="D60" s="20">
        <f>STDEV(D49:D58)/SQRT(COUNT(D49:D58))</f>
        <v>18507.479206586217</v>
      </c>
      <c r="E60" s="20">
        <f>STDEV(E49:E58)/SQRT(COUNT(E49:E58))</f>
        <v>25219.901803491975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89F11-67B9-4A1D-9258-57137AAFA065}">
  <dimension ref="A1:K60"/>
  <sheetViews>
    <sheetView topLeftCell="C1" workbookViewId="0">
      <selection activeCell="T29" sqref="T29"/>
    </sheetView>
  </sheetViews>
  <sheetFormatPr defaultRowHeight="15" x14ac:dyDescent="0.25"/>
  <cols>
    <col min="1" max="1" width="15" bestFit="1" customWidth="1"/>
    <col min="2" max="2" width="26.28515625" style="5" bestFit="1" customWidth="1"/>
    <col min="3" max="3" width="26" bestFit="1" customWidth="1"/>
    <col min="4" max="4" width="26.85546875" bestFit="1" customWidth="1"/>
    <col min="5" max="5" width="18" bestFit="1" customWidth="1"/>
    <col min="8" max="8" width="5.140625" bestFit="1" customWidth="1"/>
    <col min="9" max="10" width="12" bestFit="1" customWidth="1"/>
  </cols>
  <sheetData>
    <row r="1" spans="1:11" ht="15.75" thickBot="1" x14ac:dyDescent="0.3">
      <c r="A1" s="16" t="s">
        <v>160</v>
      </c>
      <c r="B1" s="17" t="s">
        <v>380</v>
      </c>
      <c r="C1" s="16" t="s">
        <v>381</v>
      </c>
      <c r="D1" s="16" t="s">
        <v>382</v>
      </c>
      <c r="E1" s="16" t="s">
        <v>176</v>
      </c>
    </row>
    <row r="2" spans="1:11" x14ac:dyDescent="0.25">
      <c r="A2" s="6" t="s">
        <v>112</v>
      </c>
      <c r="B2" s="7">
        <f>C2/E2</f>
        <v>1.2245087997020208E-3</v>
      </c>
      <c r="C2" s="8">
        <v>526</v>
      </c>
      <c r="D2" s="8">
        <v>429034</v>
      </c>
      <c r="E2" s="9">
        <f>SUM(Table323[[#This Row],[Arginase 1 Positive ('#)]:[Arginase 1 Negative ('#)]])</f>
        <v>429560</v>
      </c>
    </row>
    <row r="3" spans="1:11" x14ac:dyDescent="0.25">
      <c r="A3" s="10" t="s">
        <v>113</v>
      </c>
      <c r="B3" s="4">
        <f t="shared" ref="B3:B57" si="0">C3/E3</f>
        <v>1.0423972812418866E-3</v>
      </c>
      <c r="C3" s="1">
        <v>538</v>
      </c>
      <c r="D3" s="1">
        <v>515580</v>
      </c>
      <c r="E3" s="11">
        <f>SUM(Table323[[#This Row],[Arginase 1 Positive ('#)]:[Arginase 1 Negative ('#)]])</f>
        <v>516118</v>
      </c>
    </row>
    <row r="4" spans="1:11" x14ac:dyDescent="0.25">
      <c r="A4" s="10" t="s">
        <v>114</v>
      </c>
      <c r="B4" s="4">
        <f t="shared" si="0"/>
        <v>1.3393908800269224E-3</v>
      </c>
      <c r="C4" s="1">
        <v>796</v>
      </c>
      <c r="D4" s="1">
        <v>593504</v>
      </c>
      <c r="E4" s="11">
        <f>SUM(Table323[[#This Row],[Arginase 1 Positive ('#)]:[Arginase 1 Negative ('#)]])</f>
        <v>594300</v>
      </c>
      <c r="H4" s="19"/>
      <c r="I4" s="22" t="s">
        <v>161</v>
      </c>
      <c r="J4" s="22" t="s">
        <v>167</v>
      </c>
      <c r="K4" s="23"/>
    </row>
    <row r="5" spans="1:11" x14ac:dyDescent="0.25">
      <c r="A5" s="10" t="s">
        <v>115</v>
      </c>
      <c r="B5" s="4">
        <f t="shared" si="0"/>
        <v>1.0695778127725747E-3</v>
      </c>
      <c r="C5" s="1">
        <v>542</v>
      </c>
      <c r="D5" s="1">
        <v>506200</v>
      </c>
      <c r="E5" s="11">
        <f>SUM(Table323[[#This Row],[Arginase 1 Positive ('#)]:[Arginase 1 Negative ('#)]])</f>
        <v>506742</v>
      </c>
      <c r="H5" s="18" t="s">
        <v>162</v>
      </c>
      <c r="I5" s="32">
        <f>AVERAGE(B2:B11)</f>
        <v>1.3474368846198501E-3</v>
      </c>
      <c r="J5" s="32">
        <f>STDEV(B2:B11)/SQRT(COUNT(B2:B11))</f>
        <v>1.3948317253253948E-4</v>
      </c>
      <c r="K5" s="25"/>
    </row>
    <row r="6" spans="1:11" x14ac:dyDescent="0.25">
      <c r="A6" s="10" t="s">
        <v>116</v>
      </c>
      <c r="B6" s="4">
        <f t="shared" si="0"/>
        <v>1.013622833729425E-3</v>
      </c>
      <c r="C6" s="1">
        <v>473</v>
      </c>
      <c r="D6" s="1">
        <v>466170</v>
      </c>
      <c r="E6" s="11">
        <f>SUM(Table323[[#This Row],[Arginase 1 Positive ('#)]:[Arginase 1 Negative ('#)]])</f>
        <v>466643</v>
      </c>
      <c r="H6" s="19" t="s">
        <v>163</v>
      </c>
      <c r="I6" s="33">
        <f>AVERAGE(B14:B23)</f>
        <v>2.7060465359335251E-2</v>
      </c>
      <c r="J6" s="33">
        <f>STDEV(B14:B23)/SQRT(COUNT(B14:B23))</f>
        <v>4.870645812754198E-3</v>
      </c>
      <c r="K6" s="23"/>
    </row>
    <row r="7" spans="1:11" x14ac:dyDescent="0.25">
      <c r="A7" s="10" t="s">
        <v>117</v>
      </c>
      <c r="B7" s="4">
        <f t="shared" si="0"/>
        <v>1.3608925004321161E-3</v>
      </c>
      <c r="C7" s="1">
        <v>622</v>
      </c>
      <c r="D7" s="1">
        <v>456431</v>
      </c>
      <c r="E7" s="11">
        <f>SUM(Table323[[#This Row],[Arginase 1 Positive ('#)]:[Arginase 1 Negative ('#)]])</f>
        <v>457053</v>
      </c>
      <c r="H7" s="18" t="s">
        <v>164</v>
      </c>
      <c r="I7" s="32">
        <f>AVERAGE(B26:B35)</f>
        <v>5.5861867134968587E-3</v>
      </c>
      <c r="J7" s="32">
        <f>STDEV(B26:B35)/SQRT(COUNT(B26:B35))</f>
        <v>1.3415631388593492E-3</v>
      </c>
      <c r="K7" s="25"/>
    </row>
    <row r="8" spans="1:11" x14ac:dyDescent="0.25">
      <c r="A8" s="10" t="s">
        <v>118</v>
      </c>
      <c r="B8" s="4">
        <f t="shared" si="0"/>
        <v>8.6713014520645702E-4</v>
      </c>
      <c r="C8" s="1">
        <v>401</v>
      </c>
      <c r="D8" s="1">
        <v>462044</v>
      </c>
      <c r="E8" s="11">
        <f>SUM(Table323[[#This Row],[Arginase 1 Positive ('#)]:[Arginase 1 Negative ('#)]])</f>
        <v>462445</v>
      </c>
      <c r="H8" s="19" t="s">
        <v>165</v>
      </c>
      <c r="I8" s="33">
        <f>AVERAGE(B38:B46)</f>
        <v>7.7916218758467886E-3</v>
      </c>
      <c r="J8" s="33">
        <f>STDEV(B38:B46)/SQRT(COUNT(B38:B46))</f>
        <v>1.5609959138834055E-3</v>
      </c>
      <c r="K8" s="23"/>
    </row>
    <row r="9" spans="1:11" x14ac:dyDescent="0.25">
      <c r="A9" s="10" t="s">
        <v>119</v>
      </c>
      <c r="B9" s="4">
        <f t="shared" si="0"/>
        <v>1.6301538007027071E-3</v>
      </c>
      <c r="C9" s="1">
        <v>927</v>
      </c>
      <c r="D9" s="1">
        <v>567731</v>
      </c>
      <c r="E9" s="11">
        <f>SUM(Table323[[#This Row],[Arginase 1 Positive ('#)]:[Arginase 1 Negative ('#)]])</f>
        <v>568658</v>
      </c>
      <c r="H9" s="18" t="s">
        <v>166</v>
      </c>
      <c r="I9" s="32">
        <f>AVERAGE(B49:B60)</f>
        <v>1.5663131689587179E-2</v>
      </c>
      <c r="J9" s="32">
        <f>STDEV(B49:B60)/SQRT(COUNT(B49:B60))</f>
        <v>3.5517446428194768E-3</v>
      </c>
      <c r="K9" s="25"/>
    </row>
    <row r="10" spans="1:11" x14ac:dyDescent="0.25">
      <c r="A10" s="10" t="s">
        <v>120</v>
      </c>
      <c r="B10" s="4">
        <f t="shared" si="0"/>
        <v>2.4018911812489453E-3</v>
      </c>
      <c r="C10" s="1">
        <v>1267</v>
      </c>
      <c r="D10" s="1">
        <v>526234</v>
      </c>
      <c r="E10" s="11">
        <f>SUM(Table323[[#This Row],[Arginase 1 Positive ('#)]:[Arginase 1 Negative ('#)]])</f>
        <v>527501</v>
      </c>
    </row>
    <row r="11" spans="1:11" ht="15.75" thickBot="1" x14ac:dyDescent="0.3">
      <c r="A11" s="12" t="s">
        <v>121</v>
      </c>
      <c r="B11" s="13">
        <f t="shared" si="0"/>
        <v>1.5248036111354469E-3</v>
      </c>
      <c r="C11" s="14">
        <v>731</v>
      </c>
      <c r="D11" s="14">
        <v>478675</v>
      </c>
      <c r="E11" s="15">
        <f>SUM(Table323[[#This Row],[Arginase 1 Positive ('#)]:[Arginase 1 Negative ('#)]])</f>
        <v>479406</v>
      </c>
    </row>
    <row r="12" spans="1:11" x14ac:dyDescent="0.25">
      <c r="A12" s="21" t="s">
        <v>161</v>
      </c>
      <c r="B12" s="4">
        <f>AVERAGE(B2:B11)</f>
        <v>1.3474368846198501E-3</v>
      </c>
      <c r="C12" s="20">
        <f t="shared" ref="C12:E12" si="1">AVERAGE(C2:C11)</f>
        <v>682.3</v>
      </c>
      <c r="D12" s="20">
        <f t="shared" si="1"/>
        <v>500160.3</v>
      </c>
      <c r="E12" s="20">
        <f t="shared" si="1"/>
        <v>500842.6</v>
      </c>
    </row>
    <row r="13" spans="1:11" ht="15.75" thickBot="1" x14ac:dyDescent="0.3">
      <c r="A13" s="21" t="s">
        <v>168</v>
      </c>
      <c r="B13" s="4">
        <f>STDEV(B2:B11)/SQRT(COUNT(B2:B11))</f>
        <v>1.3948317253253948E-4</v>
      </c>
      <c r="C13" s="20">
        <f t="shared" ref="C13:E13" si="2">STDEV(C2:C11)/SQRT(COUNT(C2:C11))</f>
        <v>82.230036415466103</v>
      </c>
      <c r="D13" s="20">
        <f t="shared" si="2"/>
        <v>16422.864126339908</v>
      </c>
      <c r="E13" s="20">
        <f t="shared" si="2"/>
        <v>16470.269317234073</v>
      </c>
    </row>
    <row r="14" spans="1:11" x14ac:dyDescent="0.25">
      <c r="A14" s="6" t="s">
        <v>122</v>
      </c>
      <c r="B14" s="7">
        <f t="shared" si="0"/>
        <v>3.9274287427069753E-2</v>
      </c>
      <c r="C14" s="8">
        <v>22537</v>
      </c>
      <c r="D14" s="8">
        <v>551299</v>
      </c>
      <c r="E14" s="9">
        <f>SUM(Table323[[#This Row],[Arginase 1 Positive ('#)]:[Arginase 1 Negative ('#)]])</f>
        <v>573836</v>
      </c>
    </row>
    <row r="15" spans="1:11" x14ac:dyDescent="0.25">
      <c r="A15" s="10" t="s">
        <v>123</v>
      </c>
      <c r="B15" s="4">
        <f t="shared" si="0"/>
        <v>6.6257415222973175E-3</v>
      </c>
      <c r="C15" s="1">
        <v>3143</v>
      </c>
      <c r="D15" s="1">
        <v>471219</v>
      </c>
      <c r="E15" s="11">
        <f>SUM(Table323[[#This Row],[Arginase 1 Positive ('#)]:[Arginase 1 Negative ('#)]])</f>
        <v>474362</v>
      </c>
    </row>
    <row r="16" spans="1:11" x14ac:dyDescent="0.25">
      <c r="A16" s="10" t="s">
        <v>124</v>
      </c>
      <c r="B16" s="4">
        <f t="shared" si="0"/>
        <v>1.3134261570683665E-2</v>
      </c>
      <c r="C16" s="1">
        <v>6340</v>
      </c>
      <c r="D16" s="1">
        <v>476367</v>
      </c>
      <c r="E16" s="11">
        <f>SUM(Table323[[#This Row],[Arginase 1 Positive ('#)]:[Arginase 1 Negative ('#)]])</f>
        <v>482707</v>
      </c>
    </row>
    <row r="17" spans="1:5" x14ac:dyDescent="0.25">
      <c r="A17" s="10" t="s">
        <v>125</v>
      </c>
      <c r="B17" s="4">
        <f t="shared" si="0"/>
        <v>1.5550971611269988E-2</v>
      </c>
      <c r="C17" s="1">
        <v>10185</v>
      </c>
      <c r="D17" s="1">
        <v>644758</v>
      </c>
      <c r="E17" s="11">
        <f>SUM(Table323[[#This Row],[Arginase 1 Positive ('#)]:[Arginase 1 Negative ('#)]])</f>
        <v>654943</v>
      </c>
    </row>
    <row r="18" spans="1:5" x14ac:dyDescent="0.25">
      <c r="A18" s="10" t="s">
        <v>126</v>
      </c>
      <c r="B18" s="4">
        <f t="shared" si="0"/>
        <v>3.5871200532406458E-2</v>
      </c>
      <c r="C18" s="1">
        <v>22746</v>
      </c>
      <c r="D18" s="1">
        <v>611356</v>
      </c>
      <c r="E18" s="11">
        <f>SUM(Table323[[#This Row],[Arginase 1 Positive ('#)]:[Arginase 1 Negative ('#)]])</f>
        <v>634102</v>
      </c>
    </row>
    <row r="19" spans="1:5" x14ac:dyDescent="0.25">
      <c r="A19" s="10" t="s">
        <v>127</v>
      </c>
      <c r="B19" s="4">
        <f t="shared" si="0"/>
        <v>4.5226279148595915E-2</v>
      </c>
      <c r="C19" s="1">
        <v>26018</v>
      </c>
      <c r="D19" s="1">
        <v>549267</v>
      </c>
      <c r="E19" s="11">
        <f>SUM(Table323[[#This Row],[Arginase 1 Positive ('#)]:[Arginase 1 Negative ('#)]])</f>
        <v>575285</v>
      </c>
    </row>
    <row r="20" spans="1:5" x14ac:dyDescent="0.25">
      <c r="A20" s="10" t="s">
        <v>128</v>
      </c>
      <c r="B20" s="4">
        <f t="shared" si="0"/>
        <v>1.2007993039272073E-2</v>
      </c>
      <c r="C20" s="1">
        <v>6514</v>
      </c>
      <c r="D20" s="1">
        <v>535958</v>
      </c>
      <c r="E20" s="11">
        <f>SUM(Table323[[#This Row],[Arginase 1 Positive ('#)]:[Arginase 1 Negative ('#)]])</f>
        <v>542472</v>
      </c>
    </row>
    <row r="21" spans="1:5" x14ac:dyDescent="0.25">
      <c r="A21" s="10" t="s">
        <v>129</v>
      </c>
      <c r="B21" s="4">
        <f t="shared" si="0"/>
        <v>5.151506128358687E-2</v>
      </c>
      <c r="C21" s="1">
        <v>27681</v>
      </c>
      <c r="D21" s="1">
        <v>509657</v>
      </c>
      <c r="E21" s="11">
        <f>SUM(Table323[[#This Row],[Arginase 1 Positive ('#)]:[Arginase 1 Negative ('#)]])</f>
        <v>537338</v>
      </c>
    </row>
    <row r="22" spans="1:5" x14ac:dyDescent="0.25">
      <c r="A22" s="10" t="s">
        <v>130</v>
      </c>
      <c r="B22" s="4">
        <f t="shared" si="0"/>
        <v>2.7429934406678593E-2</v>
      </c>
      <c r="C22" s="1">
        <v>11868</v>
      </c>
      <c r="D22" s="1">
        <v>420798</v>
      </c>
      <c r="E22" s="11">
        <f>SUM(Table323[[#This Row],[Arginase 1 Positive ('#)]:[Arginase 1 Negative ('#)]])</f>
        <v>432666</v>
      </c>
    </row>
    <row r="23" spans="1:5" ht="15.75" thickBot="1" x14ac:dyDescent="0.3">
      <c r="A23" s="12" t="s">
        <v>131</v>
      </c>
      <c r="B23" s="13">
        <f t="shared" si="0"/>
        <v>2.3968923051491859E-2</v>
      </c>
      <c r="C23" s="14">
        <v>14210</v>
      </c>
      <c r="D23" s="14">
        <v>578641</v>
      </c>
      <c r="E23" s="15">
        <f>SUM(Table323[[#This Row],[Arginase 1 Positive ('#)]:[Arginase 1 Negative ('#)]])</f>
        <v>592851</v>
      </c>
    </row>
    <row r="24" spans="1:5" x14ac:dyDescent="0.25">
      <c r="A24" s="21" t="s">
        <v>161</v>
      </c>
      <c r="B24" s="4">
        <f>AVERAGE(B14:B23)</f>
        <v>2.7060465359335251E-2</v>
      </c>
      <c r="C24" s="20">
        <f>AVERAGE(C14:C23)</f>
        <v>15124.2</v>
      </c>
      <c r="D24" s="20">
        <f>AVERAGE(D14:D23)</f>
        <v>534932</v>
      </c>
      <c r="E24" s="20">
        <f>AVERAGE(E14:E23)</f>
        <v>550056.19999999995</v>
      </c>
    </row>
    <row r="25" spans="1:5" ht="15.75" thickBot="1" x14ac:dyDescent="0.3">
      <c r="A25" s="21" t="s">
        <v>168</v>
      </c>
      <c r="B25" s="4">
        <f>STDEV(B14:B23)/SQRT(COUNT(B15:B23))</f>
        <v>5.1341114814217534E-3</v>
      </c>
      <c r="C25" s="20">
        <f>STDEV(C14:C23)/SQRT(COUNT(C15:C23))</f>
        <v>2981.5703617761937</v>
      </c>
      <c r="D25" s="20">
        <f>STDEV(D14:D23)/SQRT(COUNT(D15:D23))</f>
        <v>22619.198525823525</v>
      </c>
      <c r="E25" s="20">
        <f>STDEV(E14:E23)/SQRT(COUNT(E15:E23))</f>
        <v>23665.248227603177</v>
      </c>
    </row>
    <row r="26" spans="1:5" x14ac:dyDescent="0.25">
      <c r="A26" s="6" t="s">
        <v>132</v>
      </c>
      <c r="B26" s="7">
        <f t="shared" si="0"/>
        <v>2.3559352999409423E-3</v>
      </c>
      <c r="C26" s="8">
        <v>1109</v>
      </c>
      <c r="D26" s="8">
        <v>469617</v>
      </c>
      <c r="E26" s="9">
        <f>SUM(Table323[[#This Row],[Arginase 1 Positive ('#)]:[Arginase 1 Negative ('#)]])</f>
        <v>470726</v>
      </c>
    </row>
    <row r="27" spans="1:5" x14ac:dyDescent="0.25">
      <c r="A27" s="10" t="s">
        <v>133</v>
      </c>
      <c r="B27" s="4">
        <f t="shared" si="0"/>
        <v>1.2177579365079366E-3</v>
      </c>
      <c r="C27" s="1">
        <v>491</v>
      </c>
      <c r="D27" s="1">
        <v>402709</v>
      </c>
      <c r="E27" s="11">
        <f>SUM(Table323[[#This Row],[Arginase 1 Positive ('#)]:[Arginase 1 Negative ('#)]])</f>
        <v>403200</v>
      </c>
    </row>
    <row r="28" spans="1:5" x14ac:dyDescent="0.25">
      <c r="A28" s="10" t="s">
        <v>134</v>
      </c>
      <c r="B28" s="4">
        <f t="shared" si="0"/>
        <v>1.786014978233805E-3</v>
      </c>
      <c r="C28" s="1">
        <v>647</v>
      </c>
      <c r="D28" s="1">
        <v>361612</v>
      </c>
      <c r="E28" s="11">
        <f>SUM(Table323[[#This Row],[Arginase 1 Positive ('#)]:[Arginase 1 Negative ('#)]])</f>
        <v>362259</v>
      </c>
    </row>
    <row r="29" spans="1:5" x14ac:dyDescent="0.25">
      <c r="A29" s="10" t="s">
        <v>135</v>
      </c>
      <c r="B29" s="4">
        <f t="shared" si="0"/>
        <v>9.5050508902712882E-3</v>
      </c>
      <c r="C29" s="1">
        <v>4237</v>
      </c>
      <c r="D29" s="1">
        <v>441526</v>
      </c>
      <c r="E29" s="11">
        <f>SUM(Table323[[#This Row],[Arginase 1 Positive ('#)]:[Arginase 1 Negative ('#)]])</f>
        <v>445763</v>
      </c>
    </row>
    <row r="30" spans="1:5" x14ac:dyDescent="0.25">
      <c r="A30" s="10" t="s">
        <v>136</v>
      </c>
      <c r="B30" s="4">
        <f t="shared" si="0"/>
        <v>7.9809904575114093E-3</v>
      </c>
      <c r="C30" s="1">
        <v>4232</v>
      </c>
      <c r="D30" s="1">
        <v>526028</v>
      </c>
      <c r="E30" s="11">
        <f>SUM(Table323[[#This Row],[Arginase 1 Positive ('#)]:[Arginase 1 Negative ('#)]])</f>
        <v>530260</v>
      </c>
    </row>
    <row r="31" spans="1:5" x14ac:dyDescent="0.25">
      <c r="A31" s="10" t="s">
        <v>137</v>
      </c>
      <c r="B31" s="4">
        <f t="shared" si="0"/>
        <v>8.3437334190250567E-3</v>
      </c>
      <c r="C31" s="1">
        <v>4466</v>
      </c>
      <c r="D31" s="1">
        <v>530786</v>
      </c>
      <c r="E31" s="11">
        <f>SUM(Table323[[#This Row],[Arginase 1 Positive ('#)]:[Arginase 1 Negative ('#)]])</f>
        <v>535252</v>
      </c>
    </row>
    <row r="32" spans="1:5" x14ac:dyDescent="0.25">
      <c r="A32" s="10" t="s">
        <v>138</v>
      </c>
      <c r="B32" s="4">
        <f t="shared" si="0"/>
        <v>8.4786200000380209E-4</v>
      </c>
      <c r="C32" s="1">
        <v>446</v>
      </c>
      <c r="D32" s="1">
        <v>525583</v>
      </c>
      <c r="E32" s="11">
        <f>SUM(Table323[[#This Row],[Arginase 1 Positive ('#)]:[Arginase 1 Negative ('#)]])</f>
        <v>526029</v>
      </c>
    </row>
    <row r="33" spans="1:5" x14ac:dyDescent="0.25">
      <c r="A33" s="10" t="s">
        <v>139</v>
      </c>
      <c r="B33" s="4">
        <f t="shared" si="0"/>
        <v>1.0315899228574234E-2</v>
      </c>
      <c r="C33" s="1">
        <v>4096</v>
      </c>
      <c r="D33" s="1">
        <v>392961</v>
      </c>
      <c r="E33" s="11">
        <f>SUM(Table323[[#This Row],[Arginase 1 Positive ('#)]:[Arginase 1 Negative ('#)]])</f>
        <v>397057</v>
      </c>
    </row>
    <row r="34" spans="1:5" x14ac:dyDescent="0.25">
      <c r="A34" s="10" t="s">
        <v>140</v>
      </c>
      <c r="B34" s="4">
        <f t="shared" si="0"/>
        <v>2.1840449526214301E-3</v>
      </c>
      <c r="C34" s="1">
        <v>948</v>
      </c>
      <c r="D34" s="1">
        <v>433109</v>
      </c>
      <c r="E34" s="11">
        <f>SUM(Table323[[#This Row],[Arginase 1 Positive ('#)]:[Arginase 1 Negative ('#)]])</f>
        <v>434057</v>
      </c>
    </row>
    <row r="35" spans="1:5" ht="15.75" thickBot="1" x14ac:dyDescent="0.3">
      <c r="A35" s="12" t="s">
        <v>141</v>
      </c>
      <c r="B35" s="13">
        <f t="shared" si="0"/>
        <v>1.1324577972278685E-2</v>
      </c>
      <c r="C35" s="14">
        <v>5354</v>
      </c>
      <c r="D35" s="14">
        <v>467423</v>
      </c>
      <c r="E35" s="15">
        <f>SUM(Table323[[#This Row],[Arginase 1 Positive ('#)]:[Arginase 1 Negative ('#)]])</f>
        <v>472777</v>
      </c>
    </row>
    <row r="36" spans="1:5" x14ac:dyDescent="0.25">
      <c r="A36" s="21" t="s">
        <v>161</v>
      </c>
      <c r="B36" s="4">
        <f>AVERAGE(B26:B35)</f>
        <v>5.5861867134968587E-3</v>
      </c>
      <c r="C36" s="20">
        <f t="shared" ref="C36:E36" si="3">AVERAGE(C26:C35)</f>
        <v>2602.6</v>
      </c>
      <c r="D36" s="20">
        <f t="shared" si="3"/>
        <v>455135.4</v>
      </c>
      <c r="E36" s="20">
        <f t="shared" si="3"/>
        <v>457738</v>
      </c>
    </row>
    <row r="37" spans="1:5" ht="15.75" thickBot="1" x14ac:dyDescent="0.3">
      <c r="A37" s="21" t="s">
        <v>168</v>
      </c>
      <c r="B37" s="4">
        <f>STDEV(B26:B35)/SQRT(COUNT(B26:B35))</f>
        <v>1.3415631388593492E-3</v>
      </c>
      <c r="C37" s="20">
        <f t="shared" ref="C37:D37" si="4">STDEV(C26:C35)/SQRT(COUNT(C26:C35))</f>
        <v>636.84643535331361</v>
      </c>
      <c r="D37" s="20">
        <f t="shared" si="4"/>
        <v>18886.658447580248</v>
      </c>
      <c r="E37" s="20">
        <f>STDEV(E26:E35)/SQRT(COUNT(E26:E35))</f>
        <v>19091.414026554798</v>
      </c>
    </row>
    <row r="38" spans="1:5" x14ac:dyDescent="0.25">
      <c r="A38" s="6" t="s">
        <v>142</v>
      </c>
      <c r="B38" s="7">
        <f t="shared" si="0"/>
        <v>8.5550806955801278E-3</v>
      </c>
      <c r="C38" s="8">
        <v>4502</v>
      </c>
      <c r="D38" s="8">
        <v>521735</v>
      </c>
      <c r="E38" s="9">
        <f>SUM(Table323[[#This Row],[Arginase 1 Positive ('#)]:[Arginase 1 Negative ('#)]])</f>
        <v>526237</v>
      </c>
    </row>
    <row r="39" spans="1:5" x14ac:dyDescent="0.25">
      <c r="A39" s="10" t="s">
        <v>143</v>
      </c>
      <c r="B39" s="4">
        <f t="shared" si="0"/>
        <v>7.7495112255686616E-3</v>
      </c>
      <c r="C39" s="1">
        <v>3936</v>
      </c>
      <c r="D39" s="1">
        <v>503967</v>
      </c>
      <c r="E39" s="11">
        <f>SUM(Table323[[#This Row],[Arginase 1 Positive ('#)]:[Arginase 1 Negative ('#)]])</f>
        <v>507903</v>
      </c>
    </row>
    <row r="40" spans="1:5" x14ac:dyDescent="0.25">
      <c r="A40" s="10" t="s">
        <v>171</v>
      </c>
      <c r="B40" s="4">
        <f t="shared" si="0"/>
        <v>8.5360537667289096E-3</v>
      </c>
      <c r="C40" s="1">
        <v>3936</v>
      </c>
      <c r="D40" s="1">
        <v>457167</v>
      </c>
      <c r="E40" s="11">
        <f>SUM(Table323[[#This Row],[Arginase 1 Positive ('#)]:[Arginase 1 Negative ('#)]])</f>
        <v>461103</v>
      </c>
    </row>
    <row r="41" spans="1:5" x14ac:dyDescent="0.25">
      <c r="A41" s="10" t="s">
        <v>144</v>
      </c>
      <c r="B41" s="4">
        <f t="shared" si="0"/>
        <v>1.201865905602041E-2</v>
      </c>
      <c r="C41" s="1">
        <v>4447</v>
      </c>
      <c r="D41" s="1">
        <v>365561</v>
      </c>
      <c r="E41" s="11">
        <f>SUM(Table323[[#This Row],[Arginase 1 Positive ('#)]:[Arginase 1 Negative ('#)]])</f>
        <v>370008</v>
      </c>
    </row>
    <row r="42" spans="1:5" x14ac:dyDescent="0.25">
      <c r="A42" s="10" t="s">
        <v>145</v>
      </c>
      <c r="B42" s="4">
        <f t="shared" si="0"/>
        <v>1.6143234517170531E-2</v>
      </c>
      <c r="C42" s="1">
        <v>9405</v>
      </c>
      <c r="D42" s="1">
        <v>573192</v>
      </c>
      <c r="E42" s="11">
        <f>SUM(Table323[[#This Row],[Arginase 1 Positive ('#)]:[Arginase 1 Negative ('#)]])</f>
        <v>582597</v>
      </c>
    </row>
    <row r="43" spans="1:5" x14ac:dyDescent="0.25">
      <c r="A43" s="10" t="s">
        <v>146</v>
      </c>
      <c r="B43" s="4">
        <f t="shared" si="0"/>
        <v>1.5788267449855274E-3</v>
      </c>
      <c r="C43" s="1">
        <v>744</v>
      </c>
      <c r="D43" s="1">
        <v>470492</v>
      </c>
      <c r="E43" s="11">
        <f>SUM(Table323[[#This Row],[Arginase 1 Positive ('#)]:[Arginase 1 Negative ('#)]])</f>
        <v>471236</v>
      </c>
    </row>
    <row r="44" spans="1:5" x14ac:dyDescent="0.25">
      <c r="A44" s="10" t="s">
        <v>147</v>
      </c>
      <c r="B44" s="4">
        <f t="shared" si="0"/>
        <v>1.3307379224915944E-3</v>
      </c>
      <c r="C44" s="1">
        <v>752</v>
      </c>
      <c r="D44" s="1">
        <v>564348</v>
      </c>
      <c r="E44" s="11">
        <f>SUM(Table323[[#This Row],[Arginase 1 Positive ('#)]:[Arginase 1 Negative ('#)]])</f>
        <v>565100</v>
      </c>
    </row>
    <row r="45" spans="1:5" x14ac:dyDescent="0.25">
      <c r="A45" s="10" t="s">
        <v>148</v>
      </c>
      <c r="B45" s="4">
        <f t="shared" si="0"/>
        <v>8.7502615752745403E-3</v>
      </c>
      <c r="C45" s="1">
        <v>3847</v>
      </c>
      <c r="D45" s="1">
        <v>435797</v>
      </c>
      <c r="E45" s="11">
        <f>SUM(Table323[[#This Row],[Arginase 1 Positive ('#)]:[Arginase 1 Negative ('#)]])</f>
        <v>439644</v>
      </c>
    </row>
    <row r="46" spans="1:5" ht="15.75" thickBot="1" x14ac:dyDescent="0.3">
      <c r="A46" s="12" t="s">
        <v>149</v>
      </c>
      <c r="B46" s="13">
        <f t="shared" si="0"/>
        <v>5.4622313788007942E-3</v>
      </c>
      <c r="C46" s="14">
        <v>2813</v>
      </c>
      <c r="D46" s="14">
        <v>512178</v>
      </c>
      <c r="E46" s="15">
        <f>SUM(Table323[[#This Row],[Arginase 1 Positive ('#)]:[Arginase 1 Negative ('#)]])</f>
        <v>514991</v>
      </c>
    </row>
    <row r="47" spans="1:5" x14ac:dyDescent="0.25">
      <c r="A47" s="21" t="s">
        <v>161</v>
      </c>
      <c r="B47" s="4">
        <f>AVERAGE(B38:B46)</f>
        <v>7.7916218758467886E-3</v>
      </c>
      <c r="C47" s="20">
        <f>AVERAGE(C38:C46)</f>
        <v>3820.2222222222222</v>
      </c>
      <c r="D47" s="20">
        <f>AVERAGE(D38:D46)</f>
        <v>489381.88888888888</v>
      </c>
      <c r="E47" s="20">
        <f>AVERAGE(E38:E46)</f>
        <v>493202.11111111112</v>
      </c>
    </row>
    <row r="48" spans="1:5" ht="15.75" thickBot="1" x14ac:dyDescent="0.3">
      <c r="A48" s="21" t="s">
        <v>168</v>
      </c>
      <c r="B48" s="4">
        <f>STDEV(B38:B46)/SQRT(COUNT(B36:B46))</f>
        <v>1.4119739306261414E-3</v>
      </c>
      <c r="C48" s="20">
        <f>STDEV(C38:C46)/SQRT(COUNT(C36:C46))</f>
        <v>768.45896231853317</v>
      </c>
      <c r="D48" s="20">
        <f>STDEV(D38:D46)/SQRT(COUNT(D36:D46))</f>
        <v>19662.130276501102</v>
      </c>
      <c r="E48" s="20">
        <f>STDEV(E38:E46)/SQRT(COUNT(E38:E46))</f>
        <v>21890.209484838739</v>
      </c>
    </row>
    <row r="49" spans="1:5" x14ac:dyDescent="0.25">
      <c r="A49" s="6" t="s">
        <v>150</v>
      </c>
      <c r="B49" s="7">
        <f t="shared" si="0"/>
        <v>2.9310678044785904E-2</v>
      </c>
      <c r="C49" s="8">
        <v>14711</v>
      </c>
      <c r="D49" s="8">
        <v>487188</v>
      </c>
      <c r="E49" s="9">
        <f>SUM(Table323[[#This Row],[Arginase 1 Positive ('#)]:[Arginase 1 Negative ('#)]])</f>
        <v>501899</v>
      </c>
    </row>
    <row r="50" spans="1:5" x14ac:dyDescent="0.25">
      <c r="A50" s="10" t="s">
        <v>151</v>
      </c>
      <c r="B50" s="4">
        <f t="shared" si="0"/>
        <v>4.5532234443436395E-3</v>
      </c>
      <c r="C50" s="1">
        <v>2680</v>
      </c>
      <c r="D50" s="1">
        <v>585914</v>
      </c>
      <c r="E50" s="11">
        <f>SUM(Table323[[#This Row],[Arginase 1 Positive ('#)]:[Arginase 1 Negative ('#)]])</f>
        <v>588594</v>
      </c>
    </row>
    <row r="51" spans="1:5" x14ac:dyDescent="0.25">
      <c r="A51" s="10" t="s">
        <v>152</v>
      </c>
      <c r="B51" s="4">
        <f t="shared" si="0"/>
        <v>1.7219484298521522E-3</v>
      </c>
      <c r="C51" s="1">
        <v>819</v>
      </c>
      <c r="D51" s="1">
        <v>474805</v>
      </c>
      <c r="E51" s="11">
        <f>SUM(Table323[[#This Row],[Arginase 1 Positive ('#)]:[Arginase 1 Negative ('#)]])</f>
        <v>475624</v>
      </c>
    </row>
    <row r="52" spans="1:5" x14ac:dyDescent="0.25">
      <c r="A52" s="10" t="s">
        <v>153</v>
      </c>
      <c r="B52" s="4">
        <f t="shared" si="0"/>
        <v>2.6258358199202841E-2</v>
      </c>
      <c r="C52" s="1">
        <v>12056</v>
      </c>
      <c r="D52" s="1">
        <v>447074</v>
      </c>
      <c r="E52" s="11">
        <f>SUM(Table323[[#This Row],[Arginase 1 Positive ('#)]:[Arginase 1 Negative ('#)]])</f>
        <v>459130</v>
      </c>
    </row>
    <row r="53" spans="1:5" x14ac:dyDescent="0.25">
      <c r="A53" s="10" t="s">
        <v>154</v>
      </c>
      <c r="B53" s="4">
        <f t="shared" si="0"/>
        <v>6.2697803009066572E-3</v>
      </c>
      <c r="C53" s="1">
        <v>2930</v>
      </c>
      <c r="D53" s="1">
        <v>464391</v>
      </c>
      <c r="E53" s="11">
        <f>SUM(Table323[[#This Row],[Arginase 1 Positive ('#)]:[Arginase 1 Negative ('#)]])</f>
        <v>467321</v>
      </c>
    </row>
    <row r="54" spans="1:5" x14ac:dyDescent="0.25">
      <c r="A54" s="10" t="s">
        <v>155</v>
      </c>
      <c r="B54" s="4">
        <f t="shared" si="0"/>
        <v>9.3384760746042638E-3</v>
      </c>
      <c r="C54" s="1">
        <v>4329</v>
      </c>
      <c r="D54" s="1">
        <v>459237</v>
      </c>
      <c r="E54" s="11">
        <f>SUM(Table323[[#This Row],[Arginase 1 Positive ('#)]:[Arginase 1 Negative ('#)]])</f>
        <v>463566</v>
      </c>
    </row>
    <row r="55" spans="1:5" x14ac:dyDescent="0.25">
      <c r="A55" s="10" t="s">
        <v>156</v>
      </c>
      <c r="B55" s="4">
        <f t="shared" si="0"/>
        <v>6.5622055330169784E-3</v>
      </c>
      <c r="C55" s="1">
        <v>3489</v>
      </c>
      <c r="D55" s="1">
        <v>528192</v>
      </c>
      <c r="E55" s="11">
        <f>SUM(Table323[[#This Row],[Arginase 1 Positive ('#)]:[Arginase 1 Negative ('#)]])</f>
        <v>531681</v>
      </c>
    </row>
    <row r="56" spans="1:5" x14ac:dyDescent="0.25">
      <c r="A56" s="10" t="s">
        <v>157</v>
      </c>
      <c r="B56" s="4">
        <f t="shared" si="0"/>
        <v>1.4411206450297259E-2</v>
      </c>
      <c r="C56" s="1">
        <v>9187</v>
      </c>
      <c r="D56" s="1">
        <v>628303</v>
      </c>
      <c r="E56" s="11">
        <f>SUM(Table323[[#This Row],[Arginase 1 Positive ('#)]:[Arginase 1 Negative ('#)]])</f>
        <v>637490</v>
      </c>
    </row>
    <row r="57" spans="1:5" x14ac:dyDescent="0.25">
      <c r="A57" s="10" t="s">
        <v>158</v>
      </c>
      <c r="B57" s="4">
        <f t="shared" si="0"/>
        <v>3.3152640705268445E-2</v>
      </c>
      <c r="C57" s="1">
        <v>16366</v>
      </c>
      <c r="D57" s="1">
        <v>477290</v>
      </c>
      <c r="E57" s="11">
        <f>SUM(Table323[[#This Row],[Arginase 1 Positive ('#)]:[Arginase 1 Negative ('#)]])</f>
        <v>493656</v>
      </c>
    </row>
    <row r="58" spans="1:5" ht="15.75" thickBot="1" x14ac:dyDescent="0.3">
      <c r="A58" s="12" t="s">
        <v>159</v>
      </c>
      <c r="B58" s="13">
        <f>C58/E58</f>
        <v>3.5556578631686112E-2</v>
      </c>
      <c r="C58" s="14">
        <v>21934</v>
      </c>
      <c r="D58" s="14">
        <v>594942</v>
      </c>
      <c r="E58" s="15">
        <f>SUM(Table323[[#This Row],[Arginase 1 Positive ('#)]:[Arginase 1 Negative ('#)]])</f>
        <v>616876</v>
      </c>
    </row>
    <row r="59" spans="1:5" x14ac:dyDescent="0.25">
      <c r="A59" s="21" t="s">
        <v>161</v>
      </c>
      <c r="B59" s="4">
        <f>AVERAGE(B49:B58)</f>
        <v>1.6713509581396425E-2</v>
      </c>
      <c r="C59" s="20">
        <f>AVERAGE(C49:C58)</f>
        <v>8850.1</v>
      </c>
      <c r="D59" s="20">
        <f>AVERAGE(D49:D58)</f>
        <v>514733.6</v>
      </c>
      <c r="E59" s="20">
        <f>AVERAGE(E49:E58)</f>
        <v>523583.7</v>
      </c>
    </row>
    <row r="60" spans="1:5" x14ac:dyDescent="0.25">
      <c r="A60" s="21" t="s">
        <v>168</v>
      </c>
      <c r="B60" s="4">
        <f>STDEV(B49:B58)/SQRT(COUNT(B49:B58))</f>
        <v>4.1089748796854812E-3</v>
      </c>
      <c r="C60" s="20">
        <f>STDEV(C49:C58)/SQRT(COUNT(C49:C58))</f>
        <v>2258.8508900176066</v>
      </c>
      <c r="D60" s="20">
        <f>STDEV(D49:D58)/SQRT(COUNT(D49:D58))</f>
        <v>20689.858422371493</v>
      </c>
      <c r="E60" s="20">
        <f>STDEV(E49:E58)/SQRT(COUNT(E49:E58))</f>
        <v>21228.368133781136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EE87-C9D4-42CA-A740-2F60DDAE0767}">
  <dimension ref="A1:K60"/>
  <sheetViews>
    <sheetView workbookViewId="0">
      <selection activeCell="D54" sqref="D54"/>
    </sheetView>
  </sheetViews>
  <sheetFormatPr defaultRowHeight="15" x14ac:dyDescent="0.25"/>
  <cols>
    <col min="1" max="1" width="15" bestFit="1" customWidth="1"/>
    <col min="2" max="2" width="22.7109375" style="5" bestFit="1" customWidth="1"/>
    <col min="3" max="3" width="21" bestFit="1" customWidth="1"/>
    <col min="4" max="4" width="21" customWidth="1"/>
    <col min="5" max="5" width="20.28515625" bestFit="1" customWidth="1"/>
  </cols>
  <sheetData>
    <row r="1" spans="1:11" ht="15.75" thickBot="1" x14ac:dyDescent="0.3">
      <c r="A1" s="16" t="s">
        <v>160</v>
      </c>
      <c r="B1" s="17" t="s">
        <v>486</v>
      </c>
      <c r="C1" s="16" t="s">
        <v>487</v>
      </c>
      <c r="D1" s="16" t="s">
        <v>488</v>
      </c>
      <c r="E1" s="16" t="s">
        <v>176</v>
      </c>
    </row>
    <row r="2" spans="1:11" x14ac:dyDescent="0.25">
      <c r="A2" s="6" t="s">
        <v>112</v>
      </c>
      <c r="B2" s="7">
        <f>C2/E2</f>
        <v>8.7630902031811484E-3</v>
      </c>
      <c r="C2" s="8">
        <v>4548</v>
      </c>
      <c r="D2" s="8">
        <v>514447</v>
      </c>
      <c r="E2" s="9">
        <f>SUM(Table328[[#This Row],[Iba1 Positive ('#)]:[Iba1 Negative ('#)]])</f>
        <v>518995</v>
      </c>
    </row>
    <row r="3" spans="1:11" x14ac:dyDescent="0.25">
      <c r="A3" s="10" t="s">
        <v>113</v>
      </c>
      <c r="B3" s="4">
        <f t="shared" ref="B3:B57" si="0">C3/E3</f>
        <v>8.0579906112478415E-3</v>
      </c>
      <c r="C3" s="1">
        <v>5268</v>
      </c>
      <c r="D3" s="1">
        <v>648493</v>
      </c>
      <c r="E3" s="11">
        <f>SUM(Table328[[#This Row],[Iba1 Positive ('#)]:[Iba1 Negative ('#)]])</f>
        <v>653761</v>
      </c>
    </row>
    <row r="4" spans="1:11" x14ac:dyDescent="0.25">
      <c r="A4" s="10" t="s">
        <v>114</v>
      </c>
      <c r="B4" s="4">
        <f t="shared" si="0"/>
        <v>8.8124313078716716E-3</v>
      </c>
      <c r="C4" s="1">
        <v>6663</v>
      </c>
      <c r="D4" s="1">
        <v>749428</v>
      </c>
      <c r="E4" s="11">
        <f>SUM(Table328[[#This Row],[Iba1 Positive ('#)]:[Iba1 Negative ('#)]])</f>
        <v>756091</v>
      </c>
      <c r="H4" s="19"/>
      <c r="I4" s="22" t="s">
        <v>161</v>
      </c>
      <c r="J4" s="22" t="s">
        <v>167</v>
      </c>
      <c r="K4" s="23"/>
    </row>
    <row r="5" spans="1:11" x14ac:dyDescent="0.25">
      <c r="A5" s="10" t="s">
        <v>115</v>
      </c>
      <c r="B5" s="4">
        <f t="shared" si="0"/>
        <v>1.4299651301769592E-2</v>
      </c>
      <c r="C5" s="1">
        <v>8985</v>
      </c>
      <c r="D5" s="1">
        <v>619352</v>
      </c>
      <c r="E5" s="11">
        <f>SUM(Table328[[#This Row],[Iba1 Positive ('#)]:[Iba1 Negative ('#)]])</f>
        <v>628337</v>
      </c>
      <c r="H5" s="18" t="s">
        <v>162</v>
      </c>
      <c r="I5" s="24">
        <f>AVERAGE(B2:B11)</f>
        <v>1.0063981368017796E-2</v>
      </c>
      <c r="J5" s="24">
        <f>STDEV(B2:B11)/SQRT(COUNT(B2:B11))</f>
        <v>8.8924808833595881E-4</v>
      </c>
      <c r="K5" s="25"/>
    </row>
    <row r="6" spans="1:11" x14ac:dyDescent="0.25">
      <c r="A6" s="10" t="s">
        <v>116</v>
      </c>
      <c r="B6" s="4">
        <f t="shared" si="0"/>
        <v>7.6388876494535877E-3</v>
      </c>
      <c r="C6" s="1">
        <v>4280</v>
      </c>
      <c r="D6" s="1">
        <v>556011</v>
      </c>
      <c r="E6" s="11">
        <f>SUM(Table328[[#This Row],[Iba1 Positive ('#)]:[Iba1 Negative ('#)]])</f>
        <v>560291</v>
      </c>
      <c r="H6" s="19" t="s">
        <v>163</v>
      </c>
      <c r="I6" s="22">
        <f>AVERAGE(B14:B23)</f>
        <v>5.78163036497647E-2</v>
      </c>
      <c r="J6" s="22">
        <f>STDEV(B14:B23)/SQRT(COUNT(B14:B23))</f>
        <v>6.7153744988528155E-3</v>
      </c>
      <c r="K6" s="23"/>
    </row>
    <row r="7" spans="1:11" x14ac:dyDescent="0.25">
      <c r="A7" s="10" t="s">
        <v>117</v>
      </c>
      <c r="B7" s="4">
        <f t="shared" si="0"/>
        <v>7.9110038945653521E-3</v>
      </c>
      <c r="C7" s="1">
        <v>4414</v>
      </c>
      <c r="D7" s="1">
        <v>553543</v>
      </c>
      <c r="E7" s="11">
        <f>SUM(Table328[[#This Row],[Iba1 Positive ('#)]:[Iba1 Negative ('#)]])</f>
        <v>557957</v>
      </c>
      <c r="H7" s="18" t="s">
        <v>164</v>
      </c>
      <c r="I7" s="24">
        <f>AVERAGE(B26:B35)</f>
        <v>2.7541545976468823E-2</v>
      </c>
      <c r="J7" s="24">
        <f>STDEV(B26:B35)/SQRT(COUNT(B26:B35))</f>
        <v>4.5349165002191074E-3</v>
      </c>
      <c r="K7" s="25"/>
    </row>
    <row r="8" spans="1:11" x14ac:dyDescent="0.25">
      <c r="A8" s="10" t="s">
        <v>118</v>
      </c>
      <c r="B8" s="4">
        <f t="shared" si="0"/>
        <v>7.2509251379524126E-3</v>
      </c>
      <c r="C8" s="1">
        <v>3766</v>
      </c>
      <c r="D8" s="1">
        <v>515616</v>
      </c>
      <c r="E8" s="11">
        <f>SUM(Table328[[#This Row],[Iba1 Positive ('#)]:[Iba1 Negative ('#)]])</f>
        <v>519382</v>
      </c>
      <c r="H8" s="19" t="s">
        <v>165</v>
      </c>
      <c r="I8" s="22">
        <f>AVERAGE(B38:B46)</f>
        <v>3.7508146174140056E-2</v>
      </c>
      <c r="J8" s="22">
        <f>STDEV(B38:B46)/SQRT(COUNT(B38:B46))</f>
        <v>6.3896154933610607E-3</v>
      </c>
      <c r="K8" s="23"/>
    </row>
    <row r="9" spans="1:11" x14ac:dyDescent="0.25">
      <c r="A9" s="10" t="s">
        <v>119</v>
      </c>
      <c r="B9" s="4">
        <f t="shared" si="0"/>
        <v>1.0781292900942676E-2</v>
      </c>
      <c r="C9" s="1">
        <v>7068</v>
      </c>
      <c r="D9" s="1">
        <v>648512</v>
      </c>
      <c r="E9" s="11">
        <f>SUM(Table328[[#This Row],[Iba1 Positive ('#)]:[Iba1 Negative ('#)]])</f>
        <v>655580</v>
      </c>
      <c r="H9" s="18" t="s">
        <v>166</v>
      </c>
      <c r="I9" s="24">
        <f>AVERAGE(B49:B60)</f>
        <v>4.4039962583873625E-2</v>
      </c>
      <c r="J9" s="24">
        <f>STDEV(B49:B60)/SQRT(COUNT(B49:B60))</f>
        <v>6.1073973967981686E-3</v>
      </c>
      <c r="K9" s="25"/>
    </row>
    <row r="10" spans="1:11" x14ac:dyDescent="0.25">
      <c r="A10" s="10" t="s">
        <v>120</v>
      </c>
      <c r="B10" s="4">
        <f t="shared" si="0"/>
        <v>1.2438718734325428E-2</v>
      </c>
      <c r="C10" s="1">
        <v>8010</v>
      </c>
      <c r="D10" s="1">
        <v>635947</v>
      </c>
      <c r="E10" s="11">
        <f>SUM(Table328[[#This Row],[Iba1 Positive ('#)]:[Iba1 Negative ('#)]])</f>
        <v>643957</v>
      </c>
    </row>
    <row r="11" spans="1:11" ht="15.75" thickBot="1" x14ac:dyDescent="0.3">
      <c r="A11" s="12" t="s">
        <v>121</v>
      </c>
      <c r="B11" s="13">
        <f t="shared" si="0"/>
        <v>1.4685821938868249E-2</v>
      </c>
      <c r="C11" s="14">
        <v>8645</v>
      </c>
      <c r="D11" s="14">
        <v>580018</v>
      </c>
      <c r="E11" s="15">
        <f>SUM(Table328[[#This Row],[Iba1 Positive ('#)]:[Iba1 Negative ('#)]])</f>
        <v>588663</v>
      </c>
    </row>
    <row r="12" spans="1:11" x14ac:dyDescent="0.25">
      <c r="A12" s="21" t="s">
        <v>161</v>
      </c>
      <c r="B12" s="4">
        <f>AVERAGE(B2:B11)</f>
        <v>1.0063981368017796E-2</v>
      </c>
      <c r="C12" s="20">
        <f t="shared" ref="C12:E12" si="1">AVERAGE(C2:C11)</f>
        <v>6164.7</v>
      </c>
      <c r="D12" s="20">
        <f t="shared" si="1"/>
        <v>602136.69999999995</v>
      </c>
      <c r="E12" s="20">
        <f t="shared" si="1"/>
        <v>608301.4</v>
      </c>
    </row>
    <row r="13" spans="1:11" ht="15.75" thickBot="1" x14ac:dyDescent="0.3">
      <c r="A13" s="21" t="s">
        <v>168</v>
      </c>
      <c r="B13" s="4">
        <f>STDEV(B2:B11)/SQRT(COUNT(B2:B11))</f>
        <v>8.8924808833595881E-4</v>
      </c>
      <c r="C13" s="20">
        <f t="shared" ref="C13:E13" si="2">STDEV(C2:C11)/SQRT(COUNT(C2:C11))</f>
        <v>617.91730928265099</v>
      </c>
      <c r="D13" s="20">
        <f t="shared" si="2"/>
        <v>22994.512577303718</v>
      </c>
      <c r="E13" s="20">
        <f t="shared" si="2"/>
        <v>23315.200298994241</v>
      </c>
    </row>
    <row r="14" spans="1:11" x14ac:dyDescent="0.25">
      <c r="A14" s="6" t="s">
        <v>122</v>
      </c>
      <c r="B14" s="7">
        <f t="shared" si="0"/>
        <v>6.7344378037468747E-2</v>
      </c>
      <c r="C14" s="8">
        <v>44869</v>
      </c>
      <c r="D14" s="8">
        <v>621393</v>
      </c>
      <c r="E14" s="9">
        <f>SUM(Table328[[#This Row],[Iba1 Positive ('#)]:[Iba1 Negative ('#)]])</f>
        <v>666262</v>
      </c>
    </row>
    <row r="15" spans="1:11" x14ac:dyDescent="0.25">
      <c r="A15" s="10" t="s">
        <v>123</v>
      </c>
      <c r="B15" s="4">
        <f t="shared" si="0"/>
        <v>3.1876044619152208E-2</v>
      </c>
      <c r="C15" s="1">
        <v>19186</v>
      </c>
      <c r="D15" s="1">
        <v>582708</v>
      </c>
      <c r="E15" s="11">
        <f>SUM(Table328[[#This Row],[Iba1 Positive ('#)]:[Iba1 Negative ('#)]])</f>
        <v>601894</v>
      </c>
    </row>
    <row r="16" spans="1:11" x14ac:dyDescent="0.25">
      <c r="A16" s="10" t="s">
        <v>124</v>
      </c>
      <c r="B16" s="4">
        <f t="shared" si="0"/>
        <v>5.6005373730472596E-2</v>
      </c>
      <c r="C16" s="1">
        <v>34101</v>
      </c>
      <c r="D16" s="1">
        <v>574787</v>
      </c>
      <c r="E16" s="11">
        <f>SUM(Table328[[#This Row],[Iba1 Positive ('#)]:[Iba1 Negative ('#)]])</f>
        <v>608888</v>
      </c>
    </row>
    <row r="17" spans="1:5" x14ac:dyDescent="0.25">
      <c r="A17" s="10" t="s">
        <v>125</v>
      </c>
      <c r="B17" s="4">
        <f t="shared" si="0"/>
        <v>9.5658755848492885E-2</v>
      </c>
      <c r="C17" s="1">
        <v>71783</v>
      </c>
      <c r="D17" s="1">
        <v>678624</v>
      </c>
      <c r="E17" s="11">
        <f>SUM(Table328[[#This Row],[Iba1 Positive ('#)]:[Iba1 Negative ('#)]])</f>
        <v>750407</v>
      </c>
    </row>
    <row r="18" spans="1:5" x14ac:dyDescent="0.25">
      <c r="A18" s="10" t="s">
        <v>126</v>
      </c>
      <c r="B18" s="4">
        <f t="shared" si="0"/>
        <v>4.6006985460791384E-2</v>
      </c>
      <c r="C18" s="1">
        <v>36026</v>
      </c>
      <c r="D18" s="1">
        <v>747029</v>
      </c>
      <c r="E18" s="11">
        <f>SUM(Table328[[#This Row],[Iba1 Positive ('#)]:[Iba1 Negative ('#)]])</f>
        <v>783055</v>
      </c>
    </row>
    <row r="19" spans="1:5" x14ac:dyDescent="0.25">
      <c r="A19" s="10" t="s">
        <v>127</v>
      </c>
      <c r="B19" s="4">
        <f t="shared" si="0"/>
        <v>6.731130604140198E-2</v>
      </c>
      <c r="C19" s="1">
        <v>44238</v>
      </c>
      <c r="D19" s="1">
        <v>612977</v>
      </c>
      <c r="E19" s="11">
        <f>SUM(Table328[[#This Row],[Iba1 Positive ('#)]:[Iba1 Negative ('#)]])</f>
        <v>657215</v>
      </c>
    </row>
    <row r="20" spans="1:5" x14ac:dyDescent="0.25">
      <c r="A20" s="10" t="s">
        <v>128</v>
      </c>
      <c r="B20" s="4">
        <f t="shared" si="0"/>
        <v>6.4480521228764506E-2</v>
      </c>
      <c r="C20" s="1">
        <v>43110</v>
      </c>
      <c r="D20" s="1">
        <v>625464</v>
      </c>
      <c r="E20" s="11">
        <f>SUM(Table328[[#This Row],[Iba1 Positive ('#)]:[Iba1 Negative ('#)]])</f>
        <v>668574</v>
      </c>
    </row>
    <row r="21" spans="1:5" x14ac:dyDescent="0.25">
      <c r="A21" s="10" t="s">
        <v>129</v>
      </c>
      <c r="B21" s="4">
        <f t="shared" si="0"/>
        <v>2.7565601992727375E-2</v>
      </c>
      <c r="C21" s="1">
        <v>15980</v>
      </c>
      <c r="D21" s="1">
        <v>563728</v>
      </c>
      <c r="E21" s="11">
        <f>SUM(Table328[[#This Row],[Iba1 Positive ('#)]:[Iba1 Negative ('#)]])</f>
        <v>579708</v>
      </c>
    </row>
    <row r="22" spans="1:5" x14ac:dyDescent="0.25">
      <c r="A22" s="10" t="s">
        <v>130</v>
      </c>
      <c r="B22" s="4">
        <f t="shared" si="0"/>
        <v>7.899575460416168E-2</v>
      </c>
      <c r="C22" s="1">
        <v>42276</v>
      </c>
      <c r="D22" s="1">
        <v>492892</v>
      </c>
      <c r="E22" s="11">
        <f>SUM(Table328[[#This Row],[Iba1 Positive ('#)]:[Iba1 Negative ('#)]])</f>
        <v>535168</v>
      </c>
    </row>
    <row r="23" spans="1:5" ht="15.75" thickBot="1" x14ac:dyDescent="0.3">
      <c r="A23" s="12" t="s">
        <v>131</v>
      </c>
      <c r="B23" s="13">
        <f t="shared" si="0"/>
        <v>4.2918314934213581E-2</v>
      </c>
      <c r="C23" s="14">
        <v>34208</v>
      </c>
      <c r="D23" s="14">
        <v>762841</v>
      </c>
      <c r="E23" s="15">
        <f>SUM(Table328[[#This Row],[Iba1 Positive ('#)]:[Iba1 Negative ('#)]])</f>
        <v>797049</v>
      </c>
    </row>
    <row r="24" spans="1:5" x14ac:dyDescent="0.25">
      <c r="A24" s="21" t="s">
        <v>161</v>
      </c>
      <c r="B24" s="4">
        <f>AVERAGE(B14:B23)</f>
        <v>5.78163036497647E-2</v>
      </c>
      <c r="C24" s="20">
        <f>AVERAGE(C14:C23)</f>
        <v>38577.699999999997</v>
      </c>
      <c r="D24" s="20">
        <f>AVERAGE(D14:D23)</f>
        <v>626244.30000000005</v>
      </c>
      <c r="E24" s="20">
        <f>AVERAGE(E14:E23)</f>
        <v>664822</v>
      </c>
    </row>
    <row r="25" spans="1:5" ht="15.75" thickBot="1" x14ac:dyDescent="0.3">
      <c r="A25" s="21" t="s">
        <v>168</v>
      </c>
      <c r="B25" s="4">
        <f>STDEV(B14:B23)/SQRT(COUNT(B15:B23))</f>
        <v>7.0786262524622284E-3</v>
      </c>
      <c r="C25" s="20">
        <f>STDEV(C14:C23)/SQRT(COUNT(C15:C23))</f>
        <v>5140.9406523862954</v>
      </c>
      <c r="D25" s="20">
        <f>STDEV(D14:D23)/SQRT(COUNT(D15:D23))</f>
        <v>27761.281152193111</v>
      </c>
      <c r="E25" s="20">
        <f>STDEV(E14:E23)/SQRT(COUNT(E15:E23))</f>
        <v>29398.271942159889</v>
      </c>
    </row>
    <row r="26" spans="1:5" x14ac:dyDescent="0.25">
      <c r="A26" s="6" t="s">
        <v>132</v>
      </c>
      <c r="B26" s="7">
        <f t="shared" si="0"/>
        <v>2.2397963187402455E-2</v>
      </c>
      <c r="C26" s="8">
        <v>12844</v>
      </c>
      <c r="D26" s="8">
        <v>560601</v>
      </c>
      <c r="E26" s="9">
        <f>SUM(Table328[[#This Row],[Iba1 Positive ('#)]:[Iba1 Negative ('#)]])</f>
        <v>573445</v>
      </c>
    </row>
    <row r="27" spans="1:5" x14ac:dyDescent="0.25">
      <c r="A27" s="10" t="s">
        <v>133</v>
      </c>
      <c r="B27" s="4">
        <f t="shared" si="0"/>
        <v>1.7949597020215813E-2</v>
      </c>
      <c r="C27" s="1">
        <v>9267</v>
      </c>
      <c r="D27" s="1">
        <v>507012</v>
      </c>
      <c r="E27" s="11">
        <f>SUM(Table328[[#This Row],[Iba1 Positive ('#)]:[Iba1 Negative ('#)]])</f>
        <v>516279</v>
      </c>
    </row>
    <row r="28" spans="1:5" x14ac:dyDescent="0.25">
      <c r="A28" s="10" t="s">
        <v>134</v>
      </c>
      <c r="B28" s="4">
        <f t="shared" si="0"/>
        <v>9.9694122887152709E-3</v>
      </c>
      <c r="C28" s="1">
        <v>4387</v>
      </c>
      <c r="D28" s="1">
        <v>435659</v>
      </c>
      <c r="E28" s="11">
        <f>SUM(Table328[[#This Row],[Iba1 Positive ('#)]:[Iba1 Negative ('#)]])</f>
        <v>440046</v>
      </c>
    </row>
    <row r="29" spans="1:5" x14ac:dyDescent="0.25">
      <c r="A29" s="10" t="s">
        <v>135</v>
      </c>
      <c r="B29" s="4">
        <f t="shared" si="0"/>
        <v>3.1938082571814005E-2</v>
      </c>
      <c r="C29" s="1">
        <v>16762</v>
      </c>
      <c r="D29" s="1">
        <v>508066</v>
      </c>
      <c r="E29" s="11">
        <f>SUM(Table328[[#This Row],[Iba1 Positive ('#)]:[Iba1 Negative ('#)]])</f>
        <v>524828</v>
      </c>
    </row>
    <row r="30" spans="1:5" x14ac:dyDescent="0.25">
      <c r="A30" s="10" t="s">
        <v>136</v>
      </c>
      <c r="B30" s="4">
        <f t="shared" si="0"/>
        <v>3.5681752139403222E-2</v>
      </c>
      <c r="C30" s="1">
        <v>21857</v>
      </c>
      <c r="D30" s="1">
        <v>590697</v>
      </c>
      <c r="E30" s="11">
        <f>SUM(Table328[[#This Row],[Iba1 Positive ('#)]:[Iba1 Negative ('#)]])</f>
        <v>612554</v>
      </c>
    </row>
    <row r="31" spans="1:5" x14ac:dyDescent="0.25">
      <c r="A31" s="10" t="s">
        <v>137</v>
      </c>
      <c r="B31" s="4">
        <f t="shared" si="0"/>
        <v>3.0287603455157509E-2</v>
      </c>
      <c r="C31" s="1">
        <v>20109</v>
      </c>
      <c r="D31" s="1">
        <v>643826</v>
      </c>
      <c r="E31" s="11">
        <f>SUM(Table328[[#This Row],[Iba1 Positive ('#)]:[Iba1 Negative ('#)]])</f>
        <v>663935</v>
      </c>
    </row>
    <row r="32" spans="1:5" x14ac:dyDescent="0.25">
      <c r="A32" s="10" t="s">
        <v>138</v>
      </c>
      <c r="B32" s="4">
        <f t="shared" si="0"/>
        <v>1.6522306365045671E-2</v>
      </c>
      <c r="C32" s="1">
        <v>10562</v>
      </c>
      <c r="D32" s="1">
        <v>628695</v>
      </c>
      <c r="E32" s="11">
        <f>SUM(Table328[[#This Row],[Iba1 Positive ('#)]:[Iba1 Negative ('#)]])</f>
        <v>639257</v>
      </c>
    </row>
    <row r="33" spans="1:5" x14ac:dyDescent="0.25">
      <c r="A33" s="10" t="s">
        <v>139</v>
      </c>
      <c r="B33" s="4">
        <f t="shared" si="0"/>
        <v>4.1945092830424552E-2</v>
      </c>
      <c r="C33" s="1">
        <v>21474</v>
      </c>
      <c r="D33" s="1">
        <v>490481</v>
      </c>
      <c r="E33" s="11">
        <f>SUM(Table328[[#This Row],[Iba1 Positive ('#)]:[Iba1 Negative ('#)]])</f>
        <v>511955</v>
      </c>
    </row>
    <row r="34" spans="1:5" x14ac:dyDescent="0.25">
      <c r="A34" s="10" t="s">
        <v>140</v>
      </c>
      <c r="B34" s="4">
        <f t="shared" si="0"/>
        <v>1.3047525264867818E-2</v>
      </c>
      <c r="C34" s="1">
        <v>7261</v>
      </c>
      <c r="D34" s="1">
        <v>549243</v>
      </c>
      <c r="E34" s="11">
        <f>SUM(Table328[[#This Row],[Iba1 Positive ('#)]:[Iba1 Negative ('#)]])</f>
        <v>556504</v>
      </c>
    </row>
    <row r="35" spans="1:5" ht="15.75" thickBot="1" x14ac:dyDescent="0.3">
      <c r="A35" s="12" t="s">
        <v>141</v>
      </c>
      <c r="B35" s="13">
        <f t="shared" si="0"/>
        <v>5.5676124641641886E-2</v>
      </c>
      <c r="C35" s="14">
        <v>33248</v>
      </c>
      <c r="D35" s="14">
        <v>563920</v>
      </c>
      <c r="E35" s="15">
        <f>SUM(Table328[[#This Row],[Iba1 Positive ('#)]:[Iba1 Negative ('#)]])</f>
        <v>597168</v>
      </c>
    </row>
    <row r="36" spans="1:5" x14ac:dyDescent="0.25">
      <c r="A36" s="21" t="s">
        <v>161</v>
      </c>
      <c r="B36" s="4">
        <f>AVERAGE(B26:B35)</f>
        <v>2.7541545976468823E-2</v>
      </c>
      <c r="C36" s="20">
        <f t="shared" ref="C36:E36" si="3">AVERAGE(C26:C35)</f>
        <v>15777.1</v>
      </c>
      <c r="D36" s="20">
        <f t="shared" si="3"/>
        <v>547820</v>
      </c>
      <c r="E36" s="20">
        <f t="shared" si="3"/>
        <v>563597.1</v>
      </c>
    </row>
    <row r="37" spans="1:5" ht="15.75" thickBot="1" x14ac:dyDescent="0.3">
      <c r="A37" s="21" t="s">
        <v>168</v>
      </c>
      <c r="B37" s="4">
        <f>STDEV(B26:B35)/SQRT(COUNT(B26:B35))</f>
        <v>4.5349165002191074E-3</v>
      </c>
      <c r="C37" s="20">
        <f t="shared" ref="C37:D37" si="4">STDEV(C26:C35)/SQRT(COUNT(C26:C35))</f>
        <v>2738.2631739845606</v>
      </c>
      <c r="D37" s="20">
        <f t="shared" si="4"/>
        <v>20312.685664655746</v>
      </c>
      <c r="E37" s="20">
        <f>STDEV(E26:E35)/SQRT(COUNT(E26:E35))</f>
        <v>21379.382003566974</v>
      </c>
    </row>
    <row r="38" spans="1:5" x14ac:dyDescent="0.25">
      <c r="A38" s="6" t="s">
        <v>142</v>
      </c>
      <c r="B38" s="7">
        <f t="shared" si="0"/>
        <v>4.2009102754286994E-2</v>
      </c>
      <c r="C38" s="8">
        <v>23278</v>
      </c>
      <c r="D38" s="8">
        <v>530840</v>
      </c>
      <c r="E38" s="9">
        <f>SUM(Table328[[#This Row],[Iba1 Positive ('#)]:[Iba1 Negative ('#)]])</f>
        <v>554118</v>
      </c>
    </row>
    <row r="39" spans="1:5" x14ac:dyDescent="0.25">
      <c r="A39" s="10" t="s">
        <v>143</v>
      </c>
      <c r="B39" s="4">
        <f t="shared" si="0"/>
        <v>3.7211441872259082E-2</v>
      </c>
      <c r="C39" s="1">
        <v>22893</v>
      </c>
      <c r="D39" s="1">
        <v>592321</v>
      </c>
      <c r="E39" s="11">
        <f>SUM(Table328[[#This Row],[Iba1 Positive ('#)]:[Iba1 Negative ('#)]])</f>
        <v>615214</v>
      </c>
    </row>
    <row r="40" spans="1:5" x14ac:dyDescent="0.25">
      <c r="A40" s="10" t="s">
        <v>171</v>
      </c>
      <c r="B40" s="4">
        <f t="shared" si="0"/>
        <v>1.9267658542099633E-2</v>
      </c>
      <c r="C40" s="1">
        <v>11079</v>
      </c>
      <c r="D40" s="1">
        <v>563926</v>
      </c>
      <c r="E40" s="11">
        <f>SUM(Table328[[#This Row],[Iba1 Positive ('#)]:[Iba1 Negative ('#)]])</f>
        <v>575005</v>
      </c>
    </row>
    <row r="41" spans="1:5" x14ac:dyDescent="0.25">
      <c r="A41" s="10" t="s">
        <v>144</v>
      </c>
      <c r="B41" s="4">
        <f t="shared" si="0"/>
        <v>6.9729760743588276E-2</v>
      </c>
      <c r="C41" s="1">
        <v>30383</v>
      </c>
      <c r="D41" s="1">
        <v>405342</v>
      </c>
      <c r="E41" s="11">
        <f>SUM(Table328[[#This Row],[Iba1 Positive ('#)]:[Iba1 Negative ('#)]])</f>
        <v>435725</v>
      </c>
    </row>
    <row r="42" spans="1:5" x14ac:dyDescent="0.25">
      <c r="A42" s="10" t="s">
        <v>145</v>
      </c>
      <c r="B42" s="4">
        <f t="shared" si="0"/>
        <v>5.5480416165099758E-2</v>
      </c>
      <c r="C42" s="1">
        <v>40282</v>
      </c>
      <c r="D42" s="1">
        <v>685776</v>
      </c>
      <c r="E42" s="11">
        <f>SUM(Table328[[#This Row],[Iba1 Positive ('#)]:[Iba1 Negative ('#)]])</f>
        <v>726058</v>
      </c>
    </row>
    <row r="43" spans="1:5" x14ac:dyDescent="0.25">
      <c r="A43" s="10" t="s">
        <v>146</v>
      </c>
      <c r="B43" s="4">
        <f t="shared" si="0"/>
        <v>1.9501853163725217E-2</v>
      </c>
      <c r="C43" s="1">
        <v>11397</v>
      </c>
      <c r="D43" s="1">
        <v>573009</v>
      </c>
      <c r="E43" s="11">
        <f>SUM(Table328[[#This Row],[Iba1 Positive ('#)]:[Iba1 Negative ('#)]])</f>
        <v>584406</v>
      </c>
    </row>
    <row r="44" spans="1:5" x14ac:dyDescent="0.25">
      <c r="A44" s="10" t="s">
        <v>147</v>
      </c>
      <c r="B44" s="4">
        <f t="shared" si="0"/>
        <v>8.4913905094834308E-3</v>
      </c>
      <c r="C44" s="1">
        <v>5752</v>
      </c>
      <c r="D44" s="1">
        <v>671640</v>
      </c>
      <c r="E44" s="11">
        <f>SUM(Table328[[#This Row],[Iba1 Positive ('#)]:[Iba1 Negative ('#)]])</f>
        <v>677392</v>
      </c>
    </row>
    <row r="45" spans="1:5" x14ac:dyDescent="0.25">
      <c r="A45" s="10" t="s">
        <v>148</v>
      </c>
      <c r="B45" s="4">
        <f t="shared" si="0"/>
        <v>4.3069854064191018E-2</v>
      </c>
      <c r="C45" s="1">
        <v>23265</v>
      </c>
      <c r="D45" s="1">
        <v>516904</v>
      </c>
      <c r="E45" s="11">
        <f>SUM(Table328[[#This Row],[Iba1 Positive ('#)]:[Iba1 Negative ('#)]])</f>
        <v>540169</v>
      </c>
    </row>
    <row r="46" spans="1:5" ht="15.75" thickBot="1" x14ac:dyDescent="0.3">
      <c r="A46" s="12" t="s">
        <v>149</v>
      </c>
      <c r="B46" s="13">
        <f t="shared" si="0"/>
        <v>4.2811837752527129E-2</v>
      </c>
      <c r="C46" s="14">
        <v>28808</v>
      </c>
      <c r="D46" s="14">
        <v>644090</v>
      </c>
      <c r="E46" s="15">
        <f>SUM(Table328[[#This Row],[Iba1 Positive ('#)]:[Iba1 Negative ('#)]])</f>
        <v>672898</v>
      </c>
    </row>
    <row r="47" spans="1:5" x14ac:dyDescent="0.25">
      <c r="A47" s="21" t="s">
        <v>161</v>
      </c>
      <c r="B47" s="4">
        <f>AVERAGE(B38:B46)</f>
        <v>3.7508146174140056E-2</v>
      </c>
      <c r="C47" s="20">
        <f>AVERAGE(C38:C46)</f>
        <v>21904.111111111109</v>
      </c>
      <c r="D47" s="20">
        <f>AVERAGE(D38:D46)</f>
        <v>575983.11111111112</v>
      </c>
      <c r="E47" s="20">
        <f>AVERAGE(E38:E46)</f>
        <v>597887.22222222225</v>
      </c>
    </row>
    <row r="48" spans="1:5" ht="15.75" thickBot="1" x14ac:dyDescent="0.3">
      <c r="A48" s="21" t="s">
        <v>168</v>
      </c>
      <c r="B48" s="4">
        <f>STDEV(B38:B46)/SQRT(COUNT(B36:B46))</f>
        <v>5.7796246762146118E-3</v>
      </c>
      <c r="C48" s="20">
        <f>STDEV(C38:C46)/SQRT(COUNT(C36:C46))</f>
        <v>3286.4955031034497</v>
      </c>
      <c r="D48" s="20">
        <f>STDEV(D38:D46)/SQRT(COUNT(D36:D46))</f>
        <v>26309.14196600435</v>
      </c>
      <c r="E48" s="20">
        <f>STDEV(E38:E46)/SQRT(COUNT(E38:E46))</f>
        <v>29089.100605237119</v>
      </c>
    </row>
    <row r="49" spans="1:5" x14ac:dyDescent="0.25">
      <c r="A49" s="6" t="s">
        <v>150</v>
      </c>
      <c r="B49" s="7">
        <f t="shared" si="0"/>
        <v>4.7473138380012679E-2</v>
      </c>
      <c r="C49" s="8">
        <v>29205</v>
      </c>
      <c r="D49" s="8">
        <v>585985</v>
      </c>
      <c r="E49" s="9">
        <f>SUM(Table328[[#This Row],[Iba1 Positive ('#)]:[Iba1 Negative ('#)]])</f>
        <v>615190</v>
      </c>
    </row>
    <row r="50" spans="1:5" x14ac:dyDescent="0.25">
      <c r="A50" s="10" t="s">
        <v>151</v>
      </c>
      <c r="B50" s="4">
        <f t="shared" si="0"/>
        <v>3.9205890846087207E-2</v>
      </c>
      <c r="C50" s="1">
        <v>27154</v>
      </c>
      <c r="D50" s="1">
        <v>665446</v>
      </c>
      <c r="E50" s="11">
        <f>SUM(Table328[[#This Row],[Iba1 Positive ('#)]:[Iba1 Negative ('#)]])</f>
        <v>692600</v>
      </c>
    </row>
    <row r="51" spans="1:5" x14ac:dyDescent="0.25">
      <c r="A51" s="10" t="s">
        <v>152</v>
      </c>
      <c r="B51" s="4">
        <f t="shared" si="0"/>
        <v>1.504201366590896E-2</v>
      </c>
      <c r="C51" s="1">
        <v>8854</v>
      </c>
      <c r="D51" s="1">
        <v>579764</v>
      </c>
      <c r="E51" s="11">
        <f>SUM(Table328[[#This Row],[Iba1 Positive ('#)]:[Iba1 Negative ('#)]])</f>
        <v>588618</v>
      </c>
    </row>
    <row r="52" spans="1:5" x14ac:dyDescent="0.25">
      <c r="A52" s="10" t="s">
        <v>153</v>
      </c>
      <c r="B52" s="4">
        <f t="shared" si="0"/>
        <v>3.3173586832698276E-2</v>
      </c>
      <c r="C52" s="1">
        <v>18579</v>
      </c>
      <c r="D52" s="1">
        <v>541475</v>
      </c>
      <c r="E52" s="11">
        <f>SUM(Table328[[#This Row],[Iba1 Positive ('#)]:[Iba1 Negative ('#)]])</f>
        <v>560054</v>
      </c>
    </row>
    <row r="53" spans="1:5" x14ac:dyDescent="0.25">
      <c r="A53" s="10" t="s">
        <v>154</v>
      </c>
      <c r="B53" s="4">
        <f t="shared" si="0"/>
        <v>4.4684449455538081E-2</v>
      </c>
      <c r="C53" s="1">
        <v>24096</v>
      </c>
      <c r="D53" s="1">
        <v>515152</v>
      </c>
      <c r="E53" s="11">
        <f>SUM(Table328[[#This Row],[Iba1 Positive ('#)]:[Iba1 Negative ('#)]])</f>
        <v>539248</v>
      </c>
    </row>
    <row r="54" spans="1:5" x14ac:dyDescent="0.25">
      <c r="A54" s="10" t="s">
        <v>155</v>
      </c>
      <c r="B54" s="4">
        <f t="shared" si="0"/>
        <v>4.002348446345011E-2</v>
      </c>
      <c r="C54" s="1">
        <v>22837</v>
      </c>
      <c r="D54" s="1">
        <v>547753</v>
      </c>
      <c r="E54" s="11">
        <f>SUM(Table328[[#This Row],[Iba1 Positive ('#)]:[Iba1 Negative ('#)]])</f>
        <v>570590</v>
      </c>
    </row>
    <row r="55" spans="1:5" x14ac:dyDescent="0.25">
      <c r="A55" s="10" t="s">
        <v>156</v>
      </c>
      <c r="B55" s="4">
        <f t="shared" si="0"/>
        <v>7.6269672208834224E-2</v>
      </c>
      <c r="C55" s="1">
        <v>49088</v>
      </c>
      <c r="D55" s="1">
        <v>594523</v>
      </c>
      <c r="E55" s="11">
        <f>SUM(Table328[[#This Row],[Iba1 Positive ('#)]:[Iba1 Negative ('#)]])</f>
        <v>643611</v>
      </c>
    </row>
    <row r="56" spans="1:5" x14ac:dyDescent="0.25">
      <c r="A56" s="10" t="s">
        <v>157</v>
      </c>
      <c r="B56" s="4">
        <f t="shared" si="0"/>
        <v>4.314942216251242E-2</v>
      </c>
      <c r="C56" s="1">
        <v>32696</v>
      </c>
      <c r="D56" s="1">
        <v>725043</v>
      </c>
      <c r="E56" s="11">
        <f>SUM(Table328[[#This Row],[Iba1 Positive ('#)]:[Iba1 Negative ('#)]])</f>
        <v>757739</v>
      </c>
    </row>
    <row r="57" spans="1:5" x14ac:dyDescent="0.25">
      <c r="A57" s="10" t="s">
        <v>158</v>
      </c>
      <c r="B57" s="4">
        <f t="shared" si="0"/>
        <v>5.6084894780402426E-2</v>
      </c>
      <c r="C57" s="1">
        <v>33069</v>
      </c>
      <c r="D57" s="1">
        <v>556555</v>
      </c>
      <c r="E57" s="11">
        <f>SUM(Table328[[#This Row],[Iba1 Positive ('#)]:[Iba1 Negative ('#)]])</f>
        <v>589624</v>
      </c>
    </row>
    <row r="58" spans="1:5" ht="15.75" thickBot="1" x14ac:dyDescent="0.3">
      <c r="A58" s="12" t="s">
        <v>159</v>
      </c>
      <c r="B58" s="13">
        <f>C58/E58</f>
        <v>7.9779972958588116E-2</v>
      </c>
      <c r="C58" s="14">
        <v>61307</v>
      </c>
      <c r="D58" s="14">
        <v>707144</v>
      </c>
      <c r="E58" s="15">
        <f>SUM(Table328[[#This Row],[Iba1 Positive ('#)]:[Iba1 Negative ('#)]])</f>
        <v>768451</v>
      </c>
    </row>
    <row r="59" spans="1:5" x14ac:dyDescent="0.25">
      <c r="A59" s="21" t="s">
        <v>161</v>
      </c>
      <c r="B59" s="4">
        <f>AVERAGE(B49:B58)</f>
        <v>4.7488652575403252E-2</v>
      </c>
      <c r="C59" s="20">
        <f>AVERAGE(C49:C58)</f>
        <v>30688.5</v>
      </c>
      <c r="D59" s="20">
        <f>AVERAGE(D49:D58)</f>
        <v>601884</v>
      </c>
      <c r="E59" s="20">
        <f>AVERAGE(E49:E58)</f>
        <v>632572.5</v>
      </c>
    </row>
    <row r="60" spans="1:5" x14ac:dyDescent="0.25">
      <c r="A60" s="21" t="s">
        <v>168</v>
      </c>
      <c r="B60" s="4">
        <f>STDEV(B49:B58)/SQRT(COUNT(B49:B58))</f>
        <v>6.1043726770476509E-3</v>
      </c>
      <c r="C60" s="20">
        <f>STDEV(C49:C58)/SQRT(COUNT(C49:C58))</f>
        <v>4748.0018376154821</v>
      </c>
      <c r="D60" s="20">
        <f>STDEV(D49:D58)/SQRT(COUNT(D49:D58))</f>
        <v>22910.638517218733</v>
      </c>
      <c r="E60" s="20">
        <f>STDEV(E49:E58)/SQRT(COUNT(E49:E58))</f>
        <v>25764.68668556937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EE77F-273B-4B10-A335-3ED341E26CD4}">
  <dimension ref="A1:J60"/>
  <sheetViews>
    <sheetView workbookViewId="0">
      <selection activeCell="C1" sqref="C1"/>
    </sheetView>
  </sheetViews>
  <sheetFormatPr defaultRowHeight="15" x14ac:dyDescent="0.25"/>
  <cols>
    <col min="1" max="1" width="15" bestFit="1" customWidth="1"/>
    <col min="2" max="2" width="22.7109375" style="5" bestFit="1" customWidth="1"/>
    <col min="3" max="3" width="21" bestFit="1" customWidth="1"/>
    <col min="4" max="4" width="20.28515625" bestFit="1" customWidth="1"/>
  </cols>
  <sheetData>
    <row r="1" spans="1:10" ht="15.75" thickBot="1" x14ac:dyDescent="0.3">
      <c r="A1" s="16" t="s">
        <v>160</v>
      </c>
      <c r="B1" s="17" t="s">
        <v>485</v>
      </c>
      <c r="C1" s="16" t="s">
        <v>590</v>
      </c>
      <c r="D1" s="16" t="s">
        <v>170</v>
      </c>
    </row>
    <row r="2" spans="1:10" x14ac:dyDescent="0.25">
      <c r="A2" s="6" t="s">
        <v>112</v>
      </c>
      <c r="B2" s="7">
        <f t="shared" ref="B2:B57" si="0">C2/D2</f>
        <v>4.3234467192016792E-4</v>
      </c>
      <c r="C2" s="34">
        <v>43672</v>
      </c>
      <c r="D2" s="35">
        <v>101012000</v>
      </c>
    </row>
    <row r="3" spans="1:10" x14ac:dyDescent="0.25">
      <c r="A3" s="10" t="s">
        <v>113</v>
      </c>
      <c r="B3" s="4">
        <f t="shared" si="0"/>
        <v>7.2131265564993543E-5</v>
      </c>
      <c r="C3" s="20">
        <v>8602.23046875</v>
      </c>
      <c r="D3" s="36">
        <v>119258000</v>
      </c>
    </row>
    <row r="4" spans="1:10" x14ac:dyDescent="0.25">
      <c r="A4" s="10" t="s">
        <v>114</v>
      </c>
      <c r="B4" s="4">
        <f t="shared" si="0"/>
        <v>1.2217778312597011E-4</v>
      </c>
      <c r="C4" s="20">
        <v>17474.599609375</v>
      </c>
      <c r="D4" s="36">
        <v>143026000</v>
      </c>
      <c r="G4" s="19"/>
      <c r="H4" s="22" t="s">
        <v>161</v>
      </c>
      <c r="I4" s="22" t="s">
        <v>167</v>
      </c>
      <c r="J4" s="23"/>
    </row>
    <row r="5" spans="1:10" x14ac:dyDescent="0.25">
      <c r="A5" s="10" t="s">
        <v>115</v>
      </c>
      <c r="B5" s="4">
        <f t="shared" si="0"/>
        <v>1.2981597022938921E-4</v>
      </c>
      <c r="C5" s="20">
        <v>14023.5</v>
      </c>
      <c r="D5" s="36">
        <v>108026000</v>
      </c>
      <c r="G5" s="18" t="s">
        <v>162</v>
      </c>
      <c r="H5" s="24">
        <f>AVERAGE(B2:B11)</f>
        <v>1.958879804781212E-4</v>
      </c>
      <c r="I5" s="24">
        <f>STDEV(B2:B11)/SQRT(COUNT(B2:B11))</f>
        <v>4.019727831472477E-5</v>
      </c>
      <c r="J5" s="25"/>
    </row>
    <row r="6" spans="1:10" x14ac:dyDescent="0.25">
      <c r="A6" s="10" t="s">
        <v>116</v>
      </c>
      <c r="B6" s="4">
        <f t="shared" si="0"/>
        <v>1.9294365110947439E-4</v>
      </c>
      <c r="C6" s="20">
        <v>19037.5</v>
      </c>
      <c r="D6" s="36">
        <v>98668704</v>
      </c>
      <c r="G6" s="19" t="s">
        <v>163</v>
      </c>
      <c r="H6" s="22">
        <f>AVERAGE(B14:B23)</f>
        <v>1.3008274577865864E-4</v>
      </c>
      <c r="I6" s="22">
        <f>STDEV(B14:B23)/SQRT(COUNT(B14:B23))</f>
        <v>3.5013730561757857E-5</v>
      </c>
      <c r="J6" s="23"/>
    </row>
    <row r="7" spans="1:10" x14ac:dyDescent="0.25">
      <c r="A7" s="10" t="s">
        <v>117</v>
      </c>
      <c r="B7" s="4">
        <f t="shared" si="0"/>
        <v>2.2737173860530837E-4</v>
      </c>
      <c r="C7" s="20">
        <v>21731.599609375</v>
      </c>
      <c r="D7" s="36">
        <v>95577400</v>
      </c>
      <c r="G7" s="18" t="s">
        <v>164</v>
      </c>
      <c r="H7" s="24">
        <f>AVERAGE(B26:B35)</f>
        <v>1.3064974280631501E-4</v>
      </c>
      <c r="I7" s="24">
        <f>STDEV(B26:B35)/SQRT(COUNT(B26:B35))</f>
        <v>4.6027357688189612E-5</v>
      </c>
      <c r="J7" s="25"/>
    </row>
    <row r="8" spans="1:10" x14ac:dyDescent="0.25">
      <c r="A8" s="10" t="s">
        <v>118</v>
      </c>
      <c r="B8" s="4">
        <f t="shared" si="0"/>
        <v>1.1876527340410031E-4</v>
      </c>
      <c r="C8" s="20">
        <v>11714.400390625</v>
      </c>
      <c r="D8" s="36">
        <v>98634896</v>
      </c>
      <c r="G8" s="19" t="s">
        <v>165</v>
      </c>
      <c r="H8" s="22">
        <f>AVERAGE(B38:B46)</f>
        <v>8.03546548474373E-5</v>
      </c>
      <c r="I8" s="22">
        <f>STDEV(B38:B46)/SQRT(COUNT(B38:B46))</f>
        <v>1.6852412599363432E-5</v>
      </c>
      <c r="J8" s="23"/>
    </row>
    <row r="9" spans="1:10" x14ac:dyDescent="0.25">
      <c r="A9" s="10" t="s">
        <v>119</v>
      </c>
      <c r="B9" s="39">
        <f t="shared" si="0"/>
        <v>4.3655759778300741E-5</v>
      </c>
      <c r="C9" s="20">
        <v>6107.7900390625</v>
      </c>
      <c r="D9" s="36">
        <v>139908000</v>
      </c>
      <c r="G9" s="18" t="s">
        <v>166</v>
      </c>
      <c r="H9" s="24">
        <f>AVERAGE(B49:B60)</f>
        <v>1.3046884597113254E-4</v>
      </c>
      <c r="I9" s="24">
        <f>STDEV(B49:B60)/SQRT(COUNT(B49:B60))</f>
        <v>2.9234666446169797E-5</v>
      </c>
      <c r="J9" s="25"/>
    </row>
    <row r="10" spans="1:10" x14ac:dyDescent="0.25">
      <c r="A10" s="10" t="s">
        <v>120</v>
      </c>
      <c r="B10" s="4">
        <f t="shared" si="0"/>
        <v>2.4539087338272298E-4</v>
      </c>
      <c r="C10" s="20">
        <v>28866.80078125</v>
      </c>
      <c r="D10" s="36">
        <v>117636000</v>
      </c>
    </row>
    <row r="11" spans="1:10" ht="15.75" thickBot="1" x14ac:dyDescent="0.3">
      <c r="A11" s="12" t="s">
        <v>121</v>
      </c>
      <c r="B11" s="13">
        <f t="shared" si="0"/>
        <v>3.7428281766078454E-4</v>
      </c>
      <c r="C11" s="37">
        <v>40341.69921875</v>
      </c>
      <c r="D11" s="38">
        <v>107784000</v>
      </c>
    </row>
    <row r="12" spans="1:10" x14ac:dyDescent="0.25">
      <c r="A12" s="21" t="s">
        <v>161</v>
      </c>
      <c r="B12" s="4">
        <f>AVERAGE(B2:B11)</f>
        <v>1.958879804781212E-4</v>
      </c>
      <c r="C12" s="20">
        <f t="shared" ref="C12:D12" si="1">AVERAGE(C2:C11)</f>
        <v>21157.212011718751</v>
      </c>
      <c r="D12" s="20">
        <f t="shared" si="1"/>
        <v>112953100</v>
      </c>
    </row>
    <row r="13" spans="1:10" ht="15.75" thickBot="1" x14ac:dyDescent="0.3">
      <c r="A13" s="21" t="s">
        <v>168</v>
      </c>
      <c r="B13" s="39">
        <f>STDEV(B2:B11)/SQRT(COUNT(B2:B11))</f>
        <v>4.019727831472477E-5</v>
      </c>
      <c r="C13" s="20">
        <f t="shared" ref="C13:D13" si="2">STDEV(C2:C11)/SQRT(COUNT(C2:C11))</f>
        <v>4050.9970273626632</v>
      </c>
      <c r="D13" s="20">
        <f t="shared" si="2"/>
        <v>5371925.9205515552</v>
      </c>
    </row>
    <row r="14" spans="1:10" x14ac:dyDescent="0.25">
      <c r="A14" s="6" t="s">
        <v>122</v>
      </c>
      <c r="B14" s="40">
        <f t="shared" si="0"/>
        <v>3.2624795388209104E-5</v>
      </c>
      <c r="C14" s="34">
        <v>4187.35986328125</v>
      </c>
      <c r="D14" s="35">
        <v>128349000</v>
      </c>
    </row>
    <row r="15" spans="1:10" x14ac:dyDescent="0.25">
      <c r="A15" s="10" t="s">
        <v>123</v>
      </c>
      <c r="B15" s="39">
        <f t="shared" si="0"/>
        <v>4.5350748929540086E-5</v>
      </c>
      <c r="C15" s="20">
        <v>5417.509765625</v>
      </c>
      <c r="D15" s="36">
        <v>119458000</v>
      </c>
    </row>
    <row r="16" spans="1:10" x14ac:dyDescent="0.25">
      <c r="A16" s="10" t="s">
        <v>124</v>
      </c>
      <c r="B16" s="4">
        <f t="shared" si="0"/>
        <v>6.0368358429067692E-5</v>
      </c>
      <c r="C16" s="20">
        <v>8376.23046875</v>
      </c>
      <c r="D16" s="36">
        <v>138752000</v>
      </c>
    </row>
    <row r="17" spans="1:4" x14ac:dyDescent="0.25">
      <c r="A17" s="10" t="s">
        <v>125</v>
      </c>
      <c r="B17" s="4">
        <f t="shared" si="0"/>
        <v>9.5894274749758928E-5</v>
      </c>
      <c r="C17" s="20">
        <v>13147.2001953125</v>
      </c>
      <c r="D17" s="36">
        <v>137100992</v>
      </c>
    </row>
    <row r="18" spans="1:4" x14ac:dyDescent="0.25">
      <c r="A18" s="10" t="s">
        <v>126</v>
      </c>
      <c r="B18" s="4">
        <f t="shared" si="0"/>
        <v>3.1257723720906015E-4</v>
      </c>
      <c r="C18" s="20">
        <v>40517.19921875</v>
      </c>
      <c r="D18" s="36">
        <v>129623000</v>
      </c>
    </row>
    <row r="19" spans="1:4" x14ac:dyDescent="0.25">
      <c r="A19" s="10" t="s">
        <v>127</v>
      </c>
      <c r="B19" s="4">
        <f t="shared" si="0"/>
        <v>8.5601278128443327E-5</v>
      </c>
      <c r="C19" s="20">
        <v>11264.7001953125</v>
      </c>
      <c r="D19" s="36">
        <v>131595000</v>
      </c>
    </row>
    <row r="20" spans="1:4" x14ac:dyDescent="0.25">
      <c r="A20" s="10" t="s">
        <v>128</v>
      </c>
      <c r="B20" s="4">
        <f t="shared" si="0"/>
        <v>7.731389666933268E-5</v>
      </c>
      <c r="C20" s="20">
        <v>11464.7998046875</v>
      </c>
      <c r="D20" s="36">
        <v>148288992</v>
      </c>
    </row>
    <row r="21" spans="1:4" x14ac:dyDescent="0.25">
      <c r="A21" s="10" t="s">
        <v>129</v>
      </c>
      <c r="B21" s="4">
        <f t="shared" si="0"/>
        <v>2.9064649735657995E-4</v>
      </c>
      <c r="C21" s="20">
        <v>32490.5</v>
      </c>
      <c r="D21" s="36">
        <v>111787000</v>
      </c>
    </row>
    <row r="22" spans="1:4" x14ac:dyDescent="0.25">
      <c r="A22" s="10" t="s">
        <v>130</v>
      </c>
      <c r="B22" s="39">
        <f t="shared" si="0"/>
        <v>4.3056013378460092E-5</v>
      </c>
      <c r="C22" s="20">
        <v>4485.919921875</v>
      </c>
      <c r="D22" s="36">
        <v>104188000</v>
      </c>
    </row>
    <row r="23" spans="1:4" ht="15.75" thickBot="1" x14ac:dyDescent="0.3">
      <c r="A23" s="12" t="s">
        <v>131</v>
      </c>
      <c r="B23" s="13">
        <f t="shared" si="0"/>
        <v>2.5739435754813453E-4</v>
      </c>
      <c r="C23" s="37">
        <v>33728.69921875</v>
      </c>
      <c r="D23" s="38">
        <v>131039000</v>
      </c>
    </row>
    <row r="24" spans="1:4" x14ac:dyDescent="0.25">
      <c r="A24" s="21" t="s">
        <v>161</v>
      </c>
      <c r="B24" s="4">
        <f>AVERAGE(B14:B23)</f>
        <v>1.3008274577865864E-4</v>
      </c>
      <c r="C24" s="20">
        <f>AVERAGE(C14:C23)</f>
        <v>16508.011865234374</v>
      </c>
      <c r="D24" s="20">
        <f>AVERAGE(D14:D23)</f>
        <v>128018098.40000001</v>
      </c>
    </row>
    <row r="25" spans="1:4" ht="15.75" thickBot="1" x14ac:dyDescent="0.3">
      <c r="A25" s="21" t="s">
        <v>168</v>
      </c>
      <c r="B25" s="4">
        <f>STDEV(B14:B23)/SQRT(COUNT(B15:B23))</f>
        <v>3.6907712651533906E-5</v>
      </c>
      <c r="C25" s="20">
        <f>STDEV(C14:C23)/SQRT(COUNT(C15:C23))</f>
        <v>4551.6361235090144</v>
      </c>
      <c r="D25" s="20">
        <f>STDEV(D14:D23)/SQRT(COUNT(D15:D23))</f>
        <v>4357238.1008101776</v>
      </c>
    </row>
    <row r="26" spans="1:4" x14ac:dyDescent="0.25">
      <c r="A26" s="6" t="s">
        <v>132</v>
      </c>
      <c r="B26" s="7">
        <f t="shared" si="0"/>
        <v>1.9117482634218514E-4</v>
      </c>
      <c r="C26" s="34">
        <v>24872.80078125</v>
      </c>
      <c r="D26" s="35">
        <v>130105000</v>
      </c>
    </row>
    <row r="27" spans="1:4" x14ac:dyDescent="0.25">
      <c r="A27" s="10" t="s">
        <v>133</v>
      </c>
      <c r="B27" s="4">
        <f t="shared" si="0"/>
        <v>5.2722775847284704E-4</v>
      </c>
      <c r="C27" s="20">
        <v>54260.69921875</v>
      </c>
      <c r="D27" s="36">
        <v>102917000</v>
      </c>
    </row>
    <row r="28" spans="1:4" x14ac:dyDescent="0.25">
      <c r="A28" s="10" t="s">
        <v>134</v>
      </c>
      <c r="B28" s="4">
        <f t="shared" si="0"/>
        <v>8.8729273131293783E-5</v>
      </c>
      <c r="C28" s="20">
        <v>7027.81982421875</v>
      </c>
      <c r="D28" s="36">
        <v>79205200</v>
      </c>
    </row>
    <row r="29" spans="1:4" x14ac:dyDescent="0.25">
      <c r="A29" s="10" t="s">
        <v>135</v>
      </c>
      <c r="B29" s="4">
        <f t="shared" si="0"/>
        <v>6.7368215927021824E-5</v>
      </c>
      <c r="C29" s="20">
        <v>6799.06982421875</v>
      </c>
      <c r="D29" s="36">
        <v>100924000</v>
      </c>
    </row>
    <row r="30" spans="1:4" x14ac:dyDescent="0.25">
      <c r="A30" s="10" t="s">
        <v>136</v>
      </c>
      <c r="B30" s="4">
        <f t="shared" si="0"/>
        <v>6.3698880195742097E-5</v>
      </c>
      <c r="C30" s="20">
        <v>8299.900390625</v>
      </c>
      <c r="D30" s="36">
        <v>130299000</v>
      </c>
    </row>
    <row r="31" spans="1:4" x14ac:dyDescent="0.25">
      <c r="A31" s="10" t="s">
        <v>137</v>
      </c>
      <c r="B31" s="4">
        <f t="shared" si="0"/>
        <v>5.7585466194083837E-5</v>
      </c>
      <c r="C31" s="20">
        <v>7163.919921875</v>
      </c>
      <c r="D31" s="36">
        <v>124405000</v>
      </c>
    </row>
    <row r="32" spans="1:4" x14ac:dyDescent="0.25">
      <c r="A32" s="10" t="s">
        <v>138</v>
      </c>
      <c r="B32" s="4">
        <f t="shared" si="0"/>
        <v>1.1915551046172303E-4</v>
      </c>
      <c r="C32" s="20">
        <v>14352.400390625</v>
      </c>
      <c r="D32" s="36">
        <v>120451000</v>
      </c>
    </row>
    <row r="33" spans="1:4" x14ac:dyDescent="0.25">
      <c r="A33" s="10" t="s">
        <v>139</v>
      </c>
      <c r="B33" s="4">
        <f t="shared" si="0"/>
        <v>8.2689944361146134E-5</v>
      </c>
      <c r="C33" s="20">
        <v>7635.490234375</v>
      </c>
      <c r="D33" s="36">
        <v>92338800</v>
      </c>
    </row>
    <row r="34" spans="1:4" x14ac:dyDescent="0.25">
      <c r="A34" s="10" t="s">
        <v>140</v>
      </c>
      <c r="B34" s="39">
        <f t="shared" si="0"/>
        <v>4.7487909359441597E-5</v>
      </c>
      <c r="C34" s="20">
        <v>5303.259765625</v>
      </c>
      <c r="D34" s="36">
        <v>111676000</v>
      </c>
    </row>
    <row r="35" spans="1:4" ht="15.75" thickBot="1" x14ac:dyDescent="0.3">
      <c r="A35" s="12" t="s">
        <v>141</v>
      </c>
      <c r="B35" s="13">
        <f t="shared" si="0"/>
        <v>6.1379643617665805E-5</v>
      </c>
      <c r="C35" s="37">
        <v>6838.490234375</v>
      </c>
      <c r="D35" s="38">
        <v>111413000</v>
      </c>
    </row>
    <row r="36" spans="1:4" x14ac:dyDescent="0.25">
      <c r="A36" s="21" t="s">
        <v>161</v>
      </c>
      <c r="B36" s="4">
        <f>AVERAGE(B26:B35)</f>
        <v>1.3064974280631501E-4</v>
      </c>
      <c r="C36" s="20">
        <f t="shared" ref="C36:D36" si="3">AVERAGE(C26:C35)</f>
        <v>14255.385058593751</v>
      </c>
      <c r="D36" s="20">
        <f t="shared" si="3"/>
        <v>110373400</v>
      </c>
    </row>
    <row r="37" spans="1:4" ht="15.75" thickBot="1" x14ac:dyDescent="0.3">
      <c r="A37" s="21" t="s">
        <v>168</v>
      </c>
      <c r="B37" s="39">
        <f>STDEV(B26:B35)/SQRT(COUNT(B26:B35))</f>
        <v>4.6027357688189612E-5</v>
      </c>
      <c r="C37" s="20">
        <f t="shared" ref="C37" si="4">STDEV(C26:C35)/SQRT(COUNT(C26:C35))</f>
        <v>4814.0177084342085</v>
      </c>
      <c r="D37" s="20">
        <f>STDEV(D26:D35)/SQRT(COUNT(D26:D35))</f>
        <v>5301131.4084615726</v>
      </c>
    </row>
    <row r="38" spans="1:4" x14ac:dyDescent="0.25">
      <c r="A38" s="6" t="s">
        <v>142</v>
      </c>
      <c r="B38" s="40">
        <f t="shared" si="0"/>
        <v>4.2530269560949525E-5</v>
      </c>
      <c r="C38" s="34">
        <v>4682.02978515625</v>
      </c>
      <c r="D38" s="35">
        <v>110087000</v>
      </c>
    </row>
    <row r="39" spans="1:4" x14ac:dyDescent="0.25">
      <c r="A39" s="10" t="s">
        <v>143</v>
      </c>
      <c r="B39" s="4">
        <f t="shared" si="0"/>
        <v>8.2969467428975786E-5</v>
      </c>
      <c r="C39" s="20">
        <v>10318</v>
      </c>
      <c r="D39" s="36">
        <v>124359000</v>
      </c>
    </row>
    <row r="40" spans="1:4" x14ac:dyDescent="0.25">
      <c r="A40" s="10" t="s">
        <v>171</v>
      </c>
      <c r="B40" s="4">
        <f t="shared" si="0"/>
        <v>1.6890757061330638E-4</v>
      </c>
      <c r="C40" s="20">
        <v>18705.5</v>
      </c>
      <c r="D40" s="36">
        <v>110744000</v>
      </c>
    </row>
    <row r="41" spans="1:4" x14ac:dyDescent="0.25">
      <c r="A41" s="10" t="s">
        <v>144</v>
      </c>
      <c r="B41" s="4">
        <f t="shared" si="0"/>
        <v>5.9278984265038401E-5</v>
      </c>
      <c r="C41" s="20">
        <v>4093.699951171875</v>
      </c>
      <c r="D41" s="36">
        <v>69058200</v>
      </c>
    </row>
    <row r="42" spans="1:4" x14ac:dyDescent="0.25">
      <c r="A42" s="10" t="s">
        <v>145</v>
      </c>
      <c r="B42" s="4">
        <f t="shared" si="0"/>
        <v>9.391981689308919E-5</v>
      </c>
      <c r="C42" s="20">
        <v>12720.5</v>
      </c>
      <c r="D42" s="36">
        <v>135440000</v>
      </c>
    </row>
    <row r="43" spans="1:4" x14ac:dyDescent="0.25">
      <c r="A43" s="10" t="s">
        <v>146</v>
      </c>
      <c r="B43" s="39">
        <f t="shared" si="0"/>
        <v>4.6666959364117462E-5</v>
      </c>
      <c r="C43" s="20">
        <v>4770.669921875</v>
      </c>
      <c r="D43" s="36">
        <v>102228000</v>
      </c>
    </row>
    <row r="44" spans="1:4" x14ac:dyDescent="0.25">
      <c r="A44" s="10" t="s">
        <v>147</v>
      </c>
      <c r="B44" s="4">
        <f t="shared" si="0"/>
        <v>1.5527590878634858E-4</v>
      </c>
      <c r="C44" s="20">
        <v>20248.599609375</v>
      </c>
      <c r="D44" s="36">
        <v>130404000</v>
      </c>
    </row>
    <row r="45" spans="1:4" x14ac:dyDescent="0.25">
      <c r="A45" s="10" t="s">
        <v>148</v>
      </c>
      <c r="B45" s="39">
        <f t="shared" si="0"/>
        <v>3.7962306413865445E-5</v>
      </c>
      <c r="C45" s="20">
        <v>4578.330078125</v>
      </c>
      <c r="D45" s="36">
        <v>120602000</v>
      </c>
    </row>
    <row r="46" spans="1:4" ht="15.75" thickBot="1" x14ac:dyDescent="0.3">
      <c r="A46" s="12" t="s">
        <v>149</v>
      </c>
      <c r="B46" s="42">
        <f t="shared" si="0"/>
        <v>3.5680610301244909E-5</v>
      </c>
      <c r="C46" s="37">
        <v>4168.77978515625</v>
      </c>
      <c r="D46" s="38">
        <v>116836000</v>
      </c>
    </row>
    <row r="47" spans="1:4" x14ac:dyDescent="0.25">
      <c r="A47" s="21" t="s">
        <v>161</v>
      </c>
      <c r="B47" s="4">
        <f>AVERAGE(B38:B46)</f>
        <v>8.03546548474373E-5</v>
      </c>
      <c r="C47" s="20">
        <f>AVERAGE(C38:C46)</f>
        <v>9365.1232367621524</v>
      </c>
      <c r="D47" s="20">
        <f>AVERAGE(D38:D46)</f>
        <v>113306466.66666667</v>
      </c>
    </row>
    <row r="48" spans="1:4" ht="15.75" thickBot="1" x14ac:dyDescent="0.3">
      <c r="A48" s="21" t="s">
        <v>168</v>
      </c>
      <c r="B48" s="39">
        <f>STDEV(B38:B46)/SQRT(COUNT(B36:B46))</f>
        <v>1.5243580746639937E-5</v>
      </c>
      <c r="C48" s="20">
        <f>STDEV(C38:C46)/SQRT(COUNT(C36:C46))</f>
        <v>1961.5707597000162</v>
      </c>
      <c r="D48" s="20">
        <f>STDEV(D38:D46)/SQRT(COUNT(D38:D46))</f>
        <v>6527327.7849532133</v>
      </c>
    </row>
    <row r="49" spans="1:4" x14ac:dyDescent="0.25">
      <c r="A49" s="6" t="s">
        <v>150</v>
      </c>
      <c r="B49" s="7">
        <f t="shared" si="0"/>
        <v>6.0520759584707487E-5</v>
      </c>
      <c r="C49" s="34">
        <v>7175.22021484375</v>
      </c>
      <c r="D49" s="35">
        <v>118558000</v>
      </c>
    </row>
    <row r="50" spans="1:4" x14ac:dyDescent="0.25">
      <c r="A50" s="10" t="s">
        <v>151</v>
      </c>
      <c r="B50" s="4">
        <f t="shared" si="0"/>
        <v>4.0580816008297386E-4</v>
      </c>
      <c r="C50" s="20">
        <v>56635.3984375</v>
      </c>
      <c r="D50" s="36">
        <v>139562000</v>
      </c>
    </row>
    <row r="51" spans="1:4" x14ac:dyDescent="0.25">
      <c r="A51" s="10" t="s">
        <v>152</v>
      </c>
      <c r="B51" s="4">
        <f t="shared" si="0"/>
        <v>8.7620775826869089E-5</v>
      </c>
      <c r="C51" s="20">
        <v>11453.7001953125</v>
      </c>
      <c r="D51" s="36">
        <v>130719000</v>
      </c>
    </row>
    <row r="52" spans="1:4" x14ac:dyDescent="0.25">
      <c r="A52" s="10" t="s">
        <v>153</v>
      </c>
      <c r="B52" s="4">
        <f t="shared" si="0"/>
        <v>1.509363562489922E-4</v>
      </c>
      <c r="C52" s="20">
        <v>13479.099609375</v>
      </c>
      <c r="D52" s="36">
        <v>89303200</v>
      </c>
    </row>
    <row r="53" spans="1:4" x14ac:dyDescent="0.25">
      <c r="A53" s="10" t="s">
        <v>154</v>
      </c>
      <c r="B53" s="4">
        <f t="shared" si="0"/>
        <v>1.2417627129431038E-4</v>
      </c>
      <c r="C53" s="20">
        <v>12621.400390625</v>
      </c>
      <c r="D53" s="36">
        <v>101641000</v>
      </c>
    </row>
    <row r="54" spans="1:4" x14ac:dyDescent="0.25">
      <c r="A54" s="10" t="s">
        <v>155</v>
      </c>
      <c r="B54" s="4">
        <f t="shared" si="0"/>
        <v>8.6451728810326437E-5</v>
      </c>
      <c r="C54" s="20">
        <v>9886.3603515625</v>
      </c>
      <c r="D54" s="36">
        <v>114357000</v>
      </c>
    </row>
    <row r="55" spans="1:4" x14ac:dyDescent="0.25">
      <c r="A55" s="10" t="s">
        <v>156</v>
      </c>
      <c r="B55" s="4">
        <f t="shared" si="0"/>
        <v>2.2282532913473139E-4</v>
      </c>
      <c r="C55" s="20">
        <v>30362.400390625</v>
      </c>
      <c r="D55" s="36">
        <v>136260992</v>
      </c>
    </row>
    <row r="56" spans="1:4" x14ac:dyDescent="0.25">
      <c r="A56" s="10" t="s">
        <v>157</v>
      </c>
      <c r="B56" s="4">
        <f t="shared" si="0"/>
        <v>1.1204178720014152E-4</v>
      </c>
      <c r="C56" s="20">
        <v>16703.30078125</v>
      </c>
      <c r="D56" s="36">
        <v>149080992</v>
      </c>
    </row>
    <row r="57" spans="1:4" x14ac:dyDescent="0.25">
      <c r="A57" s="10" t="s">
        <v>158</v>
      </c>
      <c r="B57" s="39">
        <f t="shared" si="0"/>
        <v>3.5511787637892224E-5</v>
      </c>
      <c r="C57" s="20">
        <v>4050.510009765625</v>
      </c>
      <c r="D57" s="36">
        <v>114061000</v>
      </c>
    </row>
    <row r="58" spans="1:4" ht="15.75" thickBot="1" x14ac:dyDescent="0.3">
      <c r="A58" s="12" t="s">
        <v>159</v>
      </c>
      <c r="B58" s="13">
        <f>C58/D58</f>
        <v>1.0670695644699885E-4</v>
      </c>
      <c r="C58" s="37">
        <v>14780.2998046875</v>
      </c>
      <c r="D58" s="38">
        <v>138512992</v>
      </c>
    </row>
    <row r="59" spans="1:4" x14ac:dyDescent="0.25">
      <c r="A59" s="21" t="s">
        <v>161</v>
      </c>
      <c r="B59" s="4">
        <f>AVERAGE(B49:B58)</f>
        <v>1.3925999122679433E-4</v>
      </c>
      <c r="C59" s="20">
        <f>AVERAGE(C49:C58)</f>
        <v>17714.769018554689</v>
      </c>
      <c r="D59" s="20">
        <f>AVERAGE(D49:D58)</f>
        <v>123205617.59999999</v>
      </c>
    </row>
    <row r="60" spans="1:4" x14ac:dyDescent="0.25">
      <c r="A60" s="21" t="s">
        <v>168</v>
      </c>
      <c r="B60" s="39">
        <f>STDEV(B49:B58)/SQRT(COUNT(B49:B58))</f>
        <v>3.3766248158852891E-5</v>
      </c>
      <c r="C60" s="20">
        <f>STDEV(C49:C58)/SQRT(COUNT(C49:C58))</f>
        <v>4860.9263850612178</v>
      </c>
      <c r="D60" s="20">
        <f>STDEV(D49:D58)/SQRT(COUNT(D49:D58))</f>
        <v>5959310.86394866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95C1-9CA4-4E21-82EA-1376B237B9A2}">
  <dimension ref="A1:L52"/>
  <sheetViews>
    <sheetView workbookViewId="0">
      <selection activeCell="B34" sqref="B34"/>
    </sheetView>
  </sheetViews>
  <sheetFormatPr defaultRowHeight="15" x14ac:dyDescent="0.25"/>
  <cols>
    <col min="1" max="1" width="10.28515625" bestFit="1" customWidth="1"/>
    <col min="2" max="2" width="38.7109375" bestFit="1" customWidth="1"/>
    <col min="3" max="3" width="14" style="5" bestFit="1" customWidth="1"/>
    <col min="4" max="4" width="12" bestFit="1" customWidth="1"/>
    <col min="5" max="5" width="10.42578125" bestFit="1" customWidth="1"/>
    <col min="6" max="6" width="37.5703125" bestFit="1" customWidth="1"/>
    <col min="7" max="7" width="13.140625" bestFit="1" customWidth="1"/>
    <col min="8" max="8" width="72.42578125" bestFit="1" customWidth="1"/>
    <col min="9" max="9" width="7.140625" bestFit="1" customWidth="1"/>
    <col min="10" max="10" width="11.5703125" bestFit="1" customWidth="1"/>
    <col min="11" max="11" width="15.28515625" bestFit="1" customWidth="1"/>
    <col min="12" max="12" width="20.7109375" bestFit="1" customWidth="1"/>
  </cols>
  <sheetData>
    <row r="1" spans="1:12" x14ac:dyDescent="0.25">
      <c r="A1" s="2" t="s">
        <v>0</v>
      </c>
      <c r="B1" s="2" t="s">
        <v>1</v>
      </c>
      <c r="C1" s="26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1" t="s">
        <v>12</v>
      </c>
      <c r="B2" s="1" t="s">
        <v>13</v>
      </c>
      <c r="C2" s="4">
        <f>D2/E2</f>
        <v>5.9756643634984114E-3</v>
      </c>
      <c r="D2" s="1">
        <v>576507</v>
      </c>
      <c r="E2" s="1">
        <v>96475800</v>
      </c>
      <c r="F2" s="1" t="s">
        <v>14</v>
      </c>
      <c r="G2" s="1" t="s">
        <v>15</v>
      </c>
      <c r="H2" s="1" t="s">
        <v>16</v>
      </c>
      <c r="I2" s="1"/>
      <c r="J2" s="1">
        <v>13</v>
      </c>
      <c r="K2" s="1">
        <v>398</v>
      </c>
      <c r="L2" s="1"/>
    </row>
    <row r="3" spans="1:12" x14ac:dyDescent="0.25">
      <c r="A3" s="1" t="s">
        <v>12</v>
      </c>
      <c r="B3" s="1" t="s">
        <v>17</v>
      </c>
      <c r="C3" s="4">
        <f t="shared" ref="C3:C50" si="0">D3/E3</f>
        <v>7.468841315938537E-3</v>
      </c>
      <c r="D3" s="1">
        <v>830692</v>
      </c>
      <c r="E3" s="1">
        <v>111221000</v>
      </c>
      <c r="F3" s="1" t="s">
        <v>14</v>
      </c>
      <c r="G3" s="1" t="s">
        <v>15</v>
      </c>
      <c r="H3" s="1" t="s">
        <v>18</v>
      </c>
      <c r="I3" s="3"/>
      <c r="J3" s="1">
        <v>13</v>
      </c>
      <c r="K3" s="1">
        <v>399</v>
      </c>
      <c r="L3" s="3"/>
    </row>
    <row r="4" spans="1:12" x14ac:dyDescent="0.25">
      <c r="A4" s="1" t="s">
        <v>12</v>
      </c>
      <c r="B4" s="1" t="s">
        <v>19</v>
      </c>
      <c r="C4" s="4">
        <f t="shared" si="0"/>
        <v>7.0927597286683328E-3</v>
      </c>
      <c r="D4" s="1">
        <v>993341</v>
      </c>
      <c r="E4" s="1">
        <v>140050000</v>
      </c>
      <c r="F4" s="1" t="s">
        <v>14</v>
      </c>
      <c r="G4" s="1" t="s">
        <v>15</v>
      </c>
      <c r="H4" s="1" t="s">
        <v>20</v>
      </c>
      <c r="I4" s="3"/>
      <c r="J4" s="1">
        <v>13</v>
      </c>
      <c r="K4" s="1">
        <v>400</v>
      </c>
      <c r="L4" s="3"/>
    </row>
    <row r="5" spans="1:12" x14ac:dyDescent="0.25">
      <c r="A5" s="1" t="s">
        <v>12</v>
      </c>
      <c r="B5" s="1" t="s">
        <v>21</v>
      </c>
      <c r="C5" s="4">
        <f t="shared" si="0"/>
        <v>8.8003238097084744E-3</v>
      </c>
      <c r="D5" s="1">
        <v>907727</v>
      </c>
      <c r="E5" s="1">
        <v>103147000</v>
      </c>
      <c r="F5" s="1" t="s">
        <v>14</v>
      </c>
      <c r="G5" s="1" t="s">
        <v>15</v>
      </c>
      <c r="H5" s="1" t="s">
        <v>22</v>
      </c>
      <c r="I5" s="3"/>
      <c r="J5" s="1">
        <v>13</v>
      </c>
      <c r="K5" s="1">
        <v>401</v>
      </c>
      <c r="L5" s="3"/>
    </row>
    <row r="6" spans="1:12" x14ac:dyDescent="0.25">
      <c r="A6" s="1" t="s">
        <v>12</v>
      </c>
      <c r="B6" s="1" t="s">
        <v>23</v>
      </c>
      <c r="C6" s="4">
        <f t="shared" si="0"/>
        <v>4.248967429785225E-3</v>
      </c>
      <c r="D6" s="1">
        <v>432069</v>
      </c>
      <c r="E6" s="1">
        <v>101688000</v>
      </c>
      <c r="F6" s="1" t="s">
        <v>14</v>
      </c>
      <c r="G6" s="1" t="s">
        <v>15</v>
      </c>
      <c r="H6" s="1" t="s">
        <v>24</v>
      </c>
      <c r="I6" s="3"/>
      <c r="J6" s="1">
        <v>13</v>
      </c>
      <c r="K6" s="1">
        <v>402</v>
      </c>
      <c r="L6" s="3"/>
    </row>
    <row r="7" spans="1:12" x14ac:dyDescent="0.25">
      <c r="A7" s="1" t="s">
        <v>12</v>
      </c>
      <c r="B7" s="1" t="s">
        <v>25</v>
      </c>
      <c r="C7" s="4">
        <f t="shared" si="0"/>
        <v>9.2848440495257381E-3</v>
      </c>
      <c r="D7" s="1">
        <v>859278</v>
      </c>
      <c r="E7" s="1">
        <v>92546304</v>
      </c>
      <c r="F7" s="1" t="s">
        <v>14</v>
      </c>
      <c r="G7" s="1" t="s">
        <v>15</v>
      </c>
      <c r="H7" s="1" t="s">
        <v>26</v>
      </c>
      <c r="I7" s="3"/>
      <c r="J7" s="1">
        <v>13</v>
      </c>
      <c r="K7" s="1">
        <v>403</v>
      </c>
      <c r="L7" s="3"/>
    </row>
    <row r="8" spans="1:12" x14ac:dyDescent="0.25">
      <c r="A8" s="1" t="s">
        <v>12</v>
      </c>
      <c r="B8" s="1" t="s">
        <v>27</v>
      </c>
      <c r="C8" s="4">
        <f t="shared" si="0"/>
        <v>6.7548687596184695E-3</v>
      </c>
      <c r="D8" s="1">
        <v>661022</v>
      </c>
      <c r="E8" s="1">
        <v>97858600</v>
      </c>
      <c r="F8" s="1" t="s">
        <v>14</v>
      </c>
      <c r="G8" s="1" t="s">
        <v>15</v>
      </c>
      <c r="H8" s="1" t="s">
        <v>28</v>
      </c>
      <c r="I8" s="3"/>
      <c r="J8" s="1">
        <v>13</v>
      </c>
      <c r="K8" s="1">
        <v>404</v>
      </c>
      <c r="L8" s="3"/>
    </row>
    <row r="9" spans="1:12" x14ac:dyDescent="0.25">
      <c r="A9" s="1" t="s">
        <v>12</v>
      </c>
      <c r="B9" s="1" t="s">
        <v>29</v>
      </c>
      <c r="C9" s="4">
        <f t="shared" si="0"/>
        <v>7.4404304439617854E-3</v>
      </c>
      <c r="D9" s="1">
        <v>979741</v>
      </c>
      <c r="E9" s="1">
        <v>131678000</v>
      </c>
      <c r="F9" s="1" t="s">
        <v>14</v>
      </c>
      <c r="G9" s="1" t="s">
        <v>15</v>
      </c>
      <c r="H9" s="1" t="s">
        <v>30</v>
      </c>
      <c r="I9" s="3"/>
      <c r="J9" s="1">
        <v>13</v>
      </c>
      <c r="K9" s="1">
        <v>405</v>
      </c>
      <c r="L9" s="3"/>
    </row>
    <row r="10" spans="1:12" x14ac:dyDescent="0.25">
      <c r="A10" s="1" t="s">
        <v>12</v>
      </c>
      <c r="B10" s="1" t="s">
        <v>31</v>
      </c>
      <c r="C10" s="4">
        <f t="shared" si="0"/>
        <v>6.5387895232294144E-3</v>
      </c>
      <c r="D10" s="1">
        <v>708504</v>
      </c>
      <c r="E10" s="1">
        <v>108354000</v>
      </c>
      <c r="F10" s="1" t="s">
        <v>14</v>
      </c>
      <c r="G10" s="1" t="s">
        <v>15</v>
      </c>
      <c r="H10" s="1" t="s">
        <v>32</v>
      </c>
      <c r="I10" s="3"/>
      <c r="J10" s="1">
        <v>13</v>
      </c>
      <c r="K10" s="1">
        <v>406</v>
      </c>
      <c r="L10" s="3"/>
    </row>
    <row r="11" spans="1:12" x14ac:dyDescent="0.25">
      <c r="A11" s="1" t="s">
        <v>12</v>
      </c>
      <c r="B11" s="1" t="s">
        <v>33</v>
      </c>
      <c r="C11" s="4">
        <f t="shared" si="0"/>
        <v>9.1651297633585579E-3</v>
      </c>
      <c r="D11" s="1">
        <v>953146</v>
      </c>
      <c r="E11" s="1">
        <v>103997000</v>
      </c>
      <c r="F11" s="1" t="s">
        <v>14</v>
      </c>
      <c r="G11" s="1" t="s">
        <v>15</v>
      </c>
      <c r="H11" s="1" t="s">
        <v>34</v>
      </c>
      <c r="I11" s="3"/>
      <c r="J11" s="1">
        <v>13</v>
      </c>
      <c r="K11" s="1">
        <v>407</v>
      </c>
      <c r="L11" s="3"/>
    </row>
    <row r="12" spans="1:12" x14ac:dyDescent="0.25">
      <c r="A12" s="1" t="s">
        <v>12</v>
      </c>
      <c r="B12" s="1" t="s">
        <v>35</v>
      </c>
      <c r="C12" s="4">
        <f t="shared" si="0"/>
        <v>0.11994582049474443</v>
      </c>
      <c r="D12" s="1">
        <v>15142800</v>
      </c>
      <c r="E12" s="1">
        <v>126247000</v>
      </c>
      <c r="F12" s="1" t="s">
        <v>14</v>
      </c>
      <c r="G12" s="1" t="s">
        <v>15</v>
      </c>
      <c r="H12" s="1" t="s">
        <v>36</v>
      </c>
      <c r="I12" s="3"/>
      <c r="J12" s="1">
        <v>13</v>
      </c>
      <c r="K12" s="1">
        <v>408</v>
      </c>
      <c r="L12" s="3"/>
    </row>
    <row r="13" spans="1:12" x14ac:dyDescent="0.25">
      <c r="A13" s="1" t="s">
        <v>12</v>
      </c>
      <c r="B13" s="1" t="s">
        <v>37</v>
      </c>
      <c r="C13" s="4">
        <f t="shared" si="0"/>
        <v>2.1948993531609527E-2</v>
      </c>
      <c r="D13" s="1">
        <v>2667110</v>
      </c>
      <c r="E13" s="1">
        <v>121514000</v>
      </c>
      <c r="F13" s="1" t="s">
        <v>14</v>
      </c>
      <c r="G13" s="1" t="s">
        <v>15</v>
      </c>
      <c r="H13" s="1" t="s">
        <v>38</v>
      </c>
      <c r="I13" s="3"/>
      <c r="J13" s="1">
        <v>13</v>
      </c>
      <c r="K13" s="1">
        <v>409</v>
      </c>
      <c r="L13" s="3"/>
    </row>
    <row r="14" spans="1:12" x14ac:dyDescent="0.25">
      <c r="A14" s="1" t="s">
        <v>12</v>
      </c>
      <c r="B14" s="1" t="s">
        <v>39</v>
      </c>
      <c r="C14" s="4">
        <f t="shared" si="0"/>
        <v>4.0376027840226661E-2</v>
      </c>
      <c r="D14" s="1">
        <v>5244200</v>
      </c>
      <c r="E14" s="1">
        <v>129884000</v>
      </c>
      <c r="F14" s="1" t="s">
        <v>14</v>
      </c>
      <c r="G14" s="1" t="s">
        <v>15</v>
      </c>
      <c r="H14" s="1" t="s">
        <v>40</v>
      </c>
      <c r="I14" s="3"/>
      <c r="J14" s="1">
        <v>13</v>
      </c>
      <c r="K14" s="1">
        <v>410</v>
      </c>
      <c r="L14" s="3"/>
    </row>
    <row r="15" spans="1:12" x14ac:dyDescent="0.25">
      <c r="A15" s="1" t="s">
        <v>12</v>
      </c>
      <c r="B15" s="1" t="s">
        <v>42</v>
      </c>
      <c r="C15" s="4">
        <f t="shared" si="0"/>
        <v>0.10141230502853957</v>
      </c>
      <c r="D15" s="1">
        <v>13822700</v>
      </c>
      <c r="E15" s="1">
        <v>136302000</v>
      </c>
      <c r="F15" s="1" t="s">
        <v>14</v>
      </c>
      <c r="G15" s="1" t="s">
        <v>15</v>
      </c>
      <c r="H15" s="1" t="s">
        <v>43</v>
      </c>
      <c r="I15" s="3"/>
      <c r="J15" s="1">
        <v>13</v>
      </c>
      <c r="K15" s="1">
        <v>412</v>
      </c>
      <c r="L15" s="3"/>
    </row>
    <row r="16" spans="1:12" x14ac:dyDescent="0.25">
      <c r="A16" s="1" t="s">
        <v>12</v>
      </c>
      <c r="B16" s="1" t="s">
        <v>44</v>
      </c>
      <c r="C16" s="4">
        <f t="shared" si="0"/>
        <v>6.5396696278279362E-2</v>
      </c>
      <c r="D16" s="1">
        <v>8119850</v>
      </c>
      <c r="E16" s="1">
        <v>124163000</v>
      </c>
      <c r="F16" s="1" t="s">
        <v>14</v>
      </c>
      <c r="G16" s="1" t="s">
        <v>15</v>
      </c>
      <c r="H16" s="1" t="s">
        <v>45</v>
      </c>
      <c r="I16" s="3"/>
      <c r="J16" s="1">
        <v>13</v>
      </c>
      <c r="K16" s="1">
        <v>413</v>
      </c>
      <c r="L16" s="3"/>
    </row>
    <row r="17" spans="1:12" x14ac:dyDescent="0.25">
      <c r="A17" s="1" t="s">
        <v>12</v>
      </c>
      <c r="B17" s="1" t="s">
        <v>46</v>
      </c>
      <c r="C17" s="4">
        <f t="shared" si="0"/>
        <v>5.0171922808930895E-2</v>
      </c>
      <c r="D17" s="1">
        <v>6624500</v>
      </c>
      <c r="E17" s="1">
        <v>132036000</v>
      </c>
      <c r="F17" s="1" t="s">
        <v>14</v>
      </c>
      <c r="G17" s="1" t="s">
        <v>15</v>
      </c>
      <c r="H17" s="1" t="s">
        <v>47</v>
      </c>
      <c r="I17" s="3"/>
      <c r="J17" s="1">
        <v>13</v>
      </c>
      <c r="K17" s="1">
        <v>414</v>
      </c>
      <c r="L17" s="3"/>
    </row>
    <row r="18" spans="1:12" x14ac:dyDescent="0.25">
      <c r="A18" s="1" t="s">
        <v>12</v>
      </c>
      <c r="B18" s="1" t="s">
        <v>48</v>
      </c>
      <c r="C18" s="4">
        <f t="shared" si="0"/>
        <v>8.8761683435601257E-2</v>
      </c>
      <c r="D18" s="1">
        <v>12854200</v>
      </c>
      <c r="E18" s="1">
        <v>144816992</v>
      </c>
      <c r="F18" s="1" t="s">
        <v>14</v>
      </c>
      <c r="G18" s="1" t="s">
        <v>15</v>
      </c>
      <c r="H18" s="1" t="s">
        <v>49</v>
      </c>
      <c r="I18" s="3"/>
      <c r="J18" s="1">
        <v>13</v>
      </c>
      <c r="K18" s="1">
        <v>415</v>
      </c>
      <c r="L18" s="3"/>
    </row>
    <row r="19" spans="1:12" x14ac:dyDescent="0.25">
      <c r="A19" s="1" t="s">
        <v>12</v>
      </c>
      <c r="B19" s="1" t="s">
        <v>50</v>
      </c>
      <c r="C19" s="4">
        <f t="shared" si="0"/>
        <v>0.11305006944679698</v>
      </c>
      <c r="D19" s="1">
        <v>13348500</v>
      </c>
      <c r="E19" s="1">
        <v>118076000</v>
      </c>
      <c r="F19" s="1" t="s">
        <v>14</v>
      </c>
      <c r="G19" s="1" t="s">
        <v>15</v>
      </c>
      <c r="H19" s="1" t="s">
        <v>51</v>
      </c>
      <c r="I19" s="3"/>
      <c r="J19" s="1">
        <v>13</v>
      </c>
      <c r="K19" s="1">
        <v>416</v>
      </c>
      <c r="L19" s="3"/>
    </row>
    <row r="20" spans="1:12" x14ac:dyDescent="0.25">
      <c r="A20" s="1" t="s">
        <v>12</v>
      </c>
      <c r="B20" s="1" t="s">
        <v>52</v>
      </c>
      <c r="C20" s="4">
        <f t="shared" si="0"/>
        <v>0.10297377099470818</v>
      </c>
      <c r="D20" s="1">
        <v>10741400</v>
      </c>
      <c r="E20" s="1">
        <v>104312000</v>
      </c>
      <c r="F20" s="1" t="s">
        <v>14</v>
      </c>
      <c r="G20" s="1" t="s">
        <v>15</v>
      </c>
      <c r="H20" s="1" t="s">
        <v>53</v>
      </c>
      <c r="I20" s="3"/>
      <c r="J20" s="1">
        <v>13</v>
      </c>
      <c r="K20" s="1">
        <v>417</v>
      </c>
      <c r="L20" s="3"/>
    </row>
    <row r="21" spans="1:12" x14ac:dyDescent="0.25">
      <c r="A21" s="1" t="s">
        <v>12</v>
      </c>
      <c r="B21" s="1" t="s">
        <v>54</v>
      </c>
      <c r="C21" s="4">
        <f t="shared" si="0"/>
        <v>9.4969889798633425E-2</v>
      </c>
      <c r="D21" s="1">
        <v>13418200</v>
      </c>
      <c r="E21" s="1">
        <v>141288992</v>
      </c>
      <c r="F21" s="1" t="s">
        <v>14</v>
      </c>
      <c r="G21" s="1" t="s">
        <v>15</v>
      </c>
      <c r="H21" s="1" t="s">
        <v>55</v>
      </c>
      <c r="I21" s="3"/>
      <c r="J21" s="1">
        <v>13</v>
      </c>
      <c r="K21" s="1">
        <v>418</v>
      </c>
      <c r="L21" s="3"/>
    </row>
    <row r="22" spans="1:12" x14ac:dyDescent="0.25">
      <c r="A22" s="1" t="s">
        <v>12</v>
      </c>
      <c r="B22" s="1" t="s">
        <v>56</v>
      </c>
      <c r="C22" s="4">
        <f t="shared" si="0"/>
        <v>6.5332688937611494E-3</v>
      </c>
      <c r="D22" s="1">
        <v>831365</v>
      </c>
      <c r="E22" s="1">
        <v>127251000</v>
      </c>
      <c r="F22" s="1" t="s">
        <v>14</v>
      </c>
      <c r="G22" s="1" t="s">
        <v>15</v>
      </c>
      <c r="H22" s="1" t="s">
        <v>57</v>
      </c>
      <c r="I22" s="3"/>
      <c r="J22" s="1">
        <v>13</v>
      </c>
      <c r="K22" s="1">
        <v>419</v>
      </c>
      <c r="L22" s="3"/>
    </row>
    <row r="23" spans="1:12" x14ac:dyDescent="0.25">
      <c r="A23" s="1" t="s">
        <v>12</v>
      </c>
      <c r="B23" s="1" t="s">
        <v>58</v>
      </c>
      <c r="C23" s="4">
        <f t="shared" si="0"/>
        <v>9.8966675514145282E-3</v>
      </c>
      <c r="D23" s="1">
        <v>1081300</v>
      </c>
      <c r="E23" s="1">
        <v>109259000</v>
      </c>
      <c r="F23" s="1" t="s">
        <v>14</v>
      </c>
      <c r="G23" s="1" t="s">
        <v>15</v>
      </c>
      <c r="H23" s="1" t="s">
        <v>59</v>
      </c>
      <c r="I23" s="3"/>
      <c r="J23" s="1">
        <v>13</v>
      </c>
      <c r="K23" s="1">
        <v>420</v>
      </c>
      <c r="L23" s="3"/>
    </row>
    <row r="24" spans="1:12" x14ac:dyDescent="0.25">
      <c r="A24" s="1" t="s">
        <v>12</v>
      </c>
      <c r="B24" s="1" t="s">
        <v>60</v>
      </c>
      <c r="C24" s="4">
        <f t="shared" si="0"/>
        <v>6.610624373652404E-3</v>
      </c>
      <c r="D24" s="1">
        <v>522435</v>
      </c>
      <c r="E24" s="1">
        <v>79029600</v>
      </c>
      <c r="F24" s="1" t="s">
        <v>14</v>
      </c>
      <c r="G24" s="1" t="s">
        <v>15</v>
      </c>
      <c r="H24" s="1" t="s">
        <v>61</v>
      </c>
      <c r="I24" s="3"/>
      <c r="J24" s="1">
        <v>13</v>
      </c>
      <c r="K24" s="1">
        <v>421</v>
      </c>
      <c r="L24" s="3"/>
    </row>
    <row r="25" spans="1:12" x14ac:dyDescent="0.25">
      <c r="A25" s="1" t="s">
        <v>12</v>
      </c>
      <c r="B25" s="1" t="s">
        <v>62</v>
      </c>
      <c r="C25" s="4">
        <f t="shared" si="0"/>
        <v>1.4919964999739103E-2</v>
      </c>
      <c r="D25" s="1">
        <v>1486870</v>
      </c>
      <c r="E25" s="1">
        <v>99656400</v>
      </c>
      <c r="F25" s="1" t="s">
        <v>14</v>
      </c>
      <c r="G25" s="1" t="s">
        <v>15</v>
      </c>
      <c r="H25" s="1" t="s">
        <v>63</v>
      </c>
      <c r="I25" s="3"/>
      <c r="J25" s="1">
        <v>13</v>
      </c>
      <c r="K25" s="1">
        <v>422</v>
      </c>
      <c r="L25" s="3"/>
    </row>
    <row r="26" spans="1:12" x14ac:dyDescent="0.25">
      <c r="A26" s="1" t="s">
        <v>12</v>
      </c>
      <c r="B26" s="1" t="s">
        <v>64</v>
      </c>
      <c r="C26" s="4">
        <f t="shared" si="0"/>
        <v>1.4357920547776201E-2</v>
      </c>
      <c r="D26" s="1">
        <v>1862050</v>
      </c>
      <c r="E26" s="1">
        <v>129688000</v>
      </c>
      <c r="F26" s="1" t="s">
        <v>14</v>
      </c>
      <c r="G26" s="1" t="s">
        <v>15</v>
      </c>
      <c r="H26" s="1" t="s">
        <v>65</v>
      </c>
      <c r="I26" s="3"/>
      <c r="J26" s="1">
        <v>13</v>
      </c>
      <c r="K26" s="1">
        <v>423</v>
      </c>
      <c r="L26" s="3"/>
    </row>
    <row r="27" spans="1:12" x14ac:dyDescent="0.25">
      <c r="A27" s="1" t="s">
        <v>12</v>
      </c>
      <c r="B27" s="1" t="s">
        <v>66</v>
      </c>
      <c r="C27" s="4">
        <f t="shared" si="0"/>
        <v>1.3478725062344139E-2</v>
      </c>
      <c r="D27" s="1">
        <v>1729590</v>
      </c>
      <c r="E27" s="1">
        <v>128320000</v>
      </c>
      <c r="F27" s="1" t="s">
        <v>14</v>
      </c>
      <c r="G27" s="1" t="s">
        <v>15</v>
      </c>
      <c r="H27" s="1" t="s">
        <v>67</v>
      </c>
      <c r="I27" s="3"/>
      <c r="J27" s="1">
        <v>13</v>
      </c>
      <c r="K27" s="1">
        <v>424</v>
      </c>
      <c r="L27" s="3"/>
    </row>
    <row r="28" spans="1:12" x14ac:dyDescent="0.25">
      <c r="A28" s="1" t="s">
        <v>12</v>
      </c>
      <c r="B28" s="1" t="s">
        <v>68</v>
      </c>
      <c r="C28" s="4">
        <f t="shared" si="0"/>
        <v>4.4815173908438364E-3</v>
      </c>
      <c r="D28" s="1">
        <v>550048</v>
      </c>
      <c r="E28" s="1">
        <v>122737000</v>
      </c>
      <c r="F28" s="1" t="s">
        <v>14</v>
      </c>
      <c r="G28" s="1" t="s">
        <v>15</v>
      </c>
      <c r="H28" s="1" t="s">
        <v>69</v>
      </c>
      <c r="I28" s="3"/>
      <c r="J28" s="1">
        <v>13</v>
      </c>
      <c r="K28" s="1">
        <v>425</v>
      </c>
      <c r="L28" s="3"/>
    </row>
    <row r="29" spans="1:12" x14ac:dyDescent="0.25">
      <c r="A29" s="1" t="s">
        <v>12</v>
      </c>
      <c r="B29" s="1" t="s">
        <v>70</v>
      </c>
      <c r="C29" s="4">
        <f t="shared" si="0"/>
        <v>2.2989512734105592E-2</v>
      </c>
      <c r="D29" s="1">
        <v>2191680</v>
      </c>
      <c r="E29" s="1">
        <v>95333904</v>
      </c>
      <c r="F29" s="1" t="s">
        <v>14</v>
      </c>
      <c r="G29" s="1" t="s">
        <v>15</v>
      </c>
      <c r="H29" s="1" t="s">
        <v>71</v>
      </c>
      <c r="I29" s="3"/>
      <c r="J29" s="1">
        <v>13</v>
      </c>
      <c r="K29" s="1">
        <v>426</v>
      </c>
      <c r="L29" s="3"/>
    </row>
    <row r="30" spans="1:12" x14ac:dyDescent="0.25">
      <c r="A30" s="1" t="s">
        <v>12</v>
      </c>
      <c r="B30" s="1" t="s">
        <v>72</v>
      </c>
      <c r="C30" s="4">
        <f t="shared" si="0"/>
        <v>4.8180459204225038E-3</v>
      </c>
      <c r="D30" s="1">
        <v>538248</v>
      </c>
      <c r="E30" s="1">
        <v>111715000</v>
      </c>
      <c r="F30" s="1" t="s">
        <v>14</v>
      </c>
      <c r="G30" s="1" t="s">
        <v>15</v>
      </c>
      <c r="H30" s="1" t="s">
        <v>73</v>
      </c>
      <c r="I30" s="3"/>
      <c r="J30" s="1">
        <v>13</v>
      </c>
      <c r="K30" s="1">
        <v>427</v>
      </c>
      <c r="L30" s="3"/>
    </row>
    <row r="31" spans="1:12" x14ac:dyDescent="0.25">
      <c r="A31" s="1" t="s">
        <v>12</v>
      </c>
      <c r="B31" s="1" t="s">
        <v>74</v>
      </c>
      <c r="C31" s="4">
        <f t="shared" si="0"/>
        <v>1.3402723680629206E-2</v>
      </c>
      <c r="D31" s="1">
        <v>1428020</v>
      </c>
      <c r="E31" s="1">
        <v>106547000</v>
      </c>
      <c r="F31" s="1" t="s">
        <v>14</v>
      </c>
      <c r="G31" s="1" t="s">
        <v>15</v>
      </c>
      <c r="H31" s="1" t="s">
        <v>75</v>
      </c>
      <c r="I31" s="3"/>
      <c r="J31" s="1">
        <v>13</v>
      </c>
      <c r="K31" s="1">
        <v>428</v>
      </c>
      <c r="L31" s="3"/>
    </row>
    <row r="32" spans="1:12" x14ac:dyDescent="0.25">
      <c r="A32" s="1" t="s">
        <v>12</v>
      </c>
      <c r="B32" s="1" t="s">
        <v>76</v>
      </c>
      <c r="C32" s="4">
        <f t="shared" si="0"/>
        <v>1.9847921683593343E-2</v>
      </c>
      <c r="D32" s="1">
        <v>2274810</v>
      </c>
      <c r="E32" s="1">
        <v>114612000</v>
      </c>
      <c r="F32" s="1" t="s">
        <v>14</v>
      </c>
      <c r="G32" s="1" t="s">
        <v>15</v>
      </c>
      <c r="H32" s="1" t="s">
        <v>77</v>
      </c>
      <c r="I32" s="3"/>
      <c r="J32" s="1">
        <v>13</v>
      </c>
      <c r="K32" s="1">
        <v>429</v>
      </c>
      <c r="L32" s="3"/>
    </row>
    <row r="33" spans="1:12" x14ac:dyDescent="0.25">
      <c r="A33" s="1" t="s">
        <v>12</v>
      </c>
      <c r="B33" s="1" t="s">
        <v>78</v>
      </c>
      <c r="C33" s="4">
        <f t="shared" si="0"/>
        <v>4.4988155723644445E-2</v>
      </c>
      <c r="D33" s="1">
        <v>5507540</v>
      </c>
      <c r="E33" s="1">
        <v>122422000</v>
      </c>
      <c r="F33" s="1" t="s">
        <v>14</v>
      </c>
      <c r="G33" s="1" t="s">
        <v>15</v>
      </c>
      <c r="H33" s="1" t="s">
        <v>79</v>
      </c>
      <c r="I33" s="3"/>
      <c r="J33" s="1">
        <v>13</v>
      </c>
      <c r="K33" s="1">
        <v>430</v>
      </c>
      <c r="L33" s="3"/>
    </row>
    <row r="34" spans="1:12" x14ac:dyDescent="0.25">
      <c r="A34" s="1" t="s">
        <v>12</v>
      </c>
      <c r="B34" s="1" t="s">
        <v>172</v>
      </c>
      <c r="C34" s="4">
        <f>D34/E34</f>
        <v>1.412312874251497E-2</v>
      </c>
      <c r="D34" s="1">
        <v>1509480</v>
      </c>
      <c r="E34" s="1">
        <v>106880000</v>
      </c>
      <c r="F34" s="1" t="s">
        <v>14</v>
      </c>
      <c r="G34" s="1" t="s">
        <v>15</v>
      </c>
      <c r="H34" s="1" t="s">
        <v>41</v>
      </c>
      <c r="I34" s="3"/>
      <c r="J34" s="1">
        <v>13</v>
      </c>
      <c r="K34" s="1">
        <v>411</v>
      </c>
      <c r="L34" s="3"/>
    </row>
    <row r="35" spans="1:12" x14ac:dyDescent="0.25">
      <c r="A35" s="1" t="s">
        <v>12</v>
      </c>
      <c r="B35" s="1" t="s">
        <v>80</v>
      </c>
      <c r="C35" s="4">
        <f t="shared" si="0"/>
        <v>4.0052111270278357E-2</v>
      </c>
      <c r="D35" s="1">
        <v>3003520</v>
      </c>
      <c r="E35" s="1">
        <v>74990304</v>
      </c>
      <c r="F35" s="1" t="s">
        <v>14</v>
      </c>
      <c r="G35" s="1" t="s">
        <v>15</v>
      </c>
      <c r="H35" s="1" t="s">
        <v>81</v>
      </c>
      <c r="I35" s="3"/>
      <c r="J35" s="1">
        <v>13</v>
      </c>
      <c r="K35" s="1">
        <v>431</v>
      </c>
      <c r="L35" s="3"/>
    </row>
    <row r="36" spans="1:12" x14ac:dyDescent="0.25">
      <c r="A36" s="1" t="s">
        <v>12</v>
      </c>
      <c r="B36" s="1" t="s">
        <v>82</v>
      </c>
      <c r="C36" s="4">
        <f t="shared" si="0"/>
        <v>6.6770759140550806E-2</v>
      </c>
      <c r="D36" s="1">
        <v>8999630</v>
      </c>
      <c r="E36" s="1">
        <v>134784000</v>
      </c>
      <c r="F36" s="1" t="s">
        <v>14</v>
      </c>
      <c r="G36" s="1" t="s">
        <v>15</v>
      </c>
      <c r="H36" s="1" t="s">
        <v>83</v>
      </c>
      <c r="I36" s="3"/>
      <c r="J36" s="1">
        <v>13</v>
      </c>
      <c r="K36" s="1">
        <v>432</v>
      </c>
      <c r="L36" s="3"/>
    </row>
    <row r="37" spans="1:12" x14ac:dyDescent="0.25">
      <c r="A37" s="1" t="s">
        <v>12</v>
      </c>
      <c r="B37" s="1" t="s">
        <v>84</v>
      </c>
      <c r="C37" s="4">
        <f t="shared" si="0"/>
        <v>1.0298658885367551E-2</v>
      </c>
      <c r="D37" s="1">
        <v>1065870</v>
      </c>
      <c r="E37" s="1">
        <v>103496000</v>
      </c>
      <c r="F37" s="1" t="s">
        <v>14</v>
      </c>
      <c r="G37" s="1" t="s">
        <v>15</v>
      </c>
      <c r="H37" s="1" t="s">
        <v>85</v>
      </c>
      <c r="I37" s="3"/>
      <c r="J37" s="1">
        <v>13</v>
      </c>
      <c r="K37" s="1">
        <v>433</v>
      </c>
      <c r="L37" s="3"/>
    </row>
    <row r="38" spans="1:12" x14ac:dyDescent="0.25">
      <c r="A38" s="1" t="s">
        <v>12</v>
      </c>
      <c r="B38" s="1" t="s">
        <v>86</v>
      </c>
      <c r="C38" s="4">
        <f t="shared" si="0"/>
        <v>7.4453079190349237E-3</v>
      </c>
      <c r="D38" s="1">
        <v>952307</v>
      </c>
      <c r="E38" s="1">
        <v>127907000</v>
      </c>
      <c r="F38" s="1" t="s">
        <v>14</v>
      </c>
      <c r="G38" s="1" t="s">
        <v>15</v>
      </c>
      <c r="H38" s="1" t="s">
        <v>87</v>
      </c>
      <c r="I38" s="3"/>
      <c r="J38" s="1">
        <v>13</v>
      </c>
      <c r="K38" s="1">
        <v>434</v>
      </c>
      <c r="L38" s="3"/>
    </row>
    <row r="39" spans="1:12" x14ac:dyDescent="0.25">
      <c r="A39" s="1" t="s">
        <v>12</v>
      </c>
      <c r="B39" s="1" t="s">
        <v>88</v>
      </c>
      <c r="C39" s="4">
        <f t="shared" si="0"/>
        <v>2.8310949504427894E-2</v>
      </c>
      <c r="D39" s="1">
        <v>3379110</v>
      </c>
      <c r="E39" s="1">
        <v>119357000</v>
      </c>
      <c r="F39" s="1" t="s">
        <v>14</v>
      </c>
      <c r="G39" s="1" t="s">
        <v>15</v>
      </c>
      <c r="H39" s="1" t="s">
        <v>89</v>
      </c>
      <c r="I39" s="3"/>
      <c r="J39" s="1">
        <v>13</v>
      </c>
      <c r="K39" s="1">
        <v>435</v>
      </c>
      <c r="L39" s="3"/>
    </row>
    <row r="40" spans="1:12" x14ac:dyDescent="0.25">
      <c r="A40" s="1" t="s">
        <v>12</v>
      </c>
      <c r="B40" s="1" t="s">
        <v>90</v>
      </c>
      <c r="C40" s="4">
        <f t="shared" si="0"/>
        <v>1.276919116069513E-2</v>
      </c>
      <c r="D40" s="1">
        <v>1487930</v>
      </c>
      <c r="E40" s="1">
        <v>116525000</v>
      </c>
      <c r="F40" s="1" t="s">
        <v>14</v>
      </c>
      <c r="G40" s="1" t="s">
        <v>15</v>
      </c>
      <c r="H40" s="1" t="s">
        <v>91</v>
      </c>
      <c r="I40" s="3"/>
      <c r="J40" s="1">
        <v>13</v>
      </c>
      <c r="K40" s="1">
        <v>436</v>
      </c>
      <c r="L40" s="3"/>
    </row>
    <row r="41" spans="1:12" x14ac:dyDescent="0.25">
      <c r="A41" s="1" t="s">
        <v>12</v>
      </c>
      <c r="B41" s="1" t="s">
        <v>92</v>
      </c>
      <c r="C41" s="4">
        <f t="shared" si="0"/>
        <v>3.6580903657345322E-2</v>
      </c>
      <c r="D41" s="1">
        <v>4418900</v>
      </c>
      <c r="E41" s="1">
        <v>120798000</v>
      </c>
      <c r="F41" s="1" t="s">
        <v>14</v>
      </c>
      <c r="G41" s="1" t="s">
        <v>15</v>
      </c>
      <c r="H41" s="1" t="s">
        <v>93</v>
      </c>
      <c r="I41" s="3"/>
      <c r="J41" s="1">
        <v>13</v>
      </c>
      <c r="K41" s="1">
        <v>437</v>
      </c>
      <c r="L41" s="3"/>
    </row>
    <row r="42" spans="1:12" x14ac:dyDescent="0.25">
      <c r="A42" s="1" t="s">
        <v>12</v>
      </c>
      <c r="B42" s="1" t="s">
        <v>94</v>
      </c>
      <c r="C42" s="4">
        <f t="shared" si="0"/>
        <v>7.4698376583446071E-3</v>
      </c>
      <c r="D42" s="1">
        <v>971796</v>
      </c>
      <c r="E42" s="1">
        <v>130096000</v>
      </c>
      <c r="F42" s="1" t="s">
        <v>14</v>
      </c>
      <c r="G42" s="1" t="s">
        <v>15</v>
      </c>
      <c r="H42" s="1" t="s">
        <v>95</v>
      </c>
      <c r="I42" s="3"/>
      <c r="J42" s="1">
        <v>13</v>
      </c>
      <c r="K42" s="1">
        <v>438</v>
      </c>
      <c r="L42" s="3"/>
    </row>
    <row r="43" spans="1:12" x14ac:dyDescent="0.25">
      <c r="A43" s="1" t="s">
        <v>12</v>
      </c>
      <c r="B43" s="1" t="s">
        <v>96</v>
      </c>
      <c r="C43" s="4">
        <f t="shared" si="0"/>
        <v>5.2237101019651936E-3</v>
      </c>
      <c r="D43" s="1">
        <v>613227</v>
      </c>
      <c r="E43" s="1">
        <v>117393000</v>
      </c>
      <c r="F43" s="1" t="s">
        <v>14</v>
      </c>
      <c r="G43" s="1" t="s">
        <v>15</v>
      </c>
      <c r="H43" s="1" t="s">
        <v>97</v>
      </c>
      <c r="I43" s="3"/>
      <c r="J43" s="1">
        <v>13</v>
      </c>
      <c r="K43" s="1">
        <v>439</v>
      </c>
      <c r="L43" s="3"/>
    </row>
    <row r="44" spans="1:12" x14ac:dyDescent="0.25">
      <c r="A44" s="1" t="s">
        <v>12</v>
      </c>
      <c r="B44" s="1" t="s">
        <v>98</v>
      </c>
      <c r="C44" s="4">
        <f t="shared" si="0"/>
        <v>3.6143723347547972E-2</v>
      </c>
      <c r="D44" s="1">
        <v>3254670</v>
      </c>
      <c r="E44" s="1">
        <v>90048000</v>
      </c>
      <c r="F44" s="1" t="s">
        <v>14</v>
      </c>
      <c r="G44" s="1" t="s">
        <v>15</v>
      </c>
      <c r="H44" s="1" t="s">
        <v>99</v>
      </c>
      <c r="I44" s="3"/>
      <c r="J44" s="1">
        <v>13</v>
      </c>
      <c r="K44" s="1">
        <v>440</v>
      </c>
      <c r="L44" s="3"/>
    </row>
    <row r="45" spans="1:12" x14ac:dyDescent="0.25">
      <c r="A45" s="1" t="s">
        <v>12</v>
      </c>
      <c r="B45" s="1" t="s">
        <v>100</v>
      </c>
      <c r="C45" s="4">
        <f t="shared" si="0"/>
        <v>6.6832296191112594E-3</v>
      </c>
      <c r="D45" s="1">
        <v>640093</v>
      </c>
      <c r="E45" s="1">
        <v>95776000</v>
      </c>
      <c r="F45" s="1" t="s">
        <v>14</v>
      </c>
      <c r="G45" s="1" t="s">
        <v>15</v>
      </c>
      <c r="H45" s="1" t="s">
        <v>101</v>
      </c>
      <c r="I45" s="3"/>
      <c r="J45" s="1">
        <v>13</v>
      </c>
      <c r="K45" s="1">
        <v>441</v>
      </c>
      <c r="L45" s="3"/>
    </row>
    <row r="46" spans="1:12" x14ac:dyDescent="0.25">
      <c r="A46" s="1" t="s">
        <v>12</v>
      </c>
      <c r="B46" s="1" t="s">
        <v>102</v>
      </c>
      <c r="C46" s="4">
        <f t="shared" si="0"/>
        <v>2.0816010186287263E-2</v>
      </c>
      <c r="D46" s="1">
        <v>2256060</v>
      </c>
      <c r="E46" s="1">
        <v>108381000</v>
      </c>
      <c r="F46" s="1" t="s">
        <v>14</v>
      </c>
      <c r="G46" s="1" t="s">
        <v>15</v>
      </c>
      <c r="H46" s="1" t="s">
        <v>103</v>
      </c>
      <c r="I46" s="3"/>
      <c r="J46" s="1">
        <v>13</v>
      </c>
      <c r="K46" s="1">
        <v>442</v>
      </c>
      <c r="L46" s="3"/>
    </row>
    <row r="47" spans="1:12" x14ac:dyDescent="0.25">
      <c r="A47" s="1" t="s">
        <v>12</v>
      </c>
      <c r="B47" s="1" t="s">
        <v>104</v>
      </c>
      <c r="C47" s="4">
        <f t="shared" si="0"/>
        <v>1.390153137091563E-2</v>
      </c>
      <c r="D47" s="1">
        <v>1785610</v>
      </c>
      <c r="E47" s="1">
        <v>128447000</v>
      </c>
      <c r="F47" s="1" t="s">
        <v>14</v>
      </c>
      <c r="G47" s="1" t="s">
        <v>15</v>
      </c>
      <c r="H47" s="1" t="s">
        <v>105</v>
      </c>
      <c r="I47" s="3"/>
      <c r="J47" s="1">
        <v>13</v>
      </c>
      <c r="K47" s="1">
        <v>443</v>
      </c>
      <c r="L47" s="3"/>
    </row>
    <row r="48" spans="1:12" x14ac:dyDescent="0.25">
      <c r="A48" s="1" t="s">
        <v>12</v>
      </c>
      <c r="B48" s="1" t="s">
        <v>106</v>
      </c>
      <c r="C48" s="4">
        <f t="shared" si="0"/>
        <v>4.4748302787989372E-2</v>
      </c>
      <c r="D48" s="1">
        <v>6670540</v>
      </c>
      <c r="E48" s="1">
        <v>149068000</v>
      </c>
      <c r="F48" s="1" t="s">
        <v>14</v>
      </c>
      <c r="G48" s="1" t="s">
        <v>15</v>
      </c>
      <c r="H48" s="1" t="s">
        <v>107</v>
      </c>
      <c r="I48" s="3"/>
      <c r="J48" s="1">
        <v>13</v>
      </c>
      <c r="K48" s="1">
        <v>444</v>
      </c>
      <c r="L48" s="3"/>
    </row>
    <row r="49" spans="1:12" x14ac:dyDescent="0.25">
      <c r="A49" s="1" t="s">
        <v>12</v>
      </c>
      <c r="B49" s="1" t="s">
        <v>108</v>
      </c>
      <c r="C49" s="4">
        <f t="shared" si="0"/>
        <v>2.0848277579798444E-2</v>
      </c>
      <c r="D49" s="1">
        <v>2176310</v>
      </c>
      <c r="E49" s="1">
        <v>104388000</v>
      </c>
      <c r="F49" s="1" t="s">
        <v>14</v>
      </c>
      <c r="G49" s="1" t="s">
        <v>15</v>
      </c>
      <c r="H49" s="1" t="s">
        <v>109</v>
      </c>
      <c r="I49" s="3"/>
      <c r="J49" s="1">
        <v>13</v>
      </c>
      <c r="K49" s="1">
        <v>445</v>
      </c>
      <c r="L49" s="3"/>
    </row>
    <row r="50" spans="1:12" x14ac:dyDescent="0.25">
      <c r="A50" s="1" t="s">
        <v>12</v>
      </c>
      <c r="B50" s="1" t="s">
        <v>110</v>
      </c>
      <c r="C50" s="4">
        <f t="shared" si="0"/>
        <v>3.8580714905480561E-2</v>
      </c>
      <c r="D50" s="1">
        <v>5424680</v>
      </c>
      <c r="E50" s="1">
        <v>140606000</v>
      </c>
      <c r="F50" s="1" t="s">
        <v>14</v>
      </c>
      <c r="G50" s="1" t="s">
        <v>15</v>
      </c>
      <c r="H50" s="1" t="s">
        <v>111</v>
      </c>
      <c r="I50" s="3"/>
      <c r="J50" s="1">
        <v>13</v>
      </c>
      <c r="K50" s="1">
        <v>446</v>
      </c>
      <c r="L50" s="3"/>
    </row>
    <row r="51" spans="1:12" x14ac:dyDescent="0.25">
      <c r="A51" s="3"/>
      <c r="B51" s="1"/>
      <c r="C51" s="4"/>
      <c r="D51" s="1"/>
      <c r="E51" s="1"/>
      <c r="F51" s="1"/>
      <c r="G51" s="1"/>
      <c r="H51" s="1"/>
      <c r="I51" s="3"/>
      <c r="J51" s="3"/>
      <c r="K51" s="1"/>
      <c r="L51" s="3"/>
    </row>
    <row r="52" spans="1:12" x14ac:dyDescent="0.25">
      <c r="A52" s="3"/>
      <c r="B52" s="1"/>
      <c r="C52" s="4"/>
      <c r="D52" s="1"/>
      <c r="E52" s="1"/>
      <c r="F52" s="1"/>
      <c r="G52" s="1"/>
      <c r="H52" s="1"/>
      <c r="I52" s="3"/>
      <c r="J52" s="3"/>
      <c r="K52" s="1"/>
      <c r="L5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6198-3F50-431F-B76E-5D809D594C31}">
  <dimension ref="A1:K50"/>
  <sheetViews>
    <sheetView workbookViewId="0">
      <selection activeCell="E33" sqref="E33"/>
    </sheetView>
  </sheetViews>
  <sheetFormatPr defaultRowHeight="15" x14ac:dyDescent="0.25"/>
  <cols>
    <col min="1" max="1" width="10.28515625" bestFit="1" customWidth="1"/>
    <col min="2" max="2" width="38.7109375" bestFit="1" customWidth="1"/>
    <col min="3" max="3" width="14.5703125" bestFit="1" customWidth="1"/>
    <col min="4" max="4" width="14.140625" bestFit="1" customWidth="1"/>
    <col min="5" max="5" width="36.140625" bestFit="1" customWidth="1"/>
    <col min="6" max="6" width="13.140625" bestFit="1" customWidth="1"/>
    <col min="7" max="7" width="72.85546875" bestFit="1" customWidth="1"/>
    <col min="8" max="8" width="7.140625" bestFit="1" customWidth="1"/>
    <col min="9" max="9" width="11.5703125" bestFit="1" customWidth="1"/>
    <col min="10" max="10" width="15.28515625" bestFit="1" customWidth="1"/>
    <col min="11" max="11" width="20.7109375" bestFit="1" customWidth="1"/>
  </cols>
  <sheetData>
    <row r="1" spans="1:11" x14ac:dyDescent="0.25">
      <c r="A1" s="27" t="s">
        <v>0</v>
      </c>
      <c r="B1" s="27" t="s">
        <v>1</v>
      </c>
      <c r="C1" s="27" t="s">
        <v>177</v>
      </c>
      <c r="D1" s="27" t="s">
        <v>178</v>
      </c>
      <c r="E1" s="27" t="s">
        <v>5</v>
      </c>
      <c r="F1" s="27" t="s">
        <v>6</v>
      </c>
      <c r="G1" s="27" t="s">
        <v>7</v>
      </c>
      <c r="H1" s="27" t="s">
        <v>8</v>
      </c>
      <c r="I1" s="27" t="s">
        <v>9</v>
      </c>
      <c r="J1" s="27" t="s">
        <v>10</v>
      </c>
      <c r="K1" s="27" t="s">
        <v>11</v>
      </c>
    </row>
    <row r="2" spans="1:11" x14ac:dyDescent="0.25">
      <c r="A2" s="28" t="s">
        <v>179</v>
      </c>
      <c r="B2" s="28" t="s">
        <v>180</v>
      </c>
      <c r="C2" s="28">
        <v>22359</v>
      </c>
      <c r="D2" s="28">
        <v>405916</v>
      </c>
      <c r="E2" s="28" t="s">
        <v>181</v>
      </c>
      <c r="F2" s="28" t="s">
        <v>15</v>
      </c>
      <c r="G2" s="28" t="s">
        <v>182</v>
      </c>
      <c r="H2" s="28"/>
      <c r="I2" s="28">
        <v>15</v>
      </c>
      <c r="J2" s="28">
        <v>500</v>
      </c>
      <c r="K2" s="28"/>
    </row>
    <row r="3" spans="1:11" x14ac:dyDescent="0.25">
      <c r="A3" s="29" t="s">
        <v>179</v>
      </c>
      <c r="B3" s="28" t="s">
        <v>183</v>
      </c>
      <c r="C3" s="28">
        <v>23320</v>
      </c>
      <c r="D3" s="28">
        <v>527473</v>
      </c>
      <c r="E3" s="28" t="s">
        <v>181</v>
      </c>
      <c r="F3" s="28" t="s">
        <v>15</v>
      </c>
      <c r="G3" s="28" t="s">
        <v>184</v>
      </c>
      <c r="H3" s="29"/>
      <c r="I3" s="29">
        <v>15</v>
      </c>
      <c r="J3" s="28">
        <v>501</v>
      </c>
      <c r="K3" s="29"/>
    </row>
    <row r="4" spans="1:11" x14ac:dyDescent="0.25">
      <c r="A4" s="29" t="s">
        <v>179</v>
      </c>
      <c r="B4" s="28" t="s">
        <v>185</v>
      </c>
      <c r="C4" s="28">
        <v>35118</v>
      </c>
      <c r="D4" s="28">
        <v>566841</v>
      </c>
      <c r="E4" s="28" t="s">
        <v>181</v>
      </c>
      <c r="F4" s="28" t="s">
        <v>15</v>
      </c>
      <c r="G4" s="28" t="s">
        <v>186</v>
      </c>
      <c r="H4" s="29"/>
      <c r="I4" s="29">
        <v>15</v>
      </c>
      <c r="J4" s="28">
        <v>502</v>
      </c>
      <c r="K4" s="29"/>
    </row>
    <row r="5" spans="1:11" x14ac:dyDescent="0.25">
      <c r="A5" s="29" t="s">
        <v>179</v>
      </c>
      <c r="B5" s="28" t="s">
        <v>187</v>
      </c>
      <c r="C5" s="28">
        <v>32014</v>
      </c>
      <c r="D5" s="28">
        <v>478447</v>
      </c>
      <c r="E5" s="28" t="s">
        <v>181</v>
      </c>
      <c r="F5" s="28" t="s">
        <v>15</v>
      </c>
      <c r="G5" s="28" t="s">
        <v>188</v>
      </c>
      <c r="H5" s="29"/>
      <c r="I5" s="29">
        <v>15</v>
      </c>
      <c r="J5" s="28">
        <v>503</v>
      </c>
      <c r="K5" s="29"/>
    </row>
    <row r="6" spans="1:11" x14ac:dyDescent="0.25">
      <c r="A6" s="29" t="s">
        <v>179</v>
      </c>
      <c r="B6" s="28" t="s">
        <v>189</v>
      </c>
      <c r="C6" s="28">
        <v>22358</v>
      </c>
      <c r="D6" s="28">
        <v>440291</v>
      </c>
      <c r="E6" s="28" t="s">
        <v>181</v>
      </c>
      <c r="F6" s="28" t="s">
        <v>15</v>
      </c>
      <c r="G6" s="28" t="s">
        <v>190</v>
      </c>
      <c r="H6" s="29"/>
      <c r="I6" s="29">
        <v>15</v>
      </c>
      <c r="J6" s="28">
        <v>504</v>
      </c>
      <c r="K6" s="29"/>
    </row>
    <row r="7" spans="1:11" x14ac:dyDescent="0.25">
      <c r="A7" s="29" t="s">
        <v>179</v>
      </c>
      <c r="B7" s="28" t="s">
        <v>191</v>
      </c>
      <c r="C7" s="28">
        <v>28304</v>
      </c>
      <c r="D7" s="28">
        <v>419757</v>
      </c>
      <c r="E7" s="28" t="s">
        <v>181</v>
      </c>
      <c r="F7" s="28" t="s">
        <v>15</v>
      </c>
      <c r="G7" s="28" t="s">
        <v>192</v>
      </c>
      <c r="H7" s="29"/>
      <c r="I7" s="29">
        <v>15</v>
      </c>
      <c r="J7" s="28">
        <v>505</v>
      </c>
      <c r="K7" s="29"/>
    </row>
    <row r="8" spans="1:11" x14ac:dyDescent="0.25">
      <c r="A8" s="29" t="s">
        <v>179</v>
      </c>
      <c r="B8" s="28" t="s">
        <v>193</v>
      </c>
      <c r="C8" s="28">
        <v>14809</v>
      </c>
      <c r="D8" s="28">
        <v>397307</v>
      </c>
      <c r="E8" s="28" t="s">
        <v>181</v>
      </c>
      <c r="F8" s="28" t="s">
        <v>15</v>
      </c>
      <c r="G8" s="28" t="s">
        <v>194</v>
      </c>
      <c r="H8" s="29"/>
      <c r="I8" s="29">
        <v>15</v>
      </c>
      <c r="J8" s="28">
        <v>506</v>
      </c>
      <c r="K8" s="29"/>
    </row>
    <row r="9" spans="1:11" x14ac:dyDescent="0.25">
      <c r="A9" s="29" t="s">
        <v>179</v>
      </c>
      <c r="B9" s="28" t="s">
        <v>195</v>
      </c>
      <c r="C9" s="28">
        <v>20177</v>
      </c>
      <c r="D9" s="28">
        <v>523342</v>
      </c>
      <c r="E9" s="28" t="s">
        <v>181</v>
      </c>
      <c r="F9" s="28" t="s">
        <v>15</v>
      </c>
      <c r="G9" s="28" t="s">
        <v>196</v>
      </c>
      <c r="H9" s="29"/>
      <c r="I9" s="29">
        <v>15</v>
      </c>
      <c r="J9" s="28">
        <v>507</v>
      </c>
      <c r="K9" s="29"/>
    </row>
    <row r="10" spans="1:11" x14ac:dyDescent="0.25">
      <c r="A10" s="29" t="s">
        <v>179</v>
      </c>
      <c r="B10" s="28" t="s">
        <v>197</v>
      </c>
      <c r="C10" s="28">
        <v>31119</v>
      </c>
      <c r="D10" s="28">
        <v>540185</v>
      </c>
      <c r="E10" s="28" t="s">
        <v>181</v>
      </c>
      <c r="F10" s="28" t="s">
        <v>15</v>
      </c>
      <c r="G10" s="28" t="s">
        <v>198</v>
      </c>
      <c r="H10" s="29"/>
      <c r="I10" s="29">
        <v>15</v>
      </c>
      <c r="J10" s="28">
        <v>508</v>
      </c>
      <c r="K10" s="29"/>
    </row>
    <row r="11" spans="1:11" x14ac:dyDescent="0.25">
      <c r="A11" s="29" t="s">
        <v>179</v>
      </c>
      <c r="B11" s="28" t="s">
        <v>199</v>
      </c>
      <c r="C11" s="28">
        <v>33222</v>
      </c>
      <c r="D11" s="28">
        <v>488739</v>
      </c>
      <c r="E11" s="28" t="s">
        <v>181</v>
      </c>
      <c r="F11" s="28" t="s">
        <v>15</v>
      </c>
      <c r="G11" s="28" t="s">
        <v>200</v>
      </c>
      <c r="H11" s="29"/>
      <c r="I11" s="29">
        <v>15</v>
      </c>
      <c r="J11" s="28">
        <v>509</v>
      </c>
      <c r="K11" s="29"/>
    </row>
    <row r="12" spans="1:11" x14ac:dyDescent="0.25">
      <c r="A12" s="29" t="s">
        <v>179</v>
      </c>
      <c r="B12" s="28" t="s">
        <v>201</v>
      </c>
      <c r="C12" s="28">
        <v>155659</v>
      </c>
      <c r="D12" s="28">
        <v>438401</v>
      </c>
      <c r="E12" s="28" t="s">
        <v>181</v>
      </c>
      <c r="F12" s="28" t="s">
        <v>15</v>
      </c>
      <c r="G12" s="28" t="s">
        <v>202</v>
      </c>
      <c r="H12" s="29"/>
      <c r="I12" s="29">
        <v>15</v>
      </c>
      <c r="J12" s="28">
        <v>510</v>
      </c>
      <c r="K12" s="29"/>
    </row>
    <row r="13" spans="1:11" x14ac:dyDescent="0.25">
      <c r="A13" s="29" t="s">
        <v>179</v>
      </c>
      <c r="B13" s="28" t="s">
        <v>203</v>
      </c>
      <c r="C13" s="28">
        <v>79397</v>
      </c>
      <c r="D13" s="28">
        <v>459335</v>
      </c>
      <c r="E13" s="28" t="s">
        <v>181</v>
      </c>
      <c r="F13" s="28" t="s">
        <v>15</v>
      </c>
      <c r="G13" s="28" t="s">
        <v>204</v>
      </c>
      <c r="H13" s="29"/>
      <c r="I13" s="29">
        <v>15</v>
      </c>
      <c r="J13" s="28">
        <v>511</v>
      </c>
      <c r="K13" s="29"/>
    </row>
    <row r="14" spans="1:11" x14ac:dyDescent="0.25">
      <c r="A14" s="29" t="s">
        <v>179</v>
      </c>
      <c r="B14" s="28" t="s">
        <v>205</v>
      </c>
      <c r="C14" s="28">
        <v>131438</v>
      </c>
      <c r="D14" s="28">
        <v>439114</v>
      </c>
      <c r="E14" s="28" t="s">
        <v>181</v>
      </c>
      <c r="F14" s="28" t="s">
        <v>15</v>
      </c>
      <c r="G14" s="28" t="s">
        <v>206</v>
      </c>
      <c r="H14" s="29"/>
      <c r="I14" s="29">
        <v>15</v>
      </c>
      <c r="J14" s="28">
        <v>512</v>
      </c>
      <c r="K14" s="29"/>
    </row>
    <row r="15" spans="1:11" x14ac:dyDescent="0.25">
      <c r="A15" s="29" t="s">
        <v>179</v>
      </c>
      <c r="B15" s="28" t="s">
        <v>207</v>
      </c>
      <c r="C15" s="28">
        <v>182994</v>
      </c>
      <c r="D15" s="28">
        <v>531209</v>
      </c>
      <c r="E15" s="28" t="s">
        <v>181</v>
      </c>
      <c r="F15" s="28" t="s">
        <v>15</v>
      </c>
      <c r="G15" s="28" t="s">
        <v>208</v>
      </c>
      <c r="H15" s="29"/>
      <c r="I15" s="29">
        <v>15</v>
      </c>
      <c r="J15" s="28">
        <v>513</v>
      </c>
      <c r="K15" s="29"/>
    </row>
    <row r="16" spans="1:11" x14ac:dyDescent="0.25">
      <c r="A16" s="29" t="s">
        <v>179</v>
      </c>
      <c r="B16" s="28" t="s">
        <v>209</v>
      </c>
      <c r="C16" s="28">
        <v>164231</v>
      </c>
      <c r="D16" s="28">
        <v>522710</v>
      </c>
      <c r="E16" s="28" t="s">
        <v>181</v>
      </c>
      <c r="F16" s="28" t="s">
        <v>15</v>
      </c>
      <c r="G16" s="28" t="s">
        <v>210</v>
      </c>
      <c r="H16" s="29"/>
      <c r="I16" s="29">
        <v>15</v>
      </c>
      <c r="J16" s="28">
        <v>514</v>
      </c>
      <c r="K16" s="29"/>
    </row>
    <row r="17" spans="1:11" x14ac:dyDescent="0.25">
      <c r="A17" s="29" t="s">
        <v>179</v>
      </c>
      <c r="B17" s="28" t="s">
        <v>211</v>
      </c>
      <c r="C17" s="28">
        <v>159337</v>
      </c>
      <c r="D17" s="28">
        <v>479636</v>
      </c>
      <c r="E17" s="28" t="s">
        <v>181</v>
      </c>
      <c r="F17" s="28" t="s">
        <v>15</v>
      </c>
      <c r="G17" s="28" t="s">
        <v>212</v>
      </c>
      <c r="H17" s="29"/>
      <c r="I17" s="29">
        <v>15</v>
      </c>
      <c r="J17" s="28">
        <v>515</v>
      </c>
      <c r="K17" s="29"/>
    </row>
    <row r="18" spans="1:11" x14ac:dyDescent="0.25">
      <c r="A18" s="29" t="s">
        <v>179</v>
      </c>
      <c r="B18" s="28" t="s">
        <v>213</v>
      </c>
      <c r="C18" s="28">
        <v>142670</v>
      </c>
      <c r="D18" s="28">
        <v>457176</v>
      </c>
      <c r="E18" s="28" t="s">
        <v>181</v>
      </c>
      <c r="F18" s="28" t="s">
        <v>15</v>
      </c>
      <c r="G18" s="28" t="s">
        <v>214</v>
      </c>
      <c r="H18" s="29"/>
      <c r="I18" s="29">
        <v>15</v>
      </c>
      <c r="J18" s="28">
        <v>516</v>
      </c>
      <c r="K18" s="29"/>
    </row>
    <row r="19" spans="1:11" x14ac:dyDescent="0.25">
      <c r="A19" s="29" t="s">
        <v>179</v>
      </c>
      <c r="B19" s="28" t="s">
        <v>215</v>
      </c>
      <c r="C19" s="28">
        <v>157655</v>
      </c>
      <c r="D19" s="28">
        <v>410055</v>
      </c>
      <c r="E19" s="28" t="s">
        <v>181</v>
      </c>
      <c r="F19" s="28" t="s">
        <v>15</v>
      </c>
      <c r="G19" s="28" t="s">
        <v>216</v>
      </c>
      <c r="H19" s="29"/>
      <c r="I19" s="29">
        <v>15</v>
      </c>
      <c r="J19" s="28">
        <v>517</v>
      </c>
      <c r="K19" s="29"/>
    </row>
    <row r="20" spans="1:11" x14ac:dyDescent="0.25">
      <c r="A20" s="29" t="s">
        <v>179</v>
      </c>
      <c r="B20" s="28" t="s">
        <v>217</v>
      </c>
      <c r="C20" s="28">
        <v>125904</v>
      </c>
      <c r="D20" s="28">
        <v>341480</v>
      </c>
      <c r="E20" s="28" t="s">
        <v>181</v>
      </c>
      <c r="F20" s="28" t="s">
        <v>15</v>
      </c>
      <c r="G20" s="28" t="s">
        <v>218</v>
      </c>
      <c r="H20" s="29"/>
      <c r="I20" s="29">
        <v>15</v>
      </c>
      <c r="J20" s="28">
        <v>518</v>
      </c>
      <c r="K20" s="29"/>
    </row>
    <row r="21" spans="1:11" x14ac:dyDescent="0.25">
      <c r="A21" s="29" t="s">
        <v>179</v>
      </c>
      <c r="B21" s="28" t="s">
        <v>219</v>
      </c>
      <c r="C21" s="28">
        <v>165628</v>
      </c>
      <c r="D21" s="28">
        <v>518127</v>
      </c>
      <c r="E21" s="28" t="s">
        <v>181</v>
      </c>
      <c r="F21" s="28" t="s">
        <v>15</v>
      </c>
      <c r="G21" s="28" t="s">
        <v>220</v>
      </c>
      <c r="H21" s="29"/>
      <c r="I21" s="29">
        <v>15</v>
      </c>
      <c r="J21" s="28">
        <v>519</v>
      </c>
      <c r="K21" s="29"/>
    </row>
    <row r="22" spans="1:11" x14ac:dyDescent="0.25">
      <c r="A22" s="29" t="s">
        <v>179</v>
      </c>
      <c r="B22" s="28" t="s">
        <v>221</v>
      </c>
      <c r="C22" s="28">
        <v>54261</v>
      </c>
      <c r="D22" s="28">
        <v>438717</v>
      </c>
      <c r="E22" s="28" t="s">
        <v>181</v>
      </c>
      <c r="F22" s="28" t="s">
        <v>15</v>
      </c>
      <c r="G22" s="28" t="s">
        <v>222</v>
      </c>
      <c r="H22" s="29"/>
      <c r="I22" s="29">
        <v>15</v>
      </c>
      <c r="J22" s="28">
        <v>520</v>
      </c>
      <c r="K22" s="29"/>
    </row>
    <row r="23" spans="1:11" x14ac:dyDescent="0.25">
      <c r="A23" s="29" t="s">
        <v>179</v>
      </c>
      <c r="B23" s="28" t="s">
        <v>223</v>
      </c>
      <c r="C23" s="28">
        <v>48117</v>
      </c>
      <c r="D23" s="28">
        <v>401740</v>
      </c>
      <c r="E23" s="28" t="s">
        <v>181</v>
      </c>
      <c r="F23" s="28" t="s">
        <v>15</v>
      </c>
      <c r="G23" s="28" t="s">
        <v>224</v>
      </c>
      <c r="H23" s="29"/>
      <c r="I23" s="29">
        <v>15</v>
      </c>
      <c r="J23" s="28">
        <v>521</v>
      </c>
      <c r="K23" s="29"/>
    </row>
    <row r="24" spans="1:11" x14ac:dyDescent="0.25">
      <c r="A24" s="29" t="s">
        <v>179</v>
      </c>
      <c r="B24" s="28" t="s">
        <v>225</v>
      </c>
      <c r="C24" s="28">
        <v>47319</v>
      </c>
      <c r="D24" s="28">
        <v>337574</v>
      </c>
      <c r="E24" s="28" t="s">
        <v>181</v>
      </c>
      <c r="F24" s="28" t="s">
        <v>15</v>
      </c>
      <c r="G24" s="28" t="s">
        <v>226</v>
      </c>
      <c r="H24" s="29"/>
      <c r="I24" s="29">
        <v>15</v>
      </c>
      <c r="J24" s="28">
        <v>522</v>
      </c>
      <c r="K24" s="29"/>
    </row>
    <row r="25" spans="1:11" x14ac:dyDescent="0.25">
      <c r="A25" s="29" t="s">
        <v>179</v>
      </c>
      <c r="B25" s="28" t="s">
        <v>227</v>
      </c>
      <c r="C25" s="28">
        <v>79151</v>
      </c>
      <c r="D25" s="28">
        <v>440052</v>
      </c>
      <c r="E25" s="28" t="s">
        <v>181</v>
      </c>
      <c r="F25" s="28" t="s">
        <v>15</v>
      </c>
      <c r="G25" s="28" t="s">
        <v>228</v>
      </c>
      <c r="H25" s="29"/>
      <c r="I25" s="29">
        <v>15</v>
      </c>
      <c r="J25" s="28">
        <v>523</v>
      </c>
      <c r="K25" s="29"/>
    </row>
    <row r="26" spans="1:11" x14ac:dyDescent="0.25">
      <c r="A26" s="29" t="s">
        <v>179</v>
      </c>
      <c r="B26" s="28" t="s">
        <v>229</v>
      </c>
      <c r="C26" s="28">
        <v>74893</v>
      </c>
      <c r="D26" s="28">
        <v>471646</v>
      </c>
      <c r="E26" s="28" t="s">
        <v>181</v>
      </c>
      <c r="F26" s="28" t="s">
        <v>15</v>
      </c>
      <c r="G26" s="28" t="s">
        <v>230</v>
      </c>
      <c r="H26" s="29"/>
      <c r="I26" s="29">
        <v>15</v>
      </c>
      <c r="J26" s="28">
        <v>524</v>
      </c>
      <c r="K26" s="29"/>
    </row>
    <row r="27" spans="1:11" x14ac:dyDescent="0.25">
      <c r="A27" s="29" t="s">
        <v>179</v>
      </c>
      <c r="B27" s="28" t="s">
        <v>231</v>
      </c>
      <c r="C27" s="28">
        <v>72871</v>
      </c>
      <c r="D27" s="28">
        <v>514414</v>
      </c>
      <c r="E27" s="28" t="s">
        <v>181</v>
      </c>
      <c r="F27" s="28" t="s">
        <v>15</v>
      </c>
      <c r="G27" s="28" t="s">
        <v>232</v>
      </c>
      <c r="H27" s="29"/>
      <c r="I27" s="29">
        <v>15</v>
      </c>
      <c r="J27" s="28">
        <v>525</v>
      </c>
      <c r="K27" s="29"/>
    </row>
    <row r="28" spans="1:11" x14ac:dyDescent="0.25">
      <c r="A28" s="29" t="s">
        <v>179</v>
      </c>
      <c r="B28" s="28" t="s">
        <v>233</v>
      </c>
      <c r="C28" s="28">
        <v>61502</v>
      </c>
      <c r="D28" s="28">
        <v>495602</v>
      </c>
      <c r="E28" s="28" t="s">
        <v>181</v>
      </c>
      <c r="F28" s="28" t="s">
        <v>15</v>
      </c>
      <c r="G28" s="28" t="s">
        <v>234</v>
      </c>
      <c r="H28" s="29"/>
      <c r="I28" s="29">
        <v>15</v>
      </c>
      <c r="J28" s="28">
        <v>526</v>
      </c>
      <c r="K28" s="29"/>
    </row>
    <row r="29" spans="1:11" x14ac:dyDescent="0.25">
      <c r="A29" s="29" t="s">
        <v>179</v>
      </c>
      <c r="B29" s="28" t="s">
        <v>235</v>
      </c>
      <c r="C29" s="28">
        <v>75021</v>
      </c>
      <c r="D29" s="28">
        <v>347463</v>
      </c>
      <c r="E29" s="28" t="s">
        <v>181</v>
      </c>
      <c r="F29" s="28" t="s">
        <v>15</v>
      </c>
      <c r="G29" s="28" t="s">
        <v>236</v>
      </c>
      <c r="H29" s="29"/>
      <c r="I29" s="29">
        <v>15</v>
      </c>
      <c r="J29" s="28">
        <v>527</v>
      </c>
      <c r="K29" s="29"/>
    </row>
    <row r="30" spans="1:11" x14ac:dyDescent="0.25">
      <c r="A30" s="29" t="s">
        <v>179</v>
      </c>
      <c r="B30" s="28" t="s">
        <v>237</v>
      </c>
      <c r="C30" s="28">
        <v>26453</v>
      </c>
      <c r="D30" s="28">
        <v>456217</v>
      </c>
      <c r="E30" s="28" t="s">
        <v>181</v>
      </c>
      <c r="F30" s="28" t="s">
        <v>15</v>
      </c>
      <c r="G30" s="28" t="s">
        <v>238</v>
      </c>
      <c r="H30" s="29"/>
      <c r="I30" s="29">
        <v>15</v>
      </c>
      <c r="J30" s="28">
        <v>528</v>
      </c>
      <c r="K30" s="29"/>
    </row>
    <row r="31" spans="1:11" x14ac:dyDescent="0.25">
      <c r="A31" s="29" t="s">
        <v>179</v>
      </c>
      <c r="B31" s="28" t="s">
        <v>239</v>
      </c>
      <c r="C31" s="28">
        <v>80829</v>
      </c>
      <c r="D31" s="28">
        <v>438614</v>
      </c>
      <c r="E31" s="28" t="s">
        <v>181</v>
      </c>
      <c r="F31" s="28" t="s">
        <v>15</v>
      </c>
      <c r="G31" s="28" t="s">
        <v>240</v>
      </c>
      <c r="H31" s="29"/>
      <c r="I31" s="29">
        <v>15</v>
      </c>
      <c r="J31" s="28">
        <v>529</v>
      </c>
      <c r="K31" s="29"/>
    </row>
    <row r="32" spans="1:11" x14ac:dyDescent="0.25">
      <c r="A32" s="29" t="s">
        <v>179</v>
      </c>
      <c r="B32" s="28" t="s">
        <v>241</v>
      </c>
      <c r="C32" s="28">
        <v>92055</v>
      </c>
      <c r="D32" s="28">
        <v>475096</v>
      </c>
      <c r="E32" s="28" t="s">
        <v>181</v>
      </c>
      <c r="F32" s="28" t="s">
        <v>15</v>
      </c>
      <c r="G32" s="28" t="s">
        <v>242</v>
      </c>
      <c r="H32" s="29"/>
      <c r="I32" s="29">
        <v>15</v>
      </c>
      <c r="J32" s="28">
        <v>530</v>
      </c>
      <c r="K32" s="29"/>
    </row>
    <row r="33" spans="1:11" x14ac:dyDescent="0.25">
      <c r="A33" s="29" t="s">
        <v>179</v>
      </c>
      <c r="B33" s="28" t="s">
        <v>243</v>
      </c>
      <c r="C33" s="28">
        <v>93309</v>
      </c>
      <c r="D33" s="28">
        <v>452455</v>
      </c>
      <c r="E33" s="28" t="s">
        <v>181</v>
      </c>
      <c r="F33" s="28" t="s">
        <v>15</v>
      </c>
      <c r="G33" s="28" t="s">
        <v>244</v>
      </c>
      <c r="H33" s="29"/>
      <c r="I33" s="29">
        <v>15</v>
      </c>
      <c r="J33" s="28">
        <v>531</v>
      </c>
      <c r="K33" s="29"/>
    </row>
    <row r="34" spans="1:11" x14ac:dyDescent="0.25">
      <c r="A34" s="29" t="s">
        <v>179</v>
      </c>
      <c r="B34" s="28" t="s">
        <v>245</v>
      </c>
      <c r="C34" s="28">
        <v>61316</v>
      </c>
      <c r="D34" s="28">
        <v>429775</v>
      </c>
      <c r="E34" s="28" t="s">
        <v>181</v>
      </c>
      <c r="F34" s="28" t="s">
        <v>15</v>
      </c>
      <c r="G34" s="28" t="s">
        <v>246</v>
      </c>
      <c r="H34" s="29"/>
      <c r="I34" s="29">
        <v>15</v>
      </c>
      <c r="J34" s="28">
        <v>532</v>
      </c>
      <c r="K34" s="29"/>
    </row>
    <row r="35" spans="1:11" x14ac:dyDescent="0.25">
      <c r="A35" s="29" t="s">
        <v>179</v>
      </c>
      <c r="B35" s="28" t="s">
        <v>247</v>
      </c>
      <c r="C35" s="28">
        <v>41089</v>
      </c>
      <c r="D35" s="28">
        <v>309581</v>
      </c>
      <c r="E35" s="28" t="s">
        <v>181</v>
      </c>
      <c r="F35" s="28" t="s">
        <v>15</v>
      </c>
      <c r="G35" s="28" t="s">
        <v>248</v>
      </c>
      <c r="H35" s="29"/>
      <c r="I35" s="29">
        <v>15</v>
      </c>
      <c r="J35" s="28">
        <v>533</v>
      </c>
      <c r="K35" s="29"/>
    </row>
    <row r="36" spans="1:11" x14ac:dyDescent="0.25">
      <c r="A36" s="29" t="s">
        <v>179</v>
      </c>
      <c r="B36" s="28" t="s">
        <v>249</v>
      </c>
      <c r="C36" s="28">
        <v>128551</v>
      </c>
      <c r="D36" s="28">
        <v>502938</v>
      </c>
      <c r="E36" s="28" t="s">
        <v>181</v>
      </c>
      <c r="F36" s="28" t="s">
        <v>15</v>
      </c>
      <c r="G36" s="28" t="s">
        <v>250</v>
      </c>
      <c r="H36" s="29"/>
      <c r="I36" s="29">
        <v>15</v>
      </c>
      <c r="J36" s="28">
        <v>534</v>
      </c>
      <c r="K36" s="29"/>
    </row>
    <row r="37" spans="1:11" x14ac:dyDescent="0.25">
      <c r="A37" s="29" t="s">
        <v>179</v>
      </c>
      <c r="B37" s="28" t="s">
        <v>251</v>
      </c>
      <c r="C37" s="28">
        <v>30710</v>
      </c>
      <c r="D37" s="28">
        <v>456209</v>
      </c>
      <c r="E37" s="28" t="s">
        <v>181</v>
      </c>
      <c r="F37" s="28" t="s">
        <v>15</v>
      </c>
      <c r="G37" s="28" t="s">
        <v>252</v>
      </c>
      <c r="H37" s="29"/>
      <c r="I37" s="29">
        <v>15</v>
      </c>
      <c r="J37" s="28">
        <v>535</v>
      </c>
      <c r="K37" s="29"/>
    </row>
    <row r="38" spans="1:11" x14ac:dyDescent="0.25">
      <c r="A38" s="29" t="s">
        <v>179</v>
      </c>
      <c r="B38" s="28" t="s">
        <v>253</v>
      </c>
      <c r="C38" s="28">
        <v>36988</v>
      </c>
      <c r="D38" s="28">
        <v>548764</v>
      </c>
      <c r="E38" s="28" t="s">
        <v>181</v>
      </c>
      <c r="F38" s="28" t="s">
        <v>15</v>
      </c>
      <c r="G38" s="28" t="s">
        <v>254</v>
      </c>
      <c r="H38" s="29"/>
      <c r="I38" s="29">
        <v>15</v>
      </c>
      <c r="J38" s="28">
        <v>536</v>
      </c>
      <c r="K38" s="29"/>
    </row>
    <row r="39" spans="1:11" x14ac:dyDescent="0.25">
      <c r="A39" s="29" t="s">
        <v>179</v>
      </c>
      <c r="B39" s="28" t="s">
        <v>255</v>
      </c>
      <c r="C39" s="28">
        <v>105386</v>
      </c>
      <c r="D39" s="28">
        <v>431865</v>
      </c>
      <c r="E39" s="28" t="s">
        <v>181</v>
      </c>
      <c r="F39" s="28" t="s">
        <v>15</v>
      </c>
      <c r="G39" s="28" t="s">
        <v>256</v>
      </c>
      <c r="H39" s="29"/>
      <c r="I39" s="29">
        <v>15</v>
      </c>
      <c r="J39" s="28">
        <v>537</v>
      </c>
      <c r="K39" s="29"/>
    </row>
    <row r="40" spans="1:11" x14ac:dyDescent="0.25">
      <c r="A40" s="29" t="s">
        <v>179</v>
      </c>
      <c r="B40" s="28" t="s">
        <v>257</v>
      </c>
      <c r="C40" s="28">
        <v>66919</v>
      </c>
      <c r="D40" s="28">
        <v>484867</v>
      </c>
      <c r="E40" s="28" t="s">
        <v>181</v>
      </c>
      <c r="F40" s="28" t="s">
        <v>15</v>
      </c>
      <c r="G40" s="28" t="s">
        <v>258</v>
      </c>
      <c r="H40" s="29"/>
      <c r="I40" s="29">
        <v>15</v>
      </c>
      <c r="J40" s="28">
        <v>538</v>
      </c>
      <c r="K40" s="29"/>
    </row>
    <row r="41" spans="1:11" x14ac:dyDescent="0.25">
      <c r="A41" s="29" t="s">
        <v>179</v>
      </c>
      <c r="B41" s="28" t="s">
        <v>259</v>
      </c>
      <c r="C41" s="28">
        <v>125356</v>
      </c>
      <c r="D41" s="28">
        <v>438219</v>
      </c>
      <c r="E41" s="28" t="s">
        <v>181</v>
      </c>
      <c r="F41" s="28" t="s">
        <v>15</v>
      </c>
      <c r="G41" s="28" t="s">
        <v>260</v>
      </c>
      <c r="H41" s="29"/>
      <c r="I41" s="29">
        <v>15</v>
      </c>
      <c r="J41" s="28">
        <v>539</v>
      </c>
      <c r="K41" s="29"/>
    </row>
    <row r="42" spans="1:11" x14ac:dyDescent="0.25">
      <c r="A42" s="29" t="s">
        <v>179</v>
      </c>
      <c r="B42" s="28" t="s">
        <v>261</v>
      </c>
      <c r="C42" s="28">
        <v>52182</v>
      </c>
      <c r="D42" s="28">
        <v>526560</v>
      </c>
      <c r="E42" s="28" t="s">
        <v>181</v>
      </c>
      <c r="F42" s="28" t="s">
        <v>15</v>
      </c>
      <c r="G42" s="28" t="s">
        <v>262</v>
      </c>
      <c r="H42" s="29"/>
      <c r="I42" s="29">
        <v>15</v>
      </c>
      <c r="J42" s="28">
        <v>540</v>
      </c>
      <c r="K42" s="29"/>
    </row>
    <row r="43" spans="1:11" x14ac:dyDescent="0.25">
      <c r="A43" s="29" t="s">
        <v>179</v>
      </c>
      <c r="B43" s="28" t="s">
        <v>263</v>
      </c>
      <c r="C43" s="28">
        <v>22720</v>
      </c>
      <c r="D43" s="28">
        <v>464141</v>
      </c>
      <c r="E43" s="28" t="s">
        <v>181</v>
      </c>
      <c r="F43" s="28" t="s">
        <v>15</v>
      </c>
      <c r="G43" s="28" t="s">
        <v>264</v>
      </c>
      <c r="H43" s="29"/>
      <c r="I43" s="29">
        <v>15</v>
      </c>
      <c r="J43" s="28">
        <v>541</v>
      </c>
      <c r="K43" s="29"/>
    </row>
    <row r="44" spans="1:11" x14ac:dyDescent="0.25">
      <c r="A44" s="29" t="s">
        <v>179</v>
      </c>
      <c r="B44" s="28" t="s">
        <v>265</v>
      </c>
      <c r="C44" s="28">
        <v>99823</v>
      </c>
      <c r="D44" s="28">
        <v>447909</v>
      </c>
      <c r="E44" s="28" t="s">
        <v>181</v>
      </c>
      <c r="F44" s="28" t="s">
        <v>15</v>
      </c>
      <c r="G44" s="28" t="s">
        <v>266</v>
      </c>
      <c r="H44" s="29"/>
      <c r="I44" s="29">
        <v>15</v>
      </c>
      <c r="J44" s="28">
        <v>542</v>
      </c>
      <c r="K44" s="29"/>
    </row>
    <row r="45" spans="1:11" x14ac:dyDescent="0.25">
      <c r="A45" s="29" t="s">
        <v>179</v>
      </c>
      <c r="B45" s="28" t="s">
        <v>267</v>
      </c>
      <c r="C45" s="28">
        <v>76510</v>
      </c>
      <c r="D45" s="28">
        <v>394801</v>
      </c>
      <c r="E45" s="28" t="s">
        <v>181</v>
      </c>
      <c r="F45" s="28" t="s">
        <v>15</v>
      </c>
      <c r="G45" s="28" t="s">
        <v>268</v>
      </c>
      <c r="H45" s="29"/>
      <c r="I45" s="29">
        <v>15</v>
      </c>
      <c r="J45" s="28">
        <v>543</v>
      </c>
      <c r="K45" s="29"/>
    </row>
    <row r="46" spans="1:11" x14ac:dyDescent="0.25">
      <c r="A46" s="29" t="s">
        <v>179</v>
      </c>
      <c r="B46" s="28" t="s">
        <v>269</v>
      </c>
      <c r="C46" s="28">
        <v>78047</v>
      </c>
      <c r="D46" s="28">
        <v>418456</v>
      </c>
      <c r="E46" s="28" t="s">
        <v>181</v>
      </c>
      <c r="F46" s="28" t="s">
        <v>15</v>
      </c>
      <c r="G46" s="28" t="s">
        <v>270</v>
      </c>
      <c r="H46" s="29"/>
      <c r="I46" s="29">
        <v>15</v>
      </c>
      <c r="J46" s="28">
        <v>544</v>
      </c>
      <c r="K46" s="29"/>
    </row>
    <row r="47" spans="1:11" x14ac:dyDescent="0.25">
      <c r="A47" s="29" t="s">
        <v>179</v>
      </c>
      <c r="B47" s="28" t="s">
        <v>271</v>
      </c>
      <c r="C47" s="28">
        <v>75031</v>
      </c>
      <c r="D47" s="28">
        <v>486259</v>
      </c>
      <c r="E47" s="28" t="s">
        <v>181</v>
      </c>
      <c r="F47" s="28" t="s">
        <v>15</v>
      </c>
      <c r="G47" s="28" t="s">
        <v>272</v>
      </c>
      <c r="H47" s="29"/>
      <c r="I47" s="29">
        <v>15</v>
      </c>
      <c r="J47" s="28">
        <v>545</v>
      </c>
      <c r="K47" s="29"/>
    </row>
    <row r="48" spans="1:11" x14ac:dyDescent="0.25">
      <c r="A48" s="29" t="s">
        <v>179</v>
      </c>
      <c r="B48" s="28" t="s">
        <v>273</v>
      </c>
      <c r="C48" s="28">
        <v>106168</v>
      </c>
      <c r="D48" s="28">
        <v>564465</v>
      </c>
      <c r="E48" s="28" t="s">
        <v>181</v>
      </c>
      <c r="F48" s="28" t="s">
        <v>15</v>
      </c>
      <c r="G48" s="28" t="s">
        <v>274</v>
      </c>
      <c r="H48" s="29"/>
      <c r="I48" s="29">
        <v>15</v>
      </c>
      <c r="J48" s="28">
        <v>546</v>
      </c>
      <c r="K48" s="29"/>
    </row>
    <row r="49" spans="1:11" x14ac:dyDescent="0.25">
      <c r="A49" s="29" t="s">
        <v>179</v>
      </c>
      <c r="B49" s="28" t="s">
        <v>275</v>
      </c>
      <c r="C49" s="28">
        <v>94850</v>
      </c>
      <c r="D49" s="28">
        <v>403906</v>
      </c>
      <c r="E49" s="28" t="s">
        <v>181</v>
      </c>
      <c r="F49" s="28" t="s">
        <v>15</v>
      </c>
      <c r="G49" s="28" t="s">
        <v>276</v>
      </c>
      <c r="H49" s="29"/>
      <c r="I49" s="29">
        <v>15</v>
      </c>
      <c r="J49" s="28">
        <v>547</v>
      </c>
      <c r="K49" s="29"/>
    </row>
    <row r="50" spans="1:11" x14ac:dyDescent="0.25">
      <c r="A50" s="29" t="s">
        <v>179</v>
      </c>
      <c r="B50" s="28" t="s">
        <v>277</v>
      </c>
      <c r="C50" s="28">
        <v>177979</v>
      </c>
      <c r="D50" s="28">
        <v>535328</v>
      </c>
      <c r="E50" s="28" t="s">
        <v>181</v>
      </c>
      <c r="F50" s="28" t="s">
        <v>15</v>
      </c>
      <c r="G50" s="28" t="s">
        <v>278</v>
      </c>
      <c r="H50" s="29"/>
      <c r="I50" s="29">
        <v>15</v>
      </c>
      <c r="J50" s="28">
        <v>548</v>
      </c>
      <c r="K50" s="2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A751-F97F-49A5-A5F7-E185CC36E68C}">
  <dimension ref="A1:K50"/>
  <sheetViews>
    <sheetView workbookViewId="0">
      <selection activeCell="C2" sqref="C2"/>
    </sheetView>
  </sheetViews>
  <sheetFormatPr defaultRowHeight="15" x14ac:dyDescent="0.25"/>
  <cols>
    <col min="2" max="2" width="34.42578125" bestFit="1" customWidth="1"/>
  </cols>
  <sheetData>
    <row r="1" spans="1:11" x14ac:dyDescent="0.25">
      <c r="A1" s="30" t="s">
        <v>0</v>
      </c>
      <c r="B1" s="30" t="s">
        <v>1</v>
      </c>
      <c r="C1" s="30" t="s">
        <v>279</v>
      </c>
      <c r="D1" s="30" t="s">
        <v>178</v>
      </c>
      <c r="E1" s="30" t="s">
        <v>5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</row>
    <row r="2" spans="1:11" x14ac:dyDescent="0.25">
      <c r="A2" s="31" t="s">
        <v>280</v>
      </c>
      <c r="B2" s="31" t="s">
        <v>281</v>
      </c>
      <c r="C2" s="31">
        <v>526</v>
      </c>
      <c r="D2" s="31">
        <v>429034</v>
      </c>
      <c r="E2" s="31" t="s">
        <v>282</v>
      </c>
      <c r="F2" s="31" t="s">
        <v>15</v>
      </c>
      <c r="G2" s="31" t="s">
        <v>283</v>
      </c>
      <c r="H2" s="31"/>
      <c r="I2" s="31">
        <v>14</v>
      </c>
      <c r="J2" s="31">
        <v>449</v>
      </c>
      <c r="K2" s="31"/>
    </row>
    <row r="3" spans="1:11" x14ac:dyDescent="0.25">
      <c r="A3" s="29" t="s">
        <v>280</v>
      </c>
      <c r="B3" s="31" t="s">
        <v>284</v>
      </c>
      <c r="C3" s="31">
        <v>538</v>
      </c>
      <c r="D3" s="31">
        <v>515580</v>
      </c>
      <c r="E3" s="31" t="s">
        <v>282</v>
      </c>
      <c r="F3" s="31" t="s">
        <v>15</v>
      </c>
      <c r="G3" s="31" t="s">
        <v>285</v>
      </c>
      <c r="H3" s="29"/>
      <c r="I3" s="29">
        <v>14</v>
      </c>
      <c r="J3" s="31">
        <v>450</v>
      </c>
      <c r="K3" s="29"/>
    </row>
    <row r="4" spans="1:11" x14ac:dyDescent="0.25">
      <c r="A4" s="29" t="s">
        <v>280</v>
      </c>
      <c r="B4" s="31" t="s">
        <v>286</v>
      </c>
      <c r="C4" s="31">
        <v>796</v>
      </c>
      <c r="D4" s="31">
        <v>593504</v>
      </c>
      <c r="E4" s="31" t="s">
        <v>282</v>
      </c>
      <c r="F4" s="31" t="s">
        <v>15</v>
      </c>
      <c r="G4" s="31" t="s">
        <v>287</v>
      </c>
      <c r="H4" s="29"/>
      <c r="I4" s="29">
        <v>14</v>
      </c>
      <c r="J4" s="31">
        <v>451</v>
      </c>
      <c r="K4" s="29"/>
    </row>
    <row r="5" spans="1:11" x14ac:dyDescent="0.25">
      <c r="A5" s="29" t="s">
        <v>280</v>
      </c>
      <c r="B5" s="31" t="s">
        <v>288</v>
      </c>
      <c r="C5" s="31">
        <v>542</v>
      </c>
      <c r="D5" s="31">
        <v>506200</v>
      </c>
      <c r="E5" s="31" t="s">
        <v>282</v>
      </c>
      <c r="F5" s="31" t="s">
        <v>15</v>
      </c>
      <c r="G5" s="31" t="s">
        <v>289</v>
      </c>
      <c r="H5" s="29"/>
      <c r="I5" s="29">
        <v>14</v>
      </c>
      <c r="J5" s="31">
        <v>452</v>
      </c>
      <c r="K5" s="29"/>
    </row>
    <row r="6" spans="1:11" x14ac:dyDescent="0.25">
      <c r="A6" s="29" t="s">
        <v>280</v>
      </c>
      <c r="B6" s="31" t="s">
        <v>290</v>
      </c>
      <c r="C6" s="31">
        <v>473</v>
      </c>
      <c r="D6" s="31">
        <v>466170</v>
      </c>
      <c r="E6" s="31" t="s">
        <v>282</v>
      </c>
      <c r="F6" s="31" t="s">
        <v>15</v>
      </c>
      <c r="G6" s="31" t="s">
        <v>291</v>
      </c>
      <c r="H6" s="29"/>
      <c r="I6" s="29">
        <v>14</v>
      </c>
      <c r="J6" s="31">
        <v>453</v>
      </c>
      <c r="K6" s="29"/>
    </row>
    <row r="7" spans="1:11" x14ac:dyDescent="0.25">
      <c r="A7" s="29" t="s">
        <v>280</v>
      </c>
      <c r="B7" s="31" t="s">
        <v>292</v>
      </c>
      <c r="C7" s="31">
        <v>622</v>
      </c>
      <c r="D7" s="31">
        <v>456431</v>
      </c>
      <c r="E7" s="31" t="s">
        <v>282</v>
      </c>
      <c r="F7" s="31" t="s">
        <v>15</v>
      </c>
      <c r="G7" s="31" t="s">
        <v>293</v>
      </c>
      <c r="H7" s="29"/>
      <c r="I7" s="29">
        <v>14</v>
      </c>
      <c r="J7" s="31">
        <v>454</v>
      </c>
      <c r="K7" s="29"/>
    </row>
    <row r="8" spans="1:11" x14ac:dyDescent="0.25">
      <c r="A8" s="29" t="s">
        <v>280</v>
      </c>
      <c r="B8" s="31" t="s">
        <v>294</v>
      </c>
      <c r="C8" s="31">
        <v>401</v>
      </c>
      <c r="D8" s="31">
        <v>462044</v>
      </c>
      <c r="E8" s="31" t="s">
        <v>282</v>
      </c>
      <c r="F8" s="31" t="s">
        <v>15</v>
      </c>
      <c r="G8" s="31" t="s">
        <v>295</v>
      </c>
      <c r="H8" s="29"/>
      <c r="I8" s="29">
        <v>14</v>
      </c>
      <c r="J8" s="31">
        <v>455</v>
      </c>
      <c r="K8" s="29"/>
    </row>
    <row r="9" spans="1:11" x14ac:dyDescent="0.25">
      <c r="A9" s="29" t="s">
        <v>280</v>
      </c>
      <c r="B9" s="31" t="s">
        <v>296</v>
      </c>
      <c r="C9" s="31">
        <v>927</v>
      </c>
      <c r="D9" s="31">
        <v>567731</v>
      </c>
      <c r="E9" s="31" t="s">
        <v>282</v>
      </c>
      <c r="F9" s="31" t="s">
        <v>15</v>
      </c>
      <c r="G9" s="31" t="s">
        <v>297</v>
      </c>
      <c r="H9" s="29"/>
      <c r="I9" s="29">
        <v>14</v>
      </c>
      <c r="J9" s="31">
        <v>456</v>
      </c>
      <c r="K9" s="29"/>
    </row>
    <row r="10" spans="1:11" x14ac:dyDescent="0.25">
      <c r="A10" s="29" t="s">
        <v>280</v>
      </c>
      <c r="B10" s="31" t="s">
        <v>298</v>
      </c>
      <c r="C10" s="31">
        <v>1267</v>
      </c>
      <c r="D10" s="31">
        <v>526234</v>
      </c>
      <c r="E10" s="31" t="s">
        <v>282</v>
      </c>
      <c r="F10" s="31" t="s">
        <v>15</v>
      </c>
      <c r="G10" s="31" t="s">
        <v>299</v>
      </c>
      <c r="H10" s="29"/>
      <c r="I10" s="29">
        <v>14</v>
      </c>
      <c r="J10" s="31">
        <v>457</v>
      </c>
      <c r="K10" s="29"/>
    </row>
    <row r="11" spans="1:11" x14ac:dyDescent="0.25">
      <c r="A11" s="29" t="s">
        <v>280</v>
      </c>
      <c r="B11" s="31" t="s">
        <v>300</v>
      </c>
      <c r="C11" s="31">
        <v>731</v>
      </c>
      <c r="D11" s="31">
        <v>478675</v>
      </c>
      <c r="E11" s="31" t="s">
        <v>282</v>
      </c>
      <c r="F11" s="31" t="s">
        <v>15</v>
      </c>
      <c r="G11" s="31" t="s">
        <v>301</v>
      </c>
      <c r="H11" s="29"/>
      <c r="I11" s="29">
        <v>14</v>
      </c>
      <c r="J11" s="31">
        <v>458</v>
      </c>
      <c r="K11" s="29"/>
    </row>
    <row r="12" spans="1:11" x14ac:dyDescent="0.25">
      <c r="A12" s="29" t="s">
        <v>280</v>
      </c>
      <c r="B12" s="31" t="s">
        <v>302</v>
      </c>
      <c r="C12" s="31">
        <v>22537</v>
      </c>
      <c r="D12" s="31">
        <v>551299</v>
      </c>
      <c r="E12" s="31" t="s">
        <v>282</v>
      </c>
      <c r="F12" s="31" t="s">
        <v>15</v>
      </c>
      <c r="G12" s="31" t="s">
        <v>303</v>
      </c>
      <c r="H12" s="29"/>
      <c r="I12" s="29">
        <v>14</v>
      </c>
      <c r="J12" s="31">
        <v>459</v>
      </c>
      <c r="K12" s="29"/>
    </row>
    <row r="13" spans="1:11" x14ac:dyDescent="0.25">
      <c r="A13" s="29" t="s">
        <v>280</v>
      </c>
      <c r="B13" s="31" t="s">
        <v>304</v>
      </c>
      <c r="C13" s="31">
        <v>3143</v>
      </c>
      <c r="D13" s="31">
        <v>471219</v>
      </c>
      <c r="E13" s="31" t="s">
        <v>282</v>
      </c>
      <c r="F13" s="31" t="s">
        <v>15</v>
      </c>
      <c r="G13" s="31" t="s">
        <v>305</v>
      </c>
      <c r="H13" s="29"/>
      <c r="I13" s="29">
        <v>14</v>
      </c>
      <c r="J13" s="31">
        <v>460</v>
      </c>
      <c r="K13" s="29"/>
    </row>
    <row r="14" spans="1:11" x14ac:dyDescent="0.25">
      <c r="A14" s="29" t="s">
        <v>280</v>
      </c>
      <c r="B14" s="31" t="s">
        <v>306</v>
      </c>
      <c r="C14" s="31">
        <v>6340</v>
      </c>
      <c r="D14" s="31">
        <v>476367</v>
      </c>
      <c r="E14" s="31" t="s">
        <v>282</v>
      </c>
      <c r="F14" s="31" t="s">
        <v>15</v>
      </c>
      <c r="G14" s="31" t="s">
        <v>307</v>
      </c>
      <c r="H14" s="29"/>
      <c r="I14" s="29">
        <v>14</v>
      </c>
      <c r="J14" s="31">
        <v>461</v>
      </c>
      <c r="K14" s="29"/>
    </row>
    <row r="15" spans="1:11" x14ac:dyDescent="0.25">
      <c r="A15" s="29" t="s">
        <v>280</v>
      </c>
      <c r="B15" s="31" t="s">
        <v>308</v>
      </c>
      <c r="C15" s="31">
        <v>10185</v>
      </c>
      <c r="D15" s="31">
        <v>644758</v>
      </c>
      <c r="E15" s="31" t="s">
        <v>282</v>
      </c>
      <c r="F15" s="31" t="s">
        <v>15</v>
      </c>
      <c r="G15" s="31" t="s">
        <v>309</v>
      </c>
      <c r="H15" s="29"/>
      <c r="I15" s="29">
        <v>14</v>
      </c>
      <c r="J15" s="31">
        <v>462</v>
      </c>
      <c r="K15" s="29"/>
    </row>
    <row r="16" spans="1:11" x14ac:dyDescent="0.25">
      <c r="A16" s="29" t="s">
        <v>280</v>
      </c>
      <c r="B16" s="31" t="s">
        <v>310</v>
      </c>
      <c r="C16" s="31">
        <v>22746</v>
      </c>
      <c r="D16" s="31">
        <v>611356</v>
      </c>
      <c r="E16" s="31" t="s">
        <v>282</v>
      </c>
      <c r="F16" s="31" t="s">
        <v>15</v>
      </c>
      <c r="G16" s="31" t="s">
        <v>311</v>
      </c>
      <c r="H16" s="29"/>
      <c r="I16" s="29">
        <v>14</v>
      </c>
      <c r="J16" s="31">
        <v>463</v>
      </c>
      <c r="K16" s="29"/>
    </row>
    <row r="17" spans="1:11" x14ac:dyDescent="0.25">
      <c r="A17" s="29" t="s">
        <v>280</v>
      </c>
      <c r="B17" s="31" t="s">
        <v>312</v>
      </c>
      <c r="C17" s="31">
        <v>26018</v>
      </c>
      <c r="D17" s="31">
        <v>549267</v>
      </c>
      <c r="E17" s="31" t="s">
        <v>282</v>
      </c>
      <c r="F17" s="31" t="s">
        <v>15</v>
      </c>
      <c r="G17" s="31" t="s">
        <v>313</v>
      </c>
      <c r="H17" s="29"/>
      <c r="I17" s="29">
        <v>14</v>
      </c>
      <c r="J17" s="31">
        <v>464</v>
      </c>
      <c r="K17" s="29"/>
    </row>
    <row r="18" spans="1:11" x14ac:dyDescent="0.25">
      <c r="A18" s="29" t="s">
        <v>280</v>
      </c>
      <c r="B18" s="31" t="s">
        <v>314</v>
      </c>
      <c r="C18" s="31">
        <v>6514</v>
      </c>
      <c r="D18" s="31">
        <v>535958</v>
      </c>
      <c r="E18" s="31" t="s">
        <v>282</v>
      </c>
      <c r="F18" s="31" t="s">
        <v>15</v>
      </c>
      <c r="G18" s="31" t="s">
        <v>315</v>
      </c>
      <c r="H18" s="29"/>
      <c r="I18" s="29">
        <v>14</v>
      </c>
      <c r="J18" s="31">
        <v>465</v>
      </c>
      <c r="K18" s="29"/>
    </row>
    <row r="19" spans="1:11" x14ac:dyDescent="0.25">
      <c r="A19" s="29" t="s">
        <v>280</v>
      </c>
      <c r="B19" s="31" t="s">
        <v>316</v>
      </c>
      <c r="C19" s="31">
        <v>27681</v>
      </c>
      <c r="D19" s="31">
        <v>509657</v>
      </c>
      <c r="E19" s="31" t="s">
        <v>282</v>
      </c>
      <c r="F19" s="31" t="s">
        <v>15</v>
      </c>
      <c r="G19" s="31" t="s">
        <v>317</v>
      </c>
      <c r="H19" s="29"/>
      <c r="I19" s="29">
        <v>14</v>
      </c>
      <c r="J19" s="31">
        <v>466</v>
      </c>
      <c r="K19" s="29"/>
    </row>
    <row r="20" spans="1:11" x14ac:dyDescent="0.25">
      <c r="A20" s="29" t="s">
        <v>280</v>
      </c>
      <c r="B20" s="31" t="s">
        <v>318</v>
      </c>
      <c r="C20" s="31">
        <v>11868</v>
      </c>
      <c r="D20" s="31">
        <v>420798</v>
      </c>
      <c r="E20" s="31" t="s">
        <v>282</v>
      </c>
      <c r="F20" s="31" t="s">
        <v>15</v>
      </c>
      <c r="G20" s="31" t="s">
        <v>319</v>
      </c>
      <c r="H20" s="29"/>
      <c r="I20" s="29">
        <v>14</v>
      </c>
      <c r="J20" s="31">
        <v>467</v>
      </c>
      <c r="K20" s="29"/>
    </row>
    <row r="21" spans="1:11" x14ac:dyDescent="0.25">
      <c r="A21" s="29" t="s">
        <v>280</v>
      </c>
      <c r="B21" s="31" t="s">
        <v>320</v>
      </c>
      <c r="C21" s="31">
        <v>14210</v>
      </c>
      <c r="D21" s="31">
        <v>578641</v>
      </c>
      <c r="E21" s="31" t="s">
        <v>282</v>
      </c>
      <c r="F21" s="31" t="s">
        <v>15</v>
      </c>
      <c r="G21" s="31" t="s">
        <v>321</v>
      </c>
      <c r="H21" s="29"/>
      <c r="I21" s="29">
        <v>14</v>
      </c>
      <c r="J21" s="31">
        <v>468</v>
      </c>
      <c r="K21" s="29"/>
    </row>
    <row r="22" spans="1:11" x14ac:dyDescent="0.25">
      <c r="A22" s="29" t="s">
        <v>280</v>
      </c>
      <c r="B22" s="31" t="s">
        <v>322</v>
      </c>
      <c r="C22" s="31">
        <v>1109</v>
      </c>
      <c r="D22" s="31">
        <v>469617</v>
      </c>
      <c r="E22" s="31" t="s">
        <v>282</v>
      </c>
      <c r="F22" s="31" t="s">
        <v>15</v>
      </c>
      <c r="G22" s="31" t="s">
        <v>323</v>
      </c>
      <c r="H22" s="29"/>
      <c r="I22" s="29">
        <v>14</v>
      </c>
      <c r="J22" s="31">
        <v>469</v>
      </c>
      <c r="K22" s="29"/>
    </row>
    <row r="23" spans="1:11" x14ac:dyDescent="0.25">
      <c r="A23" s="29" t="s">
        <v>280</v>
      </c>
      <c r="B23" s="31" t="s">
        <v>324</v>
      </c>
      <c r="C23" s="31">
        <v>491</v>
      </c>
      <c r="D23" s="31">
        <v>402709</v>
      </c>
      <c r="E23" s="31" t="s">
        <v>282</v>
      </c>
      <c r="F23" s="31" t="s">
        <v>15</v>
      </c>
      <c r="G23" s="31" t="s">
        <v>325</v>
      </c>
      <c r="H23" s="29"/>
      <c r="I23" s="29">
        <v>14</v>
      </c>
      <c r="J23" s="31">
        <v>470</v>
      </c>
      <c r="K23" s="29"/>
    </row>
    <row r="24" spans="1:11" x14ac:dyDescent="0.25">
      <c r="A24" s="29" t="s">
        <v>280</v>
      </c>
      <c r="B24" s="31" t="s">
        <v>326</v>
      </c>
      <c r="C24" s="31">
        <v>647</v>
      </c>
      <c r="D24" s="31">
        <v>361612</v>
      </c>
      <c r="E24" s="31" t="s">
        <v>282</v>
      </c>
      <c r="F24" s="31" t="s">
        <v>15</v>
      </c>
      <c r="G24" s="31" t="s">
        <v>327</v>
      </c>
      <c r="H24" s="29"/>
      <c r="I24" s="29">
        <v>14</v>
      </c>
      <c r="J24" s="31">
        <v>471</v>
      </c>
      <c r="K24" s="29"/>
    </row>
    <row r="25" spans="1:11" x14ac:dyDescent="0.25">
      <c r="A25" s="29" t="s">
        <v>280</v>
      </c>
      <c r="B25" s="31" t="s">
        <v>328</v>
      </c>
      <c r="C25" s="31">
        <v>4237</v>
      </c>
      <c r="D25" s="31">
        <v>441526</v>
      </c>
      <c r="E25" s="31" t="s">
        <v>282</v>
      </c>
      <c r="F25" s="31" t="s">
        <v>15</v>
      </c>
      <c r="G25" s="31" t="s">
        <v>329</v>
      </c>
      <c r="H25" s="29"/>
      <c r="I25" s="29">
        <v>14</v>
      </c>
      <c r="J25" s="31">
        <v>472</v>
      </c>
      <c r="K25" s="29"/>
    </row>
    <row r="26" spans="1:11" x14ac:dyDescent="0.25">
      <c r="A26" s="29" t="s">
        <v>280</v>
      </c>
      <c r="B26" s="31" t="s">
        <v>330</v>
      </c>
      <c r="C26" s="31">
        <v>4232</v>
      </c>
      <c r="D26" s="31">
        <v>526028</v>
      </c>
      <c r="E26" s="31" t="s">
        <v>282</v>
      </c>
      <c r="F26" s="31" t="s">
        <v>15</v>
      </c>
      <c r="G26" s="31" t="s">
        <v>331</v>
      </c>
      <c r="H26" s="29"/>
      <c r="I26" s="29">
        <v>14</v>
      </c>
      <c r="J26" s="31">
        <v>473</v>
      </c>
      <c r="K26" s="29"/>
    </row>
    <row r="27" spans="1:11" x14ac:dyDescent="0.25">
      <c r="A27" s="29" t="s">
        <v>280</v>
      </c>
      <c r="B27" s="31" t="s">
        <v>332</v>
      </c>
      <c r="C27" s="31">
        <v>4466</v>
      </c>
      <c r="D27" s="31">
        <v>530786</v>
      </c>
      <c r="E27" s="31" t="s">
        <v>282</v>
      </c>
      <c r="F27" s="31" t="s">
        <v>15</v>
      </c>
      <c r="G27" s="31" t="s">
        <v>333</v>
      </c>
      <c r="H27" s="29"/>
      <c r="I27" s="29">
        <v>14</v>
      </c>
      <c r="J27" s="31">
        <v>474</v>
      </c>
      <c r="K27" s="29"/>
    </row>
    <row r="28" spans="1:11" x14ac:dyDescent="0.25">
      <c r="A28" s="29" t="s">
        <v>280</v>
      </c>
      <c r="B28" s="31" t="s">
        <v>334</v>
      </c>
      <c r="C28" s="31">
        <v>446</v>
      </c>
      <c r="D28" s="31">
        <v>525583</v>
      </c>
      <c r="E28" s="31" t="s">
        <v>282</v>
      </c>
      <c r="F28" s="31" t="s">
        <v>15</v>
      </c>
      <c r="G28" s="31" t="s">
        <v>335</v>
      </c>
      <c r="H28" s="29"/>
      <c r="I28" s="29">
        <v>14</v>
      </c>
      <c r="J28" s="31">
        <v>475</v>
      </c>
      <c r="K28" s="29"/>
    </row>
    <row r="29" spans="1:11" x14ac:dyDescent="0.25">
      <c r="A29" s="29" t="s">
        <v>280</v>
      </c>
      <c r="B29" s="31" t="s">
        <v>336</v>
      </c>
      <c r="C29" s="31">
        <v>4096</v>
      </c>
      <c r="D29" s="31">
        <v>392961</v>
      </c>
      <c r="E29" s="31" t="s">
        <v>282</v>
      </c>
      <c r="F29" s="31" t="s">
        <v>15</v>
      </c>
      <c r="G29" s="31" t="s">
        <v>337</v>
      </c>
      <c r="H29" s="29"/>
      <c r="I29" s="29">
        <v>14</v>
      </c>
      <c r="J29" s="31">
        <v>476</v>
      </c>
      <c r="K29" s="29"/>
    </row>
    <row r="30" spans="1:11" x14ac:dyDescent="0.25">
      <c r="A30" s="29" t="s">
        <v>280</v>
      </c>
      <c r="B30" s="31" t="s">
        <v>338</v>
      </c>
      <c r="C30" s="31">
        <v>948</v>
      </c>
      <c r="D30" s="31">
        <v>433109</v>
      </c>
      <c r="E30" s="31" t="s">
        <v>282</v>
      </c>
      <c r="F30" s="31" t="s">
        <v>15</v>
      </c>
      <c r="G30" s="31" t="s">
        <v>339</v>
      </c>
      <c r="H30" s="29"/>
      <c r="I30" s="29">
        <v>14</v>
      </c>
      <c r="J30" s="31">
        <v>477</v>
      </c>
      <c r="K30" s="29"/>
    </row>
    <row r="31" spans="1:11" x14ac:dyDescent="0.25">
      <c r="A31" s="29" t="s">
        <v>280</v>
      </c>
      <c r="B31" s="31" t="s">
        <v>340</v>
      </c>
      <c r="C31" s="31">
        <v>5354</v>
      </c>
      <c r="D31" s="31">
        <v>467423</v>
      </c>
      <c r="E31" s="31" t="s">
        <v>282</v>
      </c>
      <c r="F31" s="31" t="s">
        <v>15</v>
      </c>
      <c r="G31" s="31" t="s">
        <v>341</v>
      </c>
      <c r="H31" s="29"/>
      <c r="I31" s="29">
        <v>14</v>
      </c>
      <c r="J31" s="31">
        <v>478</v>
      </c>
      <c r="K31" s="29"/>
    </row>
    <row r="32" spans="1:11" x14ac:dyDescent="0.25">
      <c r="A32" s="29" t="s">
        <v>280</v>
      </c>
      <c r="B32" s="31" t="s">
        <v>342</v>
      </c>
      <c r="C32" s="31">
        <v>4502</v>
      </c>
      <c r="D32" s="31">
        <v>521735</v>
      </c>
      <c r="E32" s="31" t="s">
        <v>282</v>
      </c>
      <c r="F32" s="31" t="s">
        <v>15</v>
      </c>
      <c r="G32" s="31" t="s">
        <v>343</v>
      </c>
      <c r="H32" s="29"/>
      <c r="I32" s="29">
        <v>14</v>
      </c>
      <c r="J32" s="31">
        <v>479</v>
      </c>
      <c r="K32" s="29"/>
    </row>
    <row r="33" spans="1:11" x14ac:dyDescent="0.25">
      <c r="A33" s="29" t="s">
        <v>280</v>
      </c>
      <c r="B33" s="31" t="s">
        <v>344</v>
      </c>
      <c r="C33" s="31">
        <v>3936</v>
      </c>
      <c r="D33" s="31">
        <v>503967</v>
      </c>
      <c r="E33" s="31" t="s">
        <v>282</v>
      </c>
      <c r="F33" s="31" t="s">
        <v>15</v>
      </c>
      <c r="G33" s="31" t="s">
        <v>345</v>
      </c>
      <c r="H33" s="29"/>
      <c r="I33" s="29">
        <v>14</v>
      </c>
      <c r="J33" s="31">
        <v>480</v>
      </c>
      <c r="K33" s="29"/>
    </row>
    <row r="34" spans="1:11" x14ac:dyDescent="0.25">
      <c r="A34" s="29" t="s">
        <v>280</v>
      </c>
      <c r="B34" s="31" t="s">
        <v>346</v>
      </c>
      <c r="C34" s="31">
        <v>3936</v>
      </c>
      <c r="D34" s="31">
        <v>457167</v>
      </c>
      <c r="E34" s="31" t="s">
        <v>282</v>
      </c>
      <c r="F34" s="31" t="s">
        <v>15</v>
      </c>
      <c r="G34" s="31" t="s">
        <v>347</v>
      </c>
      <c r="H34" s="29"/>
      <c r="I34" s="29">
        <v>14</v>
      </c>
      <c r="J34" s="31">
        <v>481</v>
      </c>
      <c r="K34" s="29"/>
    </row>
    <row r="35" spans="1:11" x14ac:dyDescent="0.25">
      <c r="A35" s="29" t="s">
        <v>280</v>
      </c>
      <c r="B35" s="31" t="s">
        <v>348</v>
      </c>
      <c r="C35" s="31">
        <v>4447</v>
      </c>
      <c r="D35" s="31">
        <v>365561</v>
      </c>
      <c r="E35" s="31" t="s">
        <v>282</v>
      </c>
      <c r="F35" s="31" t="s">
        <v>15</v>
      </c>
      <c r="G35" s="31" t="s">
        <v>349</v>
      </c>
      <c r="H35" s="29"/>
      <c r="I35" s="29">
        <v>14</v>
      </c>
      <c r="J35" s="31">
        <v>482</v>
      </c>
      <c r="K35" s="29"/>
    </row>
    <row r="36" spans="1:11" x14ac:dyDescent="0.25">
      <c r="A36" s="29" t="s">
        <v>280</v>
      </c>
      <c r="B36" s="31" t="s">
        <v>350</v>
      </c>
      <c r="C36" s="31">
        <v>9405</v>
      </c>
      <c r="D36" s="31">
        <v>573192</v>
      </c>
      <c r="E36" s="31" t="s">
        <v>282</v>
      </c>
      <c r="F36" s="31" t="s">
        <v>15</v>
      </c>
      <c r="G36" s="31" t="s">
        <v>351</v>
      </c>
      <c r="H36" s="29"/>
      <c r="I36" s="29">
        <v>14</v>
      </c>
      <c r="J36" s="31">
        <v>483</v>
      </c>
      <c r="K36" s="29"/>
    </row>
    <row r="37" spans="1:11" x14ac:dyDescent="0.25">
      <c r="A37" s="29" t="s">
        <v>280</v>
      </c>
      <c r="B37" s="31" t="s">
        <v>352</v>
      </c>
      <c r="C37" s="31">
        <v>744</v>
      </c>
      <c r="D37" s="31">
        <v>470492</v>
      </c>
      <c r="E37" s="31" t="s">
        <v>282</v>
      </c>
      <c r="F37" s="31" t="s">
        <v>15</v>
      </c>
      <c r="G37" s="31" t="s">
        <v>353</v>
      </c>
      <c r="H37" s="29"/>
      <c r="I37" s="29">
        <v>14</v>
      </c>
      <c r="J37" s="31">
        <v>484</v>
      </c>
      <c r="K37" s="29"/>
    </row>
    <row r="38" spans="1:11" x14ac:dyDescent="0.25">
      <c r="A38" s="29" t="s">
        <v>280</v>
      </c>
      <c r="B38" s="31" t="s">
        <v>354</v>
      </c>
      <c r="C38" s="31">
        <v>752</v>
      </c>
      <c r="D38" s="31">
        <v>564348</v>
      </c>
      <c r="E38" s="31" t="s">
        <v>282</v>
      </c>
      <c r="F38" s="31" t="s">
        <v>15</v>
      </c>
      <c r="G38" s="31" t="s">
        <v>355</v>
      </c>
      <c r="H38" s="29"/>
      <c r="I38" s="29">
        <v>14</v>
      </c>
      <c r="J38" s="31">
        <v>485</v>
      </c>
      <c r="K38" s="29"/>
    </row>
    <row r="39" spans="1:11" x14ac:dyDescent="0.25">
      <c r="A39" s="29" t="s">
        <v>280</v>
      </c>
      <c r="B39" s="31" t="s">
        <v>356</v>
      </c>
      <c r="C39" s="31">
        <v>3847</v>
      </c>
      <c r="D39" s="31">
        <v>435797</v>
      </c>
      <c r="E39" s="31" t="s">
        <v>282</v>
      </c>
      <c r="F39" s="31" t="s">
        <v>15</v>
      </c>
      <c r="G39" s="31" t="s">
        <v>357</v>
      </c>
      <c r="H39" s="29"/>
      <c r="I39" s="29">
        <v>14</v>
      </c>
      <c r="J39" s="31">
        <v>486</v>
      </c>
      <c r="K39" s="29"/>
    </row>
    <row r="40" spans="1:11" x14ac:dyDescent="0.25">
      <c r="A40" s="29" t="s">
        <v>280</v>
      </c>
      <c r="B40" s="31" t="s">
        <v>358</v>
      </c>
      <c r="C40" s="31">
        <v>2813</v>
      </c>
      <c r="D40" s="31">
        <v>512178</v>
      </c>
      <c r="E40" s="31" t="s">
        <v>282</v>
      </c>
      <c r="F40" s="31" t="s">
        <v>15</v>
      </c>
      <c r="G40" s="31" t="s">
        <v>359</v>
      </c>
      <c r="H40" s="29"/>
      <c r="I40" s="29">
        <v>14</v>
      </c>
      <c r="J40" s="31">
        <v>487</v>
      </c>
      <c r="K40" s="29"/>
    </row>
    <row r="41" spans="1:11" x14ac:dyDescent="0.25">
      <c r="A41" s="29" t="s">
        <v>280</v>
      </c>
      <c r="B41" s="31" t="s">
        <v>360</v>
      </c>
      <c r="C41" s="31">
        <v>14711</v>
      </c>
      <c r="D41" s="31">
        <v>487188</v>
      </c>
      <c r="E41" s="31" t="s">
        <v>282</v>
      </c>
      <c r="F41" s="31" t="s">
        <v>15</v>
      </c>
      <c r="G41" s="31" t="s">
        <v>361</v>
      </c>
      <c r="H41" s="29"/>
      <c r="I41" s="29">
        <v>14</v>
      </c>
      <c r="J41" s="31">
        <v>488</v>
      </c>
      <c r="K41" s="29"/>
    </row>
    <row r="42" spans="1:11" x14ac:dyDescent="0.25">
      <c r="A42" s="29" t="s">
        <v>280</v>
      </c>
      <c r="B42" s="31" t="s">
        <v>362</v>
      </c>
      <c r="C42" s="31">
        <v>2680</v>
      </c>
      <c r="D42" s="31">
        <v>585914</v>
      </c>
      <c r="E42" s="31" t="s">
        <v>282</v>
      </c>
      <c r="F42" s="31" t="s">
        <v>15</v>
      </c>
      <c r="G42" s="31" t="s">
        <v>363</v>
      </c>
      <c r="H42" s="29"/>
      <c r="I42" s="29">
        <v>14</v>
      </c>
      <c r="J42" s="31">
        <v>489</v>
      </c>
      <c r="K42" s="29"/>
    </row>
    <row r="43" spans="1:11" x14ac:dyDescent="0.25">
      <c r="A43" s="29" t="s">
        <v>280</v>
      </c>
      <c r="B43" s="31" t="s">
        <v>364</v>
      </c>
      <c r="C43" s="31">
        <v>819</v>
      </c>
      <c r="D43" s="31">
        <v>474805</v>
      </c>
      <c r="E43" s="31" t="s">
        <v>282</v>
      </c>
      <c r="F43" s="31" t="s">
        <v>15</v>
      </c>
      <c r="G43" s="31" t="s">
        <v>365</v>
      </c>
      <c r="H43" s="29"/>
      <c r="I43" s="29">
        <v>14</v>
      </c>
      <c r="J43" s="31">
        <v>490</v>
      </c>
      <c r="K43" s="29"/>
    </row>
    <row r="44" spans="1:11" x14ac:dyDescent="0.25">
      <c r="A44" s="29" t="s">
        <v>280</v>
      </c>
      <c r="B44" s="31" t="s">
        <v>366</v>
      </c>
      <c r="C44" s="31">
        <v>12056</v>
      </c>
      <c r="D44" s="31">
        <v>447074</v>
      </c>
      <c r="E44" s="31" t="s">
        <v>282</v>
      </c>
      <c r="F44" s="31" t="s">
        <v>15</v>
      </c>
      <c r="G44" s="31" t="s">
        <v>367</v>
      </c>
      <c r="H44" s="29"/>
      <c r="I44" s="29">
        <v>14</v>
      </c>
      <c r="J44" s="31">
        <v>491</v>
      </c>
      <c r="K44" s="29"/>
    </row>
    <row r="45" spans="1:11" x14ac:dyDescent="0.25">
      <c r="A45" s="29" t="s">
        <v>280</v>
      </c>
      <c r="B45" s="31" t="s">
        <v>368</v>
      </c>
      <c r="C45" s="31">
        <v>2930</v>
      </c>
      <c r="D45" s="31">
        <v>464391</v>
      </c>
      <c r="E45" s="31" t="s">
        <v>282</v>
      </c>
      <c r="F45" s="31" t="s">
        <v>15</v>
      </c>
      <c r="G45" s="31" t="s">
        <v>369</v>
      </c>
      <c r="H45" s="29"/>
      <c r="I45" s="29">
        <v>14</v>
      </c>
      <c r="J45" s="31">
        <v>492</v>
      </c>
      <c r="K45" s="29"/>
    </row>
    <row r="46" spans="1:11" x14ac:dyDescent="0.25">
      <c r="A46" s="29" t="s">
        <v>280</v>
      </c>
      <c r="B46" s="31" t="s">
        <v>370</v>
      </c>
      <c r="C46" s="31">
        <v>4329</v>
      </c>
      <c r="D46" s="31">
        <v>459237</v>
      </c>
      <c r="E46" s="31" t="s">
        <v>282</v>
      </c>
      <c r="F46" s="31" t="s">
        <v>15</v>
      </c>
      <c r="G46" s="31" t="s">
        <v>371</v>
      </c>
      <c r="H46" s="29"/>
      <c r="I46" s="29">
        <v>14</v>
      </c>
      <c r="J46" s="31">
        <v>493</v>
      </c>
      <c r="K46" s="29"/>
    </row>
    <row r="47" spans="1:11" x14ac:dyDescent="0.25">
      <c r="A47" s="29" t="s">
        <v>280</v>
      </c>
      <c r="B47" s="31" t="s">
        <v>372</v>
      </c>
      <c r="C47" s="31">
        <v>3489</v>
      </c>
      <c r="D47" s="31">
        <v>528192</v>
      </c>
      <c r="E47" s="31" t="s">
        <v>282</v>
      </c>
      <c r="F47" s="31" t="s">
        <v>15</v>
      </c>
      <c r="G47" s="31" t="s">
        <v>373</v>
      </c>
      <c r="H47" s="29"/>
      <c r="I47" s="29">
        <v>14</v>
      </c>
      <c r="J47" s="31">
        <v>494</v>
      </c>
      <c r="K47" s="29"/>
    </row>
    <row r="48" spans="1:11" x14ac:dyDescent="0.25">
      <c r="A48" s="29" t="s">
        <v>280</v>
      </c>
      <c r="B48" s="31" t="s">
        <v>374</v>
      </c>
      <c r="C48" s="31">
        <v>9187</v>
      </c>
      <c r="D48" s="31">
        <v>628303</v>
      </c>
      <c r="E48" s="31" t="s">
        <v>282</v>
      </c>
      <c r="F48" s="31" t="s">
        <v>15</v>
      </c>
      <c r="G48" s="31" t="s">
        <v>375</v>
      </c>
      <c r="H48" s="29"/>
      <c r="I48" s="29">
        <v>14</v>
      </c>
      <c r="J48" s="31">
        <v>495</v>
      </c>
      <c r="K48" s="29"/>
    </row>
    <row r="49" spans="1:11" x14ac:dyDescent="0.25">
      <c r="A49" s="29" t="s">
        <v>280</v>
      </c>
      <c r="B49" s="31" t="s">
        <v>376</v>
      </c>
      <c r="C49" s="31">
        <v>16366</v>
      </c>
      <c r="D49" s="31">
        <v>477290</v>
      </c>
      <c r="E49" s="31" t="s">
        <v>282</v>
      </c>
      <c r="F49" s="31" t="s">
        <v>15</v>
      </c>
      <c r="G49" s="31" t="s">
        <v>377</v>
      </c>
      <c r="H49" s="29"/>
      <c r="I49" s="29">
        <v>14</v>
      </c>
      <c r="J49" s="31">
        <v>496</v>
      </c>
      <c r="K49" s="29"/>
    </row>
    <row r="50" spans="1:11" x14ac:dyDescent="0.25">
      <c r="A50" s="29" t="s">
        <v>280</v>
      </c>
      <c r="B50" s="31" t="s">
        <v>378</v>
      </c>
      <c r="C50" s="31">
        <v>21934</v>
      </c>
      <c r="D50" s="31">
        <v>594942</v>
      </c>
      <c r="E50" s="31" t="s">
        <v>282</v>
      </c>
      <c r="F50" s="31" t="s">
        <v>15</v>
      </c>
      <c r="G50" s="31" t="s">
        <v>379</v>
      </c>
      <c r="H50" s="29"/>
      <c r="I50" s="29">
        <v>14</v>
      </c>
      <c r="J50" s="31">
        <v>497</v>
      </c>
      <c r="K50" s="2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9FFA-2EB6-41EB-A24B-F22E49B60030}">
  <dimension ref="A1:K50"/>
  <sheetViews>
    <sheetView topLeftCell="A16" workbookViewId="0">
      <selection activeCell="C41" sqref="C41:D50"/>
    </sheetView>
  </sheetViews>
  <sheetFormatPr defaultRowHeight="15" x14ac:dyDescent="0.25"/>
  <cols>
    <col min="1" max="1" width="10.28515625" bestFit="1" customWidth="1"/>
    <col min="2" max="2" width="37" bestFit="1" customWidth="1"/>
    <col min="3" max="3" width="12.5703125" bestFit="1" customWidth="1"/>
    <col min="4" max="4" width="14.140625" bestFit="1" customWidth="1"/>
    <col min="5" max="5" width="31.7109375" bestFit="1" customWidth="1"/>
    <col min="6" max="6" width="13.140625" bestFit="1" customWidth="1"/>
    <col min="7" max="7" width="69.5703125" bestFit="1" customWidth="1"/>
    <col min="8" max="8" width="7.140625" bestFit="1" customWidth="1"/>
    <col min="9" max="9" width="11.5703125" bestFit="1" customWidth="1"/>
    <col min="10" max="10" width="15.28515625" bestFit="1" customWidth="1"/>
    <col min="11" max="11" width="20.7109375" bestFit="1" customWidth="1"/>
  </cols>
  <sheetData>
    <row r="1" spans="1:11" x14ac:dyDescent="0.25">
      <c r="A1" s="30" t="s">
        <v>0</v>
      </c>
      <c r="B1" s="30" t="s">
        <v>1</v>
      </c>
      <c r="C1" s="30" t="s">
        <v>489</v>
      </c>
      <c r="D1" s="30" t="s">
        <v>178</v>
      </c>
      <c r="E1" s="30" t="s">
        <v>5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</row>
    <row r="2" spans="1:11" x14ac:dyDescent="0.25">
      <c r="A2" s="31" t="s">
        <v>490</v>
      </c>
      <c r="B2" s="31" t="s">
        <v>491</v>
      </c>
      <c r="C2" s="31">
        <v>4548</v>
      </c>
      <c r="D2" s="31">
        <v>514447</v>
      </c>
      <c r="E2" s="31" t="s">
        <v>492</v>
      </c>
      <c r="F2" s="31" t="s">
        <v>15</v>
      </c>
      <c r="G2" s="31" t="s">
        <v>493</v>
      </c>
      <c r="H2" s="31"/>
      <c r="I2" s="31">
        <v>17</v>
      </c>
      <c r="J2" s="31">
        <v>602</v>
      </c>
      <c r="K2" s="31"/>
    </row>
    <row r="3" spans="1:11" x14ac:dyDescent="0.25">
      <c r="A3" s="29" t="s">
        <v>490</v>
      </c>
      <c r="B3" s="31" t="s">
        <v>494</v>
      </c>
      <c r="C3" s="31">
        <v>5268</v>
      </c>
      <c r="D3" s="31">
        <v>648493</v>
      </c>
      <c r="E3" s="31" t="s">
        <v>492</v>
      </c>
      <c r="F3" s="31" t="s">
        <v>15</v>
      </c>
      <c r="G3" s="31" t="s">
        <v>495</v>
      </c>
      <c r="H3" s="29"/>
      <c r="I3" s="29">
        <v>17</v>
      </c>
      <c r="J3" s="31">
        <v>603</v>
      </c>
      <c r="K3" s="29"/>
    </row>
    <row r="4" spans="1:11" x14ac:dyDescent="0.25">
      <c r="A4" s="29" t="s">
        <v>490</v>
      </c>
      <c r="B4" s="31" t="s">
        <v>496</v>
      </c>
      <c r="C4" s="31">
        <v>6663</v>
      </c>
      <c r="D4" s="31">
        <v>749428</v>
      </c>
      <c r="E4" s="31" t="s">
        <v>492</v>
      </c>
      <c r="F4" s="31" t="s">
        <v>15</v>
      </c>
      <c r="G4" s="31" t="s">
        <v>497</v>
      </c>
      <c r="H4" s="29"/>
      <c r="I4" s="29">
        <v>17</v>
      </c>
      <c r="J4" s="31">
        <v>604</v>
      </c>
      <c r="K4" s="29"/>
    </row>
    <row r="5" spans="1:11" x14ac:dyDescent="0.25">
      <c r="A5" s="29" t="s">
        <v>490</v>
      </c>
      <c r="B5" s="31" t="s">
        <v>498</v>
      </c>
      <c r="C5" s="31">
        <v>8985</v>
      </c>
      <c r="D5" s="31">
        <v>619352</v>
      </c>
      <c r="E5" s="31" t="s">
        <v>492</v>
      </c>
      <c r="F5" s="31" t="s">
        <v>15</v>
      </c>
      <c r="G5" s="31" t="s">
        <v>499</v>
      </c>
      <c r="H5" s="29"/>
      <c r="I5" s="29">
        <v>17</v>
      </c>
      <c r="J5" s="31">
        <v>605</v>
      </c>
      <c r="K5" s="29"/>
    </row>
    <row r="6" spans="1:11" x14ac:dyDescent="0.25">
      <c r="A6" s="29" t="s">
        <v>490</v>
      </c>
      <c r="B6" s="31" t="s">
        <v>500</v>
      </c>
      <c r="C6" s="31">
        <v>4280</v>
      </c>
      <c r="D6" s="31">
        <v>556011</v>
      </c>
      <c r="E6" s="31" t="s">
        <v>492</v>
      </c>
      <c r="F6" s="31" t="s">
        <v>15</v>
      </c>
      <c r="G6" s="31" t="s">
        <v>501</v>
      </c>
      <c r="H6" s="29"/>
      <c r="I6" s="29">
        <v>17</v>
      </c>
      <c r="J6" s="31">
        <v>606</v>
      </c>
      <c r="K6" s="29"/>
    </row>
    <row r="7" spans="1:11" x14ac:dyDescent="0.25">
      <c r="A7" s="29" t="s">
        <v>490</v>
      </c>
      <c r="B7" s="31" t="s">
        <v>502</v>
      </c>
      <c r="C7" s="31">
        <v>4414</v>
      </c>
      <c r="D7" s="31">
        <v>553543</v>
      </c>
      <c r="E7" s="31" t="s">
        <v>492</v>
      </c>
      <c r="F7" s="31" t="s">
        <v>15</v>
      </c>
      <c r="G7" s="31" t="s">
        <v>503</v>
      </c>
      <c r="H7" s="29"/>
      <c r="I7" s="29">
        <v>17</v>
      </c>
      <c r="J7" s="31">
        <v>607</v>
      </c>
      <c r="K7" s="29"/>
    </row>
    <row r="8" spans="1:11" x14ac:dyDescent="0.25">
      <c r="A8" s="29" t="s">
        <v>490</v>
      </c>
      <c r="B8" s="31" t="s">
        <v>504</v>
      </c>
      <c r="C8" s="31">
        <v>3766</v>
      </c>
      <c r="D8" s="31">
        <v>515616</v>
      </c>
      <c r="E8" s="31" t="s">
        <v>492</v>
      </c>
      <c r="F8" s="31" t="s">
        <v>15</v>
      </c>
      <c r="G8" s="31" t="s">
        <v>505</v>
      </c>
      <c r="H8" s="29"/>
      <c r="I8" s="29">
        <v>17</v>
      </c>
      <c r="J8" s="31">
        <v>608</v>
      </c>
      <c r="K8" s="29"/>
    </row>
    <row r="9" spans="1:11" x14ac:dyDescent="0.25">
      <c r="A9" s="29" t="s">
        <v>490</v>
      </c>
      <c r="B9" s="31" t="s">
        <v>506</v>
      </c>
      <c r="C9" s="31">
        <v>7068</v>
      </c>
      <c r="D9" s="31">
        <v>648512</v>
      </c>
      <c r="E9" s="31" t="s">
        <v>492</v>
      </c>
      <c r="F9" s="31" t="s">
        <v>15</v>
      </c>
      <c r="G9" s="31" t="s">
        <v>507</v>
      </c>
      <c r="H9" s="29"/>
      <c r="I9" s="29">
        <v>17</v>
      </c>
      <c r="J9" s="31">
        <v>609</v>
      </c>
      <c r="K9" s="29"/>
    </row>
    <row r="10" spans="1:11" x14ac:dyDescent="0.25">
      <c r="A10" s="29" t="s">
        <v>490</v>
      </c>
      <c r="B10" s="31" t="s">
        <v>508</v>
      </c>
      <c r="C10" s="31">
        <v>8010</v>
      </c>
      <c r="D10" s="31">
        <v>635947</v>
      </c>
      <c r="E10" s="31" t="s">
        <v>492</v>
      </c>
      <c r="F10" s="31" t="s">
        <v>15</v>
      </c>
      <c r="G10" s="31" t="s">
        <v>509</v>
      </c>
      <c r="H10" s="29"/>
      <c r="I10" s="29">
        <v>17</v>
      </c>
      <c r="J10" s="31">
        <v>610</v>
      </c>
      <c r="K10" s="29"/>
    </row>
    <row r="11" spans="1:11" x14ac:dyDescent="0.25">
      <c r="A11" s="29" t="s">
        <v>490</v>
      </c>
      <c r="B11" s="31" t="s">
        <v>510</v>
      </c>
      <c r="C11" s="31">
        <v>8645</v>
      </c>
      <c r="D11" s="31">
        <v>580018</v>
      </c>
      <c r="E11" s="31" t="s">
        <v>492</v>
      </c>
      <c r="F11" s="31" t="s">
        <v>15</v>
      </c>
      <c r="G11" s="31" t="s">
        <v>511</v>
      </c>
      <c r="H11" s="29"/>
      <c r="I11" s="29">
        <v>17</v>
      </c>
      <c r="J11" s="31">
        <v>611</v>
      </c>
      <c r="K11" s="29"/>
    </row>
    <row r="12" spans="1:11" x14ac:dyDescent="0.25">
      <c r="A12" s="29" t="s">
        <v>490</v>
      </c>
      <c r="B12" s="31" t="s">
        <v>512</v>
      </c>
      <c r="C12" s="31">
        <v>44869</v>
      </c>
      <c r="D12" s="31">
        <v>621393</v>
      </c>
      <c r="E12" s="31" t="s">
        <v>492</v>
      </c>
      <c r="F12" s="31" t="s">
        <v>15</v>
      </c>
      <c r="G12" s="31" t="s">
        <v>513</v>
      </c>
      <c r="H12" s="29"/>
      <c r="I12" s="29">
        <v>17</v>
      </c>
      <c r="J12" s="31">
        <v>612</v>
      </c>
      <c r="K12" s="29"/>
    </row>
    <row r="13" spans="1:11" x14ac:dyDescent="0.25">
      <c r="A13" s="29" t="s">
        <v>490</v>
      </c>
      <c r="B13" s="31" t="s">
        <v>514</v>
      </c>
      <c r="C13" s="31">
        <v>19186</v>
      </c>
      <c r="D13" s="31">
        <v>582708</v>
      </c>
      <c r="E13" s="31" t="s">
        <v>492</v>
      </c>
      <c r="F13" s="31" t="s">
        <v>15</v>
      </c>
      <c r="G13" s="31" t="s">
        <v>515</v>
      </c>
      <c r="H13" s="29"/>
      <c r="I13" s="29">
        <v>17</v>
      </c>
      <c r="J13" s="31">
        <v>613</v>
      </c>
      <c r="K13" s="29"/>
    </row>
    <row r="14" spans="1:11" x14ac:dyDescent="0.25">
      <c r="A14" s="29" t="s">
        <v>490</v>
      </c>
      <c r="B14" s="31" t="s">
        <v>516</v>
      </c>
      <c r="C14" s="31">
        <v>34101</v>
      </c>
      <c r="D14" s="31">
        <v>574787</v>
      </c>
      <c r="E14" s="31" t="s">
        <v>492</v>
      </c>
      <c r="F14" s="31" t="s">
        <v>15</v>
      </c>
      <c r="G14" s="31" t="s">
        <v>517</v>
      </c>
      <c r="H14" s="29"/>
      <c r="I14" s="29">
        <v>17</v>
      </c>
      <c r="J14" s="31">
        <v>614</v>
      </c>
      <c r="K14" s="29"/>
    </row>
    <row r="15" spans="1:11" x14ac:dyDescent="0.25">
      <c r="A15" s="29" t="s">
        <v>490</v>
      </c>
      <c r="B15" s="31" t="s">
        <v>518</v>
      </c>
      <c r="C15" s="31">
        <v>71783</v>
      </c>
      <c r="D15" s="31">
        <v>678624</v>
      </c>
      <c r="E15" s="31" t="s">
        <v>492</v>
      </c>
      <c r="F15" s="31" t="s">
        <v>15</v>
      </c>
      <c r="G15" s="31" t="s">
        <v>519</v>
      </c>
      <c r="H15" s="29"/>
      <c r="I15" s="29">
        <v>17</v>
      </c>
      <c r="J15" s="31">
        <v>615</v>
      </c>
      <c r="K15" s="29"/>
    </row>
    <row r="16" spans="1:11" x14ac:dyDescent="0.25">
      <c r="A16" s="29" t="s">
        <v>490</v>
      </c>
      <c r="B16" s="31" t="s">
        <v>520</v>
      </c>
      <c r="C16" s="31">
        <v>36026</v>
      </c>
      <c r="D16" s="31">
        <v>747029</v>
      </c>
      <c r="E16" s="31" t="s">
        <v>492</v>
      </c>
      <c r="F16" s="31" t="s">
        <v>15</v>
      </c>
      <c r="G16" s="31" t="s">
        <v>521</v>
      </c>
      <c r="H16" s="29"/>
      <c r="I16" s="29">
        <v>17</v>
      </c>
      <c r="J16" s="31">
        <v>616</v>
      </c>
      <c r="K16" s="29"/>
    </row>
    <row r="17" spans="1:11" x14ac:dyDescent="0.25">
      <c r="A17" s="29" t="s">
        <v>490</v>
      </c>
      <c r="B17" s="31" t="s">
        <v>522</v>
      </c>
      <c r="C17" s="31">
        <v>44238</v>
      </c>
      <c r="D17" s="31">
        <v>612977</v>
      </c>
      <c r="E17" s="31" t="s">
        <v>492</v>
      </c>
      <c r="F17" s="31" t="s">
        <v>15</v>
      </c>
      <c r="G17" s="31" t="s">
        <v>523</v>
      </c>
      <c r="H17" s="29"/>
      <c r="I17" s="29">
        <v>17</v>
      </c>
      <c r="J17" s="31">
        <v>617</v>
      </c>
      <c r="K17" s="29"/>
    </row>
    <row r="18" spans="1:11" x14ac:dyDescent="0.25">
      <c r="A18" s="29" t="s">
        <v>490</v>
      </c>
      <c r="B18" s="31" t="s">
        <v>524</v>
      </c>
      <c r="C18" s="31">
        <v>43110</v>
      </c>
      <c r="D18" s="31">
        <v>625464</v>
      </c>
      <c r="E18" s="31" t="s">
        <v>492</v>
      </c>
      <c r="F18" s="31" t="s">
        <v>15</v>
      </c>
      <c r="G18" s="31" t="s">
        <v>525</v>
      </c>
      <c r="H18" s="29"/>
      <c r="I18" s="29">
        <v>17</v>
      </c>
      <c r="J18" s="31">
        <v>618</v>
      </c>
      <c r="K18" s="29"/>
    </row>
    <row r="19" spans="1:11" x14ac:dyDescent="0.25">
      <c r="A19" s="29" t="s">
        <v>490</v>
      </c>
      <c r="B19" s="31" t="s">
        <v>526</v>
      </c>
      <c r="C19" s="31">
        <v>15980</v>
      </c>
      <c r="D19" s="31">
        <v>563728</v>
      </c>
      <c r="E19" s="31" t="s">
        <v>492</v>
      </c>
      <c r="F19" s="31" t="s">
        <v>15</v>
      </c>
      <c r="G19" s="31" t="s">
        <v>527</v>
      </c>
      <c r="H19" s="29"/>
      <c r="I19" s="29">
        <v>17</v>
      </c>
      <c r="J19" s="31">
        <v>619</v>
      </c>
      <c r="K19" s="29"/>
    </row>
    <row r="20" spans="1:11" x14ac:dyDescent="0.25">
      <c r="A20" s="29" t="s">
        <v>490</v>
      </c>
      <c r="B20" s="31" t="s">
        <v>528</v>
      </c>
      <c r="C20" s="31">
        <v>42276</v>
      </c>
      <c r="D20" s="31">
        <v>492892</v>
      </c>
      <c r="E20" s="31" t="s">
        <v>492</v>
      </c>
      <c r="F20" s="31" t="s">
        <v>15</v>
      </c>
      <c r="G20" s="31" t="s">
        <v>529</v>
      </c>
      <c r="H20" s="29"/>
      <c r="I20" s="29">
        <v>17</v>
      </c>
      <c r="J20" s="31">
        <v>620</v>
      </c>
      <c r="K20" s="29"/>
    </row>
    <row r="21" spans="1:11" x14ac:dyDescent="0.25">
      <c r="A21" s="29" t="s">
        <v>490</v>
      </c>
      <c r="B21" s="31" t="s">
        <v>530</v>
      </c>
      <c r="C21" s="31">
        <v>34208</v>
      </c>
      <c r="D21" s="31">
        <v>762841</v>
      </c>
      <c r="E21" s="31" t="s">
        <v>492</v>
      </c>
      <c r="F21" s="31" t="s">
        <v>15</v>
      </c>
      <c r="G21" s="31" t="s">
        <v>531</v>
      </c>
      <c r="H21" s="29"/>
      <c r="I21" s="29">
        <v>17</v>
      </c>
      <c r="J21" s="31">
        <v>621</v>
      </c>
      <c r="K21" s="29"/>
    </row>
    <row r="22" spans="1:11" x14ac:dyDescent="0.25">
      <c r="A22" s="29" t="s">
        <v>490</v>
      </c>
      <c r="B22" s="31" t="s">
        <v>532</v>
      </c>
      <c r="C22" s="31">
        <v>12844</v>
      </c>
      <c r="D22" s="31">
        <v>560601</v>
      </c>
      <c r="E22" s="31" t="s">
        <v>492</v>
      </c>
      <c r="F22" s="31" t="s">
        <v>15</v>
      </c>
      <c r="G22" s="31" t="s">
        <v>533</v>
      </c>
      <c r="H22" s="29"/>
      <c r="I22" s="29">
        <v>17</v>
      </c>
      <c r="J22" s="31">
        <v>622</v>
      </c>
      <c r="K22" s="29"/>
    </row>
    <row r="23" spans="1:11" x14ac:dyDescent="0.25">
      <c r="A23" s="29" t="s">
        <v>490</v>
      </c>
      <c r="B23" s="31" t="s">
        <v>534</v>
      </c>
      <c r="C23" s="31">
        <v>9267</v>
      </c>
      <c r="D23" s="31">
        <v>507012</v>
      </c>
      <c r="E23" s="31" t="s">
        <v>492</v>
      </c>
      <c r="F23" s="31" t="s">
        <v>15</v>
      </c>
      <c r="G23" s="31" t="s">
        <v>535</v>
      </c>
      <c r="H23" s="29"/>
      <c r="I23" s="29">
        <v>17</v>
      </c>
      <c r="J23" s="31">
        <v>623</v>
      </c>
      <c r="K23" s="29"/>
    </row>
    <row r="24" spans="1:11" x14ac:dyDescent="0.25">
      <c r="A24" s="29" t="s">
        <v>490</v>
      </c>
      <c r="B24" s="31" t="s">
        <v>536</v>
      </c>
      <c r="C24" s="31">
        <v>4387</v>
      </c>
      <c r="D24" s="31">
        <v>435659</v>
      </c>
      <c r="E24" s="31" t="s">
        <v>492</v>
      </c>
      <c r="F24" s="31" t="s">
        <v>15</v>
      </c>
      <c r="G24" s="31" t="s">
        <v>537</v>
      </c>
      <c r="H24" s="29"/>
      <c r="I24" s="29">
        <v>17</v>
      </c>
      <c r="J24" s="31">
        <v>624</v>
      </c>
      <c r="K24" s="29"/>
    </row>
    <row r="25" spans="1:11" x14ac:dyDescent="0.25">
      <c r="A25" s="29" t="s">
        <v>490</v>
      </c>
      <c r="B25" s="31" t="s">
        <v>538</v>
      </c>
      <c r="C25" s="31">
        <v>16762</v>
      </c>
      <c r="D25" s="31">
        <v>508066</v>
      </c>
      <c r="E25" s="31" t="s">
        <v>492</v>
      </c>
      <c r="F25" s="31" t="s">
        <v>15</v>
      </c>
      <c r="G25" s="31" t="s">
        <v>539</v>
      </c>
      <c r="H25" s="29"/>
      <c r="I25" s="29">
        <v>17</v>
      </c>
      <c r="J25" s="31">
        <v>625</v>
      </c>
      <c r="K25" s="29"/>
    </row>
    <row r="26" spans="1:11" x14ac:dyDescent="0.25">
      <c r="A26" s="29" t="s">
        <v>490</v>
      </c>
      <c r="B26" s="31" t="s">
        <v>540</v>
      </c>
      <c r="C26" s="31">
        <v>21857</v>
      </c>
      <c r="D26" s="31">
        <v>590697</v>
      </c>
      <c r="E26" s="31" t="s">
        <v>492</v>
      </c>
      <c r="F26" s="31" t="s">
        <v>15</v>
      </c>
      <c r="G26" s="31" t="s">
        <v>541</v>
      </c>
      <c r="H26" s="29"/>
      <c r="I26" s="29">
        <v>17</v>
      </c>
      <c r="J26" s="31">
        <v>626</v>
      </c>
      <c r="K26" s="29"/>
    </row>
    <row r="27" spans="1:11" x14ac:dyDescent="0.25">
      <c r="A27" s="29" t="s">
        <v>490</v>
      </c>
      <c r="B27" s="31" t="s">
        <v>542</v>
      </c>
      <c r="C27" s="31">
        <v>20109</v>
      </c>
      <c r="D27" s="31">
        <v>643826</v>
      </c>
      <c r="E27" s="31" t="s">
        <v>492</v>
      </c>
      <c r="F27" s="31" t="s">
        <v>15</v>
      </c>
      <c r="G27" s="31" t="s">
        <v>543</v>
      </c>
      <c r="H27" s="29"/>
      <c r="I27" s="29">
        <v>17</v>
      </c>
      <c r="J27" s="31">
        <v>627</v>
      </c>
      <c r="K27" s="29"/>
    </row>
    <row r="28" spans="1:11" x14ac:dyDescent="0.25">
      <c r="A28" s="29" t="s">
        <v>490</v>
      </c>
      <c r="B28" s="31" t="s">
        <v>544</v>
      </c>
      <c r="C28" s="31">
        <v>10562</v>
      </c>
      <c r="D28" s="31">
        <v>628695</v>
      </c>
      <c r="E28" s="31" t="s">
        <v>492</v>
      </c>
      <c r="F28" s="31" t="s">
        <v>15</v>
      </c>
      <c r="G28" s="31" t="s">
        <v>545</v>
      </c>
      <c r="H28" s="29"/>
      <c r="I28" s="29">
        <v>17</v>
      </c>
      <c r="J28" s="31">
        <v>628</v>
      </c>
      <c r="K28" s="29"/>
    </row>
    <row r="29" spans="1:11" x14ac:dyDescent="0.25">
      <c r="A29" s="29" t="s">
        <v>490</v>
      </c>
      <c r="B29" s="31" t="s">
        <v>546</v>
      </c>
      <c r="C29" s="31">
        <v>21474</v>
      </c>
      <c r="D29" s="31">
        <v>490481</v>
      </c>
      <c r="E29" s="31" t="s">
        <v>492</v>
      </c>
      <c r="F29" s="31" t="s">
        <v>15</v>
      </c>
      <c r="G29" s="31" t="s">
        <v>547</v>
      </c>
      <c r="H29" s="29"/>
      <c r="I29" s="29">
        <v>17</v>
      </c>
      <c r="J29" s="31">
        <v>629</v>
      </c>
      <c r="K29" s="29"/>
    </row>
    <row r="30" spans="1:11" x14ac:dyDescent="0.25">
      <c r="A30" s="29" t="s">
        <v>490</v>
      </c>
      <c r="B30" s="31" t="s">
        <v>548</v>
      </c>
      <c r="C30" s="31">
        <v>7261</v>
      </c>
      <c r="D30" s="31">
        <v>549243</v>
      </c>
      <c r="E30" s="31" t="s">
        <v>492</v>
      </c>
      <c r="F30" s="31" t="s">
        <v>15</v>
      </c>
      <c r="G30" s="31" t="s">
        <v>549</v>
      </c>
      <c r="H30" s="29"/>
      <c r="I30" s="29">
        <v>17</v>
      </c>
      <c r="J30" s="31">
        <v>630</v>
      </c>
      <c r="K30" s="29"/>
    </row>
    <row r="31" spans="1:11" x14ac:dyDescent="0.25">
      <c r="A31" s="29" t="s">
        <v>490</v>
      </c>
      <c r="B31" s="31" t="s">
        <v>550</v>
      </c>
      <c r="C31" s="31">
        <v>33248</v>
      </c>
      <c r="D31" s="31">
        <v>563920</v>
      </c>
      <c r="E31" s="31" t="s">
        <v>492</v>
      </c>
      <c r="F31" s="31" t="s">
        <v>15</v>
      </c>
      <c r="G31" s="31" t="s">
        <v>551</v>
      </c>
      <c r="H31" s="29"/>
      <c r="I31" s="29">
        <v>17</v>
      </c>
      <c r="J31" s="31">
        <v>631</v>
      </c>
      <c r="K31" s="29"/>
    </row>
    <row r="32" spans="1:11" x14ac:dyDescent="0.25">
      <c r="A32" s="29" t="s">
        <v>490</v>
      </c>
      <c r="B32" s="31" t="s">
        <v>552</v>
      </c>
      <c r="C32" s="31">
        <v>23278</v>
      </c>
      <c r="D32" s="31">
        <v>530840</v>
      </c>
      <c r="E32" s="31" t="s">
        <v>492</v>
      </c>
      <c r="F32" s="31" t="s">
        <v>15</v>
      </c>
      <c r="G32" s="31" t="s">
        <v>553</v>
      </c>
      <c r="H32" s="29"/>
      <c r="I32" s="29">
        <v>17</v>
      </c>
      <c r="J32" s="31">
        <v>632</v>
      </c>
      <c r="K32" s="29"/>
    </row>
    <row r="33" spans="1:11" x14ac:dyDescent="0.25">
      <c r="A33" s="29" t="s">
        <v>490</v>
      </c>
      <c r="B33" s="31" t="s">
        <v>554</v>
      </c>
      <c r="C33" s="31">
        <v>22893</v>
      </c>
      <c r="D33" s="31">
        <v>592321</v>
      </c>
      <c r="E33" s="31" t="s">
        <v>492</v>
      </c>
      <c r="F33" s="31" t="s">
        <v>15</v>
      </c>
      <c r="G33" s="31" t="s">
        <v>555</v>
      </c>
      <c r="H33" s="29"/>
      <c r="I33" s="29">
        <v>17</v>
      </c>
      <c r="J33" s="31">
        <v>633</v>
      </c>
      <c r="K33" s="29"/>
    </row>
    <row r="34" spans="1:11" x14ac:dyDescent="0.25">
      <c r="A34" s="29" t="s">
        <v>490</v>
      </c>
      <c r="B34" s="31" t="s">
        <v>556</v>
      </c>
      <c r="C34" s="31">
        <v>11079</v>
      </c>
      <c r="D34" s="31">
        <v>563926</v>
      </c>
      <c r="E34" s="31" t="s">
        <v>492</v>
      </c>
      <c r="F34" s="31" t="s">
        <v>15</v>
      </c>
      <c r="G34" s="31" t="s">
        <v>557</v>
      </c>
      <c r="H34" s="29"/>
      <c r="I34" s="29">
        <v>17</v>
      </c>
      <c r="J34" s="31">
        <v>634</v>
      </c>
      <c r="K34" s="29"/>
    </row>
    <row r="35" spans="1:11" x14ac:dyDescent="0.25">
      <c r="A35" s="29" t="s">
        <v>490</v>
      </c>
      <c r="B35" s="31" t="s">
        <v>558</v>
      </c>
      <c r="C35" s="31">
        <v>30383</v>
      </c>
      <c r="D35" s="31">
        <v>405342</v>
      </c>
      <c r="E35" s="31" t="s">
        <v>492</v>
      </c>
      <c r="F35" s="31" t="s">
        <v>15</v>
      </c>
      <c r="G35" s="31" t="s">
        <v>559</v>
      </c>
      <c r="H35" s="29"/>
      <c r="I35" s="29">
        <v>17</v>
      </c>
      <c r="J35" s="31">
        <v>635</v>
      </c>
      <c r="K35" s="29"/>
    </row>
    <row r="36" spans="1:11" x14ac:dyDescent="0.25">
      <c r="A36" s="29" t="s">
        <v>490</v>
      </c>
      <c r="B36" s="31" t="s">
        <v>560</v>
      </c>
      <c r="C36" s="31">
        <v>40282</v>
      </c>
      <c r="D36" s="31">
        <v>685776</v>
      </c>
      <c r="E36" s="31" t="s">
        <v>492</v>
      </c>
      <c r="F36" s="31" t="s">
        <v>15</v>
      </c>
      <c r="G36" s="31" t="s">
        <v>561</v>
      </c>
      <c r="H36" s="29"/>
      <c r="I36" s="29">
        <v>17</v>
      </c>
      <c r="J36" s="31">
        <v>636</v>
      </c>
      <c r="K36" s="29"/>
    </row>
    <row r="37" spans="1:11" x14ac:dyDescent="0.25">
      <c r="A37" s="29" t="s">
        <v>490</v>
      </c>
      <c r="B37" s="31" t="s">
        <v>562</v>
      </c>
      <c r="C37" s="31">
        <v>11397</v>
      </c>
      <c r="D37" s="31">
        <v>573009</v>
      </c>
      <c r="E37" s="31" t="s">
        <v>492</v>
      </c>
      <c r="F37" s="31" t="s">
        <v>15</v>
      </c>
      <c r="G37" s="31" t="s">
        <v>563</v>
      </c>
      <c r="H37" s="29"/>
      <c r="I37" s="29">
        <v>17</v>
      </c>
      <c r="J37" s="31">
        <v>637</v>
      </c>
      <c r="K37" s="29"/>
    </row>
    <row r="38" spans="1:11" x14ac:dyDescent="0.25">
      <c r="A38" s="29" t="s">
        <v>490</v>
      </c>
      <c r="B38" s="31" t="s">
        <v>564</v>
      </c>
      <c r="C38" s="31">
        <v>5752</v>
      </c>
      <c r="D38" s="31">
        <v>671640</v>
      </c>
      <c r="E38" s="31" t="s">
        <v>492</v>
      </c>
      <c r="F38" s="31" t="s">
        <v>15</v>
      </c>
      <c r="G38" s="31" t="s">
        <v>565</v>
      </c>
      <c r="H38" s="29"/>
      <c r="I38" s="29">
        <v>17</v>
      </c>
      <c r="J38" s="31">
        <v>638</v>
      </c>
      <c r="K38" s="29"/>
    </row>
    <row r="39" spans="1:11" x14ac:dyDescent="0.25">
      <c r="A39" s="29" t="s">
        <v>490</v>
      </c>
      <c r="B39" s="31" t="s">
        <v>566</v>
      </c>
      <c r="C39" s="31">
        <v>23265</v>
      </c>
      <c r="D39" s="31">
        <v>516904</v>
      </c>
      <c r="E39" s="31" t="s">
        <v>492</v>
      </c>
      <c r="F39" s="31" t="s">
        <v>15</v>
      </c>
      <c r="G39" s="31" t="s">
        <v>567</v>
      </c>
      <c r="H39" s="29"/>
      <c r="I39" s="29">
        <v>17</v>
      </c>
      <c r="J39" s="31">
        <v>639</v>
      </c>
      <c r="K39" s="29"/>
    </row>
    <row r="40" spans="1:11" x14ac:dyDescent="0.25">
      <c r="A40" s="29" t="s">
        <v>490</v>
      </c>
      <c r="B40" s="31" t="s">
        <v>568</v>
      </c>
      <c r="C40" s="31">
        <v>28808</v>
      </c>
      <c r="D40" s="31">
        <v>644090</v>
      </c>
      <c r="E40" s="31" t="s">
        <v>492</v>
      </c>
      <c r="F40" s="31" t="s">
        <v>15</v>
      </c>
      <c r="G40" s="31" t="s">
        <v>569</v>
      </c>
      <c r="H40" s="29"/>
      <c r="I40" s="29">
        <v>17</v>
      </c>
      <c r="J40" s="31">
        <v>640</v>
      </c>
      <c r="K40" s="29"/>
    </row>
    <row r="41" spans="1:11" x14ac:dyDescent="0.25">
      <c r="A41" s="29" t="s">
        <v>490</v>
      </c>
      <c r="B41" s="31" t="s">
        <v>570</v>
      </c>
      <c r="C41" s="31">
        <v>29205</v>
      </c>
      <c r="D41" s="31">
        <v>585985</v>
      </c>
      <c r="E41" s="31" t="s">
        <v>492</v>
      </c>
      <c r="F41" s="31" t="s">
        <v>15</v>
      </c>
      <c r="G41" s="31" t="s">
        <v>571</v>
      </c>
      <c r="H41" s="29"/>
      <c r="I41" s="29">
        <v>17</v>
      </c>
      <c r="J41" s="31">
        <v>641</v>
      </c>
      <c r="K41" s="29"/>
    </row>
    <row r="42" spans="1:11" x14ac:dyDescent="0.25">
      <c r="A42" s="29" t="s">
        <v>490</v>
      </c>
      <c r="B42" s="31" t="s">
        <v>572</v>
      </c>
      <c r="C42" s="31">
        <v>27154</v>
      </c>
      <c r="D42" s="31">
        <v>665446</v>
      </c>
      <c r="E42" s="31" t="s">
        <v>492</v>
      </c>
      <c r="F42" s="31" t="s">
        <v>15</v>
      </c>
      <c r="G42" s="31" t="s">
        <v>573</v>
      </c>
      <c r="H42" s="29"/>
      <c r="I42" s="29">
        <v>17</v>
      </c>
      <c r="J42" s="31">
        <v>642</v>
      </c>
      <c r="K42" s="29"/>
    </row>
    <row r="43" spans="1:11" x14ac:dyDescent="0.25">
      <c r="A43" s="29" t="s">
        <v>490</v>
      </c>
      <c r="B43" s="31" t="s">
        <v>574</v>
      </c>
      <c r="C43" s="31">
        <v>8854</v>
      </c>
      <c r="D43" s="31">
        <v>579764</v>
      </c>
      <c r="E43" s="31" t="s">
        <v>492</v>
      </c>
      <c r="F43" s="31" t="s">
        <v>15</v>
      </c>
      <c r="G43" s="31" t="s">
        <v>575</v>
      </c>
      <c r="H43" s="29"/>
      <c r="I43" s="29">
        <v>17</v>
      </c>
      <c r="J43" s="31">
        <v>643</v>
      </c>
      <c r="K43" s="29"/>
    </row>
    <row r="44" spans="1:11" x14ac:dyDescent="0.25">
      <c r="A44" s="29" t="s">
        <v>490</v>
      </c>
      <c r="B44" s="31" t="s">
        <v>576</v>
      </c>
      <c r="C44" s="31">
        <v>18579</v>
      </c>
      <c r="D44" s="31">
        <v>541475</v>
      </c>
      <c r="E44" s="31" t="s">
        <v>492</v>
      </c>
      <c r="F44" s="31" t="s">
        <v>15</v>
      </c>
      <c r="G44" s="31" t="s">
        <v>577</v>
      </c>
      <c r="H44" s="29"/>
      <c r="I44" s="29">
        <v>17</v>
      </c>
      <c r="J44" s="31">
        <v>644</v>
      </c>
      <c r="K44" s="29"/>
    </row>
    <row r="45" spans="1:11" x14ac:dyDescent="0.25">
      <c r="A45" s="29" t="s">
        <v>490</v>
      </c>
      <c r="B45" s="31" t="s">
        <v>578</v>
      </c>
      <c r="C45" s="31">
        <v>24096</v>
      </c>
      <c r="D45" s="31">
        <v>515152</v>
      </c>
      <c r="E45" s="31" t="s">
        <v>492</v>
      </c>
      <c r="F45" s="31" t="s">
        <v>15</v>
      </c>
      <c r="G45" s="31" t="s">
        <v>579</v>
      </c>
      <c r="H45" s="29"/>
      <c r="I45" s="29">
        <v>17</v>
      </c>
      <c r="J45" s="31">
        <v>645</v>
      </c>
      <c r="K45" s="29"/>
    </row>
    <row r="46" spans="1:11" x14ac:dyDescent="0.25">
      <c r="A46" s="29" t="s">
        <v>490</v>
      </c>
      <c r="B46" s="31" t="s">
        <v>580</v>
      </c>
      <c r="C46" s="31">
        <v>22837</v>
      </c>
      <c r="D46" s="31">
        <v>547753</v>
      </c>
      <c r="E46" s="31" t="s">
        <v>492</v>
      </c>
      <c r="F46" s="31" t="s">
        <v>15</v>
      </c>
      <c r="G46" s="31" t="s">
        <v>581</v>
      </c>
      <c r="H46" s="29"/>
      <c r="I46" s="29">
        <v>17</v>
      </c>
      <c r="J46" s="31">
        <v>646</v>
      </c>
      <c r="K46" s="29"/>
    </row>
    <row r="47" spans="1:11" x14ac:dyDescent="0.25">
      <c r="A47" s="29" t="s">
        <v>490</v>
      </c>
      <c r="B47" s="31" t="s">
        <v>582</v>
      </c>
      <c r="C47" s="31">
        <v>49088</v>
      </c>
      <c r="D47" s="31">
        <v>594523</v>
      </c>
      <c r="E47" s="31" t="s">
        <v>492</v>
      </c>
      <c r="F47" s="31" t="s">
        <v>15</v>
      </c>
      <c r="G47" s="31" t="s">
        <v>583</v>
      </c>
      <c r="H47" s="29"/>
      <c r="I47" s="29">
        <v>17</v>
      </c>
      <c r="J47" s="31">
        <v>647</v>
      </c>
      <c r="K47" s="29"/>
    </row>
    <row r="48" spans="1:11" x14ac:dyDescent="0.25">
      <c r="A48" s="29" t="s">
        <v>490</v>
      </c>
      <c r="B48" s="31" t="s">
        <v>584</v>
      </c>
      <c r="C48" s="31">
        <v>32696</v>
      </c>
      <c r="D48" s="31">
        <v>725043</v>
      </c>
      <c r="E48" s="31" t="s">
        <v>492</v>
      </c>
      <c r="F48" s="31" t="s">
        <v>15</v>
      </c>
      <c r="G48" s="31" t="s">
        <v>585</v>
      </c>
      <c r="H48" s="29"/>
      <c r="I48" s="29">
        <v>17</v>
      </c>
      <c r="J48" s="31">
        <v>648</v>
      </c>
      <c r="K48" s="29"/>
    </row>
    <row r="49" spans="1:11" x14ac:dyDescent="0.25">
      <c r="A49" s="29" t="s">
        <v>490</v>
      </c>
      <c r="B49" s="31" t="s">
        <v>586</v>
      </c>
      <c r="C49" s="31">
        <v>33069</v>
      </c>
      <c r="D49" s="31">
        <v>556555</v>
      </c>
      <c r="E49" s="31" t="s">
        <v>492</v>
      </c>
      <c r="F49" s="31" t="s">
        <v>15</v>
      </c>
      <c r="G49" s="31" t="s">
        <v>587</v>
      </c>
      <c r="H49" s="29"/>
      <c r="I49" s="29">
        <v>17</v>
      </c>
      <c r="J49" s="31">
        <v>649</v>
      </c>
      <c r="K49" s="29"/>
    </row>
    <row r="50" spans="1:11" x14ac:dyDescent="0.25">
      <c r="A50" s="29" t="s">
        <v>490</v>
      </c>
      <c r="B50" s="31" t="s">
        <v>588</v>
      </c>
      <c r="C50" s="31">
        <v>61307</v>
      </c>
      <c r="D50" s="31">
        <v>707144</v>
      </c>
      <c r="E50" s="31" t="s">
        <v>492</v>
      </c>
      <c r="F50" s="31" t="s">
        <v>15</v>
      </c>
      <c r="G50" s="31" t="s">
        <v>589</v>
      </c>
      <c r="H50" s="29"/>
      <c r="I50" s="29">
        <v>17</v>
      </c>
      <c r="J50" s="31">
        <v>650</v>
      </c>
      <c r="K50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1 aSMA</vt:lpstr>
      <vt:lpstr>Table 2 CD11b</vt:lpstr>
      <vt:lpstr>Table 3 Arg1</vt:lpstr>
      <vt:lpstr>Table 4 Iba1</vt:lpstr>
      <vt:lpstr>Table 5 MCP1</vt:lpstr>
      <vt:lpstr>aSMA Raw Data</vt:lpstr>
      <vt:lpstr>CD11b Raw Data</vt:lpstr>
      <vt:lpstr>Arg1 Raw Data</vt:lpstr>
      <vt:lpstr>Iba1 Raw Data</vt:lpstr>
      <vt:lpstr>MCP1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Pearce</dc:creator>
  <cp:lastModifiedBy>Fiona Gowen-Huang</cp:lastModifiedBy>
  <dcterms:created xsi:type="dcterms:W3CDTF">2018-08-29T15:14:18Z</dcterms:created>
  <dcterms:modified xsi:type="dcterms:W3CDTF">2018-10-01T22:18:08Z</dcterms:modified>
</cp:coreProperties>
</file>