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 filterPrivacy="1"/>
  <xr:revisionPtr revIDLastSave="0" documentId="8_{4C4AEED1-6108-8B43-BD21-DED475809BF8}" xr6:coauthVersionLast="47" xr6:coauthVersionMax="47" xr10:uidLastSave="{00000000-0000-0000-0000-000000000000}"/>
  <bookViews>
    <workbookView xWindow="0" yWindow="500" windowWidth="43200" windowHeight="2658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5" i="1" l="1"/>
  <c r="Y82" i="1"/>
  <c r="Z87" i="1"/>
  <c r="U88" i="1"/>
  <c r="Z75" i="1"/>
  <c r="X75" i="1"/>
  <c r="V77" i="1"/>
  <c r="U75" i="1"/>
  <c r="S52" i="1"/>
  <c r="U72" i="1" s="1"/>
  <c r="T52" i="1"/>
  <c r="V72" i="1" s="1"/>
  <c r="V52" i="1"/>
  <c r="X72" i="1" s="1"/>
  <c r="W52" i="1"/>
  <c r="Y72" i="1" s="1"/>
  <c r="X52" i="1"/>
  <c r="Z72" i="1" s="1"/>
  <c r="S53" i="1"/>
  <c r="U73" i="1" s="1"/>
  <c r="T53" i="1"/>
  <c r="V73" i="1" s="1"/>
  <c r="V53" i="1"/>
  <c r="AB53" i="1" s="1"/>
  <c r="AC53" i="1" s="1"/>
  <c r="W53" i="1"/>
  <c r="Y73" i="1" s="1"/>
  <c r="X53" i="1"/>
  <c r="Z73" i="1" s="1"/>
  <c r="S54" i="1"/>
  <c r="U74" i="1" s="1"/>
  <c r="T54" i="1"/>
  <c r="V74" i="1" s="1"/>
  <c r="V54" i="1"/>
  <c r="AB54" i="1" s="1"/>
  <c r="AC54" i="1" s="1"/>
  <c r="W54" i="1"/>
  <c r="Y74" i="1" s="1"/>
  <c r="X54" i="1"/>
  <c r="Z74" i="1" s="1"/>
  <c r="S55" i="1"/>
  <c r="T55" i="1"/>
  <c r="V75" i="1" s="1"/>
  <c r="V55" i="1"/>
  <c r="W55" i="1"/>
  <c r="AB55" i="1" s="1"/>
  <c r="AC55" i="1" s="1"/>
  <c r="X55" i="1"/>
  <c r="S56" i="1"/>
  <c r="U76" i="1" s="1"/>
  <c r="T56" i="1"/>
  <c r="V76" i="1" s="1"/>
  <c r="V56" i="1"/>
  <c r="AB56" i="1" s="1"/>
  <c r="AC56" i="1" s="1"/>
  <c r="W56" i="1"/>
  <c r="Y76" i="1" s="1"/>
  <c r="X56" i="1"/>
  <c r="Z76" i="1" s="1"/>
  <c r="S57" i="1"/>
  <c r="U77" i="1" s="1"/>
  <c r="T57" i="1"/>
  <c r="V57" i="1"/>
  <c r="AB57" i="1" s="1"/>
  <c r="W57" i="1"/>
  <c r="Y77" i="1" s="1"/>
  <c r="X57" i="1"/>
  <c r="Z77" i="1" s="1"/>
  <c r="S58" i="1"/>
  <c r="U78" i="1" s="1"/>
  <c r="T58" i="1"/>
  <c r="V78" i="1" s="1"/>
  <c r="V58" i="1"/>
  <c r="AB58" i="1" s="1"/>
  <c r="AC58" i="1" s="1"/>
  <c r="W58" i="1"/>
  <c r="Y78" i="1" s="1"/>
  <c r="X58" i="1"/>
  <c r="Z78" i="1" s="1"/>
  <c r="S59" i="1"/>
  <c r="U79" i="1" s="1"/>
  <c r="T59" i="1"/>
  <c r="V79" i="1" s="1"/>
  <c r="V59" i="1"/>
  <c r="AB59" i="1" s="1"/>
  <c r="AC59" i="1" s="1"/>
  <c r="W59" i="1"/>
  <c r="Y79" i="1" s="1"/>
  <c r="X59" i="1"/>
  <c r="Z79" i="1" s="1"/>
  <c r="S61" i="1"/>
  <c r="U81" i="1" s="1"/>
  <c r="T61" i="1"/>
  <c r="V81" i="1" s="1"/>
  <c r="V61" i="1"/>
  <c r="X81" i="1" s="1"/>
  <c r="W61" i="1"/>
  <c r="Y81" i="1" s="1"/>
  <c r="X61" i="1"/>
  <c r="Z81" i="1" s="1"/>
  <c r="S62" i="1"/>
  <c r="U82" i="1" s="1"/>
  <c r="T62" i="1"/>
  <c r="V82" i="1" s="1"/>
  <c r="V62" i="1"/>
  <c r="X82" i="1" s="1"/>
  <c r="W62" i="1"/>
  <c r="X62" i="1"/>
  <c r="Z82" i="1" s="1"/>
  <c r="S63" i="1"/>
  <c r="U83" i="1" s="1"/>
  <c r="T63" i="1"/>
  <c r="V83" i="1" s="1"/>
  <c r="V63" i="1"/>
  <c r="X83" i="1" s="1"/>
  <c r="W63" i="1"/>
  <c r="Y83" i="1" s="1"/>
  <c r="X63" i="1"/>
  <c r="Z83" i="1" s="1"/>
  <c r="S64" i="1"/>
  <c r="U84" i="1" s="1"/>
  <c r="T64" i="1"/>
  <c r="V84" i="1" s="1"/>
  <c r="V64" i="1"/>
  <c r="X84" i="1" s="1"/>
  <c r="W64" i="1"/>
  <c r="Y84" i="1" s="1"/>
  <c r="X64" i="1"/>
  <c r="Z84" i="1" s="1"/>
  <c r="S65" i="1"/>
  <c r="U85" i="1" s="1"/>
  <c r="T65" i="1"/>
  <c r="V85" i="1" s="1"/>
  <c r="V65" i="1"/>
  <c r="X85" i="1" s="1"/>
  <c r="W65" i="1"/>
  <c r="Y85" i="1" s="1"/>
  <c r="X65" i="1"/>
  <c r="Z85" i="1" s="1"/>
  <c r="S66" i="1"/>
  <c r="U86" i="1" s="1"/>
  <c r="T66" i="1"/>
  <c r="V86" i="1" s="1"/>
  <c r="V66" i="1"/>
  <c r="AB66" i="1" s="1"/>
  <c r="W66" i="1"/>
  <c r="Y86" i="1" s="1"/>
  <c r="X66" i="1"/>
  <c r="Z86" i="1" s="1"/>
  <c r="S67" i="1"/>
  <c r="U87" i="1" s="1"/>
  <c r="T67" i="1"/>
  <c r="V87" i="1" s="1"/>
  <c r="V67" i="1"/>
  <c r="X87" i="1" s="1"/>
  <c r="W67" i="1"/>
  <c r="Y87" i="1" s="1"/>
  <c r="X67" i="1"/>
  <c r="S68" i="1"/>
  <c r="T68" i="1"/>
  <c r="V88" i="1" s="1"/>
  <c r="V68" i="1"/>
  <c r="X88" i="1" s="1"/>
  <c r="W68" i="1"/>
  <c r="Y88" i="1" s="1"/>
  <c r="X68" i="1"/>
  <c r="Z88" i="1" s="1"/>
  <c r="R61" i="1"/>
  <c r="T81" i="1" s="1"/>
  <c r="R62" i="1"/>
  <c r="AA62" i="1" s="1"/>
  <c r="R63" i="1"/>
  <c r="AA63" i="1" s="1"/>
  <c r="R64" i="1"/>
  <c r="AA64" i="1" s="1"/>
  <c r="R65" i="1"/>
  <c r="AA65" i="1" s="1"/>
  <c r="R66" i="1"/>
  <c r="AA66" i="1" s="1"/>
  <c r="R67" i="1"/>
  <c r="AA67" i="1" s="1"/>
  <c r="R68" i="1"/>
  <c r="AA68" i="1" s="1"/>
  <c r="R53" i="1"/>
  <c r="AA53" i="1" s="1"/>
  <c r="R54" i="1"/>
  <c r="AA54" i="1" s="1"/>
  <c r="R55" i="1"/>
  <c r="T75" i="1" s="1"/>
  <c r="R56" i="1"/>
  <c r="AA56" i="1" s="1"/>
  <c r="R57" i="1"/>
  <c r="AA57" i="1" s="1"/>
  <c r="R58" i="1"/>
  <c r="AA58" i="1" s="1"/>
  <c r="R59" i="1"/>
  <c r="AA59" i="1" s="1"/>
  <c r="R52" i="1"/>
  <c r="AA52" i="1" s="1"/>
  <c r="Y39" i="1"/>
  <c r="Z40" i="1"/>
  <c r="X42" i="1"/>
  <c r="Z42" i="1"/>
  <c r="Y43" i="1"/>
  <c r="Y38" i="1"/>
  <c r="S27" i="1"/>
  <c r="U38" i="1" s="1"/>
  <c r="T27" i="1"/>
  <c r="V38" i="1" s="1"/>
  <c r="W27" i="1"/>
  <c r="X38" i="1" s="1"/>
  <c r="X27" i="1"/>
  <c r="Y27" i="1"/>
  <c r="Z38" i="1" s="1"/>
  <c r="S28" i="1"/>
  <c r="U39" i="1" s="1"/>
  <c r="T28" i="1"/>
  <c r="V39" i="1" s="1"/>
  <c r="W28" i="1"/>
  <c r="X39" i="1" s="1"/>
  <c r="X28" i="1"/>
  <c r="Y28" i="1"/>
  <c r="Z39" i="1" s="1"/>
  <c r="S29" i="1"/>
  <c r="U40" i="1" s="1"/>
  <c r="T29" i="1"/>
  <c r="V40" i="1" s="1"/>
  <c r="W29" i="1"/>
  <c r="X40" i="1" s="1"/>
  <c r="X29" i="1"/>
  <c r="Y40" i="1" s="1"/>
  <c r="Y29" i="1"/>
  <c r="S30" i="1"/>
  <c r="U41" i="1" s="1"/>
  <c r="T30" i="1"/>
  <c r="V41" i="1" s="1"/>
  <c r="W30" i="1"/>
  <c r="X41" i="1" s="1"/>
  <c r="X30" i="1"/>
  <c r="Y41" i="1" s="1"/>
  <c r="Y30" i="1"/>
  <c r="Z41" i="1" s="1"/>
  <c r="S31" i="1"/>
  <c r="U42" i="1" s="1"/>
  <c r="T31" i="1"/>
  <c r="V42" i="1" s="1"/>
  <c r="W31" i="1"/>
  <c r="AB31" i="1" s="1"/>
  <c r="X31" i="1"/>
  <c r="Y42" i="1" s="1"/>
  <c r="Y31" i="1"/>
  <c r="S32" i="1"/>
  <c r="U43" i="1" s="1"/>
  <c r="T32" i="1"/>
  <c r="V43" i="1" s="1"/>
  <c r="W32" i="1"/>
  <c r="X43" i="1" s="1"/>
  <c r="X32" i="1"/>
  <c r="Y32" i="1"/>
  <c r="Z43" i="1" s="1"/>
  <c r="S33" i="1"/>
  <c r="U44" i="1" s="1"/>
  <c r="T33" i="1"/>
  <c r="V44" i="1" s="1"/>
  <c r="W33" i="1"/>
  <c r="AB33" i="1" s="1"/>
  <c r="AC33" i="1" s="1"/>
  <c r="X33" i="1"/>
  <c r="Y44" i="1" s="1"/>
  <c r="Y33" i="1"/>
  <c r="Z44" i="1" s="1"/>
  <c r="S34" i="1"/>
  <c r="U45" i="1" s="1"/>
  <c r="T34" i="1"/>
  <c r="V45" i="1" s="1"/>
  <c r="W34" i="1"/>
  <c r="X45" i="1" s="1"/>
  <c r="X34" i="1"/>
  <c r="Y45" i="1" s="1"/>
  <c r="Y34" i="1"/>
  <c r="Z45" i="1" s="1"/>
  <c r="R28" i="1"/>
  <c r="AA28" i="1" s="1"/>
  <c r="R29" i="1"/>
  <c r="AA29" i="1" s="1"/>
  <c r="R30" i="1"/>
  <c r="AA30" i="1" s="1"/>
  <c r="R31" i="1"/>
  <c r="AA31" i="1" s="1"/>
  <c r="R32" i="1"/>
  <c r="AA32" i="1" s="1"/>
  <c r="R33" i="1"/>
  <c r="AA33" i="1" s="1"/>
  <c r="R34" i="1"/>
  <c r="AA34" i="1" s="1"/>
  <c r="R27" i="1"/>
  <c r="AA27" i="1" s="1"/>
  <c r="Z15" i="1"/>
  <c r="V16" i="1"/>
  <c r="W4" i="1"/>
  <c r="X16" i="1" s="1"/>
  <c r="X4" i="1"/>
  <c r="Y16" i="1" s="1"/>
  <c r="Y4" i="1"/>
  <c r="Z16" i="1" s="1"/>
  <c r="W5" i="1"/>
  <c r="X17" i="1" s="1"/>
  <c r="X5" i="1"/>
  <c r="Y17" i="1" s="1"/>
  <c r="Y5" i="1"/>
  <c r="Z17" i="1" s="1"/>
  <c r="W6" i="1"/>
  <c r="X18" i="1" s="1"/>
  <c r="X6" i="1"/>
  <c r="Y18" i="1" s="1"/>
  <c r="Y6" i="1"/>
  <c r="Z18" i="1" s="1"/>
  <c r="W7" i="1"/>
  <c r="X19" i="1" s="1"/>
  <c r="X7" i="1"/>
  <c r="Y19" i="1" s="1"/>
  <c r="Y7" i="1"/>
  <c r="Z19" i="1" s="1"/>
  <c r="W8" i="1"/>
  <c r="X20" i="1" s="1"/>
  <c r="X8" i="1"/>
  <c r="Y20" i="1" s="1"/>
  <c r="Y8" i="1"/>
  <c r="Z20" i="1" s="1"/>
  <c r="W9" i="1"/>
  <c r="X21" i="1" s="1"/>
  <c r="X9" i="1"/>
  <c r="Y21" i="1" s="1"/>
  <c r="Y9" i="1"/>
  <c r="Z21" i="1" s="1"/>
  <c r="W10" i="1"/>
  <c r="X22" i="1" s="1"/>
  <c r="X10" i="1"/>
  <c r="Y22" i="1" s="1"/>
  <c r="Y10" i="1"/>
  <c r="Z22" i="1" s="1"/>
  <c r="Y3" i="1"/>
  <c r="W3" i="1"/>
  <c r="X15" i="1" s="1"/>
  <c r="X3" i="1"/>
  <c r="Y15" i="1" s="1"/>
  <c r="S3" i="1"/>
  <c r="U15" i="1" s="1"/>
  <c r="T3" i="1"/>
  <c r="V15" i="1" s="1"/>
  <c r="S4" i="1"/>
  <c r="U16" i="1" s="1"/>
  <c r="T4" i="1"/>
  <c r="S5" i="1"/>
  <c r="U17" i="1" s="1"/>
  <c r="T5" i="1"/>
  <c r="V17" i="1" s="1"/>
  <c r="S6" i="1"/>
  <c r="U18" i="1" s="1"/>
  <c r="T6" i="1"/>
  <c r="V18" i="1" s="1"/>
  <c r="S7" i="1"/>
  <c r="U19" i="1" s="1"/>
  <c r="T7" i="1"/>
  <c r="V19" i="1" s="1"/>
  <c r="S8" i="1"/>
  <c r="U20" i="1" s="1"/>
  <c r="T8" i="1"/>
  <c r="V20" i="1" s="1"/>
  <c r="S9" i="1"/>
  <c r="U21" i="1" s="1"/>
  <c r="T9" i="1"/>
  <c r="V21" i="1" s="1"/>
  <c r="S10" i="1"/>
  <c r="U22" i="1" s="1"/>
  <c r="T10" i="1"/>
  <c r="V22" i="1" s="1"/>
  <c r="R4" i="1"/>
  <c r="T16" i="1" s="1"/>
  <c r="R5" i="1"/>
  <c r="T17" i="1" s="1"/>
  <c r="R6" i="1"/>
  <c r="T18" i="1" s="1"/>
  <c r="R7" i="1"/>
  <c r="T19" i="1" s="1"/>
  <c r="R8" i="1"/>
  <c r="T20" i="1" s="1"/>
  <c r="R9" i="1"/>
  <c r="T21" i="1" s="1"/>
  <c r="R10" i="1"/>
  <c r="T22" i="1" s="1"/>
  <c r="R3" i="1"/>
  <c r="T15" i="1" s="1"/>
  <c r="B39" i="1"/>
  <c r="B40" i="1" s="1"/>
  <c r="B41" i="1" s="1"/>
  <c r="B42" i="1" s="1"/>
  <c r="B43" i="1" s="1"/>
  <c r="B44" i="1" s="1"/>
  <c r="AC66" i="1" l="1"/>
  <c r="AC31" i="1"/>
  <c r="AC57" i="1"/>
  <c r="T38" i="1"/>
  <c r="X44" i="1"/>
  <c r="T72" i="1"/>
  <c r="T88" i="1"/>
  <c r="AA3" i="1"/>
  <c r="AB27" i="1"/>
  <c r="AC27" i="1" s="1"/>
  <c r="AB52" i="1"/>
  <c r="AC52" i="1" s="1"/>
  <c r="T45" i="1"/>
  <c r="T79" i="1"/>
  <c r="T87" i="1"/>
  <c r="AA10" i="1"/>
  <c r="AB68" i="1"/>
  <c r="AC68" i="1" s="1"/>
  <c r="T78" i="1"/>
  <c r="T86" i="1"/>
  <c r="X86" i="1"/>
  <c r="AA9" i="1"/>
  <c r="AB32" i="1"/>
  <c r="AC32" i="1" s="1"/>
  <c r="AB67" i="1"/>
  <c r="AC67" i="1" s="1"/>
  <c r="T43" i="1"/>
  <c r="T77" i="1"/>
  <c r="T85" i="1"/>
  <c r="AA8" i="1"/>
  <c r="T42" i="1"/>
  <c r="T76" i="1"/>
  <c r="T84" i="1"/>
  <c r="AA7" i="1"/>
  <c r="AB30" i="1"/>
  <c r="AC30" i="1" s="1"/>
  <c r="AB65" i="1"/>
  <c r="AC65" i="1" s="1"/>
  <c r="T44" i="1"/>
  <c r="T41" i="1"/>
  <c r="Y75" i="1"/>
  <c r="T83" i="1"/>
  <c r="AA6" i="1"/>
  <c r="AB29" i="1"/>
  <c r="AC29" i="1" s="1"/>
  <c r="AB64" i="1"/>
  <c r="AC64" i="1" s="1"/>
  <c r="T74" i="1"/>
  <c r="T82" i="1"/>
  <c r="AA5" i="1"/>
  <c r="AB28" i="1"/>
  <c r="AC28" i="1" s="1"/>
  <c r="AB63" i="1"/>
  <c r="AC63" i="1" s="1"/>
  <c r="T39" i="1"/>
  <c r="T73" i="1"/>
  <c r="AA4" i="1"/>
  <c r="AB34" i="1"/>
  <c r="AC34" i="1" s="1"/>
  <c r="AB62" i="1"/>
  <c r="AC62" i="1" s="1"/>
  <c r="AB3" i="1"/>
  <c r="AA61" i="1"/>
  <c r="AB61" i="1"/>
  <c r="AC61" i="1" s="1"/>
  <c r="X79" i="1"/>
  <c r="AB10" i="1"/>
  <c r="X78" i="1"/>
  <c r="AB9" i="1"/>
  <c r="AC9" i="1" s="1"/>
  <c r="X77" i="1"/>
  <c r="AB8" i="1"/>
  <c r="AC8" i="1" s="1"/>
  <c r="X76" i="1"/>
  <c r="AB7" i="1"/>
  <c r="AB6" i="1"/>
  <c r="AC6" i="1" s="1"/>
  <c r="T40" i="1"/>
  <c r="X74" i="1"/>
  <c r="AB5" i="1"/>
  <c r="AC5" i="1" s="1"/>
  <c r="X73" i="1"/>
  <c r="AB4" i="1"/>
  <c r="AC7" i="1" l="1"/>
  <c r="AC10" i="1"/>
  <c r="AC4" i="1"/>
  <c r="AC3" i="1"/>
</calcChain>
</file>

<file path=xl/sharedStrings.xml><?xml version="1.0" encoding="utf-8"?>
<sst xmlns="http://schemas.openxmlformats.org/spreadsheetml/2006/main" count="166" uniqueCount="31">
  <si>
    <t>Plate:</t>
  </si>
  <si>
    <t>384 well</t>
    <phoneticPr fontId="1" type="noConversion"/>
  </si>
  <si>
    <t>Experiment 1</t>
    <phoneticPr fontId="1" type="noConversion"/>
  </si>
  <si>
    <t>Standard</t>
    <phoneticPr fontId="1" type="noConversion"/>
  </si>
  <si>
    <t>NADP+</t>
    <phoneticPr fontId="1" type="noConversion"/>
  </si>
  <si>
    <t>(NADP+ in NaOH)</t>
    <phoneticPr fontId="1" type="noConversion"/>
  </si>
  <si>
    <t>DMSO</t>
    <phoneticPr fontId="1" type="noConversion"/>
  </si>
  <si>
    <t>AZD</t>
    <phoneticPr fontId="1" type="noConversion"/>
  </si>
  <si>
    <t>VB</t>
    <phoneticPr fontId="1" type="noConversion"/>
  </si>
  <si>
    <t>AZD/VB</t>
    <phoneticPr fontId="1" type="noConversion"/>
  </si>
  <si>
    <t>TGFβ</t>
    <phoneticPr fontId="1" type="noConversion"/>
  </si>
  <si>
    <t>TGFβ+AZD</t>
    <phoneticPr fontId="1" type="noConversion"/>
  </si>
  <si>
    <t>TGFβ+VB</t>
    <phoneticPr fontId="1" type="noConversion"/>
  </si>
  <si>
    <t>TGFβ+AZD/VB</t>
    <phoneticPr fontId="1" type="noConversion"/>
  </si>
  <si>
    <t>NADPH</t>
    <phoneticPr fontId="1" type="noConversion"/>
  </si>
  <si>
    <t>96 well</t>
    <phoneticPr fontId="1" type="noConversion"/>
  </si>
  <si>
    <t>20240116 dsdna</t>
  </si>
  <si>
    <t>standard</t>
    <phoneticPr fontId="1" type="noConversion"/>
  </si>
  <si>
    <t>(NADPH in -80℃)</t>
    <phoneticPr fontId="1" type="noConversion"/>
  </si>
  <si>
    <t>（NADP+ from Cayman in PBS）</t>
    <phoneticPr fontId="1" type="noConversion"/>
  </si>
  <si>
    <t>NADP+/NADPH</t>
    <phoneticPr fontId="1" type="noConversion"/>
  </si>
  <si>
    <t>Experiment 3-4</t>
    <phoneticPr fontId="1" type="noConversion"/>
  </si>
  <si>
    <t>Not enough buffer</t>
    <phoneticPr fontId="1" type="noConversion"/>
  </si>
  <si>
    <t>Experiment 2</t>
    <phoneticPr fontId="1" type="noConversion"/>
  </si>
  <si>
    <t>dsDNA</t>
    <phoneticPr fontId="1" type="noConversion"/>
  </si>
  <si>
    <t>ds DNA ng/ul</t>
  </si>
  <si>
    <t>Calculate by standard curve</t>
    <phoneticPr fontId="1" type="noConversion"/>
  </si>
  <si>
    <t>Normalize with dsDNA</t>
    <phoneticPr fontId="1" type="noConversion"/>
  </si>
  <si>
    <t>NADPH/NADP+</t>
    <phoneticPr fontId="1" type="noConversion"/>
  </si>
  <si>
    <t>NAPDH/NADP+</t>
    <phoneticPr fontId="1" type="noConversion"/>
  </si>
  <si>
    <t>dsDNA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</si>
</sst>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9EBF5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  <xf numFmtId="14" fontId="0" fillId="0" borderId="0" xfId="0" applyNumberFormat="1"/>
    <xf numFmtId="0" fontId="2" fillId="6" borderId="1" xfId="0" applyFont="1" applyFill="1" applyBorder="1" applyAlignment="1">
      <alignment horizontal="left" wrapText="1" readingOrder="1"/>
    </xf>
    <xf numFmtId="0" fontId="2" fillId="6" borderId="1" xfId="0" applyFont="1" applyFill="1" applyBorder="1" applyAlignment="1">
      <alignment horizontal="right" wrapText="1" readingOrder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6" borderId="10" xfId="0" applyFont="1" applyFill="1" applyBorder="1" applyAlignment="1">
      <alignment horizontal="left" wrapText="1" readingOrder="1"/>
    </xf>
    <xf numFmtId="0" fontId="2" fillId="6" borderId="10" xfId="0" applyFont="1" applyFill="1" applyBorder="1" applyAlignment="1">
      <alignment horizontal="right" wrapText="1" readingOrder="1"/>
    </xf>
    <xf numFmtId="0" fontId="3" fillId="0" borderId="0" xfId="0" applyFont="1"/>
    <xf numFmtId="0" fontId="3" fillId="0" borderId="2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4" xfId="0" applyFont="1" applyBorder="1"/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standard curve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0140883999888"/>
          <c:y val="0.27636479624907523"/>
          <c:w val="0.76600130674594935"/>
          <c:h val="0.6317433346739255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[1]Sheet1!$C$25:$C$32</c:f>
              <c:numCache>
                <c:formatCode>General</c:formatCode>
                <c:ptCount val="8"/>
                <c:pt idx="0">
                  <c:v>6559395</c:v>
                </c:pt>
                <c:pt idx="1">
                  <c:v>3733043.3333333335</c:v>
                </c:pt>
                <c:pt idx="2">
                  <c:v>2024866</c:v>
                </c:pt>
                <c:pt idx="3">
                  <c:v>1032524</c:v>
                </c:pt>
                <c:pt idx="4">
                  <c:v>526212.33333333337</c:v>
                </c:pt>
                <c:pt idx="5">
                  <c:v>278759.33333333331</c:v>
                </c:pt>
                <c:pt idx="6">
                  <c:v>156970.66666666666</c:v>
                </c:pt>
                <c:pt idx="7">
                  <c:v>23901</c:v>
                </c:pt>
              </c:numCache>
            </c:numRef>
          </c:xVal>
          <c:yVal>
            <c:numRef>
              <c:f>[1]Sheet1!$D$25:$D$32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>
                  <c:v>0.3125</c:v>
                </c:pt>
                <c:pt idx="6">
                  <c:v>0.15625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C-4A85-8618-77A8DD5AE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496671"/>
        <c:axId val="1833639295"/>
      </c:scatterChart>
      <c:valAx>
        <c:axId val="16044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639295"/>
        <c:crosses val="autoZero"/>
        <c:crossBetween val="midCat"/>
      </c:valAx>
      <c:valAx>
        <c:axId val="18336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9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Standard</a:t>
            </a:r>
            <a:r>
              <a:rPr lang="en-US" altLang="zh-CN" baseline="0"/>
              <a:t> curve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[2]Sheet1!$D$134:$D$141</c:f>
              <c:numCache>
                <c:formatCode>General</c:formatCode>
                <c:ptCount val="8"/>
                <c:pt idx="0">
                  <c:v>6140738</c:v>
                </c:pt>
                <c:pt idx="1">
                  <c:v>3094266</c:v>
                </c:pt>
                <c:pt idx="2">
                  <c:v>1565475.6666666667</c:v>
                </c:pt>
                <c:pt idx="3">
                  <c:v>809392</c:v>
                </c:pt>
                <c:pt idx="4">
                  <c:v>433308.33333333331</c:v>
                </c:pt>
                <c:pt idx="5">
                  <c:v>240625</c:v>
                </c:pt>
                <c:pt idx="6">
                  <c:v>136708.66666666666</c:v>
                </c:pt>
                <c:pt idx="7">
                  <c:v>26151.666666666668</c:v>
                </c:pt>
              </c:numCache>
            </c:numRef>
          </c:xVal>
          <c:yVal>
            <c:numRef>
              <c:f>[2]Sheet1!$E$134:$E$141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>
                  <c:v>0.3125</c:v>
                </c:pt>
                <c:pt idx="6">
                  <c:v>0.15625</c:v>
                </c:pt>
                <c:pt idx="7">
                  <c:v>7.8125E-2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82-4A2F-BC2A-942B9C0ED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864111"/>
        <c:axId val="1752566671"/>
      </c:scatterChart>
      <c:valAx>
        <c:axId val="159686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66671"/>
        <c:crosses val="autoZero"/>
        <c:crossBetween val="midCat"/>
      </c:valAx>
      <c:valAx>
        <c:axId val="17525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86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Standard curve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'[1]20240205 ds dna'!$C$62:$C$69</c:f>
              <c:numCache>
                <c:formatCode>General</c:formatCode>
                <c:ptCount val="8"/>
                <c:pt idx="0">
                  <c:v>6192174.333333333</c:v>
                </c:pt>
                <c:pt idx="1">
                  <c:v>3125407.6666666665</c:v>
                </c:pt>
                <c:pt idx="2">
                  <c:v>1602876.3333333333</c:v>
                </c:pt>
                <c:pt idx="3">
                  <c:v>768503.33333333337</c:v>
                </c:pt>
                <c:pt idx="4">
                  <c:v>415481.66666666669</c:v>
                </c:pt>
                <c:pt idx="5">
                  <c:v>229455.33333333334</c:v>
                </c:pt>
                <c:pt idx="6">
                  <c:v>130252.66666666667</c:v>
                </c:pt>
                <c:pt idx="7">
                  <c:v>79491.333333333328</c:v>
                </c:pt>
              </c:numCache>
            </c:numRef>
          </c:xVal>
          <c:yVal>
            <c:numRef>
              <c:f>'[1]20240205 ds dna'!$D$62:$D$69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>
                  <c:v>0.3125</c:v>
                </c:pt>
                <c:pt idx="6">
                  <c:v>0.15625</c:v>
                </c:pt>
                <c:pt idx="7">
                  <c:v>7.8125E-2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C-4EC9-9734-649AAB40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442399"/>
        <c:axId val="1752568751"/>
      </c:scatterChart>
      <c:valAx>
        <c:axId val="18244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68751"/>
        <c:crosses val="autoZero"/>
        <c:crossBetween val="midCat"/>
      </c:valAx>
      <c:valAx>
        <c:axId val="175256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Standard</a:t>
            </a:r>
            <a:r>
              <a:rPr lang="en-US" altLang="zh-CN" baseline="0"/>
              <a:t> curve for NADP+/NADPH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[1]Sheet2!$G$5:$G$11</c:f>
              <c:numCache>
                <c:formatCode>General</c:formatCode>
                <c:ptCount val="7"/>
                <c:pt idx="0">
                  <c:v>10884.5</c:v>
                </c:pt>
                <c:pt idx="1">
                  <c:v>7920</c:v>
                </c:pt>
                <c:pt idx="2">
                  <c:v>4705</c:v>
                </c:pt>
                <c:pt idx="3">
                  <c:v>2728.6666666666665</c:v>
                </c:pt>
                <c:pt idx="4">
                  <c:v>1495.6666666666667</c:v>
                </c:pt>
                <c:pt idx="5">
                  <c:v>922.33333333333337</c:v>
                </c:pt>
                <c:pt idx="6">
                  <c:v>511.33333333333331</c:v>
                </c:pt>
              </c:numCache>
            </c:numRef>
          </c:xVal>
          <c:yVal>
            <c:numRef>
              <c:f>[1]Sheet2!$H$5:$H$11</c:f>
              <c:numCache>
                <c:formatCode>General</c:formatCode>
                <c:ptCount val="7"/>
                <c:pt idx="0">
                  <c:v>250</c:v>
                </c:pt>
                <c:pt idx="1">
                  <c:v>125</c:v>
                </c:pt>
                <c:pt idx="2">
                  <c:v>62.5</c:v>
                </c:pt>
                <c:pt idx="3">
                  <c:v>31.25</c:v>
                </c:pt>
                <c:pt idx="4">
                  <c:v>15.625</c:v>
                </c:pt>
                <c:pt idx="5">
                  <c:v>7.8125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1-496D-8402-26457F54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406431"/>
        <c:axId val="1752567087"/>
      </c:scatterChart>
      <c:valAx>
        <c:axId val="175440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67087"/>
        <c:crosses val="autoZero"/>
        <c:crossBetween val="midCat"/>
      </c:valAx>
      <c:valAx>
        <c:axId val="17525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0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emf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358588</xdr:colOff>
      <xdr:row>36</xdr:row>
      <xdr:rowOff>52295</xdr:rowOff>
    </xdr:from>
    <xdr:to>
      <xdr:col>14</xdr:col>
      <xdr:colOff>493059</xdr:colOff>
      <xdr:row>45</xdr:row>
      <xdr:rowOff>97119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CAB36A-64F4-4525-8765-26CA6265D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15</xdr:col>
      <xdr:colOff>9960</xdr:colOff>
      <xdr:row>22</xdr:row>
      <xdr:rowOff>149411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A9FEAED-3EAA-4A66-8DC0-A00D92D97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485588</xdr:colOff>
      <xdr:row>69</xdr:row>
      <xdr:rowOff>149412</xdr:rowOff>
    </xdr:from>
    <xdr:to>
      <xdr:col>15</xdr:col>
      <xdr:colOff>29882</xdr:colOff>
      <xdr:row>78</xdr:row>
      <xdr:rowOff>156883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980225C-E916-4988-B022-9BFC7FEC7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112059</xdr:colOff>
      <xdr:row>58</xdr:row>
      <xdr:rowOff>67235</xdr:rowOff>
    </xdr:from>
    <xdr:to>
      <xdr:col>4</xdr:col>
      <xdr:colOff>859118</xdr:colOff>
      <xdr:row>68</xdr:row>
      <xdr:rowOff>116541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B5C2619-5F51-4C30-A6A0-8CED14F4A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336177</xdr:colOff>
      <xdr:row>71</xdr:row>
      <xdr:rowOff>149412</xdr:rowOff>
    </xdr:from>
    <xdr:to>
      <xdr:col>33</xdr:col>
      <xdr:colOff>399677</xdr:colOff>
      <xdr:row>85</xdr:row>
      <xdr:rowOff>115047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1665DF0D-1BA2-4A8A-8C53-6DDAA5596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7471" y="13088471"/>
          <a:ext cx="4665382" cy="25355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20240205%20ds%20dn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/Library/Containers/com.microsoft.Outlook/Data/tmp/Outlook%20Temp/BWH/20240119%20nadph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40205 ds dna"/>
      <sheetName val="Sheet1"/>
      <sheetName val="Sheet2"/>
    </sheetNames>
    <sheetDataSet>
      <sheetData sheetId="0">
        <row r="62">
          <cell r="C62">
            <v>6192174.333333333</v>
          </cell>
          <cell r="D62">
            <v>10</v>
          </cell>
        </row>
        <row r="63">
          <cell r="C63">
            <v>3125407.6666666665</v>
          </cell>
          <cell r="D63">
            <v>5</v>
          </cell>
        </row>
        <row r="64">
          <cell r="C64">
            <v>1602876.3333333333</v>
          </cell>
          <cell r="D64">
            <v>2.5</v>
          </cell>
        </row>
        <row r="65">
          <cell r="C65">
            <v>768503.33333333337</v>
          </cell>
          <cell r="D65">
            <v>1.25</v>
          </cell>
        </row>
        <row r="66">
          <cell r="C66">
            <v>415481.66666666669</v>
          </cell>
          <cell r="D66">
            <v>0.625</v>
          </cell>
        </row>
        <row r="67">
          <cell r="C67">
            <v>229455.33333333334</v>
          </cell>
          <cell r="D67">
            <v>0.3125</v>
          </cell>
        </row>
        <row r="68">
          <cell r="C68">
            <v>130252.66666666667</v>
          </cell>
          <cell r="D68">
            <v>0.15625</v>
          </cell>
        </row>
        <row r="69">
          <cell r="C69">
            <v>79491.333333333328</v>
          </cell>
          <cell r="D69">
            <v>7.8125E-2</v>
          </cell>
        </row>
      </sheetData>
      <sheetData sheetId="1">
        <row r="25">
          <cell r="C25">
            <v>6559395</v>
          </cell>
          <cell r="D25">
            <v>10</v>
          </cell>
        </row>
        <row r="26">
          <cell r="C26">
            <v>3733043.3333333335</v>
          </cell>
          <cell r="D26">
            <v>5</v>
          </cell>
        </row>
        <row r="27">
          <cell r="C27">
            <v>2024866</v>
          </cell>
          <cell r="D27">
            <v>2.5</v>
          </cell>
        </row>
        <row r="28">
          <cell r="C28">
            <v>1032524</v>
          </cell>
          <cell r="D28">
            <v>1.25</v>
          </cell>
        </row>
        <row r="29">
          <cell r="C29">
            <v>526212.33333333337</v>
          </cell>
          <cell r="D29">
            <v>0.625</v>
          </cell>
        </row>
        <row r="30">
          <cell r="C30">
            <v>278759.33333333331</v>
          </cell>
          <cell r="D30">
            <v>0.3125</v>
          </cell>
        </row>
        <row r="31">
          <cell r="C31">
            <v>156970.66666666666</v>
          </cell>
          <cell r="D31">
            <v>0.15625</v>
          </cell>
        </row>
        <row r="32">
          <cell r="C32">
            <v>23901</v>
          </cell>
          <cell r="D32">
            <v>0</v>
          </cell>
        </row>
      </sheetData>
      <sheetData sheetId="2">
        <row r="5">
          <cell r="G5">
            <v>10884.5</v>
          </cell>
          <cell r="H5">
            <v>250</v>
          </cell>
        </row>
        <row r="6">
          <cell r="G6">
            <v>7920</v>
          </cell>
          <cell r="H6">
            <v>125</v>
          </cell>
        </row>
        <row r="7">
          <cell r="G7">
            <v>4705</v>
          </cell>
          <cell r="H7">
            <v>62.5</v>
          </cell>
        </row>
        <row r="8">
          <cell r="G8">
            <v>2728.6666666666665</v>
          </cell>
          <cell r="H8">
            <v>31.25</v>
          </cell>
        </row>
        <row r="9">
          <cell r="G9">
            <v>1495.6666666666667</v>
          </cell>
          <cell r="H9">
            <v>15.625</v>
          </cell>
        </row>
        <row r="10">
          <cell r="G10">
            <v>922.33333333333337</v>
          </cell>
          <cell r="H10">
            <v>7.8125</v>
          </cell>
        </row>
        <row r="11">
          <cell r="G11">
            <v>511.33333333333331</v>
          </cell>
          <cell r="H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34">
          <cell r="D134">
            <v>6140738</v>
          </cell>
          <cell r="E134">
            <v>10</v>
          </cell>
        </row>
        <row r="135">
          <cell r="D135">
            <v>3094266</v>
          </cell>
          <cell r="E135">
            <v>5</v>
          </cell>
        </row>
        <row r="136">
          <cell r="D136">
            <v>1565475.6666666667</v>
          </cell>
          <cell r="E136">
            <v>2.5</v>
          </cell>
        </row>
        <row r="137">
          <cell r="D137">
            <v>809392</v>
          </cell>
          <cell r="E137">
            <v>1.25</v>
          </cell>
        </row>
        <row r="138">
          <cell r="D138">
            <v>433308.33333333331</v>
          </cell>
          <cell r="E138">
            <v>0.625</v>
          </cell>
        </row>
        <row r="139">
          <cell r="D139">
            <v>240625</v>
          </cell>
          <cell r="E139">
            <v>0.3125</v>
          </cell>
        </row>
        <row r="140">
          <cell r="D140">
            <v>136708.66666666666</v>
          </cell>
          <cell r="E140">
            <v>0.15625</v>
          </cell>
        </row>
        <row r="141">
          <cell r="D141">
            <v>26151.666666666668</v>
          </cell>
          <cell r="E141">
            <v>7.8125E-2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8"/>
  <sheetViews>
    <sheetView tabSelected="1" topLeftCell="A22" zoomScale="85" zoomScaleNormal="85" workbookViewId="0">
      <selection activeCell="H72" sqref="H72:J79"/>
    </sheetView>
  </sheetViews>
  <sheetFormatPr baseColWidth="10" defaultColWidth="8.83203125" defaultRowHeight="15"/>
  <cols>
    <col min="1" max="1" width="26.1640625" customWidth="1"/>
    <col min="4" max="4" width="13.1640625" customWidth="1"/>
    <col min="5" max="5" width="14.6640625" customWidth="1"/>
    <col min="6" max="6" width="10.1640625" customWidth="1"/>
    <col min="7" max="7" width="13.83203125" customWidth="1"/>
    <col min="10" max="10" width="10.1640625" customWidth="1"/>
    <col min="16" max="16" width="13.33203125" customWidth="1"/>
    <col min="17" max="17" width="12.83203125" customWidth="1"/>
    <col min="18" max="18" width="13.33203125" customWidth="1"/>
    <col min="21" max="21" width="12.6640625" customWidth="1"/>
  </cols>
  <sheetData>
    <row r="1" spans="1:29" ht="16" thickBot="1">
      <c r="A1" t="s">
        <v>0</v>
      </c>
      <c r="B1" t="s">
        <v>1</v>
      </c>
      <c r="D1" s="24" t="s">
        <v>2</v>
      </c>
      <c r="F1" s="19">
        <v>20240111</v>
      </c>
      <c r="G1" t="s">
        <v>20</v>
      </c>
    </row>
    <row r="2" spans="1:29">
      <c r="Q2" s="9"/>
      <c r="R2" s="26" t="s">
        <v>26</v>
      </c>
      <c r="S2" s="26"/>
      <c r="T2" s="26"/>
      <c r="U2" s="26"/>
      <c r="V2" s="26"/>
      <c r="W2" s="26"/>
      <c r="X2" s="26"/>
      <c r="Y2" s="27"/>
      <c r="AA2" s="20" t="s">
        <v>29</v>
      </c>
      <c r="AB2" s="10"/>
      <c r="AC2" s="11"/>
    </row>
    <row r="3" spans="1:29">
      <c r="A3" t="s">
        <v>3</v>
      </c>
      <c r="B3" s="2">
        <v>1000</v>
      </c>
      <c r="C3" s="3">
        <v>151</v>
      </c>
      <c r="D3" s="3">
        <v>1232</v>
      </c>
      <c r="E3" s="3">
        <v>1119</v>
      </c>
      <c r="F3" s="1" t="s">
        <v>4</v>
      </c>
      <c r="G3" s="1" t="s">
        <v>6</v>
      </c>
      <c r="H3" s="1">
        <v>1636</v>
      </c>
      <c r="I3" s="1">
        <v>1680</v>
      </c>
      <c r="J3" s="1">
        <v>1886</v>
      </c>
      <c r="K3" s="4" t="s">
        <v>14</v>
      </c>
      <c r="L3" s="4" t="s">
        <v>6</v>
      </c>
      <c r="M3" s="4">
        <v>5056</v>
      </c>
      <c r="N3" s="4">
        <v>5652</v>
      </c>
      <c r="O3" s="4">
        <v>5205</v>
      </c>
      <c r="P3" s="1" t="s">
        <v>6</v>
      </c>
      <c r="Q3" s="12" t="s">
        <v>4</v>
      </c>
      <c r="R3">
        <f t="shared" ref="R3:T10" si="0">0.0224*H3-22.846</f>
        <v>13.8004</v>
      </c>
      <c r="S3">
        <f t="shared" si="0"/>
        <v>14.785999999999998</v>
      </c>
      <c r="T3">
        <f t="shared" si="0"/>
        <v>19.400400000000001</v>
      </c>
      <c r="V3" t="s">
        <v>14</v>
      </c>
      <c r="W3">
        <f t="shared" ref="W3:Y10" si="1">0.0224*M3-22.846</f>
        <v>90.4084</v>
      </c>
      <c r="X3">
        <f t="shared" si="1"/>
        <v>103.75879999999999</v>
      </c>
      <c r="Y3" s="13">
        <f t="shared" si="1"/>
        <v>93.745999999999995</v>
      </c>
      <c r="AA3" s="12">
        <f>AVERAGE(R3:T3)</f>
        <v>15.995600000000001</v>
      </c>
      <c r="AB3">
        <f>AVERAGE(W3:Y3)</f>
        <v>95.971066666666658</v>
      </c>
      <c r="AC3" s="21">
        <f>AB3/AA3</f>
        <v>5.9998416231130216</v>
      </c>
    </row>
    <row r="4" spans="1:29">
      <c r="A4" t="s">
        <v>5</v>
      </c>
      <c r="B4" s="2">
        <v>500</v>
      </c>
      <c r="C4" s="3">
        <v>494</v>
      </c>
      <c r="D4" s="3">
        <v>46</v>
      </c>
      <c r="E4" s="3">
        <v>20</v>
      </c>
      <c r="F4" s="1"/>
      <c r="G4" s="1" t="s">
        <v>7</v>
      </c>
      <c r="H4" s="1">
        <v>1761</v>
      </c>
      <c r="I4" s="1">
        <v>1761</v>
      </c>
      <c r="J4" s="1">
        <v>1871</v>
      </c>
      <c r="K4" s="4"/>
      <c r="L4" s="4" t="s">
        <v>7</v>
      </c>
      <c r="M4" s="4">
        <v>5309</v>
      </c>
      <c r="N4" s="4">
        <v>5518</v>
      </c>
      <c r="O4" s="4">
        <v>4222</v>
      </c>
      <c r="P4" s="1" t="s">
        <v>7</v>
      </c>
      <c r="Q4" s="12"/>
      <c r="R4">
        <f t="shared" si="0"/>
        <v>16.600399999999997</v>
      </c>
      <c r="S4">
        <f t="shared" si="0"/>
        <v>16.600399999999997</v>
      </c>
      <c r="T4">
        <f t="shared" si="0"/>
        <v>19.064400000000003</v>
      </c>
      <c r="W4">
        <f t="shared" si="1"/>
        <v>96.075599999999994</v>
      </c>
      <c r="X4">
        <f t="shared" si="1"/>
        <v>100.7572</v>
      </c>
      <c r="Y4" s="13">
        <f t="shared" si="1"/>
        <v>71.726799999999997</v>
      </c>
      <c r="AA4" s="12">
        <f t="shared" ref="AA4:AA10" si="2">AVERAGE(R4:T4)</f>
        <v>17.421733333333332</v>
      </c>
      <c r="AB4">
        <f t="shared" ref="AB4:AB10" si="3">AVERAGE(W4:Y4)</f>
        <v>89.519866666666658</v>
      </c>
      <c r="AC4" s="21">
        <f t="shared" ref="AC4:AC10" si="4">AB4/AA4</f>
        <v>5.1384018429088574</v>
      </c>
    </row>
    <row r="5" spans="1:29">
      <c r="B5" s="2">
        <v>250</v>
      </c>
      <c r="C5" s="3">
        <v>15</v>
      </c>
      <c r="D5" s="3">
        <v>256</v>
      </c>
      <c r="E5" s="3">
        <v>35</v>
      </c>
      <c r="F5" s="1"/>
      <c r="G5" s="1" t="s">
        <v>8</v>
      </c>
      <c r="H5" s="1">
        <v>1793</v>
      </c>
      <c r="I5" s="1">
        <v>1898</v>
      </c>
      <c r="J5" s="1">
        <v>1531</v>
      </c>
      <c r="K5" s="4"/>
      <c r="L5" s="4" t="s">
        <v>8</v>
      </c>
      <c r="M5" s="4">
        <v>6408</v>
      </c>
      <c r="N5" s="4">
        <v>6533</v>
      </c>
      <c r="O5" s="4">
        <v>6230</v>
      </c>
      <c r="P5" s="1" t="s">
        <v>8</v>
      </c>
      <c r="Q5" s="12"/>
      <c r="R5">
        <f t="shared" si="0"/>
        <v>17.317199999999996</v>
      </c>
      <c r="S5">
        <f t="shared" si="0"/>
        <v>19.6692</v>
      </c>
      <c r="T5">
        <f t="shared" si="0"/>
        <v>11.448400000000003</v>
      </c>
      <c r="W5">
        <f t="shared" si="1"/>
        <v>120.69319999999999</v>
      </c>
      <c r="X5">
        <f t="shared" si="1"/>
        <v>123.4932</v>
      </c>
      <c r="Y5" s="13">
        <f t="shared" si="1"/>
        <v>116.70599999999999</v>
      </c>
      <c r="AA5" s="12">
        <f t="shared" si="2"/>
        <v>16.144933333333331</v>
      </c>
      <c r="AB5">
        <f t="shared" si="3"/>
        <v>120.29746666666665</v>
      </c>
      <c r="AC5" s="21">
        <f t="shared" si="4"/>
        <v>7.4510971450279557</v>
      </c>
    </row>
    <row r="6" spans="1:29">
      <c r="B6" s="2">
        <v>125</v>
      </c>
      <c r="C6" s="3">
        <v>9</v>
      </c>
      <c r="D6" s="3">
        <v>15</v>
      </c>
      <c r="E6" s="3">
        <v>9</v>
      </c>
      <c r="F6" s="1"/>
      <c r="G6" s="1" t="s">
        <v>9</v>
      </c>
      <c r="H6" s="1">
        <v>1970</v>
      </c>
      <c r="I6" s="1">
        <v>1915</v>
      </c>
      <c r="J6" s="1">
        <v>1903</v>
      </c>
      <c r="K6" s="4"/>
      <c r="L6" s="4" t="s">
        <v>9</v>
      </c>
      <c r="M6" s="4">
        <v>6233</v>
      </c>
      <c r="N6" s="4">
        <v>6021</v>
      </c>
      <c r="O6" s="4">
        <v>6036</v>
      </c>
      <c r="P6" s="1" t="s">
        <v>9</v>
      </c>
      <c r="Q6" s="12"/>
      <c r="R6">
        <f t="shared" si="0"/>
        <v>21.282</v>
      </c>
      <c r="S6">
        <f t="shared" si="0"/>
        <v>20.05</v>
      </c>
      <c r="T6">
        <f t="shared" si="0"/>
        <v>19.781200000000002</v>
      </c>
      <c r="W6">
        <f t="shared" si="1"/>
        <v>116.7732</v>
      </c>
      <c r="X6">
        <f t="shared" si="1"/>
        <v>112.02439999999999</v>
      </c>
      <c r="Y6" s="13">
        <f t="shared" si="1"/>
        <v>112.3604</v>
      </c>
      <c r="AA6" s="12">
        <f t="shared" si="2"/>
        <v>20.371066666666668</v>
      </c>
      <c r="AB6">
        <f t="shared" si="3"/>
        <v>113.71933333333334</v>
      </c>
      <c r="AC6" s="21">
        <f t="shared" si="4"/>
        <v>5.5823946381469138</v>
      </c>
    </row>
    <row r="7" spans="1:29">
      <c r="B7" s="2">
        <v>62.5</v>
      </c>
      <c r="C7" s="3">
        <v>9</v>
      </c>
      <c r="D7" s="3">
        <v>6</v>
      </c>
      <c r="E7" s="3">
        <v>17</v>
      </c>
      <c r="F7" s="1"/>
      <c r="G7" s="1" t="s">
        <v>10</v>
      </c>
      <c r="H7" s="1">
        <v>1921</v>
      </c>
      <c r="I7" s="1">
        <v>1973</v>
      </c>
      <c r="J7" s="1">
        <v>1764</v>
      </c>
      <c r="K7" s="4"/>
      <c r="L7" s="4" t="s">
        <v>10</v>
      </c>
      <c r="M7" s="4">
        <v>5806</v>
      </c>
      <c r="N7" s="4">
        <v>5434</v>
      </c>
      <c r="O7" s="4">
        <v>4963</v>
      </c>
      <c r="P7" s="1" t="s">
        <v>10</v>
      </c>
      <c r="Q7" s="12"/>
      <c r="R7">
        <f t="shared" si="0"/>
        <v>20.1844</v>
      </c>
      <c r="S7">
        <f t="shared" si="0"/>
        <v>21.3492</v>
      </c>
      <c r="T7">
        <f t="shared" si="0"/>
        <v>16.667599999999997</v>
      </c>
      <c r="W7">
        <f t="shared" si="1"/>
        <v>107.20839999999998</v>
      </c>
      <c r="X7">
        <f t="shared" si="1"/>
        <v>98.875599999999991</v>
      </c>
      <c r="Y7" s="13">
        <f t="shared" si="1"/>
        <v>88.325199999999995</v>
      </c>
      <c r="AA7" s="12">
        <f t="shared" si="2"/>
        <v>19.400400000000001</v>
      </c>
      <c r="AB7">
        <f t="shared" si="3"/>
        <v>98.136399999999981</v>
      </c>
      <c r="AC7" s="21">
        <f t="shared" si="4"/>
        <v>5.0584730211748195</v>
      </c>
    </row>
    <row r="8" spans="1:29">
      <c r="B8" s="2">
        <v>31.25</v>
      </c>
      <c r="C8" s="3">
        <v>9</v>
      </c>
      <c r="D8" s="3">
        <v>12</v>
      </c>
      <c r="E8" s="3">
        <v>12</v>
      </c>
      <c r="F8" s="1"/>
      <c r="G8" s="1" t="s">
        <v>11</v>
      </c>
      <c r="H8" s="1">
        <v>2014</v>
      </c>
      <c r="I8" s="1">
        <v>1962</v>
      </c>
      <c r="J8" s="1">
        <v>2101</v>
      </c>
      <c r="K8" s="4"/>
      <c r="L8" s="4" t="s">
        <v>11</v>
      </c>
      <c r="M8" s="4">
        <v>5065</v>
      </c>
      <c r="N8" s="4">
        <v>5016</v>
      </c>
      <c r="O8" s="4">
        <v>5893</v>
      </c>
      <c r="P8" s="1" t="s">
        <v>11</v>
      </c>
      <c r="Q8" s="12"/>
      <c r="R8">
        <f t="shared" si="0"/>
        <v>22.267599999999998</v>
      </c>
      <c r="S8">
        <f t="shared" si="0"/>
        <v>21.102799999999998</v>
      </c>
      <c r="T8">
        <f t="shared" si="0"/>
        <v>24.216399999999997</v>
      </c>
      <c r="W8">
        <f t="shared" si="1"/>
        <v>90.61</v>
      </c>
      <c r="X8">
        <f t="shared" si="1"/>
        <v>89.5124</v>
      </c>
      <c r="Y8" s="13">
        <f t="shared" si="1"/>
        <v>109.15719999999999</v>
      </c>
      <c r="AA8" s="12">
        <f t="shared" si="2"/>
        <v>22.528933333333331</v>
      </c>
      <c r="AB8">
        <f t="shared" si="3"/>
        <v>96.426533333333325</v>
      </c>
      <c r="AC8" s="21">
        <f t="shared" si="4"/>
        <v>4.2801197867039127</v>
      </c>
    </row>
    <row r="9" spans="1:29">
      <c r="B9" s="2">
        <v>15.625</v>
      </c>
      <c r="C9" s="3">
        <v>3</v>
      </c>
      <c r="D9" s="3">
        <v>3</v>
      </c>
      <c r="E9" s="3">
        <v>46</v>
      </c>
      <c r="F9" s="1"/>
      <c r="G9" s="1" t="s">
        <v>12</v>
      </c>
      <c r="H9" s="1">
        <v>2560</v>
      </c>
      <c r="I9" s="1">
        <v>2566</v>
      </c>
      <c r="J9" s="1">
        <v>2546</v>
      </c>
      <c r="K9" s="4"/>
      <c r="L9" s="4" t="s">
        <v>12</v>
      </c>
      <c r="M9" s="4">
        <v>5934</v>
      </c>
      <c r="N9" s="4">
        <v>6797</v>
      </c>
      <c r="O9" s="4">
        <v>7079</v>
      </c>
      <c r="P9" s="1" t="s">
        <v>12</v>
      </c>
      <c r="Q9" s="12"/>
      <c r="R9">
        <f t="shared" si="0"/>
        <v>34.498000000000005</v>
      </c>
      <c r="S9">
        <f t="shared" si="0"/>
        <v>34.632400000000004</v>
      </c>
      <c r="T9">
        <f t="shared" si="0"/>
        <v>34.184399999999997</v>
      </c>
      <c r="W9">
        <f t="shared" si="1"/>
        <v>110.07560000000001</v>
      </c>
      <c r="X9">
        <f t="shared" si="1"/>
        <v>129.4068</v>
      </c>
      <c r="Y9" s="13">
        <f t="shared" si="1"/>
        <v>135.7236</v>
      </c>
      <c r="AA9" s="12">
        <f t="shared" si="2"/>
        <v>34.438266666666671</v>
      </c>
      <c r="AB9">
        <f t="shared" si="3"/>
        <v>125.06866666666667</v>
      </c>
      <c r="AC9" s="21">
        <f t="shared" si="4"/>
        <v>3.6316771653238451</v>
      </c>
    </row>
    <row r="10" spans="1:29" ht="16" thickBot="1">
      <c r="B10" s="2">
        <v>0</v>
      </c>
      <c r="C10" s="3">
        <v>9</v>
      </c>
      <c r="D10" s="3">
        <v>9</v>
      </c>
      <c r="E10" s="3">
        <v>23</v>
      </c>
      <c r="F10" s="1"/>
      <c r="G10" s="1" t="s">
        <v>13</v>
      </c>
      <c r="H10" s="1">
        <v>2482</v>
      </c>
      <c r="I10" s="1">
        <v>2293</v>
      </c>
      <c r="J10" s="1">
        <v>2543</v>
      </c>
      <c r="K10" s="4"/>
      <c r="L10" s="4" t="s">
        <v>13</v>
      </c>
      <c r="M10" s="4">
        <v>6504</v>
      </c>
      <c r="N10" s="4">
        <v>6507</v>
      </c>
      <c r="O10" s="4">
        <v>6899</v>
      </c>
      <c r="P10" s="1" t="s">
        <v>13</v>
      </c>
      <c r="Q10" s="14"/>
      <c r="R10" s="15">
        <f t="shared" si="0"/>
        <v>32.750799999999998</v>
      </c>
      <c r="S10" s="15">
        <f t="shared" si="0"/>
        <v>28.517199999999999</v>
      </c>
      <c r="T10" s="15">
        <f t="shared" si="0"/>
        <v>34.117199999999997</v>
      </c>
      <c r="U10" s="15"/>
      <c r="V10" s="15"/>
      <c r="W10" s="15">
        <f t="shared" si="1"/>
        <v>122.84359999999998</v>
      </c>
      <c r="X10" s="15">
        <f t="shared" si="1"/>
        <v>122.91079999999999</v>
      </c>
      <c r="Y10" s="16">
        <f t="shared" si="1"/>
        <v>131.69159999999999</v>
      </c>
      <c r="AA10" s="14">
        <f t="shared" si="2"/>
        <v>31.795066666666667</v>
      </c>
      <c r="AB10" s="15">
        <f t="shared" si="3"/>
        <v>125.81533333333333</v>
      </c>
      <c r="AC10" s="22">
        <f t="shared" si="4"/>
        <v>3.9570709082750781</v>
      </c>
    </row>
    <row r="13" spans="1:29" ht="16" thickBot="1"/>
    <row r="14" spans="1:29" ht="17" thickBot="1">
      <c r="A14" t="s">
        <v>0</v>
      </c>
      <c r="B14" t="s">
        <v>15</v>
      </c>
      <c r="D14" s="24" t="s">
        <v>2</v>
      </c>
      <c r="F14" s="19" t="s">
        <v>16</v>
      </c>
      <c r="Q14" s="1"/>
      <c r="R14" s="7" t="s">
        <v>25</v>
      </c>
      <c r="T14" s="28" t="s">
        <v>27</v>
      </c>
      <c r="U14" s="26"/>
      <c r="V14" s="26"/>
      <c r="W14" s="26"/>
      <c r="X14" s="26"/>
      <c r="Y14" s="26"/>
      <c r="Z14" s="27"/>
    </row>
    <row r="15" spans="1:29" ht="16" thickBot="1">
      <c r="A15" t="s">
        <v>17</v>
      </c>
      <c r="B15">
        <v>10</v>
      </c>
      <c r="C15" s="3">
        <v>6078812</v>
      </c>
      <c r="D15" s="3">
        <v>6225040</v>
      </c>
      <c r="E15" s="3">
        <v>6118362</v>
      </c>
      <c r="G15" s="1" t="s">
        <v>6</v>
      </c>
      <c r="H15" s="1">
        <v>2364576</v>
      </c>
      <c r="I15" s="1">
        <v>2495567</v>
      </c>
      <c r="J15" s="1">
        <v>2713540</v>
      </c>
      <c r="Q15" s="1" t="s">
        <v>6</v>
      </c>
      <c r="R15" s="8">
        <v>4.0748366469999997</v>
      </c>
      <c r="T15" s="12">
        <f t="shared" ref="T15:T22" si="5">R3/R15</f>
        <v>3.3867369898521482</v>
      </c>
      <c r="U15">
        <f t="shared" ref="U15:U22" si="6">S3/R15</f>
        <v>3.6286117164686429</v>
      </c>
      <c r="V15">
        <f t="shared" ref="V15:V22" si="7">T3/R15</f>
        <v>4.7610252092640515</v>
      </c>
      <c r="X15">
        <f t="shared" ref="X15:X22" si="8">W3/R15</f>
        <v>22.186999831406986</v>
      </c>
      <c r="Y15">
        <f t="shared" ref="Y15:Y22" si="9">X3/R15</f>
        <v>25.463302946484962</v>
      </c>
      <c r="Z15" s="13">
        <f t="shared" ref="Z15:Z22" si="10">Y3/R15</f>
        <v>23.006075610176477</v>
      </c>
    </row>
    <row r="16" spans="1:29" ht="16" thickBot="1">
      <c r="B16">
        <v>5</v>
      </c>
      <c r="C16" s="3">
        <v>3064166</v>
      </c>
      <c r="D16" s="3">
        <v>3047578</v>
      </c>
      <c r="E16" s="3">
        <v>3171054</v>
      </c>
      <c r="G16" s="1" t="s">
        <v>7</v>
      </c>
      <c r="H16" s="1">
        <v>2101069</v>
      </c>
      <c r="I16" s="1">
        <v>2332439</v>
      </c>
      <c r="J16" s="1">
        <v>2474155</v>
      </c>
      <c r="Q16" s="1" t="s">
        <v>7</v>
      </c>
      <c r="R16" s="8">
        <v>3.711700343</v>
      </c>
      <c r="T16" s="12">
        <f t="shared" si="5"/>
        <v>4.4724515628819974</v>
      </c>
      <c r="U16">
        <f t="shared" si="6"/>
        <v>4.4724515628819974</v>
      </c>
      <c r="V16">
        <f t="shared" si="7"/>
        <v>5.1362982563918695</v>
      </c>
      <c r="X16">
        <f t="shared" si="8"/>
        <v>25.8845249135458</v>
      </c>
      <c r="Y16">
        <f t="shared" si="9"/>
        <v>27.145833631214554</v>
      </c>
      <c r="Z16" s="13">
        <f t="shared" si="10"/>
        <v>19.324512587680086</v>
      </c>
    </row>
    <row r="17" spans="1:29" ht="16" thickBot="1">
      <c r="B17">
        <v>2.5</v>
      </c>
      <c r="C17" s="3">
        <v>1520616</v>
      </c>
      <c r="D17" s="3">
        <v>1618242</v>
      </c>
      <c r="E17" s="3">
        <v>1557569</v>
      </c>
      <c r="G17" s="1" t="s">
        <v>8</v>
      </c>
      <c r="H17" s="1">
        <v>2474561</v>
      </c>
      <c r="I17" s="1">
        <v>2484529</v>
      </c>
      <c r="J17" s="1">
        <v>2645770</v>
      </c>
      <c r="Q17" s="1" t="s">
        <v>8</v>
      </c>
      <c r="R17" s="8">
        <v>4.0918353869999997</v>
      </c>
      <c r="T17" s="12">
        <f t="shared" si="5"/>
        <v>4.2321350597381686</v>
      </c>
      <c r="U17">
        <f t="shared" si="6"/>
        <v>4.806938241574966</v>
      </c>
      <c r="V17">
        <f t="shared" si="7"/>
        <v>2.7978642631549255</v>
      </c>
      <c r="X17">
        <f t="shared" si="8"/>
        <v>29.496103480469753</v>
      </c>
      <c r="Y17">
        <f t="shared" si="9"/>
        <v>30.180392982656418</v>
      </c>
      <c r="Z17" s="13">
        <f t="shared" si="10"/>
        <v>28.521675229355946</v>
      </c>
    </row>
    <row r="18" spans="1:29" ht="16" thickBot="1">
      <c r="B18">
        <v>1.25</v>
      </c>
      <c r="C18" s="3">
        <v>788100</v>
      </c>
      <c r="D18" s="3">
        <v>811209</v>
      </c>
      <c r="E18" s="3">
        <v>828867</v>
      </c>
      <c r="G18" s="1" t="s">
        <v>9</v>
      </c>
      <c r="H18" s="1">
        <v>2717132</v>
      </c>
      <c r="I18" s="1">
        <v>2700210</v>
      </c>
      <c r="J18" s="1">
        <v>2942008</v>
      </c>
      <c r="Q18" s="1" t="s">
        <v>9</v>
      </c>
      <c r="R18" s="8">
        <v>4.503208485</v>
      </c>
      <c r="T18" s="12">
        <f t="shared" si="5"/>
        <v>4.7259637369421057</v>
      </c>
      <c r="U18">
        <f t="shared" si="6"/>
        <v>4.4523810227276206</v>
      </c>
      <c r="V18">
        <f t="shared" si="7"/>
        <v>4.3926902487171882</v>
      </c>
      <c r="X18">
        <f t="shared" si="8"/>
        <v>25.931111204148479</v>
      </c>
      <c r="Y18">
        <f t="shared" si="9"/>
        <v>24.876574196630823</v>
      </c>
      <c r="Z18" s="13">
        <f t="shared" si="10"/>
        <v>24.95118766414387</v>
      </c>
    </row>
    <row r="19" spans="1:29" ht="16" thickBot="1">
      <c r="B19">
        <v>0.625</v>
      </c>
      <c r="C19" s="3">
        <v>427414</v>
      </c>
      <c r="D19" s="3">
        <v>438096</v>
      </c>
      <c r="E19" s="3">
        <v>434415</v>
      </c>
      <c r="G19" s="1" t="s">
        <v>10</v>
      </c>
      <c r="H19" s="1">
        <v>2189028</v>
      </c>
      <c r="I19" s="1">
        <v>2402312</v>
      </c>
      <c r="J19" s="1">
        <v>2408924</v>
      </c>
      <c r="Q19" s="1" t="s">
        <v>10</v>
      </c>
      <c r="R19" s="8">
        <v>3.7621894949999999</v>
      </c>
      <c r="T19" s="12">
        <f t="shared" si="5"/>
        <v>5.3650673435841911</v>
      </c>
      <c r="U19">
        <f t="shared" si="6"/>
        <v>5.674674289631974</v>
      </c>
      <c r="V19">
        <f t="shared" si="7"/>
        <v>4.4302925257091541</v>
      </c>
      <c r="X19">
        <f t="shared" si="8"/>
        <v>28.496278601192572</v>
      </c>
      <c r="Y19">
        <f t="shared" si="9"/>
        <v>26.28139814100459</v>
      </c>
      <c r="Z19" s="13">
        <f t="shared" si="10"/>
        <v>23.47707368737948</v>
      </c>
    </row>
    <row r="20" spans="1:29" ht="16" thickBot="1">
      <c r="B20">
        <v>0.3125</v>
      </c>
      <c r="C20" s="3">
        <v>228588</v>
      </c>
      <c r="D20" s="3">
        <v>250715</v>
      </c>
      <c r="E20" s="3">
        <v>242572</v>
      </c>
      <c r="G20" s="1" t="s">
        <v>11</v>
      </c>
      <c r="H20" s="1">
        <v>2716788</v>
      </c>
      <c r="I20" s="1">
        <v>2902124</v>
      </c>
      <c r="J20" s="1">
        <v>2829437</v>
      </c>
      <c r="Q20" s="1" t="s">
        <v>11</v>
      </c>
      <c r="R20" s="8">
        <v>4.5517337060000003</v>
      </c>
      <c r="T20" s="12">
        <f t="shared" si="5"/>
        <v>4.8921139588300857</v>
      </c>
      <c r="U20">
        <f t="shared" si="6"/>
        <v>4.6362114664534806</v>
      </c>
      <c r="V20">
        <f t="shared" si="7"/>
        <v>5.3202585133832505</v>
      </c>
      <c r="X20">
        <f t="shared" si="8"/>
        <v>19.906700578849723</v>
      </c>
      <c r="Y20">
        <f t="shared" si="9"/>
        <v>19.665561691802537</v>
      </c>
      <c r="Z20" s="13">
        <f t="shared" si="10"/>
        <v>23.981455649769504</v>
      </c>
    </row>
    <row r="21" spans="1:29" ht="16" thickBot="1">
      <c r="B21">
        <v>0.15625</v>
      </c>
      <c r="C21" s="3">
        <v>137054</v>
      </c>
      <c r="D21" s="3">
        <v>136445</v>
      </c>
      <c r="E21" s="3">
        <v>136627</v>
      </c>
      <c r="G21" s="1" t="s">
        <v>12</v>
      </c>
      <c r="H21" s="1">
        <v>2652234</v>
      </c>
      <c r="I21" s="1">
        <v>2921522</v>
      </c>
      <c r="J21" s="1">
        <v>3093608</v>
      </c>
      <c r="Q21" s="1" t="s">
        <v>12</v>
      </c>
      <c r="R21" s="8">
        <v>4.6711479850000002</v>
      </c>
      <c r="T21" s="12">
        <f t="shared" si="5"/>
        <v>7.385336561971501</v>
      </c>
      <c r="U21">
        <f t="shared" si="6"/>
        <v>7.4141089323677258</v>
      </c>
      <c r="V21">
        <f t="shared" si="7"/>
        <v>7.3182010310469741</v>
      </c>
      <c r="X21">
        <f t="shared" si="8"/>
        <v>23.56499951478202</v>
      </c>
      <c r="Y21">
        <f t="shared" si="9"/>
        <v>27.703425456772379</v>
      </c>
      <c r="Z21" s="13">
        <f t="shared" si="10"/>
        <v>29.055726865394952</v>
      </c>
    </row>
    <row r="22" spans="1:29" ht="16" thickBot="1">
      <c r="B22">
        <v>7.8125E-2</v>
      </c>
      <c r="C22" s="3">
        <v>25194</v>
      </c>
      <c r="D22" s="3">
        <v>24670</v>
      </c>
      <c r="E22" s="3">
        <v>28591</v>
      </c>
      <c r="G22" s="1" t="s">
        <v>13</v>
      </c>
      <c r="H22" s="1">
        <v>2702120</v>
      </c>
      <c r="I22" s="1">
        <v>2784418</v>
      </c>
      <c r="J22" s="1">
        <v>2803447</v>
      </c>
      <c r="Q22" s="1" t="s">
        <v>13</v>
      </c>
      <c r="R22" s="8">
        <v>4.4653883739999998</v>
      </c>
      <c r="T22" s="14">
        <f t="shared" si="5"/>
        <v>7.3343676421727526</v>
      </c>
      <c r="U22" s="15">
        <f t="shared" si="6"/>
        <v>6.3862754169476412</v>
      </c>
      <c r="V22" s="15">
        <f t="shared" si="7"/>
        <v>7.6403656619544016</v>
      </c>
      <c r="W22" s="15"/>
      <c r="X22" s="15">
        <f t="shared" si="8"/>
        <v>27.510171503841512</v>
      </c>
      <c r="Y22" s="15">
        <f t="shared" si="9"/>
        <v>27.525220586781597</v>
      </c>
      <c r="Z22" s="16">
        <f t="shared" si="10"/>
        <v>29.491634090952196</v>
      </c>
    </row>
    <row r="25" spans="1:29" ht="16" thickBot="1"/>
    <row r="26" spans="1:29">
      <c r="A26" t="s">
        <v>0</v>
      </c>
      <c r="B26" t="s">
        <v>1</v>
      </c>
      <c r="D26" s="24" t="s">
        <v>23</v>
      </c>
      <c r="F26" s="19">
        <v>20240119</v>
      </c>
      <c r="G26" t="s">
        <v>20</v>
      </c>
      <c r="Q26" s="9"/>
      <c r="R26" s="26" t="s">
        <v>26</v>
      </c>
      <c r="S26" s="26"/>
      <c r="T26" s="26"/>
      <c r="U26" s="26"/>
      <c r="V26" s="26"/>
      <c r="W26" s="26"/>
      <c r="X26" s="26"/>
      <c r="Y26" s="27"/>
      <c r="AA26" s="20" t="s">
        <v>29</v>
      </c>
      <c r="AB26" s="10"/>
      <c r="AC26" s="11"/>
    </row>
    <row r="27" spans="1:29">
      <c r="A27" t="s">
        <v>3</v>
      </c>
      <c r="B27" s="2">
        <v>500</v>
      </c>
      <c r="C27" s="3">
        <v>20</v>
      </c>
      <c r="D27" s="3">
        <v>20</v>
      </c>
      <c r="E27" s="3">
        <v>6</v>
      </c>
      <c r="F27" s="1" t="s">
        <v>4</v>
      </c>
      <c r="G27" s="1" t="s">
        <v>6</v>
      </c>
      <c r="H27" s="1">
        <v>1619</v>
      </c>
      <c r="I27" s="1">
        <v>1616</v>
      </c>
      <c r="J27" s="1">
        <v>1648</v>
      </c>
      <c r="K27" s="4" t="s">
        <v>14</v>
      </c>
      <c r="L27" s="4" t="s">
        <v>6</v>
      </c>
      <c r="M27" s="4">
        <v>4455</v>
      </c>
      <c r="N27" s="4">
        <v>4516</v>
      </c>
      <c r="O27" s="4">
        <v>4478</v>
      </c>
      <c r="Q27" s="12" t="s">
        <v>4</v>
      </c>
      <c r="R27">
        <f>H27*0.0224-22.846</f>
        <v>13.419599999999999</v>
      </c>
      <c r="S27">
        <f t="shared" ref="S27:Y34" si="11">I27*0.0224-22.846</f>
        <v>13.352399999999999</v>
      </c>
      <c r="T27">
        <f t="shared" si="11"/>
        <v>14.069199999999999</v>
      </c>
      <c r="V27" t="s">
        <v>14</v>
      </c>
      <c r="W27">
        <f t="shared" si="11"/>
        <v>76.945999999999998</v>
      </c>
      <c r="X27">
        <f t="shared" si="11"/>
        <v>78.312399999999997</v>
      </c>
      <c r="Y27" s="13">
        <f t="shared" si="11"/>
        <v>77.461199999999991</v>
      </c>
      <c r="AA27" s="12">
        <f>AVERAGE(R27:T27)</f>
        <v>13.613733333333334</v>
      </c>
      <c r="AB27">
        <f>AVERAGE(W27:Y27)</f>
        <v>77.5732</v>
      </c>
      <c r="AC27" s="21">
        <f>AB27/AA27</f>
        <v>5.6981577426716159</v>
      </c>
    </row>
    <row r="28" spans="1:29">
      <c r="A28" t="s">
        <v>18</v>
      </c>
      <c r="B28" s="2">
        <v>250</v>
      </c>
      <c r="C28" s="3">
        <v>6</v>
      </c>
      <c r="D28" s="3">
        <v>23</v>
      </c>
      <c r="E28" s="3">
        <v>17</v>
      </c>
      <c r="F28" s="1"/>
      <c r="G28" s="1" t="s">
        <v>7</v>
      </c>
      <c r="H28" s="1">
        <v>1604</v>
      </c>
      <c r="I28" s="1">
        <v>1488</v>
      </c>
      <c r="J28" s="1">
        <v>1703</v>
      </c>
      <c r="K28" s="4"/>
      <c r="L28" s="4" t="s">
        <v>7</v>
      </c>
      <c r="M28" s="4">
        <v>4310</v>
      </c>
      <c r="N28" s="4">
        <v>4342</v>
      </c>
      <c r="O28" s="4">
        <v>4342</v>
      </c>
      <c r="Q28" s="12"/>
      <c r="R28">
        <f t="shared" ref="R28:R34" si="12">H28*0.0224-22.846</f>
        <v>13.083600000000001</v>
      </c>
      <c r="S28">
        <f t="shared" si="11"/>
        <v>10.485200000000003</v>
      </c>
      <c r="T28">
        <f t="shared" si="11"/>
        <v>15.301199999999998</v>
      </c>
      <c r="W28">
        <f t="shared" si="11"/>
        <v>73.697999999999993</v>
      </c>
      <c r="X28">
        <f t="shared" si="11"/>
        <v>74.4148</v>
      </c>
      <c r="Y28" s="13">
        <f t="shared" si="11"/>
        <v>74.4148</v>
      </c>
      <c r="AA28" s="12">
        <f t="shared" ref="AA28:AA34" si="13">AVERAGE(R28:T28)</f>
        <v>12.956666666666669</v>
      </c>
      <c r="AB28">
        <f t="shared" ref="AB28:AB33" si="14">AVERAGE(W28:Y28)</f>
        <v>74.175866666666664</v>
      </c>
      <c r="AC28" s="21">
        <f t="shared" ref="AC28:AC34" si="15">AB28/AA28</f>
        <v>5.7249189606380231</v>
      </c>
    </row>
    <row r="29" spans="1:29">
      <c r="B29" s="2">
        <v>125</v>
      </c>
      <c r="C29" s="3">
        <v>6</v>
      </c>
      <c r="D29" s="3">
        <v>9</v>
      </c>
      <c r="E29" s="3">
        <v>15</v>
      </c>
      <c r="F29" s="1"/>
      <c r="G29" s="1" t="s">
        <v>8</v>
      </c>
      <c r="H29" s="1">
        <v>1630</v>
      </c>
      <c r="I29" s="1">
        <v>1709</v>
      </c>
      <c r="J29" s="1">
        <v>1703</v>
      </c>
      <c r="K29" s="4"/>
      <c r="L29" s="4" t="s">
        <v>8</v>
      </c>
      <c r="M29" s="4">
        <v>4684</v>
      </c>
      <c r="N29" s="4">
        <v>4836</v>
      </c>
      <c r="O29" s="4">
        <v>4870</v>
      </c>
      <c r="Q29" s="12"/>
      <c r="R29">
        <f t="shared" si="12"/>
        <v>13.666</v>
      </c>
      <c r="S29">
        <f t="shared" si="11"/>
        <v>15.435599999999997</v>
      </c>
      <c r="T29">
        <f t="shared" si="11"/>
        <v>15.301199999999998</v>
      </c>
      <c r="W29">
        <f t="shared" si="11"/>
        <v>82.075599999999994</v>
      </c>
      <c r="X29">
        <f t="shared" si="11"/>
        <v>85.480399999999989</v>
      </c>
      <c r="Y29" s="13">
        <f t="shared" si="11"/>
        <v>86.24199999999999</v>
      </c>
      <c r="AA29" s="12">
        <f t="shared" si="13"/>
        <v>14.800933333333333</v>
      </c>
      <c r="AB29">
        <f t="shared" si="14"/>
        <v>84.59933333333332</v>
      </c>
      <c r="AC29" s="21">
        <f t="shared" si="15"/>
        <v>5.7158107146396162</v>
      </c>
    </row>
    <row r="30" spans="1:29">
      <c r="B30" s="2">
        <v>62.5</v>
      </c>
      <c r="C30" s="3">
        <v>6</v>
      </c>
      <c r="D30" s="3">
        <v>17</v>
      </c>
      <c r="E30" s="3">
        <v>12</v>
      </c>
      <c r="F30" s="1"/>
      <c r="G30" s="1" t="s">
        <v>9</v>
      </c>
      <c r="H30" s="1">
        <v>1726</v>
      </c>
      <c r="I30" s="1">
        <v>1595</v>
      </c>
      <c r="J30" s="1">
        <v>1816</v>
      </c>
      <c r="K30" s="4"/>
      <c r="L30" s="4" t="s">
        <v>9</v>
      </c>
      <c r="M30" s="4">
        <v>4594</v>
      </c>
      <c r="N30" s="4">
        <v>4888</v>
      </c>
      <c r="O30" s="4">
        <v>4626</v>
      </c>
      <c r="Q30" s="12"/>
      <c r="R30">
        <f t="shared" si="12"/>
        <v>15.816399999999998</v>
      </c>
      <c r="S30">
        <f t="shared" si="11"/>
        <v>12.882000000000001</v>
      </c>
      <c r="T30">
        <f t="shared" si="11"/>
        <v>17.832399999999996</v>
      </c>
      <c r="W30">
        <f t="shared" si="11"/>
        <v>80.059599999999989</v>
      </c>
      <c r="X30">
        <f t="shared" si="11"/>
        <v>86.645199999999988</v>
      </c>
      <c r="Y30" s="13">
        <f t="shared" si="11"/>
        <v>80.776399999999995</v>
      </c>
      <c r="AA30" s="12">
        <f t="shared" si="13"/>
        <v>15.510266666666666</v>
      </c>
      <c r="AB30">
        <f t="shared" si="14"/>
        <v>82.493733333333324</v>
      </c>
      <c r="AC30" s="21">
        <f t="shared" si="15"/>
        <v>5.3186534510474779</v>
      </c>
    </row>
    <row r="31" spans="1:29">
      <c r="B31" s="2">
        <v>31.25</v>
      </c>
      <c r="C31" s="3">
        <v>15</v>
      </c>
      <c r="D31" s="3">
        <v>12</v>
      </c>
      <c r="E31" s="3">
        <v>3</v>
      </c>
      <c r="F31" s="1"/>
      <c r="G31" s="1" t="s">
        <v>10</v>
      </c>
      <c r="H31" s="1">
        <v>1680</v>
      </c>
      <c r="I31" s="1">
        <v>1598</v>
      </c>
      <c r="J31" s="1">
        <v>1715</v>
      </c>
      <c r="K31" s="4"/>
      <c r="L31" s="4" t="s">
        <v>10</v>
      </c>
      <c r="M31" s="4">
        <v>4873</v>
      </c>
      <c r="N31" s="4">
        <v>4510</v>
      </c>
      <c r="O31" s="4">
        <v>4847</v>
      </c>
      <c r="Q31" s="12"/>
      <c r="R31">
        <f t="shared" si="12"/>
        <v>14.785999999999998</v>
      </c>
      <c r="S31">
        <f t="shared" si="11"/>
        <v>12.949200000000001</v>
      </c>
      <c r="T31">
        <f t="shared" si="11"/>
        <v>15.569999999999997</v>
      </c>
      <c r="W31">
        <f t="shared" si="11"/>
        <v>86.30919999999999</v>
      </c>
      <c r="X31">
        <f t="shared" si="11"/>
        <v>78.177999999999997</v>
      </c>
      <c r="Y31" s="13">
        <f t="shared" si="11"/>
        <v>85.726799999999997</v>
      </c>
      <c r="AA31" s="12">
        <f t="shared" si="13"/>
        <v>14.435066666666666</v>
      </c>
      <c r="AB31">
        <f t="shared" si="14"/>
        <v>83.404666666666657</v>
      </c>
      <c r="AC31" s="21">
        <f t="shared" si="15"/>
        <v>5.7779204344974735</v>
      </c>
    </row>
    <row r="32" spans="1:29">
      <c r="B32" s="2">
        <v>15.625</v>
      </c>
      <c r="C32" s="3">
        <v>12</v>
      </c>
      <c r="D32" s="3">
        <v>6</v>
      </c>
      <c r="E32" s="3">
        <v>20</v>
      </c>
      <c r="F32" s="1"/>
      <c r="G32" s="1" t="s">
        <v>11</v>
      </c>
      <c r="H32" s="1">
        <v>1808</v>
      </c>
      <c r="I32" s="1">
        <v>1610</v>
      </c>
      <c r="J32" s="1">
        <v>1665</v>
      </c>
      <c r="K32" s="4"/>
      <c r="L32" s="4" t="s">
        <v>11</v>
      </c>
      <c r="M32" s="4">
        <v>4644</v>
      </c>
      <c r="N32" s="4">
        <v>5115</v>
      </c>
      <c r="O32" s="4">
        <v>4301</v>
      </c>
      <c r="Q32" s="12"/>
      <c r="R32">
        <f t="shared" si="12"/>
        <v>17.653200000000002</v>
      </c>
      <c r="S32">
        <f t="shared" si="11"/>
        <v>13.218</v>
      </c>
      <c r="T32">
        <f t="shared" si="11"/>
        <v>14.45</v>
      </c>
      <c r="W32">
        <f t="shared" si="11"/>
        <v>81.179599999999994</v>
      </c>
      <c r="X32">
        <f t="shared" si="11"/>
        <v>91.72999999999999</v>
      </c>
      <c r="Y32" s="13">
        <f t="shared" si="11"/>
        <v>73.496399999999994</v>
      </c>
      <c r="AA32" s="12">
        <f t="shared" si="13"/>
        <v>15.107066666666668</v>
      </c>
      <c r="AB32">
        <f t="shared" si="14"/>
        <v>82.135333333333321</v>
      </c>
      <c r="AC32" s="21">
        <f t="shared" si="15"/>
        <v>5.4368816359672723</v>
      </c>
    </row>
    <row r="33" spans="1:29">
      <c r="B33" s="2">
        <v>0</v>
      </c>
      <c r="C33" s="3">
        <v>9</v>
      </c>
      <c r="D33" s="3">
        <v>9</v>
      </c>
      <c r="E33" s="3">
        <v>9</v>
      </c>
      <c r="F33" s="1"/>
      <c r="G33" s="1" t="s">
        <v>12</v>
      </c>
      <c r="H33" s="1">
        <v>1927</v>
      </c>
      <c r="I33" s="1">
        <v>2023</v>
      </c>
      <c r="J33" s="1">
        <v>2066</v>
      </c>
      <c r="K33" s="4"/>
      <c r="L33" s="4" t="s">
        <v>12</v>
      </c>
      <c r="M33" s="4">
        <v>4763</v>
      </c>
      <c r="N33" s="4">
        <v>4859</v>
      </c>
      <c r="O33" s="4">
        <v>4676</v>
      </c>
      <c r="Q33" s="12"/>
      <c r="R33">
        <f t="shared" si="12"/>
        <v>20.3188</v>
      </c>
      <c r="S33">
        <f t="shared" si="11"/>
        <v>22.469199999999997</v>
      </c>
      <c r="T33">
        <f t="shared" si="11"/>
        <v>23.432399999999998</v>
      </c>
      <c r="W33">
        <f t="shared" si="11"/>
        <v>83.845199999999991</v>
      </c>
      <c r="X33">
        <f t="shared" si="11"/>
        <v>85.995599999999996</v>
      </c>
      <c r="Y33" s="13">
        <f t="shared" si="11"/>
        <v>81.8964</v>
      </c>
      <c r="AA33" s="12">
        <f t="shared" si="13"/>
        <v>22.073466666666665</v>
      </c>
      <c r="AB33">
        <f t="shared" si="14"/>
        <v>83.912400000000005</v>
      </c>
      <c r="AC33" s="21">
        <f t="shared" si="15"/>
        <v>3.8015052763196846</v>
      </c>
    </row>
    <row r="34" spans="1:29" ht="16" thickBot="1">
      <c r="F34" s="1"/>
      <c r="G34" s="1" t="s">
        <v>13</v>
      </c>
      <c r="H34" s="1">
        <v>1790</v>
      </c>
      <c r="I34" s="1">
        <v>1717</v>
      </c>
      <c r="J34" s="1">
        <v>1839</v>
      </c>
      <c r="K34" s="4"/>
      <c r="L34" s="4" t="s">
        <v>13</v>
      </c>
      <c r="M34" s="4">
        <v>5022</v>
      </c>
      <c r="N34" s="4">
        <v>4937</v>
      </c>
      <c r="O34" s="4">
        <v>5228</v>
      </c>
      <c r="Q34" s="14"/>
      <c r="R34" s="15">
        <f t="shared" si="12"/>
        <v>17.249999999999996</v>
      </c>
      <c r="S34" s="15">
        <f t="shared" si="11"/>
        <v>15.614799999999999</v>
      </c>
      <c r="T34" s="15">
        <f t="shared" si="11"/>
        <v>18.347599999999996</v>
      </c>
      <c r="U34" s="15"/>
      <c r="V34" s="15"/>
      <c r="W34" s="15">
        <f t="shared" si="11"/>
        <v>89.646799999999999</v>
      </c>
      <c r="X34" s="15">
        <f t="shared" si="11"/>
        <v>87.742799999999988</v>
      </c>
      <c r="Y34" s="16">
        <f t="shared" si="11"/>
        <v>94.261199999999988</v>
      </c>
      <c r="AA34" s="14">
        <f t="shared" si="13"/>
        <v>17.070799999999995</v>
      </c>
      <c r="AB34" s="15">
        <f>AVERAGE(W34:Y34)</f>
        <v>90.550266666666644</v>
      </c>
      <c r="AC34" s="22">
        <f t="shared" si="15"/>
        <v>5.3043950293288349</v>
      </c>
    </row>
    <row r="36" spans="1:29" ht="16" thickBot="1"/>
    <row r="37" spans="1:29" ht="17" thickBot="1">
      <c r="A37" t="s">
        <v>15</v>
      </c>
      <c r="D37" s="24" t="s">
        <v>23</v>
      </c>
      <c r="F37" s="19">
        <v>20240121</v>
      </c>
      <c r="G37" s="1" t="s">
        <v>24</v>
      </c>
      <c r="H37" s="1"/>
      <c r="I37" s="1"/>
      <c r="J37" s="1"/>
      <c r="Q37" s="1"/>
      <c r="R37" s="7" t="s">
        <v>25</v>
      </c>
      <c r="T37" s="28" t="s">
        <v>27</v>
      </c>
      <c r="U37" s="26"/>
      <c r="V37" s="26"/>
      <c r="W37" s="26"/>
      <c r="X37" s="26"/>
      <c r="Y37" s="26"/>
      <c r="Z37" s="27"/>
    </row>
    <row r="38" spans="1:29" ht="16" thickBot="1">
      <c r="B38" s="5">
        <v>10</v>
      </c>
      <c r="C38" s="3">
        <v>6572072</v>
      </c>
      <c r="D38" s="3">
        <v>6538997</v>
      </c>
      <c r="E38" s="3">
        <v>6567116</v>
      </c>
      <c r="G38" s="1" t="s">
        <v>6</v>
      </c>
      <c r="H38" s="1">
        <v>3017392</v>
      </c>
      <c r="I38" s="1">
        <v>1854048</v>
      </c>
      <c r="J38" s="1">
        <v>1683457</v>
      </c>
      <c r="Q38" s="1" t="s">
        <v>6</v>
      </c>
      <c r="R38" s="8">
        <v>4.1495313300000003</v>
      </c>
      <c r="T38" s="12">
        <f>R27/R38</f>
        <v>3.2340037784459863</v>
      </c>
      <c r="U38">
        <f>S27/R38</f>
        <v>3.2178091784644987</v>
      </c>
      <c r="V38">
        <f>T27/R38</f>
        <v>3.3905515782670324</v>
      </c>
      <c r="X38">
        <f>W27/R38</f>
        <v>18.543298960945545</v>
      </c>
      <c r="Y38">
        <f>X27/R38</f>
        <v>18.872589160569127</v>
      </c>
      <c r="Z38" s="13">
        <f>Y27/R38</f>
        <v>18.667457560803616</v>
      </c>
    </row>
    <row r="39" spans="1:29" ht="16" thickBot="1">
      <c r="B39" s="5">
        <f>B38/2</f>
        <v>5</v>
      </c>
      <c r="C39" s="3">
        <v>3607711</v>
      </c>
      <c r="D39" s="3">
        <v>3789413</v>
      </c>
      <c r="E39" s="3">
        <v>3802006</v>
      </c>
      <c r="G39" s="1" t="s">
        <v>7</v>
      </c>
      <c r="H39" s="1">
        <v>2843469</v>
      </c>
      <c r="I39" s="1">
        <v>1519952</v>
      </c>
      <c r="J39" s="1">
        <v>1606930</v>
      </c>
      <c r="K39" s="5"/>
      <c r="L39" s="5"/>
      <c r="M39" s="5"/>
      <c r="N39" s="5"/>
      <c r="O39" s="5"/>
      <c r="Q39" s="1" t="s">
        <v>7</v>
      </c>
      <c r="R39" s="8">
        <v>3.7598340000000001</v>
      </c>
      <c r="T39" s="12">
        <f t="shared" ref="T39:T45" si="16">R28/R39</f>
        <v>3.4798344820542608</v>
      </c>
      <c r="U39">
        <f t="shared" ref="U39:U45" si="17">S28/R39</f>
        <v>2.7887401411870849</v>
      </c>
      <c r="V39">
        <f t="shared" ref="V39:V45" si="18">T28/R39</f>
        <v>4.0696477557253852</v>
      </c>
      <c r="X39">
        <f t="shared" ref="X39:X45" si="19">W28/R39</f>
        <v>19.601397295731672</v>
      </c>
      <c r="Y39">
        <f t="shared" ref="Y39:Y45" si="20">X28/R39</f>
        <v>19.792044010453651</v>
      </c>
      <c r="Z39" s="13">
        <f t="shared" ref="Z39:Z45" si="21">Y28/R39</f>
        <v>19.792044010453651</v>
      </c>
    </row>
    <row r="40" spans="1:29" ht="16" thickBot="1">
      <c r="B40" s="5">
        <f t="shared" ref="B40:B44" si="22">B39/2</f>
        <v>2.5</v>
      </c>
      <c r="C40" s="3">
        <v>1969214</v>
      </c>
      <c r="D40" s="3">
        <v>2013715</v>
      </c>
      <c r="E40" s="3">
        <v>2091669</v>
      </c>
      <c r="G40" s="1" t="s">
        <v>8</v>
      </c>
      <c r="H40" s="1">
        <v>3125230</v>
      </c>
      <c r="I40" s="1">
        <v>1514827</v>
      </c>
      <c r="J40" s="1">
        <v>1569778</v>
      </c>
      <c r="Q40" s="1" t="s">
        <v>8</v>
      </c>
      <c r="R40" s="8">
        <v>3.9194900000000001</v>
      </c>
      <c r="T40" s="12">
        <f t="shared" si="16"/>
        <v>3.4866781137341847</v>
      </c>
      <c r="U40">
        <f t="shared" si="17"/>
        <v>3.9381654245832998</v>
      </c>
      <c r="V40">
        <f t="shared" si="18"/>
        <v>3.9038752490757718</v>
      </c>
      <c r="X40">
        <f t="shared" si="19"/>
        <v>20.940377447065813</v>
      </c>
      <c r="Y40">
        <f t="shared" si="20"/>
        <v>21.809061893256516</v>
      </c>
      <c r="Z40" s="13">
        <f t="shared" si="21"/>
        <v>22.003372887799173</v>
      </c>
    </row>
    <row r="41" spans="1:29" ht="16" thickBot="1">
      <c r="B41" s="5">
        <f t="shared" si="22"/>
        <v>1.25</v>
      </c>
      <c r="C41" s="3">
        <v>1004779</v>
      </c>
      <c r="D41" s="3">
        <v>1038769</v>
      </c>
      <c r="E41" s="3">
        <v>1054024</v>
      </c>
      <c r="G41" s="1" t="s">
        <v>9</v>
      </c>
      <c r="H41" s="1">
        <v>2680868</v>
      </c>
      <c r="I41" s="1">
        <v>1565866</v>
      </c>
      <c r="J41" s="1">
        <v>1607816</v>
      </c>
      <c r="Q41" s="1" t="s">
        <v>9</v>
      </c>
      <c r="R41" s="8">
        <v>3.6826333299999998</v>
      </c>
      <c r="T41" s="12">
        <f t="shared" si="16"/>
        <v>4.2948614707726005</v>
      </c>
      <c r="U41">
        <f t="shared" si="17"/>
        <v>3.4980403547262746</v>
      </c>
      <c r="V41">
        <f t="shared" si="18"/>
        <v>4.842295825308244</v>
      </c>
      <c r="X41">
        <f t="shared" si="19"/>
        <v>21.739769568641794</v>
      </c>
      <c r="Y41">
        <f t="shared" si="20"/>
        <v>23.528055126791564</v>
      </c>
      <c r="Z41" s="13">
        <f t="shared" si="21"/>
        <v>21.934412894698912</v>
      </c>
    </row>
    <row r="42" spans="1:29" ht="16" thickBot="1">
      <c r="B42" s="5">
        <f t="shared" si="22"/>
        <v>0.625</v>
      </c>
      <c r="C42" s="3">
        <v>531853</v>
      </c>
      <c r="D42" s="3">
        <v>524728</v>
      </c>
      <c r="E42" s="3">
        <v>522056</v>
      </c>
      <c r="G42" s="1" t="s">
        <v>10</v>
      </c>
      <c r="H42" s="1">
        <v>2786590</v>
      </c>
      <c r="I42" s="1">
        <v>1809323</v>
      </c>
      <c r="J42" s="1">
        <v>1832605</v>
      </c>
      <c r="Q42" s="1" t="s">
        <v>10</v>
      </c>
      <c r="R42" s="8">
        <v>4.0652786699999997</v>
      </c>
      <c r="T42" s="12">
        <f t="shared" si="16"/>
        <v>3.6371430350185561</v>
      </c>
      <c r="U42">
        <f t="shared" si="17"/>
        <v>3.1853166907251653</v>
      </c>
      <c r="V42">
        <f t="shared" si="18"/>
        <v>3.829995742948662</v>
      </c>
      <c r="X42">
        <f t="shared" si="19"/>
        <v>21.230820075613661</v>
      </c>
      <c r="Y42">
        <f t="shared" si="20"/>
        <v>19.23066199050999</v>
      </c>
      <c r="Z42" s="13">
        <f t="shared" si="21"/>
        <v>21.087558064008441</v>
      </c>
    </row>
    <row r="43" spans="1:29" ht="16" thickBot="1">
      <c r="B43" s="5">
        <f t="shared" si="22"/>
        <v>0.3125</v>
      </c>
      <c r="C43" s="3">
        <v>272217</v>
      </c>
      <c r="D43" s="3">
        <v>286172</v>
      </c>
      <c r="E43" s="3">
        <v>277889</v>
      </c>
      <c r="G43" s="1" t="s">
        <v>11</v>
      </c>
      <c r="H43" s="1">
        <v>2630260</v>
      </c>
      <c r="I43" s="1">
        <v>1801081</v>
      </c>
      <c r="J43" s="1">
        <v>1697885</v>
      </c>
      <c r="Q43" s="1" t="s">
        <v>11</v>
      </c>
      <c r="R43" s="8">
        <v>3.8657506700000002</v>
      </c>
      <c r="T43" s="12">
        <f t="shared" si="16"/>
        <v>4.5665645580810317</v>
      </c>
      <c r="U43">
        <f t="shared" si="17"/>
        <v>3.4192582834112266</v>
      </c>
      <c r="V43">
        <f t="shared" si="18"/>
        <v>3.7379544708195054</v>
      </c>
      <c r="X43">
        <f t="shared" si="19"/>
        <v>20.999698876078831</v>
      </c>
      <c r="Y43">
        <f t="shared" si="20"/>
        <v>23.728897135520636</v>
      </c>
      <c r="Z43" s="13">
        <f t="shared" si="21"/>
        <v>19.01219356187811</v>
      </c>
    </row>
    <row r="44" spans="1:29" ht="16" thickBot="1">
      <c r="B44" s="5">
        <f t="shared" si="22"/>
        <v>0.15625</v>
      </c>
      <c r="C44" s="3">
        <v>155676</v>
      </c>
      <c r="D44" s="3">
        <v>157408</v>
      </c>
      <c r="E44" s="3">
        <v>157828</v>
      </c>
      <c r="G44" s="1" t="s">
        <v>12</v>
      </c>
      <c r="H44" s="1">
        <v>2888478</v>
      </c>
      <c r="I44" s="1">
        <v>1710679</v>
      </c>
      <c r="J44" s="1">
        <v>1642334</v>
      </c>
      <c r="Q44" s="1" t="s">
        <v>12</v>
      </c>
      <c r="R44" s="8">
        <v>3.9405939999999999</v>
      </c>
      <c r="T44" s="12">
        <f t="shared" si="16"/>
        <v>5.1562784696926398</v>
      </c>
      <c r="U44">
        <f t="shared" si="17"/>
        <v>5.7019830005324064</v>
      </c>
      <c r="V44">
        <f t="shared" si="18"/>
        <v>5.9464131549710517</v>
      </c>
      <c r="X44">
        <f t="shared" si="19"/>
        <v>21.27729981825075</v>
      </c>
      <c r="Y44">
        <f t="shared" si="20"/>
        <v>21.823004349090517</v>
      </c>
      <c r="Z44" s="13">
        <f t="shared" si="21"/>
        <v>20.782755087177211</v>
      </c>
    </row>
    <row r="45" spans="1:29" ht="16" thickBot="1">
      <c r="B45" s="5">
        <v>0</v>
      </c>
      <c r="C45" s="3">
        <v>23392</v>
      </c>
      <c r="D45" s="3">
        <v>23165</v>
      </c>
      <c r="E45" s="3">
        <v>25146</v>
      </c>
      <c r="G45" s="1" t="s">
        <v>13</v>
      </c>
      <c r="H45" s="1">
        <v>2472990</v>
      </c>
      <c r="I45" s="1">
        <v>1636028</v>
      </c>
      <c r="J45" s="1">
        <v>1575343</v>
      </c>
      <c r="Q45" s="1" t="s">
        <v>13</v>
      </c>
      <c r="R45" s="8">
        <v>3.5691739999999998</v>
      </c>
      <c r="T45" s="14">
        <f t="shared" si="16"/>
        <v>4.8330510084406075</v>
      </c>
      <c r="U45" s="15">
        <f t="shared" si="17"/>
        <v>4.3749057905274444</v>
      </c>
      <c r="V45" s="15">
        <f t="shared" si="18"/>
        <v>5.1405731410124575</v>
      </c>
      <c r="W45" s="15"/>
      <c r="X45" s="15">
        <f t="shared" si="19"/>
        <v>25.116959834404263</v>
      </c>
      <c r="Y45" s="15">
        <f t="shared" si="20"/>
        <v>24.583503073820438</v>
      </c>
      <c r="Z45" s="16">
        <f t="shared" si="21"/>
        <v>26.409807983583875</v>
      </c>
    </row>
    <row r="50" spans="1:29" ht="16" thickBot="1"/>
    <row r="51" spans="1:29">
      <c r="A51" s="5" t="s">
        <v>0</v>
      </c>
      <c r="B51" t="s">
        <v>1</v>
      </c>
      <c r="C51" s="24" t="s">
        <v>21</v>
      </c>
      <c r="D51" s="5"/>
      <c r="E51" s="25">
        <v>20240205</v>
      </c>
      <c r="F51" s="5" t="s">
        <v>20</v>
      </c>
      <c r="H51" s="5"/>
      <c r="I51" s="5"/>
      <c r="J51" s="5"/>
      <c r="K51" s="5"/>
      <c r="L51" s="5"/>
      <c r="M51" s="5"/>
      <c r="N51" s="5"/>
      <c r="O51" s="5"/>
      <c r="Q51" s="9"/>
      <c r="R51" s="26" t="s">
        <v>26</v>
      </c>
      <c r="S51" s="26"/>
      <c r="T51" s="26"/>
      <c r="U51" s="26"/>
      <c r="V51" s="26"/>
      <c r="W51" s="26"/>
      <c r="X51" s="27"/>
      <c r="AA51" s="20" t="s">
        <v>28</v>
      </c>
      <c r="AB51" s="10"/>
      <c r="AC51" s="23"/>
    </row>
    <row r="52" spans="1:29">
      <c r="A52" t="s">
        <v>19</v>
      </c>
      <c r="B52" s="2">
        <v>250</v>
      </c>
      <c r="C52" s="3">
        <v>10892</v>
      </c>
      <c r="D52" s="3">
        <v>10877</v>
      </c>
      <c r="E52" s="3" t="s">
        <v>22</v>
      </c>
      <c r="F52" s="1" t="s">
        <v>4</v>
      </c>
      <c r="G52" s="1" t="s">
        <v>6</v>
      </c>
      <c r="H52" s="1">
        <v>1470</v>
      </c>
      <c r="I52" s="1">
        <v>1502</v>
      </c>
      <c r="J52" s="1">
        <v>1436</v>
      </c>
      <c r="K52" s="4" t="s">
        <v>14</v>
      </c>
      <c r="L52" s="4">
        <v>3124</v>
      </c>
      <c r="M52" s="4">
        <v>3380</v>
      </c>
      <c r="N52" s="4">
        <v>3330</v>
      </c>
      <c r="O52" s="4">
        <v>139</v>
      </c>
      <c r="Q52" s="12" t="s">
        <v>4</v>
      </c>
      <c r="R52">
        <f>0.0224*H52-22.846</f>
        <v>10.081999999999997</v>
      </c>
      <c r="S52">
        <f t="shared" ref="S52:X67" si="23">0.0224*I52-22.846</f>
        <v>10.798799999999996</v>
      </c>
      <c r="T52">
        <f t="shared" si="23"/>
        <v>9.3204000000000029</v>
      </c>
      <c r="U52" t="s">
        <v>14</v>
      </c>
      <c r="V52">
        <f t="shared" si="23"/>
        <v>47.131599999999992</v>
      </c>
      <c r="W52">
        <f t="shared" si="23"/>
        <v>52.866</v>
      </c>
      <c r="X52" s="13">
        <f t="shared" si="23"/>
        <v>51.745999999999995</v>
      </c>
      <c r="AA52" s="12">
        <f>AVERAGE(R52:T52)</f>
        <v>10.067066666666665</v>
      </c>
      <c r="AB52">
        <f>AVERAGE(V52:X52)</f>
        <v>50.581199999999995</v>
      </c>
      <c r="AC52" s="21">
        <f>AB52/AA52</f>
        <v>5.024422870614413</v>
      </c>
    </row>
    <row r="53" spans="1:29">
      <c r="B53" s="2">
        <v>125</v>
      </c>
      <c r="C53" s="3">
        <v>7948</v>
      </c>
      <c r="D53" s="3">
        <v>8439</v>
      </c>
      <c r="E53" s="3">
        <v>7373</v>
      </c>
      <c r="F53" s="1"/>
      <c r="G53" s="1" t="s">
        <v>7</v>
      </c>
      <c r="H53" s="1">
        <v>1456</v>
      </c>
      <c r="I53" s="1">
        <v>1581</v>
      </c>
      <c r="J53" s="1">
        <v>1531</v>
      </c>
      <c r="K53" s="4"/>
      <c r="L53" s="4">
        <v>3493</v>
      </c>
      <c r="M53" s="4">
        <v>3569</v>
      </c>
      <c r="N53" s="4">
        <v>3322</v>
      </c>
      <c r="O53" s="4">
        <v>93</v>
      </c>
      <c r="Q53" s="12"/>
      <c r="R53">
        <f t="shared" ref="R53:R68" si="24">0.0224*H53-22.846</f>
        <v>9.7683999999999962</v>
      </c>
      <c r="S53">
        <f t="shared" si="23"/>
        <v>12.5684</v>
      </c>
      <c r="T53">
        <f t="shared" si="23"/>
        <v>11.448400000000003</v>
      </c>
      <c r="V53">
        <f t="shared" si="23"/>
        <v>55.397199999999998</v>
      </c>
      <c r="W53">
        <f t="shared" si="23"/>
        <v>57.099599999999995</v>
      </c>
      <c r="X53" s="13">
        <f t="shared" si="23"/>
        <v>51.566800000000001</v>
      </c>
      <c r="AA53" s="12">
        <f t="shared" ref="AA53:AA68" si="25">AVERAGE(R53:T53)</f>
        <v>11.261733333333334</v>
      </c>
      <c r="AB53">
        <f t="shared" ref="AB53:AB68" si="26">AVERAGE(V53:X53)</f>
        <v>54.687866666666672</v>
      </c>
      <c r="AC53" s="21">
        <f t="shared" ref="AC53:AC68" si="27">AB53/AA53</f>
        <v>4.856078993168607</v>
      </c>
    </row>
    <row r="54" spans="1:29">
      <c r="B54" s="2">
        <v>62.5</v>
      </c>
      <c r="C54" s="3">
        <v>4830</v>
      </c>
      <c r="D54" s="3">
        <v>4868</v>
      </c>
      <c r="E54" s="3">
        <v>4417</v>
      </c>
      <c r="F54" s="1"/>
      <c r="G54" s="1" t="s">
        <v>8</v>
      </c>
      <c r="H54" s="1">
        <v>1715</v>
      </c>
      <c r="I54" s="1">
        <v>1802</v>
      </c>
      <c r="J54" s="1">
        <v>1747</v>
      </c>
      <c r="K54" s="4"/>
      <c r="L54" s="4">
        <v>3824</v>
      </c>
      <c r="M54" s="4">
        <v>4315</v>
      </c>
      <c r="N54" s="4">
        <v>4376</v>
      </c>
      <c r="O54" s="4">
        <v>148</v>
      </c>
      <c r="Q54" s="12"/>
      <c r="R54">
        <f t="shared" si="24"/>
        <v>15.569999999999997</v>
      </c>
      <c r="S54">
        <f t="shared" si="23"/>
        <v>17.518800000000002</v>
      </c>
      <c r="T54">
        <f t="shared" si="23"/>
        <v>16.286800000000003</v>
      </c>
      <c r="V54">
        <f t="shared" si="23"/>
        <v>62.811599999999999</v>
      </c>
      <c r="W54">
        <f t="shared" si="23"/>
        <v>73.81</v>
      </c>
      <c r="X54" s="13">
        <f t="shared" si="23"/>
        <v>75.176400000000001</v>
      </c>
      <c r="AA54" s="12">
        <f t="shared" si="25"/>
        <v>16.458533333333335</v>
      </c>
      <c r="AB54">
        <f t="shared" si="26"/>
        <v>70.599333333333334</v>
      </c>
      <c r="AC54" s="21">
        <f t="shared" si="27"/>
        <v>4.2895276209301754</v>
      </c>
    </row>
    <row r="55" spans="1:29">
      <c r="B55" s="2">
        <v>31.25</v>
      </c>
      <c r="C55" s="3">
        <v>2828</v>
      </c>
      <c r="D55" s="3">
        <v>2833</v>
      </c>
      <c r="E55" s="3">
        <v>2525</v>
      </c>
      <c r="F55" s="1"/>
      <c r="G55" s="1" t="s">
        <v>9</v>
      </c>
      <c r="H55" s="1">
        <v>1729</v>
      </c>
      <c r="I55" s="1">
        <v>1700</v>
      </c>
      <c r="J55" s="1">
        <v>1627</v>
      </c>
      <c r="K55" s="4"/>
      <c r="L55" s="4">
        <v>3842</v>
      </c>
      <c r="M55" s="4">
        <v>3769</v>
      </c>
      <c r="N55" s="4">
        <v>4170</v>
      </c>
      <c r="O55" s="4">
        <v>122</v>
      </c>
      <c r="Q55" s="12"/>
      <c r="R55">
        <f t="shared" si="24"/>
        <v>15.883599999999998</v>
      </c>
      <c r="S55">
        <f t="shared" si="23"/>
        <v>15.233999999999998</v>
      </c>
      <c r="T55">
        <f t="shared" si="23"/>
        <v>13.598800000000001</v>
      </c>
      <c r="V55">
        <f t="shared" si="23"/>
        <v>63.214799999999997</v>
      </c>
      <c r="W55">
        <f t="shared" si="23"/>
        <v>61.579599999999999</v>
      </c>
      <c r="X55" s="13">
        <f t="shared" si="23"/>
        <v>70.561999999999998</v>
      </c>
      <c r="AA55" s="12">
        <f t="shared" si="25"/>
        <v>14.905466666666664</v>
      </c>
      <c r="AB55">
        <f t="shared" si="26"/>
        <v>65.118800000000007</v>
      </c>
      <c r="AC55" s="21">
        <f t="shared" si="27"/>
        <v>4.3687863960426165</v>
      </c>
    </row>
    <row r="56" spans="1:29">
      <c r="B56" s="2">
        <v>15.625</v>
      </c>
      <c r="C56" s="3">
        <v>1590</v>
      </c>
      <c r="D56" s="3">
        <v>1459</v>
      </c>
      <c r="E56" s="3">
        <v>1438</v>
      </c>
      <c r="F56" s="1"/>
      <c r="G56" s="1" t="s">
        <v>10</v>
      </c>
      <c r="H56" s="1">
        <v>1744</v>
      </c>
      <c r="I56" s="1">
        <v>1607</v>
      </c>
      <c r="J56" s="1">
        <v>1677</v>
      </c>
      <c r="K56" s="4"/>
      <c r="L56" s="4">
        <v>3978</v>
      </c>
      <c r="M56" s="4">
        <v>4176</v>
      </c>
      <c r="N56" s="4">
        <v>4417</v>
      </c>
      <c r="O56" s="4">
        <v>108</v>
      </c>
      <c r="Q56" s="12"/>
      <c r="R56">
        <f t="shared" si="24"/>
        <v>16.219599999999996</v>
      </c>
      <c r="S56">
        <f t="shared" si="23"/>
        <v>13.1508</v>
      </c>
      <c r="T56">
        <f t="shared" si="23"/>
        <v>14.718799999999998</v>
      </c>
      <c r="V56">
        <f t="shared" si="23"/>
        <v>66.261200000000002</v>
      </c>
      <c r="W56">
        <f t="shared" si="23"/>
        <v>70.696399999999997</v>
      </c>
      <c r="X56" s="13">
        <f t="shared" si="23"/>
        <v>76.094799999999992</v>
      </c>
      <c r="AA56" s="12">
        <f t="shared" si="25"/>
        <v>14.696399999999997</v>
      </c>
      <c r="AB56">
        <f t="shared" si="26"/>
        <v>71.017466666666664</v>
      </c>
      <c r="AC56" s="21">
        <f t="shared" si="27"/>
        <v>4.8323036026963528</v>
      </c>
    </row>
    <row r="57" spans="1:29">
      <c r="B57" s="2">
        <v>7.8125</v>
      </c>
      <c r="C57" s="3">
        <v>971</v>
      </c>
      <c r="D57" s="3">
        <v>936</v>
      </c>
      <c r="E57" s="3">
        <v>860</v>
      </c>
      <c r="F57" s="1"/>
      <c r="G57" s="1" t="s">
        <v>11</v>
      </c>
      <c r="H57" s="1">
        <v>1729</v>
      </c>
      <c r="I57" s="1">
        <v>1802</v>
      </c>
      <c r="J57" s="1">
        <v>1584</v>
      </c>
      <c r="K57" s="4"/>
      <c r="L57" s="4">
        <v>3935</v>
      </c>
      <c r="M57" s="4">
        <v>4077</v>
      </c>
      <c r="N57" s="4">
        <v>4127</v>
      </c>
      <c r="O57" s="4">
        <v>137</v>
      </c>
      <c r="Q57" s="12"/>
      <c r="R57">
        <f t="shared" si="24"/>
        <v>15.883599999999998</v>
      </c>
      <c r="S57">
        <f t="shared" si="23"/>
        <v>17.518800000000002</v>
      </c>
      <c r="T57">
        <f t="shared" si="23"/>
        <v>12.6356</v>
      </c>
      <c r="V57">
        <f t="shared" si="23"/>
        <v>65.298000000000002</v>
      </c>
      <c r="W57">
        <f t="shared" si="23"/>
        <v>68.478799999999993</v>
      </c>
      <c r="X57" s="13">
        <f t="shared" si="23"/>
        <v>69.598799999999997</v>
      </c>
      <c r="AA57" s="12">
        <f t="shared" si="25"/>
        <v>15.345999999999998</v>
      </c>
      <c r="AB57">
        <f t="shared" si="26"/>
        <v>67.79186666666665</v>
      </c>
      <c r="AC57" s="21">
        <f t="shared" si="27"/>
        <v>4.4175594074460225</v>
      </c>
    </row>
    <row r="58" spans="1:29">
      <c r="B58" s="2">
        <v>0</v>
      </c>
      <c r="C58" s="3">
        <v>543</v>
      </c>
      <c r="D58" s="3">
        <v>535</v>
      </c>
      <c r="E58" s="3">
        <v>456</v>
      </c>
      <c r="F58" s="1"/>
      <c r="G58" s="1" t="s">
        <v>12</v>
      </c>
      <c r="H58" s="1">
        <v>1935</v>
      </c>
      <c r="I58" s="1">
        <v>1956</v>
      </c>
      <c r="J58" s="1">
        <v>2066</v>
      </c>
      <c r="K58" s="4"/>
      <c r="L58" s="4">
        <v>4278</v>
      </c>
      <c r="M58" s="4">
        <v>4225</v>
      </c>
      <c r="N58" s="4">
        <v>4304</v>
      </c>
      <c r="O58" s="4">
        <v>154</v>
      </c>
      <c r="Q58" s="12"/>
      <c r="R58">
        <f t="shared" si="24"/>
        <v>20.498000000000001</v>
      </c>
      <c r="S58">
        <f t="shared" si="23"/>
        <v>20.968399999999999</v>
      </c>
      <c r="T58">
        <f t="shared" si="23"/>
        <v>23.432399999999998</v>
      </c>
      <c r="V58">
        <f t="shared" si="23"/>
        <v>72.981200000000001</v>
      </c>
      <c r="W58">
        <f t="shared" si="23"/>
        <v>71.793999999999997</v>
      </c>
      <c r="X58" s="13">
        <f t="shared" si="23"/>
        <v>73.563599999999994</v>
      </c>
      <c r="AA58" s="12">
        <f t="shared" si="25"/>
        <v>21.63293333333333</v>
      </c>
      <c r="AB58">
        <f t="shared" si="26"/>
        <v>72.779600000000002</v>
      </c>
      <c r="AC58" s="21">
        <f t="shared" si="27"/>
        <v>3.3642964122603196</v>
      </c>
    </row>
    <row r="59" spans="1:29">
      <c r="B59" s="5"/>
      <c r="C59" s="5"/>
      <c r="D59" s="5"/>
      <c r="E59" s="5"/>
      <c r="F59" s="1"/>
      <c r="G59" s="1" t="s">
        <v>13</v>
      </c>
      <c r="H59" s="1">
        <v>1784</v>
      </c>
      <c r="I59" s="1">
        <v>1744</v>
      </c>
      <c r="J59" s="1">
        <v>1857</v>
      </c>
      <c r="K59" s="4"/>
      <c r="L59" s="4">
        <v>3760</v>
      </c>
      <c r="M59" s="4">
        <v>4045</v>
      </c>
      <c r="N59" s="4">
        <v>3906</v>
      </c>
      <c r="O59" s="4">
        <v>142</v>
      </c>
      <c r="Q59" s="12"/>
      <c r="R59">
        <f t="shared" si="24"/>
        <v>17.115599999999997</v>
      </c>
      <c r="S59">
        <f t="shared" si="23"/>
        <v>16.219599999999996</v>
      </c>
      <c r="T59">
        <f t="shared" si="23"/>
        <v>18.750800000000002</v>
      </c>
      <c r="V59">
        <f t="shared" si="23"/>
        <v>61.378</v>
      </c>
      <c r="W59">
        <f t="shared" si="23"/>
        <v>67.762</v>
      </c>
      <c r="X59" s="13">
        <f t="shared" si="23"/>
        <v>64.648399999999995</v>
      </c>
      <c r="AA59" s="12">
        <f t="shared" si="25"/>
        <v>17.361999999999998</v>
      </c>
      <c r="AB59">
        <f t="shared" si="26"/>
        <v>64.596133333333327</v>
      </c>
      <c r="AC59" s="21">
        <f t="shared" si="27"/>
        <v>3.7205467880044543</v>
      </c>
    </row>
    <row r="60" spans="1:29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Q60" s="12"/>
      <c r="X60" s="13"/>
      <c r="AA60" s="12" t="s">
        <v>28</v>
      </c>
      <c r="AC60" s="21"/>
    </row>
    <row r="61" spans="1:29">
      <c r="B61" s="5"/>
      <c r="C61" s="5"/>
      <c r="D61" s="5"/>
      <c r="E61" s="5"/>
      <c r="F61" s="1" t="s">
        <v>4</v>
      </c>
      <c r="G61" s="1" t="s">
        <v>6</v>
      </c>
      <c r="H61" s="1">
        <v>1592</v>
      </c>
      <c r="I61" s="1">
        <v>1584</v>
      </c>
      <c r="J61" s="1">
        <v>1688</v>
      </c>
      <c r="K61" s="4" t="s">
        <v>14</v>
      </c>
      <c r="L61" s="4">
        <v>3304</v>
      </c>
      <c r="M61" s="4">
        <v>3699</v>
      </c>
      <c r="N61" s="4">
        <v>3566</v>
      </c>
      <c r="O61" s="4">
        <v>116</v>
      </c>
      <c r="Q61" s="12" t="s">
        <v>4</v>
      </c>
      <c r="R61">
        <f t="shared" si="24"/>
        <v>12.814800000000002</v>
      </c>
      <c r="S61">
        <f t="shared" si="23"/>
        <v>12.6356</v>
      </c>
      <c r="T61">
        <f t="shared" si="23"/>
        <v>14.965199999999999</v>
      </c>
      <c r="U61" s="12" t="s">
        <v>14</v>
      </c>
      <c r="V61">
        <f t="shared" si="23"/>
        <v>51.163600000000002</v>
      </c>
      <c r="W61">
        <f t="shared" si="23"/>
        <v>60.011600000000001</v>
      </c>
      <c r="X61" s="13">
        <f t="shared" si="23"/>
        <v>57.032399999999996</v>
      </c>
      <c r="AA61" s="12">
        <f t="shared" si="25"/>
        <v>13.471866666666665</v>
      </c>
      <c r="AB61">
        <f t="shared" si="26"/>
        <v>56.069200000000002</v>
      </c>
      <c r="AC61" s="21">
        <f t="shared" si="27"/>
        <v>4.1619473668583424</v>
      </c>
    </row>
    <row r="62" spans="1:29">
      <c r="B62" s="5"/>
      <c r="C62" s="5"/>
      <c r="D62" s="5"/>
      <c r="E62" s="5"/>
      <c r="F62" s="1"/>
      <c r="G62" s="1" t="s">
        <v>7</v>
      </c>
      <c r="H62" s="1">
        <v>1741</v>
      </c>
      <c r="I62" s="1">
        <v>1668</v>
      </c>
      <c r="J62" s="1">
        <v>1497</v>
      </c>
      <c r="K62" s="4"/>
      <c r="L62" s="4">
        <v>3243</v>
      </c>
      <c r="M62" s="4">
        <v>3566</v>
      </c>
      <c r="N62" s="4">
        <v>3484</v>
      </c>
      <c r="O62" s="4">
        <v>171</v>
      </c>
      <c r="Q62" s="12"/>
      <c r="R62">
        <f t="shared" si="24"/>
        <v>16.152399999999997</v>
      </c>
      <c r="S62">
        <f t="shared" si="23"/>
        <v>14.517199999999999</v>
      </c>
      <c r="T62">
        <f t="shared" si="23"/>
        <v>10.686800000000002</v>
      </c>
      <c r="V62">
        <f t="shared" si="23"/>
        <v>49.797199999999989</v>
      </c>
      <c r="W62">
        <f t="shared" si="23"/>
        <v>57.032399999999996</v>
      </c>
      <c r="X62" s="13">
        <f t="shared" si="23"/>
        <v>55.195599999999999</v>
      </c>
      <c r="AA62" s="12">
        <f t="shared" si="25"/>
        <v>13.785466666666665</v>
      </c>
      <c r="AB62">
        <f t="shared" si="26"/>
        <v>54.008399999999995</v>
      </c>
      <c r="AC62" s="21">
        <f t="shared" si="27"/>
        <v>3.9177781431652661</v>
      </c>
    </row>
    <row r="63" spans="1:29">
      <c r="B63" s="5"/>
      <c r="C63" s="5"/>
      <c r="D63" s="5"/>
      <c r="E63" s="5"/>
      <c r="F63" s="1"/>
      <c r="G63" s="1" t="s">
        <v>8</v>
      </c>
      <c r="H63" s="1">
        <v>2020</v>
      </c>
      <c r="I63" s="1">
        <v>1901</v>
      </c>
      <c r="J63" s="1">
        <v>1848</v>
      </c>
      <c r="K63" s="4"/>
      <c r="L63" s="4">
        <v>3938</v>
      </c>
      <c r="M63" s="4">
        <v>4167</v>
      </c>
      <c r="N63" s="4">
        <v>4196</v>
      </c>
      <c r="O63" s="4">
        <v>119</v>
      </c>
      <c r="Q63" s="12"/>
      <c r="R63">
        <f t="shared" si="24"/>
        <v>22.401999999999997</v>
      </c>
      <c r="S63">
        <f t="shared" si="23"/>
        <v>19.7364</v>
      </c>
      <c r="T63">
        <f t="shared" si="23"/>
        <v>18.549200000000003</v>
      </c>
      <c r="V63">
        <f t="shared" si="23"/>
        <v>65.365200000000002</v>
      </c>
      <c r="W63">
        <f t="shared" si="23"/>
        <v>70.494799999999998</v>
      </c>
      <c r="X63" s="13">
        <f t="shared" si="23"/>
        <v>71.14439999999999</v>
      </c>
      <c r="AA63" s="12">
        <f t="shared" si="25"/>
        <v>20.229200000000002</v>
      </c>
      <c r="AB63">
        <f t="shared" si="26"/>
        <v>69.001466666666673</v>
      </c>
      <c r="AC63" s="21">
        <f t="shared" si="27"/>
        <v>3.4109834628490829</v>
      </c>
    </row>
    <row r="64" spans="1:29">
      <c r="B64" s="5"/>
      <c r="C64" s="5"/>
      <c r="D64" s="5"/>
      <c r="E64" s="5"/>
      <c r="F64" s="1"/>
      <c r="G64" s="1" t="s">
        <v>9</v>
      </c>
      <c r="H64" s="1">
        <v>1822</v>
      </c>
      <c r="I64" s="1">
        <v>1883</v>
      </c>
      <c r="J64" s="1">
        <v>1709</v>
      </c>
      <c r="K64" s="4"/>
      <c r="L64" s="4">
        <v>3595</v>
      </c>
      <c r="M64" s="4">
        <v>3859</v>
      </c>
      <c r="N64" s="4">
        <v>4289</v>
      </c>
      <c r="O64" s="4">
        <v>131</v>
      </c>
      <c r="Q64" s="12"/>
      <c r="R64">
        <f t="shared" si="24"/>
        <v>17.966800000000003</v>
      </c>
      <c r="S64">
        <f t="shared" si="23"/>
        <v>19.333200000000001</v>
      </c>
      <c r="T64">
        <f t="shared" si="23"/>
        <v>15.435599999999997</v>
      </c>
      <c r="V64">
        <f t="shared" si="23"/>
        <v>57.682000000000002</v>
      </c>
      <c r="W64">
        <f t="shared" si="23"/>
        <v>63.59559999999999</v>
      </c>
      <c r="X64" s="13">
        <f t="shared" si="23"/>
        <v>73.227599999999995</v>
      </c>
      <c r="AA64" s="12">
        <f t="shared" si="25"/>
        <v>17.578533333333336</v>
      </c>
      <c r="AB64">
        <f t="shared" si="26"/>
        <v>64.835066666666663</v>
      </c>
      <c r="AC64" s="21">
        <f t="shared" si="27"/>
        <v>3.6883092256464316</v>
      </c>
    </row>
    <row r="65" spans="1:29">
      <c r="B65" s="5"/>
      <c r="C65" s="5"/>
      <c r="D65" s="5"/>
      <c r="E65" s="5"/>
      <c r="F65" s="1"/>
      <c r="G65" s="1" t="s">
        <v>10</v>
      </c>
      <c r="H65" s="1">
        <v>1994</v>
      </c>
      <c r="I65" s="1">
        <v>1953</v>
      </c>
      <c r="J65" s="1">
        <v>1738</v>
      </c>
      <c r="K65" s="4"/>
      <c r="L65" s="4">
        <v>4289</v>
      </c>
      <c r="M65" s="4">
        <v>4493</v>
      </c>
      <c r="N65" s="4">
        <v>4327</v>
      </c>
      <c r="O65" s="4">
        <v>148</v>
      </c>
      <c r="Q65" s="12"/>
      <c r="R65">
        <f t="shared" si="24"/>
        <v>21.819599999999998</v>
      </c>
      <c r="S65">
        <f t="shared" si="23"/>
        <v>20.901199999999999</v>
      </c>
      <c r="T65">
        <f t="shared" si="23"/>
        <v>16.085199999999997</v>
      </c>
      <c r="V65">
        <f t="shared" si="23"/>
        <v>73.227599999999995</v>
      </c>
      <c r="W65">
        <f t="shared" si="23"/>
        <v>77.797199999999989</v>
      </c>
      <c r="X65" s="13">
        <f t="shared" si="23"/>
        <v>74.078800000000001</v>
      </c>
      <c r="AA65" s="12">
        <f t="shared" si="25"/>
        <v>19.602</v>
      </c>
      <c r="AB65">
        <f t="shared" si="26"/>
        <v>75.034533333333329</v>
      </c>
      <c r="AC65" s="21">
        <f t="shared" si="27"/>
        <v>3.8279019147706013</v>
      </c>
    </row>
    <row r="66" spans="1:29">
      <c r="B66" s="5"/>
      <c r="C66" s="5"/>
      <c r="D66" s="5"/>
      <c r="E66" s="5"/>
      <c r="F66" s="1"/>
      <c r="G66" s="1" t="s">
        <v>11</v>
      </c>
      <c r="H66" s="1">
        <v>2188</v>
      </c>
      <c r="I66" s="1">
        <v>2180</v>
      </c>
      <c r="J66" s="1">
        <v>1996</v>
      </c>
      <c r="K66" s="4"/>
      <c r="L66" s="4">
        <v>4292</v>
      </c>
      <c r="M66" s="4">
        <v>4336</v>
      </c>
      <c r="N66" s="4">
        <v>4103</v>
      </c>
      <c r="O66" s="4">
        <v>154</v>
      </c>
      <c r="Q66" s="12"/>
      <c r="R66">
        <f t="shared" si="24"/>
        <v>26.165200000000002</v>
      </c>
      <c r="S66">
        <f t="shared" si="23"/>
        <v>25.986000000000001</v>
      </c>
      <c r="T66">
        <f t="shared" si="23"/>
        <v>21.8644</v>
      </c>
      <c r="V66">
        <f t="shared" si="23"/>
        <v>73.294799999999995</v>
      </c>
      <c r="W66">
        <f t="shared" si="23"/>
        <v>74.2804</v>
      </c>
      <c r="X66" s="13">
        <f t="shared" si="23"/>
        <v>69.061199999999999</v>
      </c>
      <c r="AA66" s="12">
        <f t="shared" si="25"/>
        <v>24.67186666666667</v>
      </c>
      <c r="AB66">
        <f t="shared" si="26"/>
        <v>72.212133333333327</v>
      </c>
      <c r="AC66" s="21">
        <f t="shared" si="27"/>
        <v>2.9269018963569837</v>
      </c>
    </row>
    <row r="67" spans="1:29">
      <c r="B67" s="5"/>
      <c r="C67" s="5"/>
      <c r="D67" s="5"/>
      <c r="E67" s="5"/>
      <c r="F67" s="1"/>
      <c r="G67" s="1" t="s">
        <v>12</v>
      </c>
      <c r="H67" s="1">
        <v>2551</v>
      </c>
      <c r="I67" s="1">
        <v>2598</v>
      </c>
      <c r="J67" s="1">
        <v>2755</v>
      </c>
      <c r="K67" s="4"/>
      <c r="L67" s="4">
        <v>5001</v>
      </c>
      <c r="M67" s="4">
        <v>5321</v>
      </c>
      <c r="N67" s="4">
        <v>5149</v>
      </c>
      <c r="O67" s="4">
        <v>174</v>
      </c>
      <c r="Q67" s="12"/>
      <c r="R67">
        <f t="shared" si="24"/>
        <v>34.296400000000006</v>
      </c>
      <c r="S67">
        <f t="shared" si="23"/>
        <v>35.349199999999996</v>
      </c>
      <c r="T67">
        <f t="shared" si="23"/>
        <v>38.866</v>
      </c>
      <c r="V67">
        <f t="shared" si="23"/>
        <v>89.176400000000001</v>
      </c>
      <c r="W67">
        <f t="shared" si="23"/>
        <v>96.344399999999993</v>
      </c>
      <c r="X67" s="13">
        <f t="shared" si="23"/>
        <v>92.491599999999991</v>
      </c>
      <c r="AA67" s="12">
        <f t="shared" si="25"/>
        <v>36.170533333333331</v>
      </c>
      <c r="AB67">
        <f t="shared" si="26"/>
        <v>92.6708</v>
      </c>
      <c r="AC67" s="21">
        <f t="shared" si="27"/>
        <v>2.5620523520066061</v>
      </c>
    </row>
    <row r="68" spans="1:29" ht="16" thickBot="1">
      <c r="F68" s="1"/>
      <c r="G68" s="1" t="s">
        <v>13</v>
      </c>
      <c r="H68" s="1">
        <v>2421</v>
      </c>
      <c r="I68" s="1">
        <v>2246</v>
      </c>
      <c r="J68" s="1">
        <v>2159</v>
      </c>
      <c r="K68" s="4"/>
      <c r="L68" s="4">
        <v>5158</v>
      </c>
      <c r="M68" s="4">
        <v>5385</v>
      </c>
      <c r="N68" s="4">
        <v>5472</v>
      </c>
      <c r="O68" s="4">
        <v>186</v>
      </c>
      <c r="Q68" s="14"/>
      <c r="R68" s="15">
        <f t="shared" si="24"/>
        <v>31.384399999999996</v>
      </c>
      <c r="S68" s="15">
        <f t="shared" ref="S68" si="28">0.0224*I68-22.846</f>
        <v>27.464400000000001</v>
      </c>
      <c r="T68" s="15">
        <f t="shared" ref="T68" si="29">0.0224*J68-22.846</f>
        <v>25.515600000000003</v>
      </c>
      <c r="U68" s="15"/>
      <c r="V68" s="15">
        <f t="shared" ref="V68" si="30">0.0224*L68-22.846</f>
        <v>92.69319999999999</v>
      </c>
      <c r="W68" s="15">
        <f t="shared" ref="W68" si="31">0.0224*M68-22.846</f>
        <v>97.777999999999992</v>
      </c>
      <c r="X68" s="16">
        <f t="shared" ref="X68" si="32">0.0224*N68-22.846</f>
        <v>99.726799999999997</v>
      </c>
      <c r="AA68" s="14">
        <f t="shared" si="25"/>
        <v>28.121466666666667</v>
      </c>
      <c r="AB68" s="15">
        <f t="shared" si="26"/>
        <v>96.73266666666666</v>
      </c>
      <c r="AC68" s="22">
        <f t="shared" si="27"/>
        <v>3.4398158464944926</v>
      </c>
    </row>
    <row r="70" spans="1:29" ht="16" thickBot="1"/>
    <row r="71" spans="1:29" ht="17" thickBot="1">
      <c r="A71" t="s">
        <v>15</v>
      </c>
      <c r="C71" s="24" t="s">
        <v>21</v>
      </c>
      <c r="D71" s="6"/>
      <c r="E71" s="19">
        <v>20240206</v>
      </c>
      <c r="F71" t="s">
        <v>30</v>
      </c>
      <c r="R71" s="17" t="s">
        <v>25</v>
      </c>
      <c r="S71" s="28" t="s">
        <v>27</v>
      </c>
      <c r="T71" s="26"/>
      <c r="U71" s="26"/>
      <c r="V71" s="26"/>
      <c r="W71" s="26"/>
      <c r="X71" s="26"/>
      <c r="Y71" s="26"/>
      <c r="Z71" s="27"/>
    </row>
    <row r="72" spans="1:29" ht="16" thickBot="1">
      <c r="B72">
        <v>10</v>
      </c>
      <c r="C72" s="3">
        <v>5847580</v>
      </c>
      <c r="D72" s="3">
        <v>6387956</v>
      </c>
      <c r="E72" s="3">
        <v>6340987</v>
      </c>
      <c r="G72" s="1" t="s">
        <v>6</v>
      </c>
      <c r="H72" s="1">
        <v>944009</v>
      </c>
      <c r="I72" s="1">
        <v>1021722</v>
      </c>
      <c r="J72" s="1">
        <v>982600</v>
      </c>
      <c r="Q72" s="1" t="s">
        <v>6</v>
      </c>
      <c r="R72" s="18">
        <v>1.9138539999999999</v>
      </c>
      <c r="S72" s="12" t="s">
        <v>4</v>
      </c>
      <c r="T72">
        <f>R52/R72</f>
        <v>5.2679044483016977</v>
      </c>
      <c r="U72">
        <f>S52/R72</f>
        <v>5.6424366748978745</v>
      </c>
      <c r="V72">
        <f>T52/R72</f>
        <v>4.8699639575432627</v>
      </c>
      <c r="W72" t="s">
        <v>14</v>
      </c>
      <c r="X72">
        <f>V52/R72</f>
        <v>24.6265389104916</v>
      </c>
      <c r="Y72">
        <f>W52/R72</f>
        <v>27.622796723261022</v>
      </c>
      <c r="Z72" s="13">
        <f>X52/R72</f>
        <v>27.037590119204495</v>
      </c>
    </row>
    <row r="73" spans="1:29" ht="16" thickBot="1">
      <c r="B73">
        <v>5</v>
      </c>
      <c r="C73" s="3">
        <v>3243035</v>
      </c>
      <c r="D73" s="3">
        <v>3226772</v>
      </c>
      <c r="E73" s="3">
        <v>2906416</v>
      </c>
      <c r="G73" s="1" t="s">
        <v>7</v>
      </c>
      <c r="H73" s="1">
        <v>874551</v>
      </c>
      <c r="I73" s="1">
        <v>876426</v>
      </c>
      <c r="J73" s="1">
        <v>906100</v>
      </c>
      <c r="Q73" s="1" t="s">
        <v>7</v>
      </c>
      <c r="R73" s="18">
        <v>1.7196846666666665</v>
      </c>
      <c r="S73" s="12"/>
      <c r="T73">
        <f t="shared" ref="T73:T79" si="33">R53/R73</f>
        <v>5.6803437219304138</v>
      </c>
      <c r="U73">
        <f t="shared" ref="U73:U79" si="34">S53/R73</f>
        <v>7.3085492030128014</v>
      </c>
      <c r="V73">
        <f t="shared" ref="V73:V79" si="35">T53/R73</f>
        <v>6.657267010579849</v>
      </c>
      <c r="X73">
        <f t="shared" ref="X73:X79" si="36">V53/R73</f>
        <v>32.213580241648955</v>
      </c>
      <c r="Y73">
        <f t="shared" ref="Y73:Y79" si="37">W53/R73</f>
        <v>33.203529174147043</v>
      </c>
      <c r="Z73" s="13">
        <f t="shared" ref="Z73:Z79" si="38">X53/R73</f>
        <v>29.986195143528253</v>
      </c>
    </row>
    <row r="74" spans="1:29" ht="16" thickBot="1">
      <c r="B74">
        <v>2.5</v>
      </c>
      <c r="C74" s="3">
        <v>1526673</v>
      </c>
      <c r="D74" s="3">
        <v>1657026</v>
      </c>
      <c r="E74" s="3">
        <v>1624930</v>
      </c>
      <c r="G74" s="1" t="s">
        <v>8</v>
      </c>
      <c r="H74" s="1">
        <v>1048333</v>
      </c>
      <c r="I74" s="1">
        <v>1149363</v>
      </c>
      <c r="J74" s="1">
        <v>1052053</v>
      </c>
      <c r="Q74" s="1" t="s">
        <v>8</v>
      </c>
      <c r="R74" s="18">
        <v>2.1147993333333335</v>
      </c>
      <c r="S74" s="12"/>
      <c r="T74">
        <f t="shared" si="33"/>
        <v>7.3624006564531399</v>
      </c>
      <c r="U74">
        <f t="shared" si="34"/>
        <v>8.2839065266712471</v>
      </c>
      <c r="V74">
        <f t="shared" si="35"/>
        <v>7.7013453443494573</v>
      </c>
      <c r="X74">
        <f t="shared" si="36"/>
        <v>29.700973993119597</v>
      </c>
      <c r="Y74">
        <f t="shared" si="37"/>
        <v>34.901656548028669</v>
      </c>
      <c r="Z74" s="13">
        <f t="shared" si="38"/>
        <v>35.547769859331019</v>
      </c>
    </row>
    <row r="75" spans="1:29" ht="16" thickBot="1">
      <c r="B75">
        <v>1.25</v>
      </c>
      <c r="C75" s="3">
        <v>857761</v>
      </c>
      <c r="D75" s="3">
        <v>780317</v>
      </c>
      <c r="E75" s="3">
        <v>667432</v>
      </c>
      <c r="G75" s="1" t="s">
        <v>9</v>
      </c>
      <c r="H75" s="1">
        <v>728251</v>
      </c>
      <c r="I75" s="1">
        <v>833312</v>
      </c>
      <c r="J75" s="1">
        <v>1066669</v>
      </c>
      <c r="Q75" s="1" t="s">
        <v>9</v>
      </c>
      <c r="R75" s="18">
        <v>1.7004546666666664</v>
      </c>
      <c r="S75" s="12"/>
      <c r="T75">
        <f t="shared" si="33"/>
        <v>9.3407959126225855</v>
      </c>
      <c r="U75">
        <f t="shared" si="34"/>
        <v>8.9587804359775145</v>
      </c>
      <c r="V75">
        <f t="shared" si="35"/>
        <v>7.9971552706295821</v>
      </c>
      <c r="X75">
        <f t="shared" si="36"/>
        <v>37.17523391783061</v>
      </c>
      <c r="Y75">
        <f t="shared" si="37"/>
        <v>36.213608752482671</v>
      </c>
      <c r="Z75" s="13">
        <f t="shared" si="38"/>
        <v>41.495960688161055</v>
      </c>
    </row>
    <row r="76" spans="1:29" ht="16" thickBot="1">
      <c r="B76">
        <v>0.625</v>
      </c>
      <c r="C76" s="3">
        <v>434191</v>
      </c>
      <c r="D76" s="3">
        <v>399246</v>
      </c>
      <c r="E76" s="3">
        <v>413008</v>
      </c>
      <c r="G76" s="1" t="s">
        <v>10</v>
      </c>
      <c r="H76" s="1">
        <v>1374144</v>
      </c>
      <c r="I76" s="1">
        <v>1305973</v>
      </c>
      <c r="J76" s="1">
        <v>1345379</v>
      </c>
      <c r="Q76" s="1" t="s">
        <v>10</v>
      </c>
      <c r="R76" s="18">
        <v>2.631964</v>
      </c>
      <c r="S76" s="12"/>
      <c r="T76">
        <f t="shared" si="33"/>
        <v>6.1625462962259352</v>
      </c>
      <c r="U76">
        <f t="shared" si="34"/>
        <v>4.9965729014530593</v>
      </c>
      <c r="V76">
        <f t="shared" si="35"/>
        <v>5.5923257308990539</v>
      </c>
      <c r="X76">
        <f t="shared" si="36"/>
        <v>25.175572310259565</v>
      </c>
      <c r="Y76">
        <f t="shared" si="37"/>
        <v>26.860701742121091</v>
      </c>
      <c r="Z76" s="13">
        <f t="shared" si="38"/>
        <v>28.911793626356587</v>
      </c>
    </row>
    <row r="77" spans="1:29" ht="16" thickBot="1">
      <c r="B77">
        <v>0.3125</v>
      </c>
      <c r="C77" s="3">
        <v>221582</v>
      </c>
      <c r="D77" s="3">
        <v>234466</v>
      </c>
      <c r="E77" s="3">
        <v>232318</v>
      </c>
      <c r="G77" s="1" t="s">
        <v>11</v>
      </c>
      <c r="H77" s="1">
        <v>1371056</v>
      </c>
      <c r="I77" s="1">
        <v>1532346</v>
      </c>
      <c r="J77" s="1">
        <v>1670447</v>
      </c>
      <c r="Q77" s="1" t="s">
        <v>11</v>
      </c>
      <c r="R77" s="18">
        <v>2.9975326666666668</v>
      </c>
      <c r="S77" s="12"/>
      <c r="T77">
        <f t="shared" si="33"/>
        <v>5.2988913771081494</v>
      </c>
      <c r="U77">
        <f t="shared" si="34"/>
        <v>5.8444066998213424</v>
      </c>
      <c r="V77">
        <f t="shared" si="35"/>
        <v>4.2153335443216742</v>
      </c>
      <c r="X77">
        <f t="shared" si="36"/>
        <v>21.783916060742403</v>
      </c>
      <c r="Y77">
        <f t="shared" si="37"/>
        <v>22.845055455609153</v>
      </c>
      <c r="Z77" s="13">
        <f t="shared" si="38"/>
        <v>23.218696087604492</v>
      </c>
    </row>
    <row r="78" spans="1:29" ht="16" thickBot="1">
      <c r="B78">
        <v>0.15625</v>
      </c>
      <c r="C78" s="3">
        <v>131234</v>
      </c>
      <c r="D78" s="3">
        <v>130559</v>
      </c>
      <c r="E78" s="3">
        <v>128965</v>
      </c>
      <c r="G78" s="1" t="s">
        <v>12</v>
      </c>
      <c r="H78" s="1">
        <v>1101684</v>
      </c>
      <c r="I78" s="1">
        <v>1010868</v>
      </c>
      <c r="J78" s="1">
        <v>1123257</v>
      </c>
      <c r="Q78" s="1" t="s">
        <v>12</v>
      </c>
      <c r="R78" s="18">
        <v>2.1055059999999997</v>
      </c>
      <c r="S78" s="12"/>
      <c r="T78">
        <f t="shared" si="33"/>
        <v>9.7354270184934197</v>
      </c>
      <c r="U78">
        <f t="shared" si="34"/>
        <v>9.9588412476620842</v>
      </c>
      <c r="V78">
        <f t="shared" si="35"/>
        <v>11.129106257593188</v>
      </c>
      <c r="X78">
        <f t="shared" si="36"/>
        <v>34.66207173002595</v>
      </c>
      <c r="Y78">
        <f t="shared" si="37"/>
        <v>34.098216770695501</v>
      </c>
      <c r="Z78" s="13">
        <f t="shared" si="38"/>
        <v>34.938679823282385</v>
      </c>
    </row>
    <row r="79" spans="1:29" ht="16" thickBot="1">
      <c r="B79">
        <v>0</v>
      </c>
      <c r="C79" s="3">
        <v>79392</v>
      </c>
      <c r="D79" s="3">
        <v>79053</v>
      </c>
      <c r="E79" s="3">
        <v>80029</v>
      </c>
      <c r="G79" s="1" t="s">
        <v>13</v>
      </c>
      <c r="H79" s="1">
        <v>910322</v>
      </c>
      <c r="I79" s="1">
        <v>1522758</v>
      </c>
      <c r="J79" s="1">
        <v>1131492</v>
      </c>
      <c r="Q79" s="1" t="s">
        <v>13</v>
      </c>
      <c r="R79" s="18">
        <v>2.3246813333333334</v>
      </c>
      <c r="S79" s="12"/>
      <c r="T79">
        <f t="shared" si="33"/>
        <v>7.3625575060897219</v>
      </c>
      <c r="U79">
        <f t="shared" si="34"/>
        <v>6.9771283347222912</v>
      </c>
      <c r="V79">
        <f t="shared" si="35"/>
        <v>8.0659657438352852</v>
      </c>
      <c r="X79">
        <f t="shared" si="36"/>
        <v>26.402758571640785</v>
      </c>
      <c r="Y79">
        <f t="shared" si="37"/>
        <v>29.148941417633729</v>
      </c>
      <c r="Z79" s="13">
        <f t="shared" si="38"/>
        <v>27.809575047131904</v>
      </c>
    </row>
    <row r="80" spans="1:29">
      <c r="S80" s="12"/>
      <c r="Z80" s="13"/>
    </row>
    <row r="81" spans="7:26">
      <c r="S81" s="12" t="s">
        <v>4</v>
      </c>
      <c r="T81">
        <f t="shared" ref="T81:T88" si="39">R61/R72</f>
        <v>6.6958085621996259</v>
      </c>
      <c r="U81">
        <f>S61/R72</f>
        <v>6.6021755055505809</v>
      </c>
      <c r="V81">
        <f>T61/R72</f>
        <v>7.8194052419881555</v>
      </c>
      <c r="W81" t="s">
        <v>14</v>
      </c>
      <c r="X81">
        <f>V61/R72</f>
        <v>26.733282685095105</v>
      </c>
      <c r="Y81">
        <f>W61/R72</f>
        <v>31.356414857141665</v>
      </c>
      <c r="Z81" s="13">
        <f>X61/R72</f>
        <v>29.799765290351299</v>
      </c>
    </row>
    <row r="82" spans="7:26">
      <c r="S82" s="12"/>
      <c r="T82">
        <f t="shared" si="39"/>
        <v>9.3926522187982506</v>
      </c>
      <c r="U82">
        <f t="shared" ref="U82:U88" si="40">S62/R73</f>
        <v>8.4417802178461407</v>
      </c>
      <c r="V82">
        <f t="shared" ref="V82:V88" si="41">T62/R73</f>
        <v>6.2143951197254399</v>
      </c>
      <c r="X82">
        <f t="shared" ref="X82:X88" si="42">V62/R73</f>
        <v>28.95716927948418</v>
      </c>
      <c r="Y82">
        <f t="shared" ref="Y82:Y88" si="43">W62/R73</f>
        <v>33.164452242601065</v>
      </c>
      <c r="Z82" s="13">
        <f t="shared" ref="Z82:Z88" si="44">X62/R73</f>
        <v>32.096349447011022</v>
      </c>
    </row>
    <row r="83" spans="7:26">
      <c r="G83" s="19"/>
      <c r="S83" s="12"/>
      <c r="T83">
        <f t="shared" si="39"/>
        <v>10.592967212964885</v>
      </c>
      <c r="U83">
        <f t="shared" si="40"/>
        <v>9.3325166548504672</v>
      </c>
      <c r="V83">
        <f t="shared" si="41"/>
        <v>8.7711395155221989</v>
      </c>
      <c r="X83">
        <f t="shared" si="42"/>
        <v>30.908464443750216</v>
      </c>
      <c r="Y83">
        <f t="shared" si="43"/>
        <v>33.334037366508213</v>
      </c>
      <c r="Z83" s="13">
        <f t="shared" si="44"/>
        <v>33.641205989914248</v>
      </c>
    </row>
    <row r="84" spans="7:26">
      <c r="S84" s="12"/>
      <c r="T84">
        <f t="shared" si="39"/>
        <v>10.565880027380915</v>
      </c>
      <c r="U84">
        <f t="shared" si="40"/>
        <v>11.369429823082614</v>
      </c>
      <c r="V84">
        <f t="shared" si="41"/>
        <v>9.0773369632121916</v>
      </c>
      <c r="X84">
        <f t="shared" si="42"/>
        <v>33.921515892612256</v>
      </c>
      <c r="Y84">
        <f t="shared" si="43"/>
        <v>37.399174024829435</v>
      </c>
      <c r="Z84" s="13">
        <f t="shared" si="44"/>
        <v>43.063541437152892</v>
      </c>
    </row>
    <row r="85" spans="7:26">
      <c r="S85" s="12"/>
      <c r="T85">
        <f t="shared" si="39"/>
        <v>8.2902349728187765</v>
      </c>
      <c r="U85">
        <f t="shared" si="40"/>
        <v>7.9412940298575512</v>
      </c>
      <c r="V85">
        <f t="shared" si="41"/>
        <v>6.1114817679877067</v>
      </c>
      <c r="X85">
        <f t="shared" si="42"/>
        <v>27.822417023941057</v>
      </c>
      <c r="Y85">
        <f t="shared" si="43"/>
        <v>29.558610984040811</v>
      </c>
      <c r="Z85" s="13">
        <f t="shared" si="44"/>
        <v>28.145825702783171</v>
      </c>
    </row>
    <row r="86" spans="7:26">
      <c r="S86" s="12"/>
      <c r="T86">
        <f t="shared" si="39"/>
        <v>8.7289123788253402</v>
      </c>
      <c r="U86">
        <f t="shared" si="40"/>
        <v>8.6691298777060872</v>
      </c>
      <c r="V86">
        <f t="shared" si="41"/>
        <v>7.2941323519632473</v>
      </c>
      <c r="X86">
        <f t="shared" si="42"/>
        <v>24.451710173189102</v>
      </c>
      <c r="Y86">
        <f t="shared" si="43"/>
        <v>24.780513929344998</v>
      </c>
      <c r="Z86" s="13">
        <f t="shared" si="44"/>
        <v>23.039348584246731</v>
      </c>
    </row>
    <row r="87" spans="7:26">
      <c r="S87" s="12"/>
      <c r="T87">
        <f t="shared" si="39"/>
        <v>16.288911074107606</v>
      </c>
      <c r="U87">
        <f t="shared" si="40"/>
        <v>16.788933396532713</v>
      </c>
      <c r="V87">
        <f t="shared" si="41"/>
        <v>18.459220728888926</v>
      </c>
      <c r="X87">
        <f t="shared" si="42"/>
        <v>42.353904477118569</v>
      </c>
      <c r="Y87">
        <f t="shared" si="43"/>
        <v>45.758311778736328</v>
      </c>
      <c r="Z87" s="13">
        <f t="shared" si="44"/>
        <v>43.928442854116781</v>
      </c>
    </row>
    <row r="88" spans="7:26" ht="16" thickBot="1">
      <c r="S88" s="14"/>
      <c r="T88" s="15">
        <f t="shared" si="39"/>
        <v>13.500517060116051</v>
      </c>
      <c r="U88" s="15">
        <f t="shared" si="40"/>
        <v>11.814264435383546</v>
      </c>
      <c r="V88" s="15">
        <f t="shared" si="41"/>
        <v>10.975955987659384</v>
      </c>
      <c r="W88" s="15"/>
      <c r="X88" s="15">
        <f t="shared" si="42"/>
        <v>39.873508110932477</v>
      </c>
      <c r="Y88" s="15">
        <f t="shared" si="43"/>
        <v>42.060818658442642</v>
      </c>
      <c r="Z88" s="16">
        <f t="shared" si="44"/>
        <v>42.899127106166809</v>
      </c>
    </row>
  </sheetData>
  <mergeCells count="6">
    <mergeCell ref="R51:X51"/>
    <mergeCell ref="S71:Z71"/>
    <mergeCell ref="R2:Y2"/>
    <mergeCell ref="T14:Z14"/>
    <mergeCell ref="R26:Y26"/>
    <mergeCell ref="T37:Z37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2024-02-13T16:54:13Z</dcterms:modified>
</cp:coreProperties>
</file>