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SOArepo/"/>
    </mc:Choice>
  </mc:AlternateContent>
  <xr:revisionPtr revIDLastSave="0" documentId="13_ncr:1_{35576697-BE4B-D647-9419-83965147E4D8}" xr6:coauthVersionLast="45" xr6:coauthVersionMax="45" xr10:uidLastSave="{00000000-0000-0000-0000-000000000000}"/>
  <bookViews>
    <workbookView xWindow="7660" yWindow="2420" windowWidth="28040" windowHeight="17440" activeTab="7" xr2:uid="{66E3D766-6FCE-944D-A875-2F29B6894491}"/>
  </bookViews>
  <sheets>
    <sheet name="reference " sheetId="19" r:id="rId1"/>
    <sheet name="pop-P" sheetId="21" r:id="rId2"/>
    <sheet name="pop-A" sheetId="20" r:id="rId3"/>
    <sheet name="tobaco-P" sheetId="1" r:id="rId4"/>
    <sheet name="tobaco-A" sheetId="10" r:id="rId5"/>
    <sheet name="alcohol-P" sheetId="2" r:id="rId6"/>
    <sheet name="alcohol-A" sheetId="11" r:id="rId7"/>
    <sheet name="test" sheetId="22" r:id="rId8"/>
    <sheet name="weight-P" sheetId="3" r:id="rId9"/>
    <sheet name="weight-A" sheetId="12" r:id="rId10"/>
    <sheet name="bloodpressure-P" sheetId="4" r:id="rId11"/>
    <sheet name="bloodpressure-A" sheetId="13" r:id="rId12"/>
    <sheet name="diabete-P" sheetId="5" r:id="rId13"/>
    <sheet name="diabete-A" sheetId="14" r:id="rId14"/>
    <sheet name="cholesterol-P" sheetId="6" r:id="rId15"/>
    <sheet name="cholesterol-A" sheetId="15" r:id="rId16"/>
    <sheet name="phyAct-P" sheetId="7" r:id="rId17"/>
    <sheet name="phyAct-A" sheetId="16" r:id="rId18"/>
    <sheet name="misAct-P" sheetId="8" r:id="rId19"/>
    <sheet name="misAct-A" sheetId="17" r:id="rId20"/>
    <sheet name="airPollu-P" sheetId="9" r:id="rId21"/>
    <sheet name="airPollu-A" sheetId="1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1" i="22" l="1"/>
  <c r="J41" i="22" a="1"/>
  <c r="J41" i="22" s="1"/>
  <c r="K32" i="22"/>
  <c r="K33" i="22"/>
  <c r="K34" i="22"/>
  <c r="K35" i="22"/>
  <c r="K36" i="22"/>
  <c r="K37" i="22"/>
  <c r="K38" i="22"/>
  <c r="K39" i="22"/>
  <c r="K40" i="22"/>
  <c r="J33" i="22"/>
  <c r="J34" i="22"/>
  <c r="J35" i="22"/>
  <c r="J36" i="22"/>
  <c r="J37" i="22"/>
  <c r="J38" i="22"/>
  <c r="J39" i="22"/>
  <c r="J40" i="22"/>
  <c r="J32" i="22"/>
  <c r="E41" i="22"/>
  <c r="D41" i="22"/>
  <c r="E40" i="22"/>
  <c r="D40" i="22"/>
  <c r="E39" i="22"/>
  <c r="D39" i="22"/>
  <c r="E38" i="22"/>
  <c r="D38" i="22"/>
  <c r="E37" i="22"/>
  <c r="D37" i="22"/>
  <c r="E36" i="22"/>
  <c r="D36" i="22"/>
  <c r="E35" i="22"/>
  <c r="D35" i="22"/>
  <c r="E34" i="22"/>
  <c r="D34" i="22"/>
  <c r="E33" i="22"/>
  <c r="D33" i="22"/>
  <c r="E32" i="22"/>
  <c r="D32" i="22"/>
  <c r="E4" i="22"/>
  <c r="E5" i="22"/>
  <c r="E6" i="22"/>
  <c r="E7" i="22"/>
  <c r="E8" i="22"/>
  <c r="E9" i="22"/>
  <c r="E10" i="22"/>
  <c r="E11" i="22"/>
  <c r="E12" i="22"/>
  <c r="E3" i="22"/>
  <c r="D4" i="22"/>
  <c r="D5" i="22"/>
  <c r="D6" i="22"/>
  <c r="D7" i="22"/>
  <c r="D8" i="22"/>
  <c r="D9" i="22"/>
  <c r="D10" i="22"/>
  <c r="D11" i="22"/>
  <c r="D12" i="22"/>
  <c r="D3" i="22"/>
  <c r="D9" i="21" l="1"/>
  <c r="D8" i="21"/>
  <c r="D7" i="21"/>
  <c r="D6" i="21"/>
  <c r="D5" i="21"/>
  <c r="D4" i="21"/>
  <c r="D3" i="21"/>
  <c r="D2" i="21"/>
  <c r="D2" i="20" l="1"/>
  <c r="D4" i="20"/>
  <c r="D5" i="20"/>
  <c r="D8" i="20"/>
  <c r="D3" i="20"/>
  <c r="D6" i="20"/>
  <c r="D7" i="20"/>
  <c r="D9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<sst xmlns="http://schemas.openxmlformats.org/spreadsheetml/2006/main" count="406" uniqueCount="148">
  <si>
    <t>Tobacco Use: Percent of Population (2020)</t>
  </si>
  <si>
    <t>Age Band</t>
  </si>
  <si>
    <t>Non-Smoker</t>
  </si>
  <si>
    <t>Daily Smoker</t>
  </si>
  <si>
    <t>Occasional Smoker</t>
  </si>
  <si>
    <t>Current Smoker</t>
  </si>
  <si>
    <t>15–19</t>
  </si>
  <si>
    <t>20–24</t>
  </si>
  <si>
    <t>25–34</t>
  </si>
  <si>
    <t>35–44</t>
  </si>
  <si>
    <t>45–54</t>
  </si>
  <si>
    <t>55–64</t>
  </si>
  <si>
    <t>65–74</t>
  </si>
  <si>
    <t>75+</t>
  </si>
  <si>
    <t>Alcohol Use: Percent of Population (2020)</t>
  </si>
  <si>
    <t>Every Day</t>
  </si>
  <si>
    <t>Every Week</t>
  </si>
  <si>
    <t>Every Month</t>
  </si>
  <si>
    <t>Less Than Once a Month</t>
  </si>
  <si>
    <t>Not in the Last 12 Months</t>
  </si>
  <si>
    <t>Never</t>
  </si>
  <si>
    <t>Never or Not in the Last 12 Months</t>
  </si>
  <si>
    <t>Weight Distribution, Percent of Population (2020)</t>
  </si>
  <si>
    <t>Underweight</t>
  </si>
  <si>
    <t>Normal</t>
  </si>
  <si>
    <t>Pre-Obese</t>
  </si>
  <si>
    <t>Obese</t>
  </si>
  <si>
    <t>Blood Pressure (Average Systolic/Diastolic) by Gender</t>
  </si>
  <si>
    <t>Year</t>
  </si>
  <si>
    <t>Male Systolic</t>
  </si>
  <si>
    <t>Male Diastolic</t>
  </si>
  <si>
    <t>Female Systolic</t>
  </si>
  <si>
    <t>Female Diastolic</t>
  </si>
  <si>
    <t>Prevalence of Diabetes (Percent of Population)</t>
  </si>
  <si>
    <t>Male</t>
  </si>
  <si>
    <t>Female</t>
  </si>
  <si>
    <t>Cholesterol (mmol/L)</t>
  </si>
  <si>
    <t>Male HDL</t>
  </si>
  <si>
    <t>Male Non-HDL</t>
  </si>
  <si>
    <t>Female HDL</t>
  </si>
  <si>
    <t>Female Non-HDL</t>
  </si>
  <si>
    <t>Level of Physical Activity: Percent of Population Participating (2020)</t>
  </si>
  <si>
    <t>Walking to Get To and From Place</t>
  </si>
  <si>
    <t>Cycling to Get To and From Place</t>
  </si>
  <si>
    <t>Aerobic Sports</t>
  </si>
  <si>
    <t>Muscle-Strengthening</t>
  </si>
  <si>
    <t>Miscellaneous Activities: Percent of Population Participating (2020)</t>
  </si>
  <si>
    <t>Household and family care</t>
  </si>
  <si>
    <t>Participatory sports</t>
  </si>
  <si>
    <t>Pet care</t>
  </si>
  <si>
    <t>Attending cultural events</t>
  </si>
  <si>
    <t>Reading books</t>
  </si>
  <si>
    <t>Watching TV</t>
  </si>
  <si>
    <t>Air Pollution: Population-Weighted Concentration to Which Population Exposed per Cubic Meter (2020)</t>
  </si>
  <si>
    <t>Fine  (&lt; 2.5 Micrometers)</t>
  </si>
  <si>
    <t>Fine and Course (&lt; 10 Micrometers)</t>
  </si>
  <si>
    <t>Copyright © 2021 Society of Actuaries. All Rights Reserved.</t>
  </si>
  <si>
    <t>The cells in this worksheet are protected and cannot be changed, but they may be selected and copied.</t>
  </si>
  <si>
    <t>2021 Student Research Case Study Challenge</t>
  </si>
  <si>
    <t>Information for Triggering Events</t>
  </si>
  <si>
    <t>Palȍmϊnϊa</t>
  </si>
  <si>
    <t>Ambernϊa</t>
  </si>
  <si>
    <t>age</t>
  </si>
  <si>
    <t>accu distribution</t>
  </si>
  <si>
    <t>age range</t>
  </si>
  <si>
    <t>age percent</t>
  </si>
  <si>
    <t>age percent(15-75+)</t>
  </si>
  <si>
    <t>n</t>
  </si>
  <si>
    <t>GDP per Person</t>
  </si>
  <si>
    <t xml:space="preserve"> ψ       5,872.57</t>
  </si>
  <si>
    <t xml:space="preserve"> ψ    50,944.40</t>
  </si>
  <si>
    <t xml:space="preserve"> ψ       6,830.67</t>
  </si>
  <si>
    <t xml:space="preserve"> ψ    51,687.99</t>
  </si>
  <si>
    <t xml:space="preserve"> ψ       7,014.87</t>
  </si>
  <si>
    <t xml:space="preserve"> ψ    53,451.96</t>
  </si>
  <si>
    <t xml:space="preserve"> ψ       7,294.23</t>
  </si>
  <si>
    <t xml:space="preserve"> ψ    53,920.15</t>
  </si>
  <si>
    <t xml:space="preserve"> ψ       7,429.09</t>
  </si>
  <si>
    <t xml:space="preserve"> ψ    55,000.50</t>
  </si>
  <si>
    <t xml:space="preserve"> ψ       7,864.54</t>
  </si>
  <si>
    <t xml:space="preserve"> ψ    58,727.50</t>
  </si>
  <si>
    <t xml:space="preserve"> ψ       8,135.29</t>
  </si>
  <si>
    <t xml:space="preserve"> ψ    59,948.83</t>
  </si>
  <si>
    <t xml:space="preserve"> ψ       8,663.68</t>
  </si>
  <si>
    <t xml:space="preserve"> ψ    62,504.23</t>
  </si>
  <si>
    <t xml:space="preserve"> ψ       9,058.54</t>
  </si>
  <si>
    <t xml:space="preserve"> ψ    63,593.90</t>
  </si>
  <si>
    <t xml:space="preserve"> ψ       9,705.48</t>
  </si>
  <si>
    <t xml:space="preserve"> ψ    64,865.73</t>
  </si>
  <si>
    <t>Population</t>
  </si>
  <si>
    <t>Healthcare Spending per Person</t>
  </si>
  <si>
    <t xml:space="preserve"> N/A </t>
  </si>
  <si>
    <t xml:space="preserve"> ψ          354.33</t>
  </si>
  <si>
    <t xml:space="preserve"> ψ       4,845.23</t>
  </si>
  <si>
    <t xml:space="preserve"> ψ          374.62</t>
  </si>
  <si>
    <t xml:space="preserve"> ψ       4,997.79</t>
  </si>
  <si>
    <t xml:space="preserve"> ψ          482.88</t>
  </si>
  <si>
    <t xml:space="preserve"> ψ       5,051.00</t>
  </si>
  <si>
    <t xml:space="preserve"> ψ          504.45</t>
  </si>
  <si>
    <t xml:space="preserve"> ψ       5,152.58</t>
  </si>
  <si>
    <t xml:space="preserve"> ψ          529.91</t>
  </si>
  <si>
    <t xml:space="preserve"> ψ       5,414.80</t>
  </si>
  <si>
    <t xml:space="preserve"> ψ          557.70</t>
  </si>
  <si>
    <t xml:space="preserve"> ψ       5,573.14</t>
  </si>
  <si>
    <t xml:space="preserve"> ψ          617.42</t>
  </si>
  <si>
    <t xml:space="preserve"> ψ       5,767.14</t>
  </si>
  <si>
    <t xml:space="preserve"> ψ          666.68</t>
  </si>
  <si>
    <t xml:space="preserve"> ψ       5,814.01</t>
  </si>
  <si>
    <t xml:space="preserve"> ψ          706.55</t>
  </si>
  <si>
    <t xml:space="preserve"> ψ       5,994.29</t>
  </si>
  <si>
    <t>5,872.57</t>
  </si>
  <si>
    <t>50,944.40</t>
  </si>
  <si>
    <t>6,830.67</t>
  </si>
  <si>
    <t>51,687.99</t>
  </si>
  <si>
    <t>7,014.87</t>
  </si>
  <si>
    <t>53,451.96</t>
  </si>
  <si>
    <t>7,294.23</t>
  </si>
  <si>
    <t>53,920.15</t>
  </si>
  <si>
    <t>7,429.09</t>
  </si>
  <si>
    <t>55,000.50</t>
  </si>
  <si>
    <t>7,864.54</t>
  </si>
  <si>
    <t>58,727.50</t>
  </si>
  <si>
    <t>8,135.29</t>
  </si>
  <si>
    <t>59,948.83</t>
  </si>
  <si>
    <t>8,663.68</t>
  </si>
  <si>
    <t>62,504.23</t>
  </si>
  <si>
    <t>9,058.54</t>
  </si>
  <si>
    <t>63,593.90</t>
  </si>
  <si>
    <t>9,705.48</t>
  </si>
  <si>
    <t>64,865.73</t>
  </si>
  <si>
    <t xml:space="preserve">  354.33</t>
  </si>
  <si>
    <t xml:space="preserve"> 4,845.23</t>
  </si>
  <si>
    <t xml:space="preserve">  374.62</t>
  </si>
  <si>
    <t xml:space="preserve"> 4,997.79</t>
  </si>
  <si>
    <t xml:space="preserve">  482.88</t>
  </si>
  <si>
    <t xml:space="preserve"> 5,051.00</t>
  </si>
  <si>
    <t xml:space="preserve">  504.45</t>
  </si>
  <si>
    <t xml:space="preserve"> 5,152.58</t>
  </si>
  <si>
    <t xml:space="preserve">  529.91</t>
  </si>
  <si>
    <t xml:space="preserve"> 5,414.80</t>
  </si>
  <si>
    <t xml:space="preserve">  557.70</t>
  </si>
  <si>
    <t xml:space="preserve"> 5,573.14</t>
  </si>
  <si>
    <t xml:space="preserve">  617.42</t>
  </si>
  <si>
    <t xml:space="preserve"> 5,767.14</t>
  </si>
  <si>
    <t xml:space="preserve">  666.68</t>
  </si>
  <si>
    <t xml:space="preserve"> 5,814.01</t>
  </si>
  <si>
    <t xml:space="preserve">  706.55</t>
  </si>
  <si>
    <t xml:space="preserve"> 5,994.29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</si>
</sst>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\ψ* #,##0.00_);_(\ψ* \(#,##0.00\);_(\ψ* &quot;-&quot;??_);_(@_)"/>
  </numFmts>
  <fonts count="17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1"/>
      <color rgb="FF993366"/>
      <name val="Calibri"/>
      <family val="2"/>
      <scheme val="minor"/>
    </font>
    <font>
      <sz val="11"/>
      <color theme="1"/>
      <name val="Helvetica"/>
      <family val="2"/>
    </font>
    <font>
      <b/>
      <sz val="11"/>
      <color rgb="FF003366"/>
      <name val="Calibri"/>
      <family val="2"/>
      <scheme val="minor"/>
    </font>
    <font>
      <b/>
      <sz val="10"/>
      <color rgb="FFC0C0C0"/>
      <name val="Calibri"/>
      <family val="2"/>
      <scheme val="minor"/>
    </font>
    <font>
      <b/>
      <sz val="10"/>
      <color theme="1"/>
      <name val="Helvetica"/>
      <family val="2"/>
    </font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4"/>
      <color rgb="FF003366"/>
      <name val="Helvetica"/>
      <family val="2"/>
    </font>
    <font>
      <b/>
      <sz val="12"/>
      <color rgb="FF003366"/>
      <name val="Helvetica"/>
      <family val="2"/>
    </font>
    <font>
      <b/>
      <sz val="11"/>
      <color rgb="FF003366"/>
      <name val="Helvetica"/>
      <family val="2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0000"/>
      <name val="Calibri Light"/>
      <family val="2"/>
    </font>
    <font>
      <b/>
      <sz val="11"/>
      <color rgb="FFD23138"/>
      <name val="Calibri"/>
      <family val="2"/>
      <scheme val="minor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4D7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0" fillId="0" borderId="0" xfId="1" applyFont="1"/>
    <xf numFmtId="9" fontId="0" fillId="0" borderId="0" xfId="0" applyNumberFormat="1"/>
    <xf numFmtId="0" fontId="12" fillId="0" borderId="0" xfId="0" applyFont="1"/>
    <xf numFmtId="0" fontId="13" fillId="2" borderId="0" xfId="0" applyFont="1" applyFill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66" fontId="16" fillId="0" borderId="0" xfId="0" applyNumberFormat="1" applyFont="1"/>
    <xf numFmtId="37" fontId="16" fillId="0" borderId="0" xfId="0" applyNumberFormat="1" applyFont="1"/>
    <xf numFmtId="166" fontId="16" fillId="0" borderId="0" xfId="0" applyNumberFormat="1" applyFont="1" applyAlignment="1">
      <alignment horizontal="right"/>
    </xf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9493-933E-A04E-A77A-FF915D1BEF5A}">
  <dimension ref="A1:AA142"/>
  <sheetViews>
    <sheetView zoomScale="119" workbookViewId="0">
      <selection activeCell="A13" sqref="A13"/>
    </sheetView>
  </sheetViews>
  <sheetFormatPr baseColWidth="10" defaultRowHeight="16" x14ac:dyDescent="0.2"/>
  <sheetData>
    <row r="1" spans="1:27" x14ac:dyDescent="0.2">
      <c r="A1" s="1"/>
      <c r="B1" s="1"/>
      <c r="C1" s="8" t="s">
        <v>56</v>
      </c>
      <c r="D1" s="1"/>
      <c r="E1" s="1"/>
      <c r="F1" s="1" t="s">
        <v>57</v>
      </c>
      <c r="G1" s="1"/>
      <c r="H1" s="1"/>
      <c r="I1" s="1"/>
      <c r="J1" s="1"/>
      <c r="K1" s="1"/>
      <c r="L1" s="1"/>
      <c r="M1" s="1"/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x14ac:dyDescent="0.2">
      <c r="A8" s="9" t="s">
        <v>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x14ac:dyDescent="0.2">
      <c r="A9" s="10" t="s">
        <v>59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2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7" x14ac:dyDescent="0.2">
      <c r="A14" s="3"/>
      <c r="B14" s="3"/>
      <c r="C14" s="4" t="s">
        <v>60</v>
      </c>
      <c r="D14" s="4"/>
      <c r="E14" s="4"/>
      <c r="F14" s="4"/>
      <c r="G14" s="11"/>
      <c r="H14" s="3"/>
      <c r="I14" s="3"/>
      <c r="J14" s="3"/>
      <c r="K14" s="4" t="s">
        <v>61</v>
      </c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5" t="s">
        <v>1</v>
      </c>
      <c r="B15" s="1"/>
      <c r="C15" s="5" t="s">
        <v>2</v>
      </c>
      <c r="D15" s="5" t="s">
        <v>3</v>
      </c>
      <c r="E15" s="5" t="s">
        <v>4</v>
      </c>
      <c r="F15" s="5" t="s">
        <v>5</v>
      </c>
      <c r="G15" s="1"/>
      <c r="H15" s="1"/>
      <c r="I15" s="1"/>
      <c r="J15" s="5" t="s">
        <v>2</v>
      </c>
      <c r="K15" s="5" t="s">
        <v>3</v>
      </c>
      <c r="L15" s="5" t="s">
        <v>4</v>
      </c>
      <c r="M15" s="5" t="s">
        <v>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7" x14ac:dyDescent="0.2">
      <c r="A16" s="1" t="s">
        <v>6</v>
      </c>
      <c r="B16" s="1"/>
      <c r="C16" s="6">
        <v>0.86829999999999996</v>
      </c>
      <c r="D16" s="6">
        <v>8.0500000000000002E-2</v>
      </c>
      <c r="E16" s="6">
        <v>5.0999999999999997E-2</v>
      </c>
      <c r="F16" s="6">
        <v>0.13150000000000001</v>
      </c>
      <c r="G16" s="1"/>
      <c r="H16" s="1"/>
      <c r="I16" s="1"/>
      <c r="J16" s="1"/>
      <c r="K16" s="6">
        <v>0.84950000000000003</v>
      </c>
      <c r="L16" s="6">
        <v>5.9700000000000003E-2</v>
      </c>
      <c r="M16" s="6">
        <v>9.0800000000000006E-2</v>
      </c>
      <c r="N16" s="6">
        <v>0.15049999999999999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 t="s">
        <v>7</v>
      </c>
      <c r="B17" s="1"/>
      <c r="C17" s="6">
        <v>0.68049999999999999</v>
      </c>
      <c r="D17" s="6">
        <v>0.24329999999999999</v>
      </c>
      <c r="E17" s="6">
        <v>7.5999999999999998E-2</v>
      </c>
      <c r="F17" s="6">
        <v>0.31929999999999997</v>
      </c>
      <c r="G17" s="1"/>
      <c r="H17" s="1"/>
      <c r="I17" s="1"/>
      <c r="J17" s="1"/>
      <c r="K17" s="6">
        <v>0.72519999999999996</v>
      </c>
      <c r="L17" s="6">
        <v>0.14649999999999999</v>
      </c>
      <c r="M17" s="6">
        <v>0.1283</v>
      </c>
      <c r="N17" s="6">
        <v>0.27479999999999999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 t="s">
        <v>8</v>
      </c>
      <c r="B18" s="1"/>
      <c r="C18" s="6">
        <v>0.60829999999999995</v>
      </c>
      <c r="D18" s="6">
        <v>0.31850000000000001</v>
      </c>
      <c r="E18" s="6">
        <v>7.2999999999999995E-2</v>
      </c>
      <c r="F18" s="6">
        <v>0.39150000000000001</v>
      </c>
      <c r="G18" s="1"/>
      <c r="H18" s="1"/>
      <c r="I18" s="1"/>
      <c r="J18" s="1"/>
      <c r="K18" s="6">
        <v>0.76170000000000004</v>
      </c>
      <c r="L18" s="6">
        <v>0.13270000000000001</v>
      </c>
      <c r="M18" s="6">
        <v>0.1055</v>
      </c>
      <c r="N18" s="6">
        <v>0.2382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 t="s">
        <v>9</v>
      </c>
      <c r="B19" s="1"/>
      <c r="C19" s="6">
        <v>0.61450000000000005</v>
      </c>
      <c r="D19" s="6">
        <v>0.32129999999999997</v>
      </c>
      <c r="E19" s="6">
        <v>6.4000000000000001E-2</v>
      </c>
      <c r="F19" s="6">
        <v>0.38529999999999998</v>
      </c>
      <c r="G19" s="1"/>
      <c r="H19" s="1"/>
      <c r="I19" s="1"/>
      <c r="J19" s="1"/>
      <c r="K19" s="6">
        <v>0.79249999999999998</v>
      </c>
      <c r="L19" s="6">
        <v>0.12720000000000001</v>
      </c>
      <c r="M19" s="6">
        <v>8.0299999999999996E-2</v>
      </c>
      <c r="N19" s="6">
        <v>0.20749999999999999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 t="s">
        <v>10</v>
      </c>
      <c r="B20" s="1"/>
      <c r="C20" s="6">
        <v>0.61429999999999996</v>
      </c>
      <c r="D20" s="6">
        <v>0.33129999999999998</v>
      </c>
      <c r="E20" s="6">
        <v>5.45E-2</v>
      </c>
      <c r="F20" s="6">
        <v>0.38579999999999998</v>
      </c>
      <c r="G20" s="1"/>
      <c r="H20" s="1"/>
      <c r="I20" s="1"/>
      <c r="J20" s="1"/>
      <c r="K20" s="6">
        <v>0.7853</v>
      </c>
      <c r="L20" s="6">
        <v>0.1605</v>
      </c>
      <c r="M20" s="6">
        <v>5.4300000000000001E-2</v>
      </c>
      <c r="N20" s="6">
        <v>0.21479999999999999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 t="s">
        <v>11</v>
      </c>
      <c r="B21" s="1"/>
      <c r="C21" s="6">
        <v>0.71399999999999997</v>
      </c>
      <c r="D21" s="6">
        <v>0.2445</v>
      </c>
      <c r="E21" s="6">
        <v>4.1500000000000002E-2</v>
      </c>
      <c r="F21" s="6">
        <v>0.28599999999999998</v>
      </c>
      <c r="G21" s="1"/>
      <c r="H21" s="1"/>
      <c r="I21" s="1"/>
      <c r="J21" s="1"/>
      <c r="K21" s="6">
        <v>0.79020000000000001</v>
      </c>
      <c r="L21" s="6">
        <v>0.16270000000000001</v>
      </c>
      <c r="M21" s="6">
        <v>4.7199999999999999E-2</v>
      </c>
      <c r="N21" s="6">
        <v>0.2099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 t="s">
        <v>12</v>
      </c>
      <c r="B22" s="1"/>
      <c r="C22" s="6">
        <v>0.84699999999999998</v>
      </c>
      <c r="D22" s="6">
        <v>0.12479999999999999</v>
      </c>
      <c r="E22" s="6">
        <v>2.8500000000000001E-2</v>
      </c>
      <c r="F22" s="6">
        <v>0.15329999999999999</v>
      </c>
      <c r="G22" s="1"/>
      <c r="H22" s="1"/>
      <c r="I22" s="1"/>
      <c r="J22" s="1"/>
      <c r="K22" s="6">
        <v>0.85299999999999998</v>
      </c>
      <c r="L22" s="6">
        <v>0.115</v>
      </c>
      <c r="M22" s="6">
        <v>3.2000000000000001E-2</v>
      </c>
      <c r="N22" s="6">
        <v>0.14699999999999999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 t="s">
        <v>13</v>
      </c>
      <c r="B23" s="1"/>
      <c r="C23" s="6">
        <v>0.94550000000000001</v>
      </c>
      <c r="D23" s="6">
        <v>4.2000000000000003E-2</v>
      </c>
      <c r="E23" s="6">
        <v>1.2500000000000001E-2</v>
      </c>
      <c r="F23" s="6">
        <v>5.45E-2</v>
      </c>
      <c r="G23" s="1"/>
      <c r="H23" s="1"/>
      <c r="I23" s="1"/>
      <c r="J23" s="1"/>
      <c r="K23" s="6">
        <v>0.91600000000000004</v>
      </c>
      <c r="L23" s="6">
        <v>7.0699999999999999E-2</v>
      </c>
      <c r="M23" s="6">
        <v>1.35E-2</v>
      </c>
      <c r="N23" s="6">
        <v>8.4199999999999997E-2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2" t="s">
        <v>14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7" x14ac:dyDescent="0.2">
      <c r="A27" s="7"/>
      <c r="B27" s="1"/>
      <c r="C27" s="4" t="s">
        <v>60</v>
      </c>
      <c r="D27" s="4"/>
      <c r="E27" s="4"/>
      <c r="F27" s="4"/>
      <c r="G27" s="11"/>
      <c r="H27" s="3"/>
      <c r="I27" s="3"/>
      <c r="J27" s="3"/>
      <c r="K27" s="4" t="s">
        <v>61</v>
      </c>
      <c r="L27" s="4"/>
      <c r="M27" s="4"/>
      <c r="N27" s="4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5" t="s">
        <v>1</v>
      </c>
      <c r="B28" s="1"/>
      <c r="C28" s="5" t="s">
        <v>15</v>
      </c>
      <c r="D28" s="5" t="s">
        <v>16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21</v>
      </c>
      <c r="J28" s="5" t="s">
        <v>15</v>
      </c>
      <c r="K28" s="5" t="s">
        <v>16</v>
      </c>
      <c r="L28" s="5" t="s">
        <v>17</v>
      </c>
      <c r="M28" s="5" t="s">
        <v>18</v>
      </c>
      <c r="N28" s="5" t="s">
        <v>19</v>
      </c>
      <c r="O28" s="5" t="s">
        <v>20</v>
      </c>
      <c r="P28" s="5" t="s">
        <v>21</v>
      </c>
      <c r="Q28" s="1"/>
      <c r="R28" s="1"/>
      <c r="S28" s="1"/>
      <c r="T28" s="1"/>
      <c r="U28" s="1"/>
      <c r="V28" s="1"/>
      <c r="W28" s="1"/>
    </row>
    <row r="29" spans="1:27" x14ac:dyDescent="0.2">
      <c r="A29" s="1" t="s">
        <v>6</v>
      </c>
      <c r="B29" s="1"/>
      <c r="C29" s="6">
        <v>2.5000000000000001E-3</v>
      </c>
      <c r="D29" s="6">
        <v>3.3500000000000002E-2</v>
      </c>
      <c r="E29" s="6">
        <v>0.1053</v>
      </c>
      <c r="F29" s="6">
        <v>0.10349999999999999</v>
      </c>
      <c r="G29" s="6">
        <v>0.1</v>
      </c>
      <c r="H29" s="6">
        <v>0.6552</v>
      </c>
      <c r="I29" s="6">
        <v>0.75519999999999998</v>
      </c>
      <c r="J29" s="1"/>
      <c r="K29" s="6">
        <v>4.0000000000000001E-3</v>
      </c>
      <c r="L29" s="6">
        <v>0.12970000000000001</v>
      </c>
      <c r="M29" s="6">
        <v>0.3513</v>
      </c>
      <c r="N29" s="6">
        <v>0.1288</v>
      </c>
      <c r="O29" s="6">
        <v>7.9200000000000007E-2</v>
      </c>
      <c r="P29" s="6">
        <v>0.307</v>
      </c>
      <c r="Q29" s="6">
        <v>0.38619999999999999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 t="s">
        <v>7</v>
      </c>
      <c r="B30" s="1"/>
      <c r="C30" s="6">
        <v>1.4500000000000001E-2</v>
      </c>
      <c r="D30" s="6">
        <v>0.1225</v>
      </c>
      <c r="E30" s="6">
        <v>0.25750000000000001</v>
      </c>
      <c r="F30" s="6">
        <v>0.14929999999999999</v>
      </c>
      <c r="G30" s="6">
        <v>9.8799999999999999E-2</v>
      </c>
      <c r="H30" s="6">
        <v>0.3574</v>
      </c>
      <c r="I30" s="6">
        <v>0.45619999999999999</v>
      </c>
      <c r="J30" s="1"/>
      <c r="K30" s="6">
        <v>3.8E-3</v>
      </c>
      <c r="L30" s="6">
        <v>0.2823</v>
      </c>
      <c r="M30" s="6">
        <v>0.44969999999999999</v>
      </c>
      <c r="N30" s="6">
        <v>0.14349999999999999</v>
      </c>
      <c r="O30" s="6">
        <v>5.1499999999999997E-2</v>
      </c>
      <c r="P30" s="6">
        <v>6.9199999999999998E-2</v>
      </c>
      <c r="Q30" s="6">
        <v>0.1207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 t="s">
        <v>8</v>
      </c>
      <c r="B31" s="1"/>
      <c r="C31" s="6">
        <v>3.1300000000000001E-2</v>
      </c>
      <c r="D31" s="6">
        <v>0.1615</v>
      </c>
      <c r="E31" s="6">
        <v>0.27250000000000002</v>
      </c>
      <c r="F31" s="6">
        <v>0.14829999999999999</v>
      </c>
      <c r="G31" s="6">
        <v>0.1113</v>
      </c>
      <c r="H31" s="6">
        <v>0.27510000000000001</v>
      </c>
      <c r="I31" s="6">
        <v>0.38640000000000002</v>
      </c>
      <c r="J31" s="1"/>
      <c r="K31" s="6">
        <v>1.18E-2</v>
      </c>
      <c r="L31" s="6">
        <v>0.31719999999999998</v>
      </c>
      <c r="M31" s="6">
        <v>0.39479999999999998</v>
      </c>
      <c r="N31" s="6">
        <v>0.15279999999999999</v>
      </c>
      <c r="O31" s="6">
        <v>6.2E-2</v>
      </c>
      <c r="P31" s="6">
        <v>6.1400000000000003E-2</v>
      </c>
      <c r="Q31" s="6">
        <v>0.1234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 t="s">
        <v>9</v>
      </c>
      <c r="B32" s="1"/>
      <c r="C32" s="6">
        <v>3.7999999999999999E-2</v>
      </c>
      <c r="D32" s="6">
        <v>0.17199999999999999</v>
      </c>
      <c r="E32" s="6">
        <v>0.26079999999999998</v>
      </c>
      <c r="F32" s="6">
        <v>0.14349999999999999</v>
      </c>
      <c r="G32" s="6">
        <v>0.115</v>
      </c>
      <c r="H32" s="6">
        <v>0.2707</v>
      </c>
      <c r="I32" s="6">
        <v>0.38569999999999999</v>
      </c>
      <c r="J32" s="1"/>
      <c r="K32" s="6">
        <v>2.6499999999999999E-2</v>
      </c>
      <c r="L32" s="6">
        <v>0.36449999999999999</v>
      </c>
      <c r="M32" s="6">
        <v>0.35930000000000001</v>
      </c>
      <c r="N32" s="6">
        <v>0.1293</v>
      </c>
      <c r="O32" s="6">
        <v>6.3799999999999996E-2</v>
      </c>
      <c r="P32" s="6">
        <v>5.6599999999999998E-2</v>
      </c>
      <c r="Q32" s="6">
        <v>0.12039999999999999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 t="s">
        <v>10</v>
      </c>
      <c r="B33" s="1"/>
      <c r="C33" s="6">
        <v>5.4300000000000001E-2</v>
      </c>
      <c r="D33" s="6">
        <v>0.17480000000000001</v>
      </c>
      <c r="E33" s="6">
        <v>0.23130000000000001</v>
      </c>
      <c r="F33" s="6">
        <v>0.15</v>
      </c>
      <c r="G33" s="6">
        <v>0.1268</v>
      </c>
      <c r="H33" s="6">
        <v>0.26279999999999998</v>
      </c>
      <c r="I33" s="6">
        <v>0.3896</v>
      </c>
      <c r="J33" s="1"/>
      <c r="K33" s="6">
        <v>4.0500000000000001E-2</v>
      </c>
      <c r="L33" s="6">
        <v>0.42280000000000001</v>
      </c>
      <c r="M33" s="6">
        <v>0.31280000000000002</v>
      </c>
      <c r="N33" s="6">
        <v>0.10199999999999999</v>
      </c>
      <c r="O33" s="6">
        <v>5.7500000000000002E-2</v>
      </c>
      <c r="P33" s="6">
        <v>6.4399999999999999E-2</v>
      </c>
      <c r="Q33" s="6">
        <v>0.12189999999999999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 t="s">
        <v>11</v>
      </c>
      <c r="B34" s="1"/>
      <c r="C34" s="6">
        <v>5.33E-2</v>
      </c>
      <c r="D34" s="6">
        <v>0.1343</v>
      </c>
      <c r="E34" s="6">
        <v>0.20480000000000001</v>
      </c>
      <c r="F34" s="6">
        <v>0.14599999999999999</v>
      </c>
      <c r="G34" s="6">
        <v>0.17849999999999999</v>
      </c>
      <c r="H34" s="6">
        <v>0.28310000000000002</v>
      </c>
      <c r="I34" s="6">
        <v>0.46160000000000001</v>
      </c>
      <c r="J34" s="1"/>
      <c r="K34" s="6">
        <v>7.4999999999999997E-2</v>
      </c>
      <c r="L34" s="6">
        <v>0.438</v>
      </c>
      <c r="M34" s="6">
        <v>0.26029999999999998</v>
      </c>
      <c r="N34" s="6">
        <v>8.6499999999999994E-2</v>
      </c>
      <c r="O34" s="6">
        <v>7.4800000000000005E-2</v>
      </c>
      <c r="P34" s="6">
        <v>6.54E-2</v>
      </c>
      <c r="Q34" s="6">
        <v>0.14019999999999999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 t="s">
        <v>12</v>
      </c>
      <c r="B35" s="1"/>
      <c r="C35" s="6">
        <v>3.9300000000000002E-2</v>
      </c>
      <c r="D35" s="6">
        <v>9.5799999999999996E-2</v>
      </c>
      <c r="E35" s="6">
        <v>0.1588</v>
      </c>
      <c r="F35" s="6">
        <v>0.13880000000000001</v>
      </c>
      <c r="G35" s="6">
        <v>0.23480000000000001</v>
      </c>
      <c r="H35" s="6">
        <v>0.33250000000000002</v>
      </c>
      <c r="I35" s="6">
        <v>0.56730000000000003</v>
      </c>
      <c r="J35" s="1"/>
      <c r="K35" s="6">
        <v>0.1143</v>
      </c>
      <c r="L35" s="6">
        <v>0.38969999999999999</v>
      </c>
      <c r="M35" s="6">
        <v>0.23699999999999999</v>
      </c>
      <c r="N35" s="6">
        <v>8.7499999999999994E-2</v>
      </c>
      <c r="O35" s="6">
        <v>8.48E-2</v>
      </c>
      <c r="P35" s="6">
        <v>8.6699999999999999E-2</v>
      </c>
      <c r="Q35" s="6">
        <v>0.17150000000000001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 t="s">
        <v>13</v>
      </c>
      <c r="B36" s="1"/>
      <c r="C36" s="6">
        <v>2.4299999999999999E-2</v>
      </c>
      <c r="D36" s="6">
        <v>5.1999999999999998E-2</v>
      </c>
      <c r="E36" s="6">
        <v>0.1095</v>
      </c>
      <c r="F36" s="6">
        <v>0.105</v>
      </c>
      <c r="G36" s="6">
        <v>0.30149999999999999</v>
      </c>
      <c r="H36" s="6">
        <v>0.40770000000000001</v>
      </c>
      <c r="I36" s="6">
        <v>0.70920000000000005</v>
      </c>
      <c r="J36" s="1"/>
      <c r="K36" s="6">
        <v>0.106</v>
      </c>
      <c r="L36" s="6">
        <v>0.2475</v>
      </c>
      <c r="M36" s="6">
        <v>0.20499999999999999</v>
      </c>
      <c r="N36" s="6">
        <v>9.6299999999999997E-2</v>
      </c>
      <c r="O36" s="6">
        <v>0.16020000000000001</v>
      </c>
      <c r="P36" s="6">
        <v>0.185</v>
      </c>
      <c r="Q36" s="6">
        <v>0.34520000000000001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2" t="s">
        <v>22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7" x14ac:dyDescent="0.2">
      <c r="A40" s="7"/>
      <c r="B40" s="1"/>
      <c r="C40" s="4" t="s">
        <v>60</v>
      </c>
      <c r="D40" s="4"/>
      <c r="E40" s="4"/>
      <c r="F40" s="4"/>
      <c r="G40" s="11"/>
      <c r="H40" s="3"/>
      <c r="I40" s="3"/>
      <c r="J40" s="3"/>
      <c r="K40" s="4" t="s">
        <v>61</v>
      </c>
      <c r="L40" s="4"/>
      <c r="M40" s="4"/>
      <c r="N40" s="4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5" t="s">
        <v>1</v>
      </c>
      <c r="B41" s="1"/>
      <c r="C41" s="5" t="s">
        <v>23</v>
      </c>
      <c r="D41" s="5" t="s">
        <v>24</v>
      </c>
      <c r="E41" s="5" t="s">
        <v>25</v>
      </c>
      <c r="F41" s="5" t="s">
        <v>26</v>
      </c>
      <c r="G41" s="1"/>
      <c r="H41" s="1"/>
      <c r="I41" s="1"/>
      <c r="J41" s="1"/>
      <c r="K41" s="5" t="s">
        <v>23</v>
      </c>
      <c r="L41" s="5" t="s">
        <v>24</v>
      </c>
      <c r="M41" s="5" t="s">
        <v>25</v>
      </c>
      <c r="N41" s="5" t="s">
        <v>26</v>
      </c>
      <c r="O41" s="7"/>
      <c r="P41" s="7"/>
      <c r="Q41" s="7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 t="s">
        <v>6</v>
      </c>
      <c r="B42" s="1"/>
      <c r="C42" s="6">
        <v>0.1273</v>
      </c>
      <c r="D42" s="6">
        <v>0.74250000000000005</v>
      </c>
      <c r="E42" s="6">
        <v>0.112</v>
      </c>
      <c r="F42" s="6">
        <v>1.8200000000000001E-2</v>
      </c>
      <c r="G42" s="1"/>
      <c r="H42" s="1"/>
      <c r="I42" s="1"/>
      <c r="J42" s="1"/>
      <c r="K42" s="6">
        <v>9.8500000000000004E-2</v>
      </c>
      <c r="L42" s="6">
        <v>0.7248</v>
      </c>
      <c r="M42" s="6">
        <v>0.1318</v>
      </c>
      <c r="N42" s="6">
        <v>4.4900000000000002E-2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 t="s">
        <v>7</v>
      </c>
      <c r="B43" s="1"/>
      <c r="C43" s="6">
        <v>6.2300000000000001E-2</v>
      </c>
      <c r="D43" s="6">
        <v>0.69899999999999995</v>
      </c>
      <c r="E43" s="6">
        <v>0.20130000000000001</v>
      </c>
      <c r="F43" s="6">
        <v>3.7400000000000003E-2</v>
      </c>
      <c r="G43" s="1"/>
      <c r="H43" s="1"/>
      <c r="I43" s="1"/>
      <c r="J43" s="1"/>
      <c r="K43" s="6">
        <v>4.1500000000000002E-2</v>
      </c>
      <c r="L43" s="6">
        <v>0.63880000000000003</v>
      </c>
      <c r="M43" s="6">
        <v>0.2273</v>
      </c>
      <c r="N43" s="6">
        <v>9.2399999999999996E-2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 t="s">
        <v>8</v>
      </c>
      <c r="B44" s="1"/>
      <c r="C44" s="6">
        <v>3.3799999999999997E-2</v>
      </c>
      <c r="D44" s="6">
        <v>0.57050000000000001</v>
      </c>
      <c r="E44" s="6">
        <v>0.31850000000000001</v>
      </c>
      <c r="F44" s="6">
        <v>7.7200000000000005E-2</v>
      </c>
      <c r="G44" s="1"/>
      <c r="H44" s="1"/>
      <c r="I44" s="1"/>
      <c r="J44" s="1"/>
      <c r="K44" s="6">
        <v>2.6499999999999999E-2</v>
      </c>
      <c r="L44" s="6">
        <v>0.55620000000000003</v>
      </c>
      <c r="M44" s="6">
        <v>0.29480000000000001</v>
      </c>
      <c r="N44" s="6">
        <v>0.1225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 t="s">
        <v>9</v>
      </c>
      <c r="B45" s="1"/>
      <c r="C45" s="6">
        <v>1.6500000000000001E-2</v>
      </c>
      <c r="D45" s="6">
        <v>0.43080000000000002</v>
      </c>
      <c r="E45" s="6">
        <v>0.41199999999999998</v>
      </c>
      <c r="F45" s="6">
        <v>0.14069999999999999</v>
      </c>
      <c r="G45" s="1"/>
      <c r="H45" s="1"/>
      <c r="I45" s="1"/>
      <c r="J45" s="1"/>
      <c r="K45" s="6">
        <v>1.2800000000000001E-2</v>
      </c>
      <c r="L45" s="6">
        <v>0.4617</v>
      </c>
      <c r="M45" s="6">
        <v>0.36170000000000002</v>
      </c>
      <c r="N45" s="6">
        <v>0.1638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 t="s">
        <v>10</v>
      </c>
      <c r="B46" s="1"/>
      <c r="C46" s="6">
        <v>7.4999999999999997E-3</v>
      </c>
      <c r="D46" s="6">
        <v>0.32379999999999998</v>
      </c>
      <c r="E46" s="6">
        <v>0.46350000000000002</v>
      </c>
      <c r="F46" s="6">
        <v>0.20519999999999999</v>
      </c>
      <c r="G46" s="1"/>
      <c r="H46" s="1"/>
      <c r="I46" s="1"/>
      <c r="J46" s="1"/>
      <c r="K46" s="6">
        <v>8.8000000000000005E-3</v>
      </c>
      <c r="L46" s="6">
        <v>0.40799999999999997</v>
      </c>
      <c r="M46" s="6">
        <v>0.3952</v>
      </c>
      <c r="N46" s="6">
        <v>0.188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 t="s">
        <v>11</v>
      </c>
      <c r="B47" s="1"/>
      <c r="C47" s="6">
        <v>9.2999999999999992E-3</v>
      </c>
      <c r="D47" s="6">
        <v>0.28699999999999998</v>
      </c>
      <c r="E47" s="6">
        <v>0.46050000000000002</v>
      </c>
      <c r="F47" s="6">
        <v>0.2432</v>
      </c>
      <c r="G47" s="1"/>
      <c r="H47" s="1"/>
      <c r="I47" s="1"/>
      <c r="J47" s="1"/>
      <c r="K47" s="6">
        <v>1.0999999999999999E-2</v>
      </c>
      <c r="L47" s="6">
        <v>0.38119999999999998</v>
      </c>
      <c r="M47" s="6">
        <v>0.40949999999999998</v>
      </c>
      <c r="N47" s="6">
        <v>0.1983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 t="s">
        <v>12</v>
      </c>
      <c r="B48" s="1"/>
      <c r="C48" s="6">
        <v>8.5000000000000006E-3</v>
      </c>
      <c r="D48" s="6">
        <v>0.29249999999999998</v>
      </c>
      <c r="E48" s="6">
        <v>0.46100000000000002</v>
      </c>
      <c r="F48" s="6">
        <v>0.23799999999999999</v>
      </c>
      <c r="G48" s="1"/>
      <c r="H48" s="1"/>
      <c r="I48" s="1"/>
      <c r="J48" s="1"/>
      <c r="K48" s="6">
        <v>1.3299999999999999E-2</v>
      </c>
      <c r="L48" s="6">
        <v>0.38300000000000001</v>
      </c>
      <c r="M48" s="6">
        <v>0.41849999999999998</v>
      </c>
      <c r="N48" s="6">
        <v>0.1852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 t="s">
        <v>13</v>
      </c>
      <c r="B49" s="1"/>
      <c r="C49" s="6">
        <v>2.0299999999999999E-2</v>
      </c>
      <c r="D49" s="6">
        <v>0.38779999999999998</v>
      </c>
      <c r="E49" s="6">
        <v>0.42080000000000001</v>
      </c>
      <c r="F49" s="6">
        <v>0.1711</v>
      </c>
      <c r="G49" s="1"/>
      <c r="H49" s="1"/>
      <c r="I49" s="1"/>
      <c r="J49" s="1"/>
      <c r="K49" s="6">
        <v>2.6499999999999999E-2</v>
      </c>
      <c r="L49" s="6">
        <v>0.44069999999999998</v>
      </c>
      <c r="M49" s="6">
        <v>0.37930000000000003</v>
      </c>
      <c r="N49" s="6">
        <v>0.1535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2" t="s">
        <v>27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7" x14ac:dyDescent="0.2">
      <c r="A53" s="7"/>
      <c r="B53" s="1"/>
      <c r="C53" s="4" t="s">
        <v>60</v>
      </c>
      <c r="D53" s="4"/>
      <c r="E53" s="4"/>
      <c r="F53" s="4"/>
      <c r="G53" s="11"/>
      <c r="H53" s="3"/>
      <c r="I53" s="3"/>
      <c r="J53" s="3"/>
      <c r="K53" s="4" t="s">
        <v>61</v>
      </c>
      <c r="L53" s="4"/>
      <c r="M53" s="4"/>
      <c r="N53" s="4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7" t="s">
        <v>28</v>
      </c>
      <c r="B54" s="1"/>
      <c r="C54" s="5" t="s">
        <v>29</v>
      </c>
      <c r="D54" s="5" t="s">
        <v>30</v>
      </c>
      <c r="E54" s="5" t="s">
        <v>31</v>
      </c>
      <c r="F54" s="5" t="s">
        <v>32</v>
      </c>
      <c r="G54" s="1"/>
      <c r="H54" s="1"/>
      <c r="I54" s="1"/>
      <c r="J54" s="5" t="s">
        <v>29</v>
      </c>
      <c r="K54" s="5" t="s">
        <v>30</v>
      </c>
      <c r="L54" s="5" t="s">
        <v>31</v>
      </c>
      <c r="M54" s="5" t="s">
        <v>32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7" x14ac:dyDescent="0.2">
      <c r="A55" s="1">
        <v>2011</v>
      </c>
      <c r="B55" s="1"/>
      <c r="C55" s="1">
        <v>132.19999999999999</v>
      </c>
      <c r="D55" s="1">
        <v>81.7</v>
      </c>
      <c r="E55" s="1">
        <v>126.5</v>
      </c>
      <c r="F55" s="1">
        <v>79.2</v>
      </c>
      <c r="G55" s="1"/>
      <c r="H55" s="1"/>
      <c r="I55" s="1"/>
      <c r="J55" s="1"/>
      <c r="K55" s="1">
        <v>130.4</v>
      </c>
      <c r="L55" s="1">
        <v>78.7</v>
      </c>
      <c r="M55" s="1">
        <v>121.3</v>
      </c>
      <c r="N55" s="1">
        <v>74.599999999999994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>
        <v>2012</v>
      </c>
      <c r="B56" s="1"/>
      <c r="C56" s="1">
        <v>132.30000000000001</v>
      </c>
      <c r="D56" s="1">
        <v>81.7</v>
      </c>
      <c r="E56" s="1">
        <v>126.3</v>
      </c>
      <c r="F56" s="1">
        <v>79.099999999999994</v>
      </c>
      <c r="G56" s="1"/>
      <c r="H56" s="1"/>
      <c r="I56" s="1"/>
      <c r="J56" s="1"/>
      <c r="K56" s="1">
        <v>130.19999999999999</v>
      </c>
      <c r="L56" s="1">
        <v>78.5</v>
      </c>
      <c r="M56" s="1">
        <v>121</v>
      </c>
      <c r="N56" s="1">
        <v>74.5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>
        <v>2013</v>
      </c>
      <c r="B57" s="1"/>
      <c r="C57" s="1">
        <v>132.4</v>
      </c>
      <c r="D57" s="1">
        <v>81.599999999999994</v>
      </c>
      <c r="E57" s="1">
        <v>126.2</v>
      </c>
      <c r="F57" s="1">
        <v>79</v>
      </c>
      <c r="G57" s="1"/>
      <c r="H57" s="1"/>
      <c r="I57" s="1"/>
      <c r="J57" s="1"/>
      <c r="K57" s="1">
        <v>129.9</v>
      </c>
      <c r="L57" s="1">
        <v>78.400000000000006</v>
      </c>
      <c r="M57" s="1">
        <v>120.6</v>
      </c>
      <c r="N57" s="1">
        <v>74.3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>
        <v>2014</v>
      </c>
      <c r="B58" s="1"/>
      <c r="C58" s="1">
        <v>132.4</v>
      </c>
      <c r="D58" s="1">
        <v>81.599999999999994</v>
      </c>
      <c r="E58" s="1">
        <v>126</v>
      </c>
      <c r="F58" s="1">
        <v>79</v>
      </c>
      <c r="G58" s="1"/>
      <c r="H58" s="1"/>
      <c r="I58" s="1"/>
      <c r="J58" s="1"/>
      <c r="K58" s="1">
        <v>129.6</v>
      </c>
      <c r="L58" s="1">
        <v>78.3</v>
      </c>
      <c r="M58" s="1">
        <v>120.3</v>
      </c>
      <c r="N58" s="1">
        <v>74.2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>
        <v>2015</v>
      </c>
      <c r="B59" s="1"/>
      <c r="C59" s="1">
        <v>132.5</v>
      </c>
      <c r="D59" s="1">
        <v>81.599999999999994</v>
      </c>
      <c r="E59" s="1">
        <v>125.8</v>
      </c>
      <c r="F59" s="1">
        <v>78.900000000000006</v>
      </c>
      <c r="G59" s="1"/>
      <c r="H59" s="1"/>
      <c r="I59" s="1"/>
      <c r="J59" s="1"/>
      <c r="K59" s="1">
        <v>129.30000000000001</v>
      </c>
      <c r="L59" s="1">
        <v>78.2</v>
      </c>
      <c r="M59" s="1">
        <v>120</v>
      </c>
      <c r="N59" s="1">
        <v>74.099999999999994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>
        <v>2016</v>
      </c>
      <c r="B60" s="1"/>
      <c r="C60" s="1">
        <v>132.6</v>
      </c>
      <c r="D60" s="1">
        <v>81.5</v>
      </c>
      <c r="E60" s="1">
        <v>125.6</v>
      </c>
      <c r="F60" s="1">
        <v>78.8</v>
      </c>
      <c r="G60" s="1"/>
      <c r="H60" s="1"/>
      <c r="I60" s="1"/>
      <c r="J60" s="1"/>
      <c r="K60" s="1">
        <v>129</v>
      </c>
      <c r="L60" s="1">
        <v>78</v>
      </c>
      <c r="M60" s="1">
        <v>119.6</v>
      </c>
      <c r="N60" s="1">
        <v>74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>
        <v>2017</v>
      </c>
      <c r="B61" s="1"/>
      <c r="C61" s="1">
        <v>132.69999999999999</v>
      </c>
      <c r="D61" s="1">
        <v>81.5</v>
      </c>
      <c r="E61" s="1">
        <v>125.4</v>
      </c>
      <c r="F61" s="1">
        <v>78.8</v>
      </c>
      <c r="G61" s="1"/>
      <c r="H61" s="1"/>
      <c r="I61" s="1"/>
      <c r="J61" s="1"/>
      <c r="K61" s="1">
        <v>128.69999999999999</v>
      </c>
      <c r="L61" s="1">
        <v>77.900000000000006</v>
      </c>
      <c r="M61" s="1">
        <v>119.3</v>
      </c>
      <c r="N61" s="1">
        <v>73.900000000000006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>
        <v>2018</v>
      </c>
      <c r="B62" s="1"/>
      <c r="C62" s="1">
        <v>132.80000000000001</v>
      </c>
      <c r="D62" s="1">
        <v>81.5</v>
      </c>
      <c r="E62" s="1">
        <v>125.2</v>
      </c>
      <c r="F62" s="1">
        <v>78.7</v>
      </c>
      <c r="G62" s="1"/>
      <c r="H62" s="1"/>
      <c r="I62" s="1"/>
      <c r="J62" s="1"/>
      <c r="K62" s="1">
        <v>128.4</v>
      </c>
      <c r="L62" s="1">
        <v>77.8</v>
      </c>
      <c r="M62" s="1">
        <v>119</v>
      </c>
      <c r="N62" s="1">
        <v>73.8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>
        <v>2019</v>
      </c>
      <c r="B63" s="1"/>
      <c r="C63" s="1">
        <v>132.9</v>
      </c>
      <c r="D63" s="1">
        <v>81.400000000000006</v>
      </c>
      <c r="E63" s="1">
        <v>125</v>
      </c>
      <c r="F63" s="1">
        <v>78.599999999999994</v>
      </c>
      <c r="G63" s="1"/>
      <c r="H63" s="1"/>
      <c r="I63" s="1"/>
      <c r="J63" s="1"/>
      <c r="K63" s="1">
        <v>128.1</v>
      </c>
      <c r="L63" s="1">
        <v>77.7</v>
      </c>
      <c r="M63" s="1">
        <v>118.6</v>
      </c>
      <c r="N63" s="1">
        <v>73.7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>
        <v>2020</v>
      </c>
      <c r="B64" s="1"/>
      <c r="C64" s="1">
        <v>132.9</v>
      </c>
      <c r="D64" s="1">
        <v>81.400000000000006</v>
      </c>
      <c r="E64" s="1">
        <v>124.7</v>
      </c>
      <c r="F64" s="1">
        <v>78.599999999999994</v>
      </c>
      <c r="G64" s="1"/>
      <c r="H64" s="1"/>
      <c r="I64" s="1"/>
      <c r="J64" s="1"/>
      <c r="K64" s="1">
        <v>127.7</v>
      </c>
      <c r="L64" s="1">
        <v>77.5</v>
      </c>
      <c r="M64" s="1">
        <v>118.3</v>
      </c>
      <c r="N64" s="1">
        <v>73.599999999999994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2" t="s">
        <v>33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7" x14ac:dyDescent="0.2">
      <c r="A68" s="7"/>
      <c r="B68" s="1"/>
      <c r="C68" s="4" t="s">
        <v>60</v>
      </c>
      <c r="D68" s="4"/>
      <c r="E68" s="4"/>
      <c r="F68" s="4"/>
      <c r="G68" s="11"/>
      <c r="H68" s="3"/>
      <c r="I68" s="3"/>
      <c r="J68" s="3"/>
      <c r="K68" s="4" t="s">
        <v>61</v>
      </c>
      <c r="L68" s="4"/>
      <c r="M68" s="4"/>
      <c r="N68" s="4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7" t="s">
        <v>28</v>
      </c>
      <c r="B69" s="1"/>
      <c r="C69" s="5" t="s">
        <v>34</v>
      </c>
      <c r="D69" s="5" t="s">
        <v>35</v>
      </c>
      <c r="E69" s="7"/>
      <c r="F69" s="1"/>
      <c r="G69" s="1"/>
      <c r="H69" s="1"/>
      <c r="I69" s="1"/>
      <c r="J69" s="1"/>
      <c r="K69" s="5" t="s">
        <v>34</v>
      </c>
      <c r="L69" s="5" t="s">
        <v>35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>
        <v>2011</v>
      </c>
      <c r="B70" s="1"/>
      <c r="C70" s="6">
        <v>7.1499999999999994E-2</v>
      </c>
      <c r="D70" s="6">
        <v>7.0000000000000007E-2</v>
      </c>
      <c r="E70" s="1"/>
      <c r="F70" s="1"/>
      <c r="G70" s="1"/>
      <c r="H70" s="1"/>
      <c r="I70" s="1"/>
      <c r="J70" s="1"/>
      <c r="K70" s="6">
        <v>6.3E-2</v>
      </c>
      <c r="L70" s="6">
        <v>4.0300000000000002E-2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>
        <v>2012</v>
      </c>
      <c r="B71" s="1"/>
      <c r="C71" s="6">
        <v>7.2999999999999995E-2</v>
      </c>
      <c r="D71" s="6">
        <v>7.0900000000000005E-2</v>
      </c>
      <c r="E71" s="1"/>
      <c r="F71" s="1"/>
      <c r="G71" s="1"/>
      <c r="H71" s="1"/>
      <c r="I71" s="1"/>
      <c r="J71" s="1"/>
      <c r="K71" s="6">
        <v>6.3100000000000003E-2</v>
      </c>
      <c r="L71" s="6">
        <v>4.0099999999999997E-2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>
        <v>2013</v>
      </c>
      <c r="B72" s="1"/>
      <c r="C72" s="6">
        <v>7.46E-2</v>
      </c>
      <c r="D72" s="6">
        <v>7.1800000000000003E-2</v>
      </c>
      <c r="E72" s="1"/>
      <c r="F72" s="1"/>
      <c r="G72" s="1"/>
      <c r="H72" s="1"/>
      <c r="I72" s="1"/>
      <c r="J72" s="1"/>
      <c r="K72" s="6">
        <v>6.3200000000000006E-2</v>
      </c>
      <c r="L72" s="6">
        <v>3.9800000000000002E-2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>
        <v>2014</v>
      </c>
      <c r="B73" s="1"/>
      <c r="C73" s="6">
        <v>7.6100000000000001E-2</v>
      </c>
      <c r="D73" s="6">
        <v>7.2700000000000001E-2</v>
      </c>
      <c r="E73" s="1"/>
      <c r="F73" s="1"/>
      <c r="G73" s="1"/>
      <c r="H73" s="1"/>
      <c r="I73" s="1"/>
      <c r="J73" s="1"/>
      <c r="K73" s="6">
        <v>6.3299999999999995E-2</v>
      </c>
      <c r="L73" s="6">
        <v>3.9600000000000003E-2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>
        <v>2015</v>
      </c>
      <c r="B74" s="1"/>
      <c r="C74" s="6">
        <v>7.7600000000000002E-2</v>
      </c>
      <c r="D74" s="6">
        <v>7.3499999999999996E-2</v>
      </c>
      <c r="E74" s="1"/>
      <c r="F74" s="1"/>
      <c r="G74" s="1"/>
      <c r="H74" s="1"/>
      <c r="I74" s="1"/>
      <c r="J74" s="1"/>
      <c r="K74" s="6">
        <v>6.3200000000000006E-2</v>
      </c>
      <c r="L74" s="6">
        <v>3.9399999999999998E-2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>
        <v>2016</v>
      </c>
      <c r="B75" s="1"/>
      <c r="C75" s="6">
        <v>7.9100000000000004E-2</v>
      </c>
      <c r="D75" s="6">
        <v>7.4399999999999994E-2</v>
      </c>
      <c r="E75" s="1"/>
      <c r="F75" s="1"/>
      <c r="G75" s="1"/>
      <c r="H75" s="1"/>
      <c r="I75" s="1"/>
      <c r="J75" s="1"/>
      <c r="K75" s="6">
        <v>6.3299999999999995E-2</v>
      </c>
      <c r="L75" s="6">
        <v>3.9199999999999999E-2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>
        <v>2017</v>
      </c>
      <c r="B76" s="1"/>
      <c r="C76" s="6">
        <v>8.0600000000000005E-2</v>
      </c>
      <c r="D76" s="6">
        <v>7.5300000000000006E-2</v>
      </c>
      <c r="E76" s="1"/>
      <c r="F76" s="1"/>
      <c r="G76" s="1"/>
      <c r="H76" s="1"/>
      <c r="I76" s="1"/>
      <c r="J76" s="1"/>
      <c r="K76" s="6">
        <v>6.3299999999999995E-2</v>
      </c>
      <c r="L76" s="6">
        <v>3.9100000000000003E-2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>
        <v>2018</v>
      </c>
      <c r="B77" s="1"/>
      <c r="C77" s="6">
        <v>8.2100000000000006E-2</v>
      </c>
      <c r="D77" s="6">
        <v>7.6200000000000004E-2</v>
      </c>
      <c r="E77" s="1"/>
      <c r="F77" s="1"/>
      <c r="G77" s="1"/>
      <c r="H77" s="1"/>
      <c r="I77" s="1"/>
      <c r="J77" s="1"/>
      <c r="K77" s="6">
        <v>6.3399999999999998E-2</v>
      </c>
      <c r="L77" s="6">
        <v>3.8899999999999997E-2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>
        <v>2019</v>
      </c>
      <c r="B78" s="1"/>
      <c r="C78" s="6">
        <v>8.3699999999999997E-2</v>
      </c>
      <c r="D78" s="6">
        <v>7.7100000000000002E-2</v>
      </c>
      <c r="E78" s="1"/>
      <c r="F78" s="1"/>
      <c r="G78" s="1"/>
      <c r="H78" s="1"/>
      <c r="I78" s="1"/>
      <c r="J78" s="1"/>
      <c r="K78" s="6">
        <v>6.3600000000000004E-2</v>
      </c>
      <c r="L78" s="6">
        <v>3.8800000000000001E-2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>
        <v>2020</v>
      </c>
      <c r="B79" s="1"/>
      <c r="C79" s="6">
        <v>8.5300000000000001E-2</v>
      </c>
      <c r="D79" s="6">
        <v>7.8E-2</v>
      </c>
      <c r="E79" s="1"/>
      <c r="F79" s="1"/>
      <c r="G79" s="1"/>
      <c r="H79" s="1"/>
      <c r="I79" s="1"/>
      <c r="J79" s="1"/>
      <c r="K79" s="6">
        <v>6.3799999999999996E-2</v>
      </c>
      <c r="L79" s="6">
        <v>3.8800000000000001E-2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2" t="s">
        <v>36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7" x14ac:dyDescent="0.2">
      <c r="A83" s="7"/>
      <c r="B83" s="1"/>
      <c r="C83" s="4" t="s">
        <v>60</v>
      </c>
      <c r="D83" s="4"/>
      <c r="E83" s="4"/>
      <c r="F83" s="4"/>
      <c r="G83" s="11"/>
      <c r="H83" s="3"/>
      <c r="I83" s="3"/>
      <c r="J83" s="3"/>
      <c r="K83" s="4" t="s">
        <v>61</v>
      </c>
      <c r="L83" s="4"/>
      <c r="M83" s="4"/>
      <c r="N83" s="4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7" t="s">
        <v>28</v>
      </c>
      <c r="B84" s="1"/>
      <c r="C84" s="5" t="s">
        <v>37</v>
      </c>
      <c r="D84" s="5" t="s">
        <v>38</v>
      </c>
      <c r="E84" s="5" t="s">
        <v>39</v>
      </c>
      <c r="F84" s="5" t="s">
        <v>40</v>
      </c>
      <c r="G84" s="1"/>
      <c r="H84" s="1"/>
      <c r="I84" s="1"/>
      <c r="J84" s="5" t="s">
        <v>37</v>
      </c>
      <c r="K84" s="5" t="s">
        <v>38</v>
      </c>
      <c r="L84" s="5" t="s">
        <v>39</v>
      </c>
      <c r="M84" s="5" t="s">
        <v>40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7" x14ac:dyDescent="0.2">
      <c r="A85" s="1">
        <v>2011</v>
      </c>
      <c r="B85" s="1"/>
      <c r="C85" s="1">
        <v>1.3</v>
      </c>
      <c r="D85" s="1">
        <v>3.8</v>
      </c>
      <c r="E85" s="1">
        <v>1.5</v>
      </c>
      <c r="F85" s="1">
        <v>3.6</v>
      </c>
      <c r="G85" s="1"/>
      <c r="H85" s="1"/>
      <c r="I85" s="1"/>
      <c r="J85" s="1"/>
      <c r="K85" s="1">
        <v>1.3</v>
      </c>
      <c r="L85" s="1">
        <v>3.7</v>
      </c>
      <c r="M85" s="1">
        <v>1.6</v>
      </c>
      <c r="N85" s="1">
        <v>3.5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>
        <v>2012</v>
      </c>
      <c r="B86" s="1"/>
      <c r="C86" s="1">
        <v>1.3</v>
      </c>
      <c r="D86" s="1">
        <v>3.8</v>
      </c>
      <c r="E86" s="1">
        <v>1.5</v>
      </c>
      <c r="F86" s="1">
        <v>3.6</v>
      </c>
      <c r="G86" s="1"/>
      <c r="H86" s="1"/>
      <c r="I86" s="1"/>
      <c r="J86" s="1"/>
      <c r="K86" s="1">
        <v>1.3</v>
      </c>
      <c r="L86" s="1">
        <v>3.7</v>
      </c>
      <c r="M86" s="1">
        <v>1.6</v>
      </c>
      <c r="N86" s="1">
        <v>3.4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>
        <v>2013</v>
      </c>
      <c r="B87" s="1"/>
      <c r="C87" s="1">
        <v>1.3</v>
      </c>
      <c r="D87" s="1">
        <v>3.8</v>
      </c>
      <c r="E87" s="1">
        <v>1.5</v>
      </c>
      <c r="F87" s="1">
        <v>3.6</v>
      </c>
      <c r="G87" s="1"/>
      <c r="H87" s="1"/>
      <c r="I87" s="1"/>
      <c r="J87" s="1"/>
      <c r="K87" s="1">
        <v>1.3</v>
      </c>
      <c r="L87" s="1">
        <v>3.7</v>
      </c>
      <c r="M87" s="1">
        <v>1.6</v>
      </c>
      <c r="N87" s="1">
        <v>3.4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>
        <v>2014</v>
      </c>
      <c r="B88" s="1"/>
      <c r="C88" s="1">
        <v>1.3</v>
      </c>
      <c r="D88" s="1">
        <v>3.8</v>
      </c>
      <c r="E88" s="1">
        <v>1.5</v>
      </c>
      <c r="F88" s="1">
        <v>3.6</v>
      </c>
      <c r="G88" s="1"/>
      <c r="H88" s="1"/>
      <c r="I88" s="1"/>
      <c r="J88" s="1"/>
      <c r="K88" s="1">
        <v>1.3</v>
      </c>
      <c r="L88" s="1">
        <v>3.6</v>
      </c>
      <c r="M88" s="1">
        <v>1.6</v>
      </c>
      <c r="N88" s="1">
        <v>3.4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>
        <v>2015</v>
      </c>
      <c r="B89" s="1"/>
      <c r="C89" s="1">
        <v>1.3</v>
      </c>
      <c r="D89" s="1">
        <v>3.8</v>
      </c>
      <c r="E89" s="1">
        <v>1.5</v>
      </c>
      <c r="F89" s="1">
        <v>3.6</v>
      </c>
      <c r="G89" s="1"/>
      <c r="H89" s="1"/>
      <c r="I89" s="1"/>
      <c r="J89" s="1"/>
      <c r="K89" s="1">
        <v>1.3</v>
      </c>
      <c r="L89" s="1">
        <v>3.6</v>
      </c>
      <c r="M89" s="1">
        <v>1.6</v>
      </c>
      <c r="N89" s="1">
        <v>3.4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>
        <v>2016</v>
      </c>
      <c r="B90" s="1"/>
      <c r="C90" s="1">
        <v>1.3</v>
      </c>
      <c r="D90" s="1">
        <v>3.8</v>
      </c>
      <c r="E90" s="1">
        <v>1.5</v>
      </c>
      <c r="F90" s="1">
        <v>3.5</v>
      </c>
      <c r="G90" s="1"/>
      <c r="H90" s="1"/>
      <c r="I90" s="1"/>
      <c r="J90" s="1"/>
      <c r="K90" s="1">
        <v>1.3</v>
      </c>
      <c r="L90" s="1">
        <v>3.5</v>
      </c>
      <c r="M90" s="1">
        <v>1.6</v>
      </c>
      <c r="N90" s="1">
        <v>3.3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>
        <v>2017</v>
      </c>
      <c r="B91" s="1"/>
      <c r="C91" s="1">
        <v>1.3</v>
      </c>
      <c r="D91" s="1">
        <v>3.7</v>
      </c>
      <c r="E91" s="1">
        <v>1.5</v>
      </c>
      <c r="F91" s="1">
        <v>3.5</v>
      </c>
      <c r="G91" s="1"/>
      <c r="H91" s="1"/>
      <c r="I91" s="1"/>
      <c r="J91" s="1"/>
      <c r="K91" s="1">
        <v>1.3</v>
      </c>
      <c r="L91" s="1">
        <v>3.5</v>
      </c>
      <c r="M91" s="1">
        <v>1.6</v>
      </c>
      <c r="N91" s="1">
        <v>3.3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>
        <v>2018</v>
      </c>
      <c r="B92" s="1"/>
      <c r="C92" s="1">
        <v>1.3</v>
      </c>
      <c r="D92" s="1">
        <v>3.7</v>
      </c>
      <c r="E92" s="1">
        <v>1.5</v>
      </c>
      <c r="F92" s="1">
        <v>3.5</v>
      </c>
      <c r="G92" s="1"/>
      <c r="H92" s="1"/>
      <c r="I92" s="1"/>
      <c r="J92" s="1"/>
      <c r="K92" s="1">
        <v>1.3</v>
      </c>
      <c r="L92" s="1">
        <v>3.5</v>
      </c>
      <c r="M92" s="1">
        <v>1.6</v>
      </c>
      <c r="N92" s="1">
        <v>3.3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>
        <v>2019</v>
      </c>
      <c r="B93" s="1"/>
      <c r="C93" s="1">
        <v>1.3</v>
      </c>
      <c r="D93" s="1">
        <v>3.7</v>
      </c>
      <c r="E93" s="1">
        <v>1.5</v>
      </c>
      <c r="F93" s="1">
        <v>3.5</v>
      </c>
      <c r="G93" s="1"/>
      <c r="H93" s="1"/>
      <c r="I93" s="1"/>
      <c r="J93" s="1"/>
      <c r="K93" s="1">
        <v>1.3</v>
      </c>
      <c r="L93" s="1">
        <v>3.4</v>
      </c>
      <c r="M93" s="1">
        <v>1.6</v>
      </c>
      <c r="N93" s="1">
        <v>3.2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>
        <v>2020</v>
      </c>
      <c r="B94" s="1"/>
      <c r="C94" s="1">
        <v>1.3</v>
      </c>
      <c r="D94" s="1">
        <v>3.7</v>
      </c>
      <c r="E94" s="1">
        <v>1.5</v>
      </c>
      <c r="F94" s="1">
        <v>3.4</v>
      </c>
      <c r="G94" s="1"/>
      <c r="H94" s="1"/>
      <c r="I94" s="1"/>
      <c r="J94" s="1"/>
      <c r="K94" s="1">
        <v>1.3</v>
      </c>
      <c r="L94" s="1">
        <v>3.4</v>
      </c>
      <c r="M94" s="1">
        <v>1.7</v>
      </c>
      <c r="N94" s="1">
        <v>3.2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2" t="s">
        <v>41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7" x14ac:dyDescent="0.2">
      <c r="A98" s="7"/>
      <c r="B98" s="1"/>
      <c r="C98" s="4" t="s">
        <v>60</v>
      </c>
      <c r="D98" s="4"/>
      <c r="E98" s="4"/>
      <c r="F98" s="4"/>
      <c r="G98" s="11"/>
      <c r="H98" s="3"/>
      <c r="I98" s="3"/>
      <c r="J98" s="3"/>
      <c r="K98" s="4" t="s">
        <v>61</v>
      </c>
      <c r="L98" s="4"/>
      <c r="M98" s="4"/>
      <c r="N98" s="4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7" t="s">
        <v>1</v>
      </c>
      <c r="B99" s="1"/>
      <c r="C99" s="5" t="s">
        <v>42</v>
      </c>
      <c r="D99" s="5" t="s">
        <v>43</v>
      </c>
      <c r="E99" s="5" t="s">
        <v>44</v>
      </c>
      <c r="F99" s="5" t="s">
        <v>45</v>
      </c>
      <c r="G99" s="1"/>
      <c r="H99" s="1"/>
      <c r="I99" s="1"/>
      <c r="J99" s="5" t="s">
        <v>42</v>
      </c>
      <c r="K99" s="5" t="s">
        <v>43</v>
      </c>
      <c r="L99" s="5" t="s">
        <v>44</v>
      </c>
      <c r="M99" s="5" t="s">
        <v>45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7" x14ac:dyDescent="0.2">
      <c r="A100" s="1" t="s">
        <v>6</v>
      </c>
      <c r="B100" s="1"/>
      <c r="C100" s="6">
        <v>0.93079999999999996</v>
      </c>
      <c r="D100" s="6">
        <v>0.32029999999999997</v>
      </c>
      <c r="E100" s="6">
        <v>0.33200000000000002</v>
      </c>
      <c r="F100" s="6">
        <v>0.1928</v>
      </c>
      <c r="G100" s="1"/>
      <c r="H100" s="1"/>
      <c r="I100" s="1"/>
      <c r="J100" s="1"/>
      <c r="K100" s="6">
        <v>0.85829999999999995</v>
      </c>
      <c r="L100" s="6">
        <v>0.34399999999999997</v>
      </c>
      <c r="M100" s="6">
        <v>0.83320000000000005</v>
      </c>
      <c r="N100" s="6">
        <v>0.67130000000000001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 t="s">
        <v>7</v>
      </c>
      <c r="B101" s="1"/>
      <c r="C101" s="6">
        <v>0.90849999999999997</v>
      </c>
      <c r="D101" s="6">
        <v>0.18329999999999999</v>
      </c>
      <c r="E101" s="6">
        <v>0.24079999999999999</v>
      </c>
      <c r="F101" s="6">
        <v>0.14729999999999999</v>
      </c>
      <c r="G101" s="1"/>
      <c r="H101" s="1"/>
      <c r="I101" s="1"/>
      <c r="J101" s="1"/>
      <c r="K101" s="6">
        <v>0.82920000000000005</v>
      </c>
      <c r="L101" s="6">
        <v>0.26979999999999998</v>
      </c>
      <c r="M101" s="6">
        <v>0.73899999999999999</v>
      </c>
      <c r="N101" s="6">
        <v>0.59530000000000005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 t="s">
        <v>8</v>
      </c>
      <c r="B102" s="1"/>
      <c r="C102" s="6">
        <v>0.89900000000000002</v>
      </c>
      <c r="D102" s="6">
        <v>0.14680000000000001</v>
      </c>
      <c r="E102" s="6">
        <v>0.17330000000000001</v>
      </c>
      <c r="F102" s="6">
        <v>0.1018</v>
      </c>
      <c r="G102" s="1"/>
      <c r="H102" s="1"/>
      <c r="I102" s="1"/>
      <c r="J102" s="1"/>
      <c r="K102" s="6">
        <v>0.78979999999999995</v>
      </c>
      <c r="L102" s="6">
        <v>0.2792</v>
      </c>
      <c r="M102" s="6">
        <v>0.70799999999999996</v>
      </c>
      <c r="N102" s="6">
        <v>0.51280000000000003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 t="s">
        <v>9</v>
      </c>
      <c r="B103" s="1"/>
      <c r="C103" s="6">
        <v>0.89580000000000004</v>
      </c>
      <c r="D103" s="6">
        <v>0.13950000000000001</v>
      </c>
      <c r="E103" s="6">
        <v>0.12130000000000001</v>
      </c>
      <c r="F103" s="6">
        <v>6.5000000000000002E-2</v>
      </c>
      <c r="G103" s="1"/>
      <c r="H103" s="1"/>
      <c r="I103" s="1"/>
      <c r="J103" s="1"/>
      <c r="K103" s="6">
        <v>0.74229999999999996</v>
      </c>
      <c r="L103" s="6">
        <v>0.26779999999999998</v>
      </c>
      <c r="M103" s="6">
        <v>0.68400000000000005</v>
      </c>
      <c r="N103" s="6">
        <v>0.44469999999999998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 t="s">
        <v>10</v>
      </c>
      <c r="B104" s="1"/>
      <c r="C104" s="6">
        <v>0.89349999999999996</v>
      </c>
      <c r="D104" s="6">
        <v>0.1368</v>
      </c>
      <c r="E104" s="6">
        <v>7.2999999999999995E-2</v>
      </c>
      <c r="F104" s="6">
        <v>3.3799999999999997E-2</v>
      </c>
      <c r="G104" s="1"/>
      <c r="H104" s="1"/>
      <c r="I104" s="1"/>
      <c r="J104" s="1"/>
      <c r="K104" s="6">
        <v>0.73819999999999997</v>
      </c>
      <c r="L104" s="6">
        <v>0.2495</v>
      </c>
      <c r="M104" s="6">
        <v>0.6583</v>
      </c>
      <c r="N104" s="6">
        <v>0.4012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 t="s">
        <v>11</v>
      </c>
      <c r="B105" s="1"/>
      <c r="C105" s="6">
        <v>0.876</v>
      </c>
      <c r="D105" s="6">
        <v>0.1125</v>
      </c>
      <c r="E105" s="6">
        <v>4.7500000000000001E-2</v>
      </c>
      <c r="F105" s="6">
        <v>1.6299999999999999E-2</v>
      </c>
      <c r="G105" s="1"/>
      <c r="H105" s="1"/>
      <c r="I105" s="1"/>
      <c r="J105" s="1"/>
      <c r="K105" s="6">
        <v>0.75449999999999995</v>
      </c>
      <c r="L105" s="6">
        <v>0.23580000000000001</v>
      </c>
      <c r="M105" s="6">
        <v>0.62419999999999998</v>
      </c>
      <c r="N105" s="6">
        <v>0.35520000000000002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 t="s">
        <v>12</v>
      </c>
      <c r="B106" s="1"/>
      <c r="C106" s="6">
        <v>0.82299999999999995</v>
      </c>
      <c r="D106" s="6">
        <v>9.4299999999999995E-2</v>
      </c>
      <c r="E106" s="6">
        <v>3.6299999999999999E-2</v>
      </c>
      <c r="F106" s="6">
        <v>7.4999999999999997E-3</v>
      </c>
      <c r="G106" s="1"/>
      <c r="H106" s="1"/>
      <c r="I106" s="1"/>
      <c r="J106" s="1"/>
      <c r="K106" s="6">
        <v>0.76670000000000005</v>
      </c>
      <c r="L106" s="6">
        <v>0.2195</v>
      </c>
      <c r="M106" s="6">
        <v>0.58350000000000002</v>
      </c>
      <c r="N106" s="6">
        <v>0.34570000000000001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 t="s">
        <v>13</v>
      </c>
      <c r="B107" s="1"/>
      <c r="C107" s="6">
        <v>0.70079999999999998</v>
      </c>
      <c r="D107" s="6">
        <v>3.4299999999999997E-2</v>
      </c>
      <c r="E107" s="6">
        <v>1.7999999999999999E-2</v>
      </c>
      <c r="F107" s="6">
        <v>3.3E-3</v>
      </c>
      <c r="G107" s="1"/>
      <c r="H107" s="1"/>
      <c r="I107" s="1"/>
      <c r="J107" s="1"/>
      <c r="K107" s="6">
        <v>0.64870000000000005</v>
      </c>
      <c r="L107" s="6">
        <v>0.1053</v>
      </c>
      <c r="M107" s="6">
        <v>0.42399999999999999</v>
      </c>
      <c r="N107" s="6">
        <v>0.25629999999999997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2" t="s">
        <v>46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7" x14ac:dyDescent="0.2">
      <c r="A111" s="7"/>
      <c r="B111" s="1"/>
      <c r="C111" s="4" t="s">
        <v>60</v>
      </c>
      <c r="D111" s="4"/>
      <c r="E111" s="4"/>
      <c r="F111" s="4"/>
      <c r="G111" s="11"/>
      <c r="H111" s="3"/>
      <c r="I111" s="3"/>
      <c r="J111" s="3"/>
      <c r="K111" s="4" t="s">
        <v>61</v>
      </c>
      <c r="L111" s="4"/>
      <c r="M111" s="4"/>
      <c r="N111" s="4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7"/>
      <c r="B112" s="1"/>
      <c r="C112" s="5">
        <v>2010</v>
      </c>
      <c r="D112" s="5">
        <v>2020</v>
      </c>
      <c r="E112" s="1"/>
      <c r="F112" s="1"/>
      <c r="G112" s="1"/>
      <c r="H112" s="1"/>
      <c r="I112" s="1"/>
      <c r="J112" s="1"/>
      <c r="K112" s="5">
        <v>2010</v>
      </c>
      <c r="L112" s="5">
        <v>2020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 t="s">
        <v>47</v>
      </c>
      <c r="B113" s="6">
        <v>0.89470000000000005</v>
      </c>
      <c r="C113" s="6">
        <v>0.85160000000000002</v>
      </c>
      <c r="D113" s="1"/>
      <c r="E113" s="1"/>
      <c r="F113" s="1"/>
      <c r="G113" s="1"/>
      <c r="H113" s="1"/>
      <c r="I113" s="1"/>
      <c r="J113" s="6">
        <v>0.93930000000000002</v>
      </c>
      <c r="K113" s="6">
        <v>0.89959999999999996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7" x14ac:dyDescent="0.2">
      <c r="A114" s="1" t="s">
        <v>48</v>
      </c>
      <c r="B114" s="6">
        <v>0.12</v>
      </c>
      <c r="C114" s="6">
        <v>0.13739999999999999</v>
      </c>
      <c r="D114" s="1"/>
      <c r="E114" s="1"/>
      <c r="F114" s="1"/>
      <c r="G114" s="1"/>
      <c r="H114" s="1"/>
      <c r="I114" s="1"/>
      <c r="J114" s="6">
        <v>0.189</v>
      </c>
      <c r="K114" s="6">
        <v>0.32600000000000001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7" x14ac:dyDescent="0.2">
      <c r="A115" s="1" t="s">
        <v>49</v>
      </c>
      <c r="B115" s="1"/>
      <c r="C115" s="6">
        <v>9.3700000000000006E-2</v>
      </c>
      <c r="D115" s="6">
        <v>0.14990000000000001</v>
      </c>
      <c r="E115" s="1"/>
      <c r="F115" s="1"/>
      <c r="G115" s="1"/>
      <c r="H115" s="1"/>
      <c r="I115" s="1"/>
      <c r="J115" s="1"/>
      <c r="K115" s="6">
        <v>0.11169999999999999</v>
      </c>
      <c r="L115" s="6">
        <v>0.19639999999999999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 t="s">
        <v>50</v>
      </c>
      <c r="B116" s="6">
        <v>5.1999999999999998E-2</v>
      </c>
      <c r="C116" s="6">
        <v>5.9400000000000001E-2</v>
      </c>
      <c r="D116" s="1"/>
      <c r="E116" s="1"/>
      <c r="F116" s="1"/>
      <c r="G116" s="1"/>
      <c r="H116" s="1"/>
      <c r="I116" s="1"/>
      <c r="J116" s="6">
        <v>0.20699999999999999</v>
      </c>
      <c r="K116" s="6">
        <v>0.21340000000000001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7" x14ac:dyDescent="0.2">
      <c r="A117" s="1" t="s">
        <v>51</v>
      </c>
      <c r="B117" s="1"/>
      <c r="C117" s="6">
        <v>6.4699999999999994E-2</v>
      </c>
      <c r="D117" s="6">
        <v>5.0900000000000001E-2</v>
      </c>
      <c r="E117" s="1"/>
      <c r="F117" s="1"/>
      <c r="G117" s="1"/>
      <c r="H117" s="1"/>
      <c r="I117" s="1"/>
      <c r="J117" s="1"/>
      <c r="K117" s="6">
        <v>0.1348</v>
      </c>
      <c r="L117" s="6">
        <v>0.11600000000000001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 t="s">
        <v>52</v>
      </c>
      <c r="B118" s="1"/>
      <c r="C118" s="6">
        <v>0.70209999999999995</v>
      </c>
      <c r="D118" s="6">
        <v>0.69310000000000005</v>
      </c>
      <c r="E118" s="1"/>
      <c r="F118" s="1"/>
      <c r="G118" s="1"/>
      <c r="H118" s="1"/>
      <c r="I118" s="1"/>
      <c r="J118" s="1"/>
      <c r="K118" s="6">
        <v>0.98150000000000004</v>
      </c>
      <c r="L118" s="6">
        <v>0.96509999999999996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2" t="s">
        <v>53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27" x14ac:dyDescent="0.2">
      <c r="A122" s="7"/>
      <c r="B122" s="1"/>
      <c r="C122" s="4" t="s">
        <v>60</v>
      </c>
      <c r="D122" s="4"/>
      <c r="E122" s="4"/>
      <c r="F122" s="4"/>
      <c r="G122" s="11"/>
      <c r="H122" s="3"/>
      <c r="I122" s="3"/>
      <c r="J122" s="3"/>
      <c r="K122" s="4" t="s">
        <v>61</v>
      </c>
      <c r="L122" s="4"/>
      <c r="M122" s="4"/>
      <c r="N122" s="4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7" t="s">
        <v>28</v>
      </c>
      <c r="B123" s="1"/>
      <c r="C123" s="5" t="s">
        <v>54</v>
      </c>
      <c r="D123" s="5" t="s">
        <v>55</v>
      </c>
      <c r="E123" s="1"/>
      <c r="F123" s="1"/>
      <c r="G123" s="1"/>
      <c r="H123" s="5" t="s">
        <v>54</v>
      </c>
      <c r="I123" s="5" t="s">
        <v>55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7" x14ac:dyDescent="0.2">
      <c r="A124" s="1">
        <v>2011</v>
      </c>
      <c r="B124" s="1"/>
      <c r="C124" s="1">
        <v>24.57</v>
      </c>
      <c r="D124" s="1">
        <v>39.630000000000003</v>
      </c>
      <c r="E124" s="1"/>
      <c r="F124" s="1"/>
      <c r="G124" s="1"/>
      <c r="H124" s="1"/>
      <c r="I124" s="1"/>
      <c r="J124" s="1"/>
      <c r="K124" s="1">
        <v>10.67</v>
      </c>
      <c r="L124" s="1">
        <v>15.31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>
        <v>2012</v>
      </c>
      <c r="B125" s="1"/>
      <c r="C125" s="1">
        <v>26.9</v>
      </c>
      <c r="D125" s="1">
        <v>41</v>
      </c>
      <c r="E125" s="1"/>
      <c r="F125" s="1"/>
      <c r="G125" s="1"/>
      <c r="H125" s="1"/>
      <c r="I125" s="1"/>
      <c r="J125" s="1"/>
      <c r="K125" s="1">
        <v>10.7</v>
      </c>
      <c r="L125" s="1">
        <v>15.64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>
        <v>2013</v>
      </c>
      <c r="B126" s="1"/>
      <c r="C126" s="1">
        <v>29.47</v>
      </c>
      <c r="D126" s="1">
        <v>45.37</v>
      </c>
      <c r="E126" s="1"/>
      <c r="F126" s="1"/>
      <c r="G126" s="1"/>
      <c r="H126" s="1"/>
      <c r="I126" s="1"/>
      <c r="J126" s="1"/>
      <c r="K126" s="1">
        <v>10.28</v>
      </c>
      <c r="L126" s="1">
        <v>16.649999999999999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>
        <v>2014</v>
      </c>
      <c r="B127" s="1"/>
      <c r="C127" s="1">
        <v>25.23</v>
      </c>
      <c r="D127" s="1">
        <v>38.869999999999997</v>
      </c>
      <c r="E127" s="1"/>
      <c r="F127" s="1"/>
      <c r="G127" s="1"/>
      <c r="H127" s="1"/>
      <c r="I127" s="1"/>
      <c r="J127" s="1"/>
      <c r="K127" s="1">
        <v>8.68</v>
      </c>
      <c r="L127" s="1">
        <v>15.01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>
        <v>2015</v>
      </c>
      <c r="B128" s="1"/>
      <c r="C128" s="1">
        <v>22.43</v>
      </c>
      <c r="D128" s="1">
        <v>35.07</v>
      </c>
      <c r="E128" s="1"/>
      <c r="F128" s="1"/>
      <c r="G128" s="1"/>
      <c r="H128" s="1"/>
      <c r="I128" s="1"/>
      <c r="J128" s="1"/>
      <c r="K128" s="1">
        <v>9.77</v>
      </c>
      <c r="L128" s="1">
        <v>16.3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>
        <v>2016</v>
      </c>
      <c r="B129" s="1"/>
      <c r="C129" s="1">
        <v>22.03</v>
      </c>
      <c r="D129" s="1">
        <v>33.729999999999997</v>
      </c>
      <c r="E129" s="1"/>
      <c r="F129" s="1"/>
      <c r="G129" s="1"/>
      <c r="H129" s="1"/>
      <c r="I129" s="1"/>
      <c r="J129" s="1"/>
      <c r="K129" s="1">
        <v>9.7200000000000006</v>
      </c>
      <c r="L129" s="1">
        <v>16.62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>
        <v>2017</v>
      </c>
      <c r="B130" s="1"/>
      <c r="C130" s="1">
        <v>21.97</v>
      </c>
      <c r="D130" s="1">
        <v>32.299999999999997</v>
      </c>
      <c r="E130" s="1"/>
      <c r="F130" s="1"/>
      <c r="G130" s="1"/>
      <c r="H130" s="1"/>
      <c r="I130" s="1"/>
      <c r="J130" s="1"/>
      <c r="K130" s="1">
        <v>9.0399999999999991</v>
      </c>
      <c r="L130" s="1">
        <v>15.43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>
        <v>2018</v>
      </c>
      <c r="B131" s="1"/>
      <c r="C131" s="1">
        <v>20.23</v>
      </c>
      <c r="D131" s="1">
        <v>30.5</v>
      </c>
      <c r="E131" s="1"/>
      <c r="F131" s="1"/>
      <c r="G131" s="1"/>
      <c r="H131" s="1"/>
      <c r="I131" s="1"/>
      <c r="J131" s="1"/>
      <c r="K131" s="1">
        <v>8.7899999999999991</v>
      </c>
      <c r="L131" s="1">
        <v>14.34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>
        <v>2019</v>
      </c>
      <c r="B132" s="1"/>
      <c r="C132" s="1">
        <v>22.77</v>
      </c>
      <c r="D132" s="1">
        <v>31.97</v>
      </c>
      <c r="E132" s="1"/>
      <c r="F132" s="1"/>
      <c r="G132" s="1"/>
      <c r="H132" s="1"/>
      <c r="I132" s="1"/>
      <c r="J132" s="1"/>
      <c r="K132" s="1">
        <v>8.41</v>
      </c>
      <c r="L132" s="1">
        <v>14.71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>
        <v>2020</v>
      </c>
      <c r="B133" s="1"/>
      <c r="C133" s="1">
        <v>21.47</v>
      </c>
      <c r="D133" s="1">
        <v>31.13</v>
      </c>
      <c r="E133" s="1"/>
      <c r="F133" s="1"/>
      <c r="G133" s="1"/>
      <c r="H133" s="1"/>
      <c r="I133" s="1"/>
      <c r="J133" s="1"/>
      <c r="K133" s="1">
        <v>8.66</v>
      </c>
      <c r="L133" s="1">
        <v>15.14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 t="s">
        <v>57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E086-67A8-E94B-8A09-A217659E07D5}">
  <dimension ref="A1:D14"/>
  <sheetViews>
    <sheetView workbookViewId="0">
      <selection activeCell="B9" sqref="B9"/>
    </sheetView>
  </sheetViews>
  <sheetFormatPr baseColWidth="10" defaultRowHeight="16" x14ac:dyDescent="0.2"/>
  <cols>
    <col min="2" max="2" width="14.6640625" bestFit="1" customWidth="1"/>
  </cols>
  <sheetData>
    <row r="1" spans="1:4" x14ac:dyDescent="0.2">
      <c r="A1" t="s">
        <v>62</v>
      </c>
      <c r="B1" t="s">
        <v>63</v>
      </c>
      <c r="C1" t="s">
        <v>64</v>
      </c>
      <c r="D1" t="s">
        <v>66</v>
      </c>
    </row>
    <row r="2" spans="1:4" x14ac:dyDescent="0.2">
      <c r="A2">
        <v>15</v>
      </c>
      <c r="B2" s="12">
        <v>0.27100000000000002</v>
      </c>
      <c r="C2" s="1" t="s">
        <v>6</v>
      </c>
      <c r="D2" s="13">
        <f>B3-B2</f>
        <v>6.6373002219755839E-2</v>
      </c>
    </row>
    <row r="3" spans="1:4" x14ac:dyDescent="0.2">
      <c r="A3">
        <v>20</v>
      </c>
      <c r="B3" s="12">
        <v>0.33737300221975586</v>
      </c>
      <c r="C3" s="1" t="s">
        <v>7</v>
      </c>
      <c r="D3" s="13">
        <f>B4-B3</f>
        <v>7.2626997780244174E-2</v>
      </c>
    </row>
    <row r="4" spans="1:4" x14ac:dyDescent="0.2">
      <c r="A4">
        <v>25</v>
      </c>
      <c r="B4" s="12">
        <v>0.41000000000000003</v>
      </c>
      <c r="C4" s="1" t="s">
        <v>8</v>
      </c>
      <c r="D4" s="13">
        <f>B6-B4</f>
        <v>0.16200000000000003</v>
      </c>
    </row>
    <row r="5" spans="1:4" x14ac:dyDescent="0.2">
      <c r="A5">
        <v>30</v>
      </c>
      <c r="B5" s="12">
        <v>0.49034065852756203</v>
      </c>
      <c r="C5" s="1" t="s">
        <v>9</v>
      </c>
      <c r="D5" s="13">
        <f>B8-B6</f>
        <v>0.14400000000000002</v>
      </c>
    </row>
    <row r="6" spans="1:4" x14ac:dyDescent="0.2">
      <c r="A6">
        <v>35</v>
      </c>
      <c r="B6" s="12">
        <v>0.57200000000000006</v>
      </c>
      <c r="C6" s="1" t="s">
        <v>10</v>
      </c>
      <c r="D6" s="13">
        <f>B10-B8</f>
        <v>0.11599999999999999</v>
      </c>
    </row>
    <row r="7" spans="1:4" x14ac:dyDescent="0.2">
      <c r="A7">
        <v>40</v>
      </c>
      <c r="B7" s="12">
        <v>0.64788936366999639</v>
      </c>
      <c r="C7" s="1" t="s">
        <v>11</v>
      </c>
      <c r="D7" s="13">
        <f>B12-B10</f>
        <v>9.6999999999999975E-2</v>
      </c>
    </row>
    <row r="8" spans="1:4" x14ac:dyDescent="0.2">
      <c r="A8">
        <v>45</v>
      </c>
      <c r="B8" s="12">
        <v>0.71600000000000008</v>
      </c>
      <c r="C8" s="1" t="s">
        <v>12</v>
      </c>
      <c r="D8" s="13">
        <f>B14-B12</f>
        <v>4.9000000000000044E-2</v>
      </c>
    </row>
    <row r="9" spans="1:4" x14ac:dyDescent="0.2">
      <c r="A9">
        <v>50</v>
      </c>
      <c r="B9" s="12">
        <v>0.77635188679245293</v>
      </c>
      <c r="C9" s="1" t="s">
        <v>13</v>
      </c>
      <c r="D9" s="13">
        <f>1-B14</f>
        <v>2.1999999999999909E-2</v>
      </c>
    </row>
    <row r="10" spans="1:4" x14ac:dyDescent="0.2">
      <c r="A10">
        <v>55</v>
      </c>
      <c r="B10" s="12">
        <v>0.83200000000000007</v>
      </c>
      <c r="D10" s="13"/>
    </row>
    <row r="11" spans="1:4" x14ac:dyDescent="0.2">
      <c r="A11">
        <v>60</v>
      </c>
      <c r="B11" s="12">
        <v>0.8848280891601924</v>
      </c>
      <c r="D11" s="13"/>
    </row>
    <row r="12" spans="1:4" x14ac:dyDescent="0.2">
      <c r="A12">
        <v>65</v>
      </c>
      <c r="B12" s="12">
        <v>0.92900000000000005</v>
      </c>
      <c r="D12" s="13"/>
    </row>
    <row r="13" spans="1:4" x14ac:dyDescent="0.2">
      <c r="A13">
        <v>70</v>
      </c>
      <c r="B13" s="12">
        <v>0.95896075656677771</v>
      </c>
      <c r="D13" s="13"/>
    </row>
    <row r="14" spans="1:4" x14ac:dyDescent="0.2">
      <c r="A14">
        <v>75</v>
      </c>
      <c r="B14" s="12">
        <v>0.97800000000000009</v>
      </c>
      <c r="D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380B-AD0B-9745-99BA-C6E92419BC1D}">
  <dimension ref="A1:D14"/>
  <sheetViews>
    <sheetView workbookViewId="0">
      <selection activeCell="D9" sqref="D9"/>
    </sheetView>
  </sheetViews>
  <sheetFormatPr baseColWidth="10" defaultRowHeight="16" x14ac:dyDescent="0.2"/>
  <cols>
    <col min="2" max="2" width="14.6640625" bestFit="1" customWidth="1"/>
  </cols>
  <sheetData>
    <row r="1" spans="1:4" x14ac:dyDescent="0.2">
      <c r="A1" t="s">
        <v>62</v>
      </c>
      <c r="B1" t="s">
        <v>63</v>
      </c>
      <c r="C1" t="s">
        <v>64</v>
      </c>
      <c r="D1" t="s">
        <v>65</v>
      </c>
    </row>
    <row r="2" spans="1:4" x14ac:dyDescent="0.2">
      <c r="A2">
        <v>15</v>
      </c>
      <c r="B2" s="12">
        <v>0.22800000000000001</v>
      </c>
      <c r="C2" s="1" t="s">
        <v>6</v>
      </c>
      <c r="D2" s="13">
        <f>B3-B2</f>
        <v>6.4018618201997751E-2</v>
      </c>
    </row>
    <row r="3" spans="1:4" x14ac:dyDescent="0.2">
      <c r="A3">
        <v>20</v>
      </c>
      <c r="B3" s="12">
        <v>0.29201861820199776</v>
      </c>
      <c r="C3" s="1" t="s">
        <v>7</v>
      </c>
      <c r="D3" s="13">
        <f>B4-B3</f>
        <v>6.5981381798002225E-2</v>
      </c>
    </row>
    <row r="4" spans="1:4" x14ac:dyDescent="0.2">
      <c r="A4">
        <v>25</v>
      </c>
      <c r="B4" s="12">
        <v>0.35799999999999998</v>
      </c>
      <c r="C4" s="1" t="s">
        <v>8</v>
      </c>
      <c r="D4" s="13">
        <f>B6-B4</f>
        <v>0.128</v>
      </c>
    </row>
    <row r="5" spans="1:4" x14ac:dyDescent="0.2">
      <c r="A5">
        <v>30</v>
      </c>
      <c r="B5" s="12">
        <v>0.42259839992600812</v>
      </c>
      <c r="C5" s="1" t="s">
        <v>9</v>
      </c>
      <c r="D5" s="13">
        <f>B8-B6</f>
        <v>0.128</v>
      </c>
    </row>
    <row r="6" spans="1:4" x14ac:dyDescent="0.2">
      <c r="A6">
        <v>35</v>
      </c>
      <c r="B6" s="12">
        <v>0.48599999999999999</v>
      </c>
      <c r="C6" s="1" t="s">
        <v>10</v>
      </c>
      <c r="D6" s="13">
        <f>B10-B8</f>
        <v>0.13100000000000001</v>
      </c>
    </row>
    <row r="7" spans="1:4" x14ac:dyDescent="0.2">
      <c r="A7">
        <v>40</v>
      </c>
      <c r="B7" s="12">
        <v>0.54933778209396966</v>
      </c>
      <c r="C7" s="1" t="s">
        <v>11</v>
      </c>
      <c r="D7" s="13">
        <f>B12-B10</f>
        <v>0.11399999999999999</v>
      </c>
    </row>
    <row r="8" spans="1:4" x14ac:dyDescent="0.2">
      <c r="A8">
        <v>45</v>
      </c>
      <c r="B8" s="12">
        <v>0.61399999999999999</v>
      </c>
      <c r="C8" s="1" t="s">
        <v>12</v>
      </c>
      <c r="D8" s="13">
        <f>B14-B12</f>
        <v>9.1999999999999971E-2</v>
      </c>
    </row>
    <row r="9" spans="1:4" x14ac:dyDescent="0.2">
      <c r="A9">
        <v>50</v>
      </c>
      <c r="B9" s="12">
        <v>0.68042547169811318</v>
      </c>
      <c r="C9" s="1" t="s">
        <v>13</v>
      </c>
      <c r="D9" s="13">
        <f>1-B14</f>
        <v>4.9000000000000044E-2</v>
      </c>
    </row>
    <row r="10" spans="1:4" x14ac:dyDescent="0.2">
      <c r="A10">
        <v>55</v>
      </c>
      <c r="B10" s="12">
        <v>0.745</v>
      </c>
      <c r="D10" s="13"/>
    </row>
    <row r="11" spans="1:4" x14ac:dyDescent="0.2">
      <c r="A11">
        <v>60</v>
      </c>
      <c r="B11" s="12">
        <v>0.80421033111357754</v>
      </c>
      <c r="D11" s="13"/>
    </row>
    <row r="12" spans="1:4" x14ac:dyDescent="0.2">
      <c r="A12">
        <v>65</v>
      </c>
      <c r="B12" s="12">
        <v>0.85899999999999999</v>
      </c>
      <c r="D12" s="13"/>
    </row>
    <row r="13" spans="1:4" x14ac:dyDescent="0.2">
      <c r="A13">
        <v>70</v>
      </c>
      <c r="B13" s="12">
        <v>0.90985820384757676</v>
      </c>
      <c r="D13" s="13"/>
    </row>
    <row r="14" spans="1:4" x14ac:dyDescent="0.2">
      <c r="A14">
        <v>75</v>
      </c>
      <c r="B14" s="12">
        <v>0.95099999999999996</v>
      </c>
      <c r="D1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E72D-91BE-4046-8BFE-A7341D5E89E5}">
  <dimension ref="A1:Z127"/>
  <sheetViews>
    <sheetView zoomScale="175" workbookViewId="0">
      <selection activeCell="C8" sqref="C8"/>
    </sheetView>
  </sheetViews>
  <sheetFormatPr baseColWidth="10" defaultRowHeight="16" x14ac:dyDescent="0.2"/>
  <sheetData>
    <row r="1" spans="1:26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x14ac:dyDescent="0.2">
      <c r="A2" s="1" t="s">
        <v>6</v>
      </c>
      <c r="B2" s="6">
        <v>0.86829999999999996</v>
      </c>
      <c r="C2" s="6">
        <v>8.0500000000000002E-2</v>
      </c>
      <c r="D2" s="6">
        <v>5.0999999999999997E-2</v>
      </c>
      <c r="E2" s="6">
        <v>0.13150000000000001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7</v>
      </c>
      <c r="B3" s="6">
        <v>0.68049999999999999</v>
      </c>
      <c r="C3" s="6">
        <v>0.24329999999999999</v>
      </c>
      <c r="D3" s="6">
        <v>7.5999999999999998E-2</v>
      </c>
      <c r="E3" s="6">
        <v>0.31929999999999997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8</v>
      </c>
      <c r="B4" s="6">
        <v>0.60829999999999995</v>
      </c>
      <c r="C4" s="6">
        <v>0.31850000000000001</v>
      </c>
      <c r="D4" s="6">
        <v>7.2999999999999995E-2</v>
      </c>
      <c r="E4" s="6">
        <v>0.39150000000000001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9</v>
      </c>
      <c r="B5" s="6">
        <v>0.61450000000000005</v>
      </c>
      <c r="C5" s="6">
        <v>0.32129999999999997</v>
      </c>
      <c r="D5" s="6">
        <v>6.4000000000000001E-2</v>
      </c>
      <c r="E5" s="6">
        <v>0.38529999999999998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10</v>
      </c>
      <c r="B6" s="6">
        <v>0.61429999999999996</v>
      </c>
      <c r="C6" s="6">
        <v>0.33129999999999998</v>
      </c>
      <c r="D6" s="6">
        <v>5.45E-2</v>
      </c>
      <c r="E6" s="6">
        <v>0.38579999999999998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11</v>
      </c>
      <c r="B7" s="6">
        <v>0.71399999999999997</v>
      </c>
      <c r="C7" s="6">
        <v>0.2445</v>
      </c>
      <c r="D7" s="6">
        <v>4.1500000000000002E-2</v>
      </c>
      <c r="E7" s="6">
        <v>0.28599999999999998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12</v>
      </c>
      <c r="B8" s="6">
        <v>0.84699999999999998</v>
      </c>
      <c r="C8" s="6" t="s">
        <v>67</v>
      </c>
      <c r="D8" s="6">
        <v>2.8500000000000001E-2</v>
      </c>
      <c r="E8" s="6">
        <v>0.15329999999999999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13</v>
      </c>
      <c r="B9" s="6">
        <v>0.94550000000000001</v>
      </c>
      <c r="C9" s="6">
        <v>4.2000000000000003E-2</v>
      </c>
      <c r="D9" s="6">
        <v>1.2500000000000001E-2</v>
      </c>
      <c r="E9" s="6">
        <v>5.45E-2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0193-428B-324B-8D31-7AE077FD33FE}">
  <dimension ref="A1:E9"/>
  <sheetViews>
    <sheetView zoomScale="133" workbookViewId="0">
      <selection activeCell="F15" sqref="F15"/>
    </sheetView>
  </sheetViews>
  <sheetFormatPr baseColWidth="10" defaultRowHeight="16" x14ac:dyDescent="0.2"/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1" t="s">
        <v>6</v>
      </c>
      <c r="B2" s="6">
        <v>0.84950000000000003</v>
      </c>
      <c r="C2" s="6">
        <v>5.9700000000000003E-2</v>
      </c>
      <c r="D2" s="6">
        <v>9.0800000000000006E-2</v>
      </c>
      <c r="E2" s="6">
        <v>0.15049999999999999</v>
      </c>
    </row>
    <row r="3" spans="1:5" x14ac:dyDescent="0.2">
      <c r="A3" s="1" t="s">
        <v>7</v>
      </c>
      <c r="B3" s="6">
        <v>0.72519999999999996</v>
      </c>
      <c r="C3" s="6">
        <v>0.14649999999999999</v>
      </c>
      <c r="D3" s="6">
        <v>0.1283</v>
      </c>
      <c r="E3" s="6">
        <v>0.27479999999999999</v>
      </c>
    </row>
    <row r="4" spans="1:5" x14ac:dyDescent="0.2">
      <c r="A4" s="1" t="s">
        <v>8</v>
      </c>
      <c r="B4" s="6">
        <v>0.76170000000000004</v>
      </c>
      <c r="C4" s="6">
        <v>0.13270000000000001</v>
      </c>
      <c r="D4" s="6">
        <v>0.1055</v>
      </c>
      <c r="E4" s="6">
        <v>0.2382</v>
      </c>
    </row>
    <row r="5" spans="1:5" x14ac:dyDescent="0.2">
      <c r="A5" s="1" t="s">
        <v>9</v>
      </c>
      <c r="B5" s="6">
        <v>0.79249999999999998</v>
      </c>
      <c r="C5" s="6">
        <v>0.12720000000000001</v>
      </c>
      <c r="D5" s="6">
        <v>8.0299999999999996E-2</v>
      </c>
      <c r="E5" s="6">
        <v>0.20749999999999999</v>
      </c>
    </row>
    <row r="6" spans="1:5" x14ac:dyDescent="0.2">
      <c r="A6" s="1" t="s">
        <v>10</v>
      </c>
      <c r="B6" s="6">
        <v>0.7853</v>
      </c>
      <c r="C6" s="6">
        <v>0.1605</v>
      </c>
      <c r="D6" s="6">
        <v>5.4300000000000001E-2</v>
      </c>
      <c r="E6" s="6">
        <v>0.21479999999999999</v>
      </c>
    </row>
    <row r="7" spans="1:5" x14ac:dyDescent="0.2">
      <c r="A7" s="1" t="s">
        <v>11</v>
      </c>
      <c r="B7" s="6">
        <v>0.79020000000000001</v>
      </c>
      <c r="C7" s="6">
        <v>0.16270000000000001</v>
      </c>
      <c r="D7" s="6">
        <v>4.7199999999999999E-2</v>
      </c>
      <c r="E7" s="6">
        <v>0.2099</v>
      </c>
    </row>
    <row r="8" spans="1:5" x14ac:dyDescent="0.2">
      <c r="A8" s="1" t="s">
        <v>12</v>
      </c>
      <c r="B8" s="6">
        <v>0.85299999999999998</v>
      </c>
      <c r="C8" s="6">
        <v>0.115</v>
      </c>
      <c r="D8" s="6">
        <v>3.2000000000000001E-2</v>
      </c>
      <c r="E8" s="6">
        <v>0.14699999999999999</v>
      </c>
    </row>
    <row r="9" spans="1:5" x14ac:dyDescent="0.2">
      <c r="A9" s="1" t="s">
        <v>13</v>
      </c>
      <c r="B9" s="6">
        <v>0.91600000000000004</v>
      </c>
      <c r="C9" s="6">
        <v>7.0699999999999999E-2</v>
      </c>
      <c r="D9" s="6">
        <v>1.35E-2</v>
      </c>
      <c r="E9" s="6">
        <v>8.4199999999999997E-2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3DFC-C9E8-7949-9A8F-15257F479FFB}">
  <dimension ref="A1:Z11"/>
  <sheetViews>
    <sheetView zoomScale="150" workbookViewId="0">
      <selection activeCell="F9" sqref="F9"/>
    </sheetView>
  </sheetViews>
  <sheetFormatPr baseColWidth="10" defaultRowHeight="16" x14ac:dyDescent="0.2"/>
  <sheetData>
    <row r="1" spans="1:26" x14ac:dyDescent="0.2">
      <c r="A1" s="5" t="s">
        <v>1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P1" s="1"/>
      <c r="Q1" s="1"/>
      <c r="R1" s="1"/>
      <c r="S1" s="1"/>
      <c r="T1" s="1"/>
      <c r="U1" s="1"/>
      <c r="V1" s="1"/>
    </row>
    <row r="2" spans="1:26" x14ac:dyDescent="0.2">
      <c r="A2" s="1" t="s">
        <v>6</v>
      </c>
      <c r="B2" s="6">
        <v>2.5000000000000001E-3</v>
      </c>
      <c r="C2" s="6">
        <v>3.3500000000000002E-2</v>
      </c>
      <c r="D2" s="6">
        <v>0.1053</v>
      </c>
      <c r="E2" s="6">
        <v>0.10349999999999999</v>
      </c>
      <c r="F2" s="6">
        <v>0.1</v>
      </c>
      <c r="G2" s="6">
        <v>0.6552</v>
      </c>
      <c r="H2" s="6">
        <v>0.75519999999999998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7</v>
      </c>
      <c r="B3" s="6">
        <v>1.4500000000000001E-2</v>
      </c>
      <c r="C3" s="6">
        <v>0.1225</v>
      </c>
      <c r="D3" s="6">
        <v>0.25750000000000001</v>
      </c>
      <c r="E3" s="6">
        <v>0.14929999999999999</v>
      </c>
      <c r="F3" s="6">
        <v>9.8799999999999999E-2</v>
      </c>
      <c r="G3" s="6">
        <v>0.3574</v>
      </c>
      <c r="H3" s="6">
        <v>0.45619999999999999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8</v>
      </c>
      <c r="B4" s="6">
        <v>3.1300000000000001E-2</v>
      </c>
      <c r="C4" s="6">
        <v>0.1615</v>
      </c>
      <c r="D4" s="6">
        <v>0.27250000000000002</v>
      </c>
      <c r="E4" s="6">
        <v>0.14829999999999999</v>
      </c>
      <c r="F4" s="6">
        <v>0.1113</v>
      </c>
      <c r="G4" s="6">
        <v>0.27510000000000001</v>
      </c>
      <c r="H4" s="6">
        <v>0.38640000000000002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9</v>
      </c>
      <c r="B5" s="6">
        <v>3.7999999999999999E-2</v>
      </c>
      <c r="C5" s="6">
        <v>0.17199999999999999</v>
      </c>
      <c r="D5" s="6">
        <v>0.26079999999999998</v>
      </c>
      <c r="E5" s="6">
        <v>0.14349999999999999</v>
      </c>
      <c r="F5" s="6">
        <v>0.115</v>
      </c>
      <c r="G5" s="6">
        <v>0.2707</v>
      </c>
      <c r="H5" s="6">
        <v>0.38569999999999999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10</v>
      </c>
      <c r="B6" s="6">
        <v>5.4300000000000001E-2</v>
      </c>
      <c r="C6" s="6">
        <v>0.17480000000000001</v>
      </c>
      <c r="D6" s="6">
        <v>0.23130000000000001</v>
      </c>
      <c r="E6" s="6">
        <v>0.15</v>
      </c>
      <c r="F6" s="6">
        <v>0.1268</v>
      </c>
      <c r="G6" s="6">
        <v>0.26279999999999998</v>
      </c>
      <c r="H6" s="6">
        <v>0.3896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11</v>
      </c>
      <c r="B7" s="6">
        <v>5.33E-2</v>
      </c>
      <c r="C7" s="6">
        <v>0.1343</v>
      </c>
      <c r="D7" s="6">
        <v>0.20480000000000001</v>
      </c>
      <c r="E7" s="6">
        <v>0.14599999999999999</v>
      </c>
      <c r="F7" s="6">
        <v>0.17849999999999999</v>
      </c>
      <c r="G7" s="6">
        <v>0.28310000000000002</v>
      </c>
      <c r="H7" s="6">
        <v>0.46160000000000001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12</v>
      </c>
      <c r="B8" s="6">
        <v>3.9300000000000002E-2</v>
      </c>
      <c r="C8" s="6">
        <v>9.5799999999999996E-2</v>
      </c>
      <c r="D8" s="6">
        <v>0.1588</v>
      </c>
      <c r="E8" s="6">
        <v>0.13880000000000001</v>
      </c>
      <c r="F8" s="6">
        <v>0.23480000000000001</v>
      </c>
      <c r="G8" s="6">
        <v>0.33250000000000002</v>
      </c>
      <c r="H8" s="6">
        <v>0.56730000000000003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13</v>
      </c>
      <c r="B9" s="6">
        <v>2.4299999999999999E-2</v>
      </c>
      <c r="C9" s="6">
        <v>5.1999999999999998E-2</v>
      </c>
      <c r="D9" s="6">
        <v>0.1095</v>
      </c>
      <c r="E9" s="6">
        <v>0.105</v>
      </c>
      <c r="F9" s="6">
        <v>0.30149999999999999</v>
      </c>
      <c r="G9" s="6">
        <v>0.40770000000000001</v>
      </c>
      <c r="H9" s="6">
        <v>0.70920000000000005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D261-8FA3-2043-BFA4-31929F735CC5}">
  <dimension ref="A1:H9"/>
  <sheetViews>
    <sheetView workbookViewId="0">
      <selection activeCell="H9" sqref="H9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9.5" bestFit="1" customWidth="1"/>
    <col min="4" max="4" width="10" bestFit="1" customWidth="1"/>
    <col min="5" max="5" width="17.6640625" bestFit="1" customWidth="1"/>
    <col min="6" max="6" width="18.33203125" bestFit="1" customWidth="1"/>
    <col min="7" max="7" width="7.1640625" bestFit="1" customWidth="1"/>
    <col min="8" max="8" width="25" bestFit="1" customWidth="1"/>
  </cols>
  <sheetData>
    <row r="1" spans="1:8" x14ac:dyDescent="0.2">
      <c r="A1" s="14" t="s">
        <v>1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</row>
    <row r="2" spans="1:8" x14ac:dyDescent="0.2">
      <c r="A2" s="1" t="s">
        <v>6</v>
      </c>
      <c r="B2" s="6">
        <v>4.0000000000000001E-3</v>
      </c>
      <c r="C2" s="6">
        <v>0.12970000000000001</v>
      </c>
      <c r="D2" s="6">
        <v>0.3513</v>
      </c>
      <c r="E2" s="6">
        <v>0.1288</v>
      </c>
      <c r="F2" s="6">
        <v>7.9200000000000007E-2</v>
      </c>
      <c r="G2" s="6">
        <v>0.307</v>
      </c>
      <c r="H2" s="6">
        <v>0.38619999999999999</v>
      </c>
    </row>
    <row r="3" spans="1:8" x14ac:dyDescent="0.2">
      <c r="A3" s="1" t="s">
        <v>7</v>
      </c>
      <c r="B3" s="6">
        <v>3.8E-3</v>
      </c>
      <c r="C3" s="6">
        <v>0.2823</v>
      </c>
      <c r="D3" s="6">
        <v>0.44969999999999999</v>
      </c>
      <c r="E3" s="6">
        <v>0.14349999999999999</v>
      </c>
      <c r="F3" s="6">
        <v>5.1499999999999997E-2</v>
      </c>
      <c r="G3" s="6">
        <v>6.9199999999999998E-2</v>
      </c>
      <c r="H3" s="6">
        <v>0.1207</v>
      </c>
    </row>
    <row r="4" spans="1:8" x14ac:dyDescent="0.2">
      <c r="A4" s="1" t="s">
        <v>8</v>
      </c>
      <c r="B4" s="6">
        <v>1.18E-2</v>
      </c>
      <c r="C4" s="6">
        <v>0.31719999999999998</v>
      </c>
      <c r="D4" s="6">
        <v>0.39479999999999998</v>
      </c>
      <c r="E4" s="6">
        <v>0.15279999999999999</v>
      </c>
      <c r="F4" s="6">
        <v>6.2E-2</v>
      </c>
      <c r="G4" s="6">
        <v>6.1400000000000003E-2</v>
      </c>
      <c r="H4" s="6">
        <v>0.1234</v>
      </c>
    </row>
    <row r="5" spans="1:8" x14ac:dyDescent="0.2">
      <c r="A5" s="1" t="s">
        <v>9</v>
      </c>
      <c r="B5" s="6">
        <v>2.6499999999999999E-2</v>
      </c>
      <c r="C5" s="6">
        <v>0.36449999999999999</v>
      </c>
      <c r="D5" s="6">
        <v>0.35930000000000001</v>
      </c>
      <c r="E5" s="6">
        <v>0.1293</v>
      </c>
      <c r="F5" s="6">
        <v>6.3799999999999996E-2</v>
      </c>
      <c r="G5" s="6">
        <v>5.6599999999999998E-2</v>
      </c>
      <c r="H5" s="6">
        <v>0.12039999999999999</v>
      </c>
    </row>
    <row r="6" spans="1:8" x14ac:dyDescent="0.2">
      <c r="A6" s="1" t="s">
        <v>10</v>
      </c>
      <c r="B6" s="6">
        <v>4.0500000000000001E-2</v>
      </c>
      <c r="C6" s="6">
        <v>0.42280000000000001</v>
      </c>
      <c r="D6" s="6">
        <v>0.31280000000000002</v>
      </c>
      <c r="E6" s="6">
        <v>0.10199999999999999</v>
      </c>
      <c r="F6" s="6">
        <v>5.7500000000000002E-2</v>
      </c>
      <c r="G6" s="6">
        <v>6.4399999999999999E-2</v>
      </c>
      <c r="H6" s="6">
        <v>0.12189999999999999</v>
      </c>
    </row>
    <row r="7" spans="1:8" x14ac:dyDescent="0.2">
      <c r="A7" s="1" t="s">
        <v>11</v>
      </c>
      <c r="B7" s="6">
        <v>7.4999999999999997E-2</v>
      </c>
      <c r="C7" s="6">
        <v>0.438</v>
      </c>
      <c r="D7" s="6">
        <v>0.26029999999999998</v>
      </c>
      <c r="E7" s="6">
        <v>8.6499999999999994E-2</v>
      </c>
      <c r="F7" s="6">
        <v>7.4800000000000005E-2</v>
      </c>
      <c r="G7" s="6">
        <v>6.54E-2</v>
      </c>
      <c r="H7" s="6">
        <v>0.14019999999999999</v>
      </c>
    </row>
    <row r="8" spans="1:8" x14ac:dyDescent="0.2">
      <c r="A8" s="1" t="s">
        <v>12</v>
      </c>
      <c r="B8" s="6">
        <v>0.1143</v>
      </c>
      <c r="C8" s="6">
        <v>0.38969999999999999</v>
      </c>
      <c r="D8" s="6">
        <v>0.23699999999999999</v>
      </c>
      <c r="E8" s="6">
        <v>8.7499999999999994E-2</v>
      </c>
      <c r="F8" s="6">
        <v>8.48E-2</v>
      </c>
      <c r="G8" s="6">
        <v>8.6699999999999999E-2</v>
      </c>
      <c r="H8" s="6">
        <v>0.17150000000000001</v>
      </c>
    </row>
    <row r="9" spans="1:8" x14ac:dyDescent="0.2">
      <c r="A9" s="1" t="s">
        <v>13</v>
      </c>
      <c r="B9" s="6">
        <v>0.106</v>
      </c>
      <c r="C9" s="6">
        <v>0.2475</v>
      </c>
      <c r="D9" s="6">
        <v>0.20499999999999999</v>
      </c>
      <c r="E9" s="6">
        <v>9.6299999999999997E-2</v>
      </c>
      <c r="F9" s="6">
        <v>0.16020000000000001</v>
      </c>
      <c r="G9" s="6">
        <v>0.185</v>
      </c>
      <c r="H9" s="6">
        <v>0.34520000000000001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A06-473E-1942-8EB8-A6035034ED89}">
  <dimension ref="A1:M41"/>
  <sheetViews>
    <sheetView tabSelected="1" workbookViewId="0">
      <selection activeCell="M42" sqref="M42"/>
    </sheetView>
  </sheetViews>
  <sheetFormatPr baseColWidth="10" defaultRowHeight="16" x14ac:dyDescent="0.2"/>
  <sheetData>
    <row r="1" spans="1:8" x14ac:dyDescent="0.2">
      <c r="A1" s="15" t="s">
        <v>68</v>
      </c>
      <c r="B1" s="15"/>
      <c r="C1" s="15"/>
    </row>
    <row r="2" spans="1:8" x14ac:dyDescent="0.2">
      <c r="A2" s="16"/>
      <c r="B2" s="17" t="s">
        <v>60</v>
      </c>
      <c r="C2" s="17" t="s">
        <v>61</v>
      </c>
    </row>
    <row r="3" spans="1:8" x14ac:dyDescent="0.2">
      <c r="A3" s="18">
        <v>2011</v>
      </c>
      <c r="B3" s="19" t="s">
        <v>69</v>
      </c>
      <c r="C3" s="19" t="s">
        <v>70</v>
      </c>
      <c r="D3" t="str">
        <f>RIGHT(B3,8)</f>
        <v>5,872.57</v>
      </c>
      <c r="E3" t="str">
        <f>RIGHT(C3,9)</f>
        <v>50,944.40</v>
      </c>
      <c r="G3" s="22" t="s">
        <v>110</v>
      </c>
      <c r="H3" s="22" t="s">
        <v>111</v>
      </c>
    </row>
    <row r="4" spans="1:8" x14ac:dyDescent="0.2">
      <c r="A4" s="18">
        <v>2012</v>
      </c>
      <c r="B4" s="19" t="s">
        <v>71</v>
      </c>
      <c r="C4" s="19" t="s">
        <v>72</v>
      </c>
      <c r="D4" t="str">
        <f t="shared" ref="D4:E12" si="0">RIGHT(B4,8)</f>
        <v>6,830.67</v>
      </c>
      <c r="E4" t="str">
        <f t="shared" ref="E4:E12" si="1">RIGHT(C4,9)</f>
        <v>51,687.99</v>
      </c>
      <c r="G4" s="22" t="s">
        <v>112</v>
      </c>
      <c r="H4" s="22" t="s">
        <v>113</v>
      </c>
    </row>
    <row r="5" spans="1:8" x14ac:dyDescent="0.2">
      <c r="A5" s="18">
        <v>2013</v>
      </c>
      <c r="B5" s="19" t="s">
        <v>73</v>
      </c>
      <c r="C5" s="19" t="s">
        <v>74</v>
      </c>
      <c r="D5" t="str">
        <f t="shared" si="0"/>
        <v>7,014.87</v>
      </c>
      <c r="E5" t="str">
        <f t="shared" si="1"/>
        <v>53,451.96</v>
      </c>
      <c r="G5" s="22" t="s">
        <v>114</v>
      </c>
      <c r="H5" s="22" t="s">
        <v>115</v>
      </c>
    </row>
    <row r="6" spans="1:8" x14ac:dyDescent="0.2">
      <c r="A6" s="18">
        <v>2014</v>
      </c>
      <c r="B6" s="19" t="s">
        <v>75</v>
      </c>
      <c r="C6" s="19" t="s">
        <v>76</v>
      </c>
      <c r="D6" t="str">
        <f t="shared" si="0"/>
        <v>7,294.23</v>
      </c>
      <c r="E6" t="str">
        <f t="shared" si="1"/>
        <v>53,920.15</v>
      </c>
      <c r="G6" s="22" t="s">
        <v>116</v>
      </c>
      <c r="H6" s="22" t="s">
        <v>117</v>
      </c>
    </row>
    <row r="7" spans="1:8" x14ac:dyDescent="0.2">
      <c r="A7" s="18">
        <v>2015</v>
      </c>
      <c r="B7" s="19" t="s">
        <v>77</v>
      </c>
      <c r="C7" s="19" t="s">
        <v>78</v>
      </c>
      <c r="D7" t="str">
        <f t="shared" si="0"/>
        <v>7,429.09</v>
      </c>
      <c r="E7" t="str">
        <f t="shared" si="1"/>
        <v>55,000.50</v>
      </c>
      <c r="G7" s="22" t="s">
        <v>118</v>
      </c>
      <c r="H7" s="22" t="s">
        <v>119</v>
      </c>
    </row>
    <row r="8" spans="1:8" x14ac:dyDescent="0.2">
      <c r="A8" s="18">
        <v>2016</v>
      </c>
      <c r="B8" s="19" t="s">
        <v>79</v>
      </c>
      <c r="C8" s="19" t="s">
        <v>80</v>
      </c>
      <c r="D8" t="str">
        <f t="shared" si="0"/>
        <v>7,864.54</v>
      </c>
      <c r="E8" t="str">
        <f t="shared" si="1"/>
        <v>58,727.50</v>
      </c>
      <c r="G8" s="22" t="s">
        <v>120</v>
      </c>
      <c r="H8" s="22" t="s">
        <v>121</v>
      </c>
    </row>
    <row r="9" spans="1:8" x14ac:dyDescent="0.2">
      <c r="A9" s="18">
        <v>2017</v>
      </c>
      <c r="B9" s="19" t="s">
        <v>81</v>
      </c>
      <c r="C9" s="19" t="s">
        <v>82</v>
      </c>
      <c r="D9" t="str">
        <f t="shared" si="0"/>
        <v>8,135.29</v>
      </c>
      <c r="E9" t="str">
        <f t="shared" si="1"/>
        <v>59,948.83</v>
      </c>
      <c r="G9" s="22" t="s">
        <v>122</v>
      </c>
      <c r="H9" s="22" t="s">
        <v>123</v>
      </c>
    </row>
    <row r="10" spans="1:8" x14ac:dyDescent="0.2">
      <c r="A10" s="18">
        <v>2018</v>
      </c>
      <c r="B10" s="19" t="s">
        <v>83</v>
      </c>
      <c r="C10" s="19" t="s">
        <v>84</v>
      </c>
      <c r="D10" t="str">
        <f t="shared" si="0"/>
        <v>8,663.68</v>
      </c>
      <c r="E10" t="str">
        <f t="shared" si="1"/>
        <v>62,504.23</v>
      </c>
      <c r="G10" s="22" t="s">
        <v>124</v>
      </c>
      <c r="H10" s="22" t="s">
        <v>125</v>
      </c>
    </row>
    <row r="11" spans="1:8" x14ac:dyDescent="0.2">
      <c r="A11" s="18">
        <v>2019</v>
      </c>
      <c r="B11" s="19" t="s">
        <v>85</v>
      </c>
      <c r="C11" s="19" t="s">
        <v>86</v>
      </c>
      <c r="D11" t="str">
        <f t="shared" si="0"/>
        <v>9,058.54</v>
      </c>
      <c r="E11" t="str">
        <f t="shared" si="1"/>
        <v>63,593.90</v>
      </c>
      <c r="G11" s="22" t="s">
        <v>126</v>
      </c>
      <c r="H11" s="22" t="s">
        <v>127</v>
      </c>
    </row>
    <row r="12" spans="1:8" x14ac:dyDescent="0.2">
      <c r="A12" s="18">
        <v>2020</v>
      </c>
      <c r="B12" s="19" t="s">
        <v>87</v>
      </c>
      <c r="C12" s="19" t="s">
        <v>88</v>
      </c>
      <c r="D12" t="str">
        <f t="shared" si="0"/>
        <v>9,705.48</v>
      </c>
      <c r="E12" t="str">
        <f t="shared" si="1"/>
        <v>64,865.73</v>
      </c>
      <c r="G12" s="22" t="s">
        <v>128</v>
      </c>
      <c r="H12" s="22" t="s">
        <v>129</v>
      </c>
    </row>
    <row r="13" spans="1:8" x14ac:dyDescent="0.2">
      <c r="A13" s="16"/>
      <c r="B13" s="16"/>
      <c r="C13" s="16"/>
    </row>
    <row r="14" spans="1:8" x14ac:dyDescent="0.2">
      <c r="A14" s="16"/>
      <c r="B14" s="16"/>
      <c r="C14" s="16"/>
    </row>
    <row r="15" spans="1:8" x14ac:dyDescent="0.2">
      <c r="A15" s="15" t="s">
        <v>89</v>
      </c>
      <c r="B15" s="15"/>
      <c r="C15" s="15"/>
    </row>
    <row r="16" spans="1:8" x14ac:dyDescent="0.2">
      <c r="A16" s="16"/>
      <c r="B16" s="17" t="s">
        <v>60</v>
      </c>
      <c r="C16" s="17" t="s">
        <v>61</v>
      </c>
    </row>
    <row r="17" spans="1:11" x14ac:dyDescent="0.2">
      <c r="A17" s="18">
        <v>2011</v>
      </c>
      <c r="B17" s="20">
        <v>21466283</v>
      </c>
      <c r="C17" s="20">
        <v>4719607</v>
      </c>
    </row>
    <row r="18" spans="1:11" x14ac:dyDescent="0.2">
      <c r="A18" s="18">
        <v>2012</v>
      </c>
      <c r="B18" s="20">
        <v>21572541</v>
      </c>
      <c r="C18" s="20">
        <v>4757367</v>
      </c>
    </row>
    <row r="19" spans="1:11" x14ac:dyDescent="0.2">
      <c r="A19" s="18">
        <v>2013</v>
      </c>
      <c r="B19" s="20">
        <v>21685510</v>
      </c>
      <c r="C19" s="20">
        <v>4796557</v>
      </c>
    </row>
    <row r="20" spans="1:11" x14ac:dyDescent="0.2">
      <c r="A20" s="18">
        <v>2014</v>
      </c>
      <c r="B20" s="20">
        <v>21798094</v>
      </c>
      <c r="C20" s="20">
        <v>4838846</v>
      </c>
    </row>
    <row r="21" spans="1:11" x14ac:dyDescent="0.2">
      <c r="A21" s="18">
        <v>2015</v>
      </c>
      <c r="B21" s="20">
        <v>21921299</v>
      </c>
      <c r="C21" s="20">
        <v>4886134</v>
      </c>
    </row>
    <row r="22" spans="1:11" x14ac:dyDescent="0.2">
      <c r="A22" s="18">
        <v>2016</v>
      </c>
      <c r="B22" s="20">
        <v>22038783</v>
      </c>
      <c r="C22" s="20">
        <v>4935653</v>
      </c>
    </row>
    <row r="23" spans="1:11" x14ac:dyDescent="0.2">
      <c r="A23" s="18">
        <v>2017</v>
      </c>
      <c r="B23" s="20">
        <v>22156566</v>
      </c>
      <c r="C23" s="20">
        <v>4989994</v>
      </c>
    </row>
    <row r="24" spans="1:11" x14ac:dyDescent="0.2">
      <c r="A24" s="18">
        <v>2018</v>
      </c>
      <c r="B24" s="20">
        <v>22274367</v>
      </c>
      <c r="C24" s="20">
        <v>5042027</v>
      </c>
    </row>
    <row r="25" spans="1:11" x14ac:dyDescent="0.2">
      <c r="A25" s="18">
        <v>2019</v>
      </c>
      <c r="B25" s="20">
        <v>22398994</v>
      </c>
      <c r="C25" s="20">
        <v>5088243</v>
      </c>
    </row>
    <row r="26" spans="1:11" x14ac:dyDescent="0.2">
      <c r="A26" s="18">
        <v>2020</v>
      </c>
      <c r="B26" s="20">
        <v>22533810</v>
      </c>
      <c r="C26" s="20">
        <v>5132634</v>
      </c>
    </row>
    <row r="27" spans="1:11" x14ac:dyDescent="0.2">
      <c r="A27" s="16"/>
      <c r="B27" s="16"/>
      <c r="C27" s="16"/>
    </row>
    <row r="28" spans="1:11" x14ac:dyDescent="0.2">
      <c r="A28" s="16"/>
      <c r="B28" s="16"/>
      <c r="C28" s="16"/>
    </row>
    <row r="29" spans="1:11" x14ac:dyDescent="0.2">
      <c r="A29" s="15" t="s">
        <v>90</v>
      </c>
      <c r="B29" s="15"/>
      <c r="C29" s="15"/>
    </row>
    <row r="30" spans="1:11" x14ac:dyDescent="0.2">
      <c r="A30" s="16"/>
      <c r="B30" s="17" t="s">
        <v>60</v>
      </c>
      <c r="C30" s="17" t="s">
        <v>61</v>
      </c>
    </row>
    <row r="31" spans="1:11" x14ac:dyDescent="0.2">
      <c r="A31" s="18">
        <v>2011</v>
      </c>
      <c r="B31" s="21" t="s">
        <v>91</v>
      </c>
      <c r="C31" s="21" t="s">
        <v>91</v>
      </c>
    </row>
    <row r="32" spans="1:11" x14ac:dyDescent="0.2">
      <c r="A32" s="18">
        <v>2012</v>
      </c>
      <c r="B32" s="19" t="s">
        <v>92</v>
      </c>
      <c r="C32" s="19" t="s">
        <v>93</v>
      </c>
      <c r="D32" t="str">
        <f>RIGHT(B32,8)</f>
        <v xml:space="preserve">  354.33</v>
      </c>
      <c r="E32" t="str">
        <f>RIGHT(C32,9)</f>
        <v xml:space="preserve"> 4,845.23</v>
      </c>
      <c r="G32" t="s">
        <v>130</v>
      </c>
      <c r="H32" t="s">
        <v>131</v>
      </c>
      <c r="J32">
        <f>G32/G3</f>
        <v>6.0336445542581871E-2</v>
      </c>
      <c r="K32">
        <f>H32/H3</f>
        <v>9.5108196386648969E-2</v>
      </c>
    </row>
    <row r="33" spans="1:13" x14ac:dyDescent="0.2">
      <c r="A33" s="18">
        <v>2013</v>
      </c>
      <c r="B33" s="19" t="s">
        <v>94</v>
      </c>
      <c r="C33" s="19" t="s">
        <v>95</v>
      </c>
      <c r="D33" t="str">
        <f t="shared" ref="D33:D41" si="2">RIGHT(B33,8)</f>
        <v xml:space="preserve">  374.62</v>
      </c>
      <c r="E33" t="str">
        <f t="shared" ref="E33:E41" si="3">RIGHT(C33,9)</f>
        <v xml:space="preserve"> 4,997.79</v>
      </c>
      <c r="G33" t="s">
        <v>132</v>
      </c>
      <c r="H33" t="s">
        <v>133</v>
      </c>
      <c r="J33">
        <f t="shared" ref="J33:K40" si="4">G33/G4</f>
        <v>5.4843814735596949E-2</v>
      </c>
      <c r="K33">
        <f t="shared" si="4"/>
        <v>9.6691513831356185E-2</v>
      </c>
    </row>
    <row r="34" spans="1:13" x14ac:dyDescent="0.2">
      <c r="A34" s="18">
        <v>2014</v>
      </c>
      <c r="B34" s="19" t="s">
        <v>96</v>
      </c>
      <c r="C34" s="19" t="s">
        <v>97</v>
      </c>
      <c r="D34" t="str">
        <f t="shared" si="2"/>
        <v xml:space="preserve">  482.88</v>
      </c>
      <c r="E34" t="str">
        <f t="shared" si="3"/>
        <v xml:space="preserve"> 5,051.00</v>
      </c>
      <c r="G34" t="s">
        <v>134</v>
      </c>
      <c r="H34" t="s">
        <v>135</v>
      </c>
      <c r="J34">
        <f t="shared" si="4"/>
        <v>6.8836628476365208E-2</v>
      </c>
      <c r="K34">
        <f t="shared" si="4"/>
        <v>9.4496067122702337E-2</v>
      </c>
    </row>
    <row r="35" spans="1:13" x14ac:dyDescent="0.2">
      <c r="A35" s="18">
        <v>2015</v>
      </c>
      <c r="B35" s="19" t="s">
        <v>98</v>
      </c>
      <c r="C35" s="19" t="s">
        <v>99</v>
      </c>
      <c r="D35" t="str">
        <f t="shared" si="2"/>
        <v xml:space="preserve">  504.45</v>
      </c>
      <c r="E35" t="str">
        <f t="shared" si="3"/>
        <v xml:space="preserve"> 5,152.58</v>
      </c>
      <c r="G35" t="s">
        <v>136</v>
      </c>
      <c r="H35" t="s">
        <v>137</v>
      </c>
      <c r="J35">
        <f t="shared" si="4"/>
        <v>6.9157402494848669E-2</v>
      </c>
      <c r="K35">
        <f t="shared" si="4"/>
        <v>9.5559452264135022E-2</v>
      </c>
    </row>
    <row r="36" spans="1:13" x14ac:dyDescent="0.2">
      <c r="A36" s="18">
        <v>2016</v>
      </c>
      <c r="B36" s="19" t="s">
        <v>100</v>
      </c>
      <c r="C36" s="19" t="s">
        <v>101</v>
      </c>
      <c r="D36" t="str">
        <f t="shared" si="2"/>
        <v xml:space="preserve">  529.91</v>
      </c>
      <c r="E36" t="str">
        <f t="shared" si="3"/>
        <v xml:space="preserve"> 5,414.80</v>
      </c>
      <c r="G36" t="s">
        <v>138</v>
      </c>
      <c r="H36" t="s">
        <v>139</v>
      </c>
      <c r="J36">
        <f t="shared" si="4"/>
        <v>7.13290591445251E-2</v>
      </c>
      <c r="K36">
        <f t="shared" si="4"/>
        <v>9.8450014090780996E-2</v>
      </c>
    </row>
    <row r="37" spans="1:13" x14ac:dyDescent="0.2">
      <c r="A37" s="18">
        <v>2017</v>
      </c>
      <c r="B37" s="19" t="s">
        <v>102</v>
      </c>
      <c r="C37" s="19" t="s">
        <v>103</v>
      </c>
      <c r="D37" t="str">
        <f t="shared" si="2"/>
        <v xml:space="preserve">  557.70</v>
      </c>
      <c r="E37" t="str">
        <f t="shared" si="3"/>
        <v xml:space="preserve"> 5,573.14</v>
      </c>
      <c r="G37" t="s">
        <v>140</v>
      </c>
      <c r="H37" t="s">
        <v>141</v>
      </c>
      <c r="J37">
        <f t="shared" si="4"/>
        <v>7.09132384093666E-2</v>
      </c>
      <c r="K37">
        <f t="shared" si="4"/>
        <v>9.4898301477161467E-2</v>
      </c>
    </row>
    <row r="38" spans="1:13" x14ac:dyDescent="0.2">
      <c r="A38" s="18">
        <v>2018</v>
      </c>
      <c r="B38" s="19" t="s">
        <v>104</v>
      </c>
      <c r="C38" s="19" t="s">
        <v>105</v>
      </c>
      <c r="D38" t="str">
        <f t="shared" si="2"/>
        <v xml:space="preserve">  617.42</v>
      </c>
      <c r="E38" t="str">
        <f t="shared" si="3"/>
        <v xml:space="preserve"> 5,767.14</v>
      </c>
      <c r="G38" t="s">
        <v>142</v>
      </c>
      <c r="H38" t="s">
        <v>143</v>
      </c>
      <c r="J38">
        <f t="shared" si="4"/>
        <v>7.5894036967336126E-2</v>
      </c>
      <c r="K38">
        <f t="shared" si="4"/>
        <v>9.6201043456561205E-2</v>
      </c>
    </row>
    <row r="39" spans="1:13" x14ac:dyDescent="0.2">
      <c r="A39" s="18">
        <v>2019</v>
      </c>
      <c r="B39" s="19" t="s">
        <v>106</v>
      </c>
      <c r="C39" s="19" t="s">
        <v>107</v>
      </c>
      <c r="D39" t="str">
        <f t="shared" si="2"/>
        <v xml:space="preserve">  666.68</v>
      </c>
      <c r="E39" t="str">
        <f t="shared" si="3"/>
        <v xml:space="preserve"> 5,814.01</v>
      </c>
      <c r="G39" t="s">
        <v>144</v>
      </c>
      <c r="H39" t="s">
        <v>145</v>
      </c>
      <c r="J39">
        <f t="shared" si="4"/>
        <v>7.6951133929230989E-2</v>
      </c>
      <c r="K39">
        <f t="shared" si="4"/>
        <v>9.3017864550927198E-2</v>
      </c>
    </row>
    <row r="40" spans="1:13" x14ac:dyDescent="0.2">
      <c r="A40" s="18">
        <v>2020</v>
      </c>
      <c r="B40" s="19" t="s">
        <v>108</v>
      </c>
      <c r="C40" s="19" t="s">
        <v>109</v>
      </c>
      <c r="D40" t="str">
        <f t="shared" si="2"/>
        <v xml:space="preserve">  706.55</v>
      </c>
      <c r="E40" t="str">
        <f t="shared" si="3"/>
        <v xml:space="preserve"> 5,994.29</v>
      </c>
      <c r="G40" t="s">
        <v>146</v>
      </c>
      <c r="H40" t="s">
        <v>147</v>
      </c>
      <c r="J40">
        <f t="shared" si="4"/>
        <v>7.7998220463783338E-2</v>
      </c>
      <c r="K40">
        <f t="shared" si="4"/>
        <v>9.4258883320570058E-2</v>
      </c>
    </row>
    <row r="41" spans="1:13" x14ac:dyDescent="0.2">
      <c r="D41" t="str">
        <f t="shared" si="2"/>
        <v/>
      </c>
      <c r="E41" t="str">
        <f t="shared" si="3"/>
        <v/>
      </c>
      <c r="J41" cm="1">
        <f t="array" ref="J41:K41">LOGEST(J32:J40,A32:A40)</f>
        <v>1.0384424810759316</v>
      </c>
      <c r="K41">
        <v>6.5009046224245761E-35</v>
      </c>
      <c r="M41">
        <f>1.04^80</f>
        <v>23.049799069873313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0E33-888D-E14C-A071-A007D336C3E3}">
  <dimension ref="A1:Z11"/>
  <sheetViews>
    <sheetView zoomScale="150" workbookViewId="0">
      <selection activeCell="J30" sqref="J30"/>
    </sheetView>
  </sheetViews>
  <sheetFormatPr baseColWidth="10" defaultRowHeight="16" x14ac:dyDescent="0.2"/>
  <sheetData>
    <row r="1" spans="1:26" x14ac:dyDescent="0.2">
      <c r="A1" s="5" t="s">
        <v>1</v>
      </c>
      <c r="B1" s="5" t="s">
        <v>23</v>
      </c>
      <c r="C1" s="5" t="s">
        <v>24</v>
      </c>
      <c r="D1" s="5" t="s">
        <v>25</v>
      </c>
      <c r="E1" s="5" t="s">
        <v>26</v>
      </c>
      <c r="N1" s="7"/>
      <c r="O1" s="7"/>
      <c r="P1" s="7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6</v>
      </c>
      <c r="B2" s="6">
        <v>0.1273</v>
      </c>
      <c r="C2" s="6">
        <v>0.74250000000000005</v>
      </c>
      <c r="D2" s="6">
        <v>0.112</v>
      </c>
      <c r="E2" s="6">
        <v>1.8200000000000001E-2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7</v>
      </c>
      <c r="B3" s="6">
        <v>6.2300000000000001E-2</v>
      </c>
      <c r="C3" s="6">
        <v>0.69899999999999995</v>
      </c>
      <c r="D3" s="6">
        <v>0.20130000000000001</v>
      </c>
      <c r="E3" s="6">
        <v>3.7400000000000003E-2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8</v>
      </c>
      <c r="B4" s="6">
        <v>3.3799999999999997E-2</v>
      </c>
      <c r="C4" s="6">
        <v>0.57050000000000001</v>
      </c>
      <c r="D4" s="6">
        <v>0.31850000000000001</v>
      </c>
      <c r="E4" s="6">
        <v>7.7200000000000005E-2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9</v>
      </c>
      <c r="B5" s="6">
        <v>1.6500000000000001E-2</v>
      </c>
      <c r="C5" s="6">
        <v>0.43080000000000002</v>
      </c>
      <c r="D5" s="6">
        <v>0.41199999999999998</v>
      </c>
      <c r="E5" s="6">
        <v>0.14069999999999999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10</v>
      </c>
      <c r="B6" s="6">
        <v>7.4999999999999997E-3</v>
      </c>
      <c r="C6" s="6">
        <v>0.32379999999999998</v>
      </c>
      <c r="D6" s="6">
        <v>0.46350000000000002</v>
      </c>
      <c r="E6" s="6">
        <v>0.20519999999999999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11</v>
      </c>
      <c r="B7" s="6">
        <v>9.2999999999999992E-3</v>
      </c>
      <c r="C7" s="6">
        <v>0.28699999999999998</v>
      </c>
      <c r="D7" s="6">
        <v>0.46050000000000002</v>
      </c>
      <c r="E7" s="6">
        <v>0.2432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12</v>
      </c>
      <c r="B8" s="6">
        <v>8.5000000000000006E-3</v>
      </c>
      <c r="C8" s="6">
        <v>0.29249999999999998</v>
      </c>
      <c r="D8" s="6">
        <v>0.46100000000000002</v>
      </c>
      <c r="E8" s="6">
        <v>0.23799999999999999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13</v>
      </c>
      <c r="B9" s="6">
        <v>2.0299999999999999E-2</v>
      </c>
      <c r="C9" s="6">
        <v>0.38779999999999998</v>
      </c>
      <c r="D9" s="6">
        <v>0.42080000000000001</v>
      </c>
      <c r="E9" s="6">
        <v>0.1711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2AA2-4C31-8042-A28B-587AB9D8AE29}">
  <dimension ref="A1:E9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s="5" t="s">
        <v>1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">
      <c r="A2" s="1" t="s">
        <v>6</v>
      </c>
      <c r="B2" s="6">
        <v>9.8500000000000004E-2</v>
      </c>
      <c r="C2" s="6">
        <v>0.7248</v>
      </c>
      <c r="D2" s="6">
        <v>0.1318</v>
      </c>
      <c r="E2" s="6">
        <v>4.4900000000000002E-2</v>
      </c>
    </row>
    <row r="3" spans="1:5" x14ac:dyDescent="0.2">
      <c r="A3" s="1" t="s">
        <v>7</v>
      </c>
      <c r="B3" s="6">
        <v>4.1500000000000002E-2</v>
      </c>
      <c r="C3" s="6">
        <v>0.63880000000000003</v>
      </c>
      <c r="D3" s="6">
        <v>0.2273</v>
      </c>
      <c r="E3" s="6">
        <v>9.2399999999999996E-2</v>
      </c>
    </row>
    <row r="4" spans="1:5" x14ac:dyDescent="0.2">
      <c r="A4" s="1" t="s">
        <v>8</v>
      </c>
      <c r="B4" s="6">
        <v>2.6499999999999999E-2</v>
      </c>
      <c r="C4" s="6">
        <v>0.55620000000000003</v>
      </c>
      <c r="D4" s="6">
        <v>0.29480000000000001</v>
      </c>
      <c r="E4" s="6">
        <v>0.1225</v>
      </c>
    </row>
    <row r="5" spans="1:5" x14ac:dyDescent="0.2">
      <c r="A5" s="1" t="s">
        <v>9</v>
      </c>
      <c r="B5" s="6">
        <v>1.2800000000000001E-2</v>
      </c>
      <c r="C5" s="6">
        <v>0.4617</v>
      </c>
      <c r="D5" s="6">
        <v>0.36170000000000002</v>
      </c>
      <c r="E5" s="6">
        <v>0.1638</v>
      </c>
    </row>
    <row r="6" spans="1:5" x14ac:dyDescent="0.2">
      <c r="A6" s="1" t="s">
        <v>10</v>
      </c>
      <c r="B6" s="6">
        <v>8.8000000000000005E-3</v>
      </c>
      <c r="C6" s="6">
        <v>0.40799999999999997</v>
      </c>
      <c r="D6" s="6">
        <v>0.3952</v>
      </c>
      <c r="E6" s="6">
        <v>0.188</v>
      </c>
    </row>
    <row r="7" spans="1:5" x14ac:dyDescent="0.2">
      <c r="A7" s="1" t="s">
        <v>11</v>
      </c>
      <c r="B7" s="6">
        <v>1.0999999999999999E-2</v>
      </c>
      <c r="C7" s="6">
        <v>0.38119999999999998</v>
      </c>
      <c r="D7" s="6">
        <v>0.40949999999999998</v>
      </c>
      <c r="E7" s="6">
        <v>0.1983</v>
      </c>
    </row>
    <row r="8" spans="1:5" x14ac:dyDescent="0.2">
      <c r="A8" s="1" t="s">
        <v>12</v>
      </c>
      <c r="B8" s="6">
        <v>1.3299999999999999E-2</v>
      </c>
      <c r="C8" s="6">
        <v>0.38300000000000001</v>
      </c>
      <c r="D8" s="6">
        <v>0.41849999999999998</v>
      </c>
      <c r="E8" s="6">
        <v>0.1852</v>
      </c>
    </row>
    <row r="9" spans="1:5" x14ac:dyDescent="0.2">
      <c r="A9" s="1" t="s">
        <v>13</v>
      </c>
      <c r="B9" s="6">
        <v>2.6499999999999999E-2</v>
      </c>
      <c r="C9" s="6">
        <v>0.44069999999999998</v>
      </c>
      <c r="D9" s="6">
        <v>0.37930000000000003</v>
      </c>
      <c r="E9" s="6">
        <v>0.1535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262E-592B-3941-AA3D-8FE4D62BEA20}">
  <dimension ref="A1:Z13"/>
  <sheetViews>
    <sheetView zoomScale="150" workbookViewId="0">
      <selection sqref="A1:XFD1"/>
    </sheetView>
  </sheetViews>
  <sheetFormatPr baseColWidth="10" defaultRowHeight="16" x14ac:dyDescent="0.2"/>
  <sheetData>
    <row r="1" spans="1:26" x14ac:dyDescent="0.2">
      <c r="A1" s="7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x14ac:dyDescent="0.2">
      <c r="A2" s="1">
        <v>2011</v>
      </c>
      <c r="B2" s="1">
        <v>132.19999999999999</v>
      </c>
      <c r="C2" s="1">
        <v>81.7</v>
      </c>
      <c r="D2" s="1">
        <v>126.5</v>
      </c>
      <c r="E2" s="1">
        <v>79.2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2012</v>
      </c>
      <c r="B3" s="1">
        <v>132.30000000000001</v>
      </c>
      <c r="C3" s="1">
        <v>81.7</v>
      </c>
      <c r="D3" s="1">
        <v>126.3</v>
      </c>
      <c r="E3" s="1">
        <v>79.099999999999994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2013</v>
      </c>
      <c r="B4" s="1">
        <v>132.4</v>
      </c>
      <c r="C4" s="1">
        <v>81.599999999999994</v>
      </c>
      <c r="D4" s="1">
        <v>126.2</v>
      </c>
      <c r="E4" s="1">
        <v>79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2014</v>
      </c>
      <c r="B5" s="1">
        <v>132.4</v>
      </c>
      <c r="C5" s="1">
        <v>81.599999999999994</v>
      </c>
      <c r="D5" s="1">
        <v>126</v>
      </c>
      <c r="E5" s="1">
        <v>79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2015</v>
      </c>
      <c r="B6" s="1">
        <v>132.5</v>
      </c>
      <c r="C6" s="1">
        <v>81.599999999999994</v>
      </c>
      <c r="D6" s="1">
        <v>125.8</v>
      </c>
      <c r="E6" s="1">
        <v>78.900000000000006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2016</v>
      </c>
      <c r="B7" s="1">
        <v>132.6</v>
      </c>
      <c r="C7" s="1">
        <v>81.5</v>
      </c>
      <c r="D7" s="1">
        <v>125.6</v>
      </c>
      <c r="E7" s="1">
        <v>78.8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2017</v>
      </c>
      <c r="B8" s="1">
        <v>132.69999999999999</v>
      </c>
      <c r="C8" s="1">
        <v>81.5</v>
      </c>
      <c r="D8" s="1">
        <v>125.4</v>
      </c>
      <c r="E8" s="1">
        <v>78.8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2018</v>
      </c>
      <c r="B9" s="1">
        <v>132.80000000000001</v>
      </c>
      <c r="C9" s="1">
        <v>81.5</v>
      </c>
      <c r="D9" s="1">
        <v>125.2</v>
      </c>
      <c r="E9" s="1">
        <v>78.7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2019</v>
      </c>
      <c r="B10" s="1">
        <v>132.9</v>
      </c>
      <c r="C10" s="1">
        <v>81.400000000000006</v>
      </c>
      <c r="D10" s="1">
        <v>125</v>
      </c>
      <c r="E10" s="1">
        <v>78.599999999999994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2020</v>
      </c>
      <c r="B11" s="1">
        <v>132.9</v>
      </c>
      <c r="C11" s="1">
        <v>81.400000000000006</v>
      </c>
      <c r="D11" s="1">
        <v>124.7</v>
      </c>
      <c r="E11" s="1">
        <v>78.599999999999994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0D77-2C36-BC48-9928-4B10C96A9AE2}">
  <dimension ref="A1:E1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s="7" t="s">
        <v>28</v>
      </c>
      <c r="B1" s="5" t="s">
        <v>29</v>
      </c>
      <c r="C1" s="5" t="s">
        <v>30</v>
      </c>
      <c r="D1" s="5" t="s">
        <v>31</v>
      </c>
      <c r="E1" s="5" t="s">
        <v>32</v>
      </c>
    </row>
    <row r="2" spans="1:5" x14ac:dyDescent="0.2">
      <c r="A2" s="1">
        <v>2011</v>
      </c>
      <c r="B2" s="1">
        <v>130.4</v>
      </c>
      <c r="C2" s="1">
        <v>78.7</v>
      </c>
      <c r="D2" s="1">
        <v>121.3</v>
      </c>
      <c r="E2" s="1">
        <v>74.599999999999994</v>
      </c>
    </row>
    <row r="3" spans="1:5" x14ac:dyDescent="0.2">
      <c r="A3" s="1">
        <v>2012</v>
      </c>
      <c r="B3" s="1">
        <v>130.19999999999999</v>
      </c>
      <c r="C3" s="1">
        <v>78.5</v>
      </c>
      <c r="D3" s="1">
        <v>121</v>
      </c>
      <c r="E3" s="1">
        <v>74.5</v>
      </c>
    </row>
    <row r="4" spans="1:5" x14ac:dyDescent="0.2">
      <c r="A4" s="1">
        <v>2013</v>
      </c>
      <c r="B4" s="1">
        <v>129.9</v>
      </c>
      <c r="C4" s="1">
        <v>78.400000000000006</v>
      </c>
      <c r="D4" s="1">
        <v>120.6</v>
      </c>
      <c r="E4" s="1">
        <v>74.3</v>
      </c>
    </row>
    <row r="5" spans="1:5" x14ac:dyDescent="0.2">
      <c r="A5" s="1">
        <v>2014</v>
      </c>
      <c r="B5" s="1">
        <v>129.6</v>
      </c>
      <c r="C5" s="1">
        <v>78.3</v>
      </c>
      <c r="D5" s="1">
        <v>120.3</v>
      </c>
      <c r="E5" s="1">
        <v>74.2</v>
      </c>
    </row>
    <row r="6" spans="1:5" x14ac:dyDescent="0.2">
      <c r="A6" s="1">
        <v>2015</v>
      </c>
      <c r="B6" s="1">
        <v>129.30000000000001</v>
      </c>
      <c r="C6" s="1">
        <v>78.2</v>
      </c>
      <c r="D6" s="1">
        <v>120</v>
      </c>
      <c r="E6" s="1">
        <v>74.099999999999994</v>
      </c>
    </row>
    <row r="7" spans="1:5" x14ac:dyDescent="0.2">
      <c r="A7" s="1">
        <v>2016</v>
      </c>
      <c r="B7" s="1">
        <v>129</v>
      </c>
      <c r="C7" s="1">
        <v>78</v>
      </c>
      <c r="D7" s="1">
        <v>119.6</v>
      </c>
      <c r="E7" s="1">
        <v>74</v>
      </c>
    </row>
    <row r="8" spans="1:5" x14ac:dyDescent="0.2">
      <c r="A8" s="1">
        <v>2017</v>
      </c>
      <c r="B8" s="1">
        <v>128.69999999999999</v>
      </c>
      <c r="C8" s="1">
        <v>77.900000000000006</v>
      </c>
      <c r="D8" s="1">
        <v>119.3</v>
      </c>
      <c r="E8" s="1">
        <v>73.900000000000006</v>
      </c>
    </row>
    <row r="9" spans="1:5" x14ac:dyDescent="0.2">
      <c r="A9" s="1">
        <v>2018</v>
      </c>
      <c r="B9" s="1">
        <v>128.4</v>
      </c>
      <c r="C9" s="1">
        <v>77.8</v>
      </c>
      <c r="D9" s="1">
        <v>119</v>
      </c>
      <c r="E9" s="1">
        <v>73.8</v>
      </c>
    </row>
    <row r="10" spans="1:5" x14ac:dyDescent="0.2">
      <c r="A10" s="1">
        <v>2019</v>
      </c>
      <c r="B10" s="1">
        <v>128.1</v>
      </c>
      <c r="C10" s="1">
        <v>77.7</v>
      </c>
      <c r="D10" s="1">
        <v>118.6</v>
      </c>
      <c r="E10" s="1">
        <v>73.7</v>
      </c>
    </row>
    <row r="11" spans="1:5" x14ac:dyDescent="0.2">
      <c r="A11" s="1">
        <v>2020</v>
      </c>
      <c r="B11" s="1">
        <v>127.7</v>
      </c>
      <c r="C11" s="1">
        <v>77.5</v>
      </c>
      <c r="D11" s="1">
        <v>118.3</v>
      </c>
      <c r="E11" s="1">
        <v>73.599999999999994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3B1-11F4-3B46-A823-63DFC62E995B}">
  <dimension ref="A1:Z13"/>
  <sheetViews>
    <sheetView workbookViewId="0">
      <selection sqref="A1:XFD1"/>
    </sheetView>
  </sheetViews>
  <sheetFormatPr baseColWidth="10" defaultRowHeight="16" x14ac:dyDescent="0.2"/>
  <sheetData>
    <row r="1" spans="1:26" x14ac:dyDescent="0.2">
      <c r="A1" s="7" t="s">
        <v>28</v>
      </c>
      <c r="B1" s="5" t="s">
        <v>34</v>
      </c>
      <c r="C1" s="5" t="s">
        <v>35</v>
      </c>
      <c r="F1" s="1"/>
      <c r="G1" s="1"/>
      <c r="H1" s="1"/>
      <c r="I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2011</v>
      </c>
      <c r="B2" s="6">
        <v>7.1499999999999994E-2</v>
      </c>
      <c r="C2" s="6">
        <v>7.0000000000000007E-2</v>
      </c>
      <c r="F2" s="1"/>
      <c r="G2" s="1"/>
      <c r="H2" s="1"/>
      <c r="I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2012</v>
      </c>
      <c r="B3" s="6">
        <v>7.2999999999999995E-2</v>
      </c>
      <c r="C3" s="6">
        <v>7.0900000000000005E-2</v>
      </c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2013</v>
      </c>
      <c r="B4" s="6">
        <v>7.46E-2</v>
      </c>
      <c r="C4" s="6">
        <v>7.1800000000000003E-2</v>
      </c>
      <c r="F4" s="1"/>
      <c r="G4" s="1"/>
      <c r="H4" s="1"/>
      <c r="I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2014</v>
      </c>
      <c r="B5" s="6">
        <v>7.6100000000000001E-2</v>
      </c>
      <c r="C5" s="6">
        <v>7.2700000000000001E-2</v>
      </c>
      <c r="F5" s="1"/>
      <c r="G5" s="1"/>
      <c r="H5" s="1"/>
      <c r="I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2015</v>
      </c>
      <c r="B6" s="6">
        <v>7.7600000000000002E-2</v>
      </c>
      <c r="C6" s="6">
        <v>7.3499999999999996E-2</v>
      </c>
      <c r="F6" s="1"/>
      <c r="G6" s="1"/>
      <c r="H6" s="1"/>
      <c r="I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2016</v>
      </c>
      <c r="B7" s="6">
        <v>7.9100000000000004E-2</v>
      </c>
      <c r="C7" s="6">
        <v>7.4399999999999994E-2</v>
      </c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2017</v>
      </c>
      <c r="B8" s="6">
        <v>8.0600000000000005E-2</v>
      </c>
      <c r="C8" s="6">
        <v>7.5300000000000006E-2</v>
      </c>
      <c r="F8" s="1"/>
      <c r="G8" s="1"/>
      <c r="H8" s="1"/>
      <c r="I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2018</v>
      </c>
      <c r="B9" s="6">
        <v>8.2100000000000006E-2</v>
      </c>
      <c r="C9" s="6">
        <v>7.6200000000000004E-2</v>
      </c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2019</v>
      </c>
      <c r="B10" s="6">
        <v>8.3699999999999997E-2</v>
      </c>
      <c r="C10" s="6">
        <v>7.7100000000000002E-2</v>
      </c>
      <c r="F10" s="1"/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2020</v>
      </c>
      <c r="B11" s="6">
        <v>8.5300000000000001E-2</v>
      </c>
      <c r="C11" s="6">
        <v>7.8E-2</v>
      </c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A338-7A81-CA44-8851-77AA922B4D77}">
  <dimension ref="A1:C1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s="7" t="s">
        <v>28</v>
      </c>
      <c r="B1" s="5" t="s">
        <v>34</v>
      </c>
      <c r="C1" s="5" t="s">
        <v>35</v>
      </c>
    </row>
    <row r="2" spans="1:3" x14ac:dyDescent="0.2">
      <c r="A2" s="1">
        <v>2011</v>
      </c>
      <c r="B2" s="6">
        <v>6.3E-2</v>
      </c>
      <c r="C2" s="6">
        <v>4.0300000000000002E-2</v>
      </c>
    </row>
    <row r="3" spans="1:3" x14ac:dyDescent="0.2">
      <c r="A3" s="1">
        <v>2012</v>
      </c>
      <c r="B3" s="6">
        <v>6.3100000000000003E-2</v>
      </c>
      <c r="C3" s="6">
        <v>4.0099999999999997E-2</v>
      </c>
    </row>
    <row r="4" spans="1:3" x14ac:dyDescent="0.2">
      <c r="A4" s="1">
        <v>2013</v>
      </c>
      <c r="B4" s="6">
        <v>6.3200000000000006E-2</v>
      </c>
      <c r="C4" s="6">
        <v>3.9800000000000002E-2</v>
      </c>
    </row>
    <row r="5" spans="1:3" x14ac:dyDescent="0.2">
      <c r="A5" s="1">
        <v>2014</v>
      </c>
      <c r="B5" s="6">
        <v>6.3299999999999995E-2</v>
      </c>
      <c r="C5" s="6">
        <v>3.9600000000000003E-2</v>
      </c>
    </row>
    <row r="6" spans="1:3" x14ac:dyDescent="0.2">
      <c r="A6" s="1">
        <v>2015</v>
      </c>
      <c r="B6" s="6">
        <v>6.3200000000000006E-2</v>
      </c>
      <c r="C6" s="6">
        <v>3.9399999999999998E-2</v>
      </c>
    </row>
    <row r="7" spans="1:3" x14ac:dyDescent="0.2">
      <c r="A7" s="1">
        <v>2016</v>
      </c>
      <c r="B7" s="6">
        <v>6.3299999999999995E-2</v>
      </c>
      <c r="C7" s="6">
        <v>3.9199999999999999E-2</v>
      </c>
    </row>
    <row r="8" spans="1:3" x14ac:dyDescent="0.2">
      <c r="A8" s="1">
        <v>2017</v>
      </c>
      <c r="B8" s="6">
        <v>6.3299999999999995E-2</v>
      </c>
      <c r="C8" s="6">
        <v>3.9100000000000003E-2</v>
      </c>
    </row>
    <row r="9" spans="1:3" x14ac:dyDescent="0.2">
      <c r="A9" s="1">
        <v>2018</v>
      </c>
      <c r="B9" s="6">
        <v>6.3399999999999998E-2</v>
      </c>
      <c r="C9" s="6">
        <v>3.8899999999999997E-2</v>
      </c>
    </row>
    <row r="10" spans="1:3" x14ac:dyDescent="0.2">
      <c r="A10" s="1">
        <v>2019</v>
      </c>
      <c r="B10" s="6">
        <v>6.3600000000000004E-2</v>
      </c>
      <c r="C10" s="6">
        <v>3.8800000000000001E-2</v>
      </c>
    </row>
    <row r="11" spans="1:3" x14ac:dyDescent="0.2">
      <c r="A11" s="1">
        <v>2020</v>
      </c>
      <c r="B11" s="6">
        <v>6.3799999999999996E-2</v>
      </c>
      <c r="C11" s="6">
        <v>3.8800000000000001E-2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FDFB-76AC-F648-9ADA-0C338D186FC1}">
  <dimension ref="A1:Z13"/>
  <sheetViews>
    <sheetView workbookViewId="0">
      <selection sqref="A1:XFD1"/>
    </sheetView>
  </sheetViews>
  <sheetFormatPr baseColWidth="10" defaultRowHeight="16" x14ac:dyDescent="0.2"/>
  <sheetData>
    <row r="1" spans="1:26" x14ac:dyDescent="0.2">
      <c r="A1" s="7" t="s">
        <v>28</v>
      </c>
      <c r="B1" s="5" t="s">
        <v>37</v>
      </c>
      <c r="C1" s="5" t="s">
        <v>38</v>
      </c>
      <c r="D1" s="5" t="s">
        <v>39</v>
      </c>
      <c r="E1" s="5" t="s">
        <v>40</v>
      </c>
      <c r="F1" s="5"/>
      <c r="G1" s="5"/>
      <c r="H1" s="5"/>
      <c r="I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x14ac:dyDescent="0.2">
      <c r="A2" s="1">
        <v>2011</v>
      </c>
      <c r="B2" s="1">
        <v>1.3</v>
      </c>
      <c r="C2" s="1">
        <v>3.8</v>
      </c>
      <c r="D2" s="1">
        <v>1.5</v>
      </c>
      <c r="E2" s="1">
        <v>3.6</v>
      </c>
      <c r="F2" s="1"/>
      <c r="G2" s="1"/>
      <c r="H2" s="1"/>
      <c r="I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2012</v>
      </c>
      <c r="B3" s="1">
        <v>1.3</v>
      </c>
      <c r="C3" s="1">
        <v>3.8</v>
      </c>
      <c r="D3" s="1">
        <v>1.5</v>
      </c>
      <c r="E3" s="1">
        <v>3.6</v>
      </c>
      <c r="F3" s="1"/>
      <c r="G3" s="1"/>
      <c r="H3" s="1"/>
      <c r="I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2013</v>
      </c>
      <c r="B4" s="1">
        <v>1.3</v>
      </c>
      <c r="C4" s="1">
        <v>3.8</v>
      </c>
      <c r="D4" s="1">
        <v>1.5</v>
      </c>
      <c r="E4" s="1">
        <v>3.6</v>
      </c>
      <c r="F4" s="1"/>
      <c r="G4" s="1"/>
      <c r="H4" s="1"/>
      <c r="I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2014</v>
      </c>
      <c r="B5" s="1">
        <v>1.3</v>
      </c>
      <c r="C5" s="1">
        <v>3.8</v>
      </c>
      <c r="D5" s="1">
        <v>1.5</v>
      </c>
      <c r="E5" s="1">
        <v>3.6</v>
      </c>
      <c r="F5" s="1"/>
      <c r="G5" s="1"/>
      <c r="H5" s="1"/>
      <c r="I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2015</v>
      </c>
      <c r="B6" s="1">
        <v>1.3</v>
      </c>
      <c r="C6" s="1">
        <v>3.8</v>
      </c>
      <c r="D6" s="1">
        <v>1.5</v>
      </c>
      <c r="E6" s="1">
        <v>3.6</v>
      </c>
      <c r="F6" s="1"/>
      <c r="G6" s="1"/>
      <c r="H6" s="1"/>
      <c r="I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2016</v>
      </c>
      <c r="B7" s="1">
        <v>1.3</v>
      </c>
      <c r="C7" s="1">
        <v>3.8</v>
      </c>
      <c r="D7" s="1">
        <v>1.5</v>
      </c>
      <c r="E7" s="1">
        <v>3.5</v>
      </c>
      <c r="F7" s="1"/>
      <c r="G7" s="1"/>
      <c r="H7" s="1"/>
      <c r="I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2017</v>
      </c>
      <c r="B8" s="1">
        <v>1.3</v>
      </c>
      <c r="C8" s="1">
        <v>3.7</v>
      </c>
      <c r="D8" s="1">
        <v>1.5</v>
      </c>
      <c r="E8" s="1">
        <v>3.5</v>
      </c>
      <c r="F8" s="1"/>
      <c r="G8" s="1"/>
      <c r="H8" s="1"/>
      <c r="I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2018</v>
      </c>
      <c r="B9" s="1">
        <v>1.3</v>
      </c>
      <c r="C9" s="1">
        <v>3.7</v>
      </c>
      <c r="D9" s="1">
        <v>1.5</v>
      </c>
      <c r="E9" s="1">
        <v>3.5</v>
      </c>
      <c r="F9" s="1"/>
      <c r="G9" s="1"/>
      <c r="H9" s="1"/>
      <c r="I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2019</v>
      </c>
      <c r="B10" s="1">
        <v>1.3</v>
      </c>
      <c r="C10" s="1">
        <v>3.7</v>
      </c>
      <c r="D10" s="1">
        <v>1.5</v>
      </c>
      <c r="E10" s="1">
        <v>3.5</v>
      </c>
      <c r="F10" s="1"/>
      <c r="G10" s="1"/>
      <c r="H10" s="1"/>
      <c r="I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2020</v>
      </c>
      <c r="B11" s="1">
        <v>1.3</v>
      </c>
      <c r="C11" s="1">
        <v>3.7</v>
      </c>
      <c r="D11" s="1">
        <v>1.5</v>
      </c>
      <c r="E11" s="1">
        <v>3.4</v>
      </c>
      <c r="F11" s="1"/>
      <c r="G11" s="1"/>
      <c r="H11" s="1"/>
      <c r="I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8BA4-46FF-4841-9122-5B3817108CC2}">
  <dimension ref="A1:E1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s="7" t="s">
        <v>28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 x14ac:dyDescent="0.2">
      <c r="A2" s="1">
        <v>2011</v>
      </c>
      <c r="B2" s="1">
        <v>1.3</v>
      </c>
      <c r="C2" s="1">
        <v>3.7</v>
      </c>
      <c r="D2" s="1">
        <v>1.6</v>
      </c>
      <c r="E2" s="1">
        <v>3.5</v>
      </c>
    </row>
    <row r="3" spans="1:5" x14ac:dyDescent="0.2">
      <c r="A3" s="1">
        <v>2012</v>
      </c>
      <c r="B3" s="1">
        <v>1.3</v>
      </c>
      <c r="C3" s="1">
        <v>3.7</v>
      </c>
      <c r="D3" s="1">
        <v>1.6</v>
      </c>
      <c r="E3" s="1">
        <v>3.4</v>
      </c>
    </row>
    <row r="4" spans="1:5" x14ac:dyDescent="0.2">
      <c r="A4" s="1">
        <v>2013</v>
      </c>
      <c r="B4" s="1">
        <v>1.3</v>
      </c>
      <c r="C4" s="1">
        <v>3.7</v>
      </c>
      <c r="D4" s="1">
        <v>1.6</v>
      </c>
      <c r="E4" s="1">
        <v>3.4</v>
      </c>
    </row>
    <row r="5" spans="1:5" x14ac:dyDescent="0.2">
      <c r="A5" s="1">
        <v>2014</v>
      </c>
      <c r="B5" s="1">
        <v>1.3</v>
      </c>
      <c r="C5" s="1">
        <v>3.6</v>
      </c>
      <c r="D5" s="1">
        <v>1.6</v>
      </c>
      <c r="E5" s="1">
        <v>3.4</v>
      </c>
    </row>
    <row r="6" spans="1:5" x14ac:dyDescent="0.2">
      <c r="A6" s="1">
        <v>2015</v>
      </c>
      <c r="B6" s="1">
        <v>1.3</v>
      </c>
      <c r="C6" s="1">
        <v>3.6</v>
      </c>
      <c r="D6" s="1">
        <v>1.6</v>
      </c>
      <c r="E6" s="1">
        <v>3.4</v>
      </c>
    </row>
    <row r="7" spans="1:5" x14ac:dyDescent="0.2">
      <c r="A7" s="1">
        <v>2016</v>
      </c>
      <c r="B7" s="1">
        <v>1.3</v>
      </c>
      <c r="C7" s="1">
        <v>3.5</v>
      </c>
      <c r="D7" s="1">
        <v>1.6</v>
      </c>
      <c r="E7" s="1">
        <v>3.3</v>
      </c>
    </row>
    <row r="8" spans="1:5" x14ac:dyDescent="0.2">
      <c r="A8" s="1">
        <v>2017</v>
      </c>
      <c r="B8" s="1">
        <v>1.3</v>
      </c>
      <c r="C8" s="1">
        <v>3.5</v>
      </c>
      <c r="D8" s="1">
        <v>1.6</v>
      </c>
      <c r="E8" s="1">
        <v>3.3</v>
      </c>
    </row>
    <row r="9" spans="1:5" x14ac:dyDescent="0.2">
      <c r="A9" s="1">
        <v>2018</v>
      </c>
      <c r="B9" s="1">
        <v>1.3</v>
      </c>
      <c r="C9" s="1">
        <v>3.5</v>
      </c>
      <c r="D9" s="1">
        <v>1.6</v>
      </c>
      <c r="E9" s="1">
        <v>3.3</v>
      </c>
    </row>
    <row r="10" spans="1:5" x14ac:dyDescent="0.2">
      <c r="A10" s="1">
        <v>2019</v>
      </c>
      <c r="B10" s="1">
        <v>1.3</v>
      </c>
      <c r="C10" s="1">
        <v>3.4</v>
      </c>
      <c r="D10" s="1">
        <v>1.6</v>
      </c>
      <c r="E10" s="1">
        <v>3.2</v>
      </c>
    </row>
    <row r="11" spans="1:5" x14ac:dyDescent="0.2">
      <c r="A11" s="1">
        <v>2020</v>
      </c>
      <c r="B11" s="1">
        <v>1.3</v>
      </c>
      <c r="C11" s="1">
        <v>3.4</v>
      </c>
      <c r="D11" s="1">
        <v>1.7</v>
      </c>
      <c r="E11" s="1">
        <v>3.2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96A7-AE00-4849-B0F9-5D09B92DE00E}">
  <dimension ref="A1:Z11"/>
  <sheetViews>
    <sheetView workbookViewId="0">
      <selection sqref="A1:XFD1"/>
    </sheetView>
  </sheetViews>
  <sheetFormatPr baseColWidth="10" defaultRowHeight="16" x14ac:dyDescent="0.2"/>
  <sheetData>
    <row r="1" spans="1:26" x14ac:dyDescent="0.2">
      <c r="A1" s="7" t="s">
        <v>1</v>
      </c>
      <c r="B1" s="5" t="s">
        <v>42</v>
      </c>
      <c r="C1" s="5" t="s">
        <v>43</v>
      </c>
      <c r="D1" s="5" t="s">
        <v>44</v>
      </c>
      <c r="E1" s="5" t="s">
        <v>45</v>
      </c>
      <c r="F1" s="5"/>
      <c r="G1" s="5"/>
      <c r="H1" s="5"/>
      <c r="I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x14ac:dyDescent="0.2">
      <c r="A2" s="1" t="s">
        <v>6</v>
      </c>
      <c r="B2" s="6">
        <v>0.93079999999999996</v>
      </c>
      <c r="C2" s="6">
        <v>0.32029999999999997</v>
      </c>
      <c r="D2" s="6">
        <v>0.33200000000000002</v>
      </c>
      <c r="E2" s="6">
        <v>0.1928</v>
      </c>
      <c r="F2" s="6"/>
      <c r="G2" s="6"/>
      <c r="H2" s="6"/>
      <c r="I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7</v>
      </c>
      <c r="B3" s="6">
        <v>0.90849999999999997</v>
      </c>
      <c r="C3" s="6">
        <v>0.18329999999999999</v>
      </c>
      <c r="D3" s="6">
        <v>0.24079999999999999</v>
      </c>
      <c r="E3" s="6">
        <v>0.14729999999999999</v>
      </c>
      <c r="F3" s="6"/>
      <c r="G3" s="6"/>
      <c r="H3" s="6"/>
      <c r="I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8</v>
      </c>
      <c r="B4" s="6">
        <v>0.89900000000000002</v>
      </c>
      <c r="C4" s="6">
        <v>0.14680000000000001</v>
      </c>
      <c r="D4" s="6">
        <v>0.17330000000000001</v>
      </c>
      <c r="E4" s="6">
        <v>0.1018</v>
      </c>
      <c r="F4" s="6"/>
      <c r="G4" s="6"/>
      <c r="H4" s="6"/>
      <c r="I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9</v>
      </c>
      <c r="B5" s="6">
        <v>0.89580000000000004</v>
      </c>
      <c r="C5" s="6">
        <v>0.13950000000000001</v>
      </c>
      <c r="D5" s="6">
        <v>0.12130000000000001</v>
      </c>
      <c r="E5" s="6">
        <v>6.5000000000000002E-2</v>
      </c>
      <c r="F5" s="6"/>
      <c r="G5" s="6"/>
      <c r="H5" s="6"/>
      <c r="I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10</v>
      </c>
      <c r="B6" s="6">
        <v>0.89349999999999996</v>
      </c>
      <c r="C6" s="6">
        <v>0.1368</v>
      </c>
      <c r="D6" s="6">
        <v>7.2999999999999995E-2</v>
      </c>
      <c r="E6" s="6">
        <v>3.3799999999999997E-2</v>
      </c>
      <c r="F6" s="6"/>
      <c r="G6" s="6"/>
      <c r="H6" s="6"/>
      <c r="I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11</v>
      </c>
      <c r="B7" s="6">
        <v>0.876</v>
      </c>
      <c r="C7" s="6">
        <v>0.1125</v>
      </c>
      <c r="D7" s="6">
        <v>4.7500000000000001E-2</v>
      </c>
      <c r="E7" s="6">
        <v>1.6299999999999999E-2</v>
      </c>
      <c r="F7" s="6"/>
      <c r="G7" s="6"/>
      <c r="H7" s="6"/>
      <c r="I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12</v>
      </c>
      <c r="B8" s="6">
        <v>0.82299999999999995</v>
      </c>
      <c r="C8" s="6">
        <v>9.4299999999999995E-2</v>
      </c>
      <c r="D8" s="6">
        <v>3.6299999999999999E-2</v>
      </c>
      <c r="E8" s="6">
        <v>7.4999999999999997E-3</v>
      </c>
      <c r="F8" s="6"/>
      <c r="G8" s="6"/>
      <c r="H8" s="6"/>
      <c r="I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13</v>
      </c>
      <c r="B9" s="6">
        <v>0.70079999999999998</v>
      </c>
      <c r="C9" s="6">
        <v>3.4299999999999997E-2</v>
      </c>
      <c r="D9" s="6">
        <v>1.7999999999999999E-2</v>
      </c>
      <c r="E9" s="6">
        <v>3.3E-3</v>
      </c>
      <c r="F9" s="6"/>
      <c r="G9" s="6"/>
      <c r="H9" s="6"/>
      <c r="I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284F-79F2-DB47-A8E1-BA326C5E48B9}">
  <dimension ref="A1:E9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s="7" t="s">
        <v>1</v>
      </c>
      <c r="B1" s="5" t="s">
        <v>42</v>
      </c>
      <c r="C1" s="5" t="s">
        <v>43</v>
      </c>
      <c r="D1" s="5" t="s">
        <v>44</v>
      </c>
      <c r="E1" s="5" t="s">
        <v>45</v>
      </c>
    </row>
    <row r="2" spans="1:5" x14ac:dyDescent="0.2">
      <c r="A2" s="1" t="s">
        <v>6</v>
      </c>
      <c r="B2" s="6">
        <v>0.85829999999999995</v>
      </c>
      <c r="C2" s="6">
        <v>0.34399999999999997</v>
      </c>
      <c r="D2" s="6">
        <v>0.83320000000000005</v>
      </c>
      <c r="E2" s="6">
        <v>0.67130000000000001</v>
      </c>
    </row>
    <row r="3" spans="1:5" x14ac:dyDescent="0.2">
      <c r="A3" s="1" t="s">
        <v>7</v>
      </c>
      <c r="B3" s="6">
        <v>0.82920000000000005</v>
      </c>
      <c r="C3" s="6">
        <v>0.26979999999999998</v>
      </c>
      <c r="D3" s="6">
        <v>0.73899999999999999</v>
      </c>
      <c r="E3" s="6">
        <v>0.59530000000000005</v>
      </c>
    </row>
    <row r="4" spans="1:5" x14ac:dyDescent="0.2">
      <c r="A4" s="1" t="s">
        <v>8</v>
      </c>
      <c r="B4" s="6">
        <v>0.78979999999999995</v>
      </c>
      <c r="C4" s="6">
        <v>0.2792</v>
      </c>
      <c r="D4" s="6">
        <v>0.70799999999999996</v>
      </c>
      <c r="E4" s="6">
        <v>0.51280000000000003</v>
      </c>
    </row>
    <row r="5" spans="1:5" x14ac:dyDescent="0.2">
      <c r="A5" s="1" t="s">
        <v>9</v>
      </c>
      <c r="B5" s="6">
        <v>0.74229999999999996</v>
      </c>
      <c r="C5" s="6">
        <v>0.26779999999999998</v>
      </c>
      <c r="D5" s="6">
        <v>0.68400000000000005</v>
      </c>
      <c r="E5" s="6">
        <v>0.44469999999999998</v>
      </c>
    </row>
    <row r="6" spans="1:5" x14ac:dyDescent="0.2">
      <c r="A6" s="1" t="s">
        <v>10</v>
      </c>
      <c r="B6" s="6">
        <v>0.73819999999999997</v>
      </c>
      <c r="C6" s="6">
        <v>0.2495</v>
      </c>
      <c r="D6" s="6">
        <v>0.6583</v>
      </c>
      <c r="E6" s="6">
        <v>0.4012</v>
      </c>
    </row>
    <row r="7" spans="1:5" x14ac:dyDescent="0.2">
      <c r="A7" s="1" t="s">
        <v>11</v>
      </c>
      <c r="B7" s="6">
        <v>0.75449999999999995</v>
      </c>
      <c r="C7" s="6">
        <v>0.23580000000000001</v>
      </c>
      <c r="D7" s="6">
        <v>0.62419999999999998</v>
      </c>
      <c r="E7" s="6">
        <v>0.35520000000000002</v>
      </c>
    </row>
    <row r="8" spans="1:5" x14ac:dyDescent="0.2">
      <c r="A8" s="1" t="s">
        <v>12</v>
      </c>
      <c r="B8" s="6">
        <v>0.76670000000000005</v>
      </c>
      <c r="C8" s="6">
        <v>0.2195</v>
      </c>
      <c r="D8" s="6">
        <v>0.58350000000000002</v>
      </c>
      <c r="E8" s="6">
        <v>0.34570000000000001</v>
      </c>
    </row>
    <row r="9" spans="1:5" x14ac:dyDescent="0.2">
      <c r="A9" s="1" t="s">
        <v>13</v>
      </c>
      <c r="B9" s="6">
        <v>0.64870000000000005</v>
      </c>
      <c r="C9" s="6">
        <v>0.1053</v>
      </c>
      <c r="D9" s="6">
        <v>0.42399999999999999</v>
      </c>
      <c r="E9" s="6">
        <v>0.25629999999999997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9B30-6D0A-F949-A8FB-555E7FDBF598}">
  <dimension ref="A1:Z9"/>
  <sheetViews>
    <sheetView workbookViewId="0">
      <selection sqref="A1:XFD1"/>
    </sheetView>
  </sheetViews>
  <sheetFormatPr baseColWidth="10" defaultRowHeight="16" x14ac:dyDescent="0.2"/>
  <sheetData>
    <row r="1" spans="1:26" x14ac:dyDescent="0.2">
      <c r="A1" s="7"/>
      <c r="B1" s="5">
        <v>2010</v>
      </c>
      <c r="C1" s="5">
        <v>2020</v>
      </c>
      <c r="F1" s="1"/>
      <c r="G1" s="1"/>
      <c r="H1" s="1"/>
      <c r="I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47</v>
      </c>
      <c r="B2" s="6">
        <v>0.89470000000000005</v>
      </c>
      <c r="C2" s="6">
        <v>0.85160000000000002</v>
      </c>
      <c r="F2" s="1"/>
      <c r="G2" s="1"/>
      <c r="H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x14ac:dyDescent="0.2">
      <c r="A3" s="1" t="s">
        <v>48</v>
      </c>
      <c r="B3" s="6">
        <v>0.12</v>
      </c>
      <c r="C3" s="6">
        <v>0.13739999999999999</v>
      </c>
      <c r="F3" s="1"/>
      <c r="G3" s="1"/>
      <c r="H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x14ac:dyDescent="0.2">
      <c r="A4" s="1" t="s">
        <v>49</v>
      </c>
      <c r="B4" s="6">
        <v>9.3700000000000006E-2</v>
      </c>
      <c r="C4" s="6">
        <v>0.14990000000000001</v>
      </c>
      <c r="F4" s="1"/>
      <c r="G4" s="1"/>
      <c r="H4" s="1"/>
      <c r="I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50</v>
      </c>
      <c r="B5" s="6">
        <v>5.1999999999999998E-2</v>
      </c>
      <c r="C5" s="6">
        <v>5.9400000000000001E-2</v>
      </c>
      <c r="F5" s="1"/>
      <c r="G5" s="1"/>
      <c r="H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x14ac:dyDescent="0.2">
      <c r="A6" s="1" t="s">
        <v>51</v>
      </c>
      <c r="B6" s="6">
        <v>6.4699999999999994E-2</v>
      </c>
      <c r="C6" s="6">
        <v>5.0900000000000001E-2</v>
      </c>
      <c r="F6" s="1"/>
      <c r="G6" s="1"/>
      <c r="H6" s="1"/>
      <c r="I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52</v>
      </c>
      <c r="B7" s="6">
        <v>0.70209999999999995</v>
      </c>
      <c r="C7" s="6">
        <v>0.69310000000000005</v>
      </c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9B39-7DFC-B64A-9935-423AAE87E246}">
  <dimension ref="A1:C7"/>
  <sheetViews>
    <sheetView workbookViewId="0">
      <selection sqref="A1:XFD1"/>
    </sheetView>
  </sheetViews>
  <sheetFormatPr baseColWidth="10" defaultRowHeight="16" x14ac:dyDescent="0.2"/>
  <sheetData>
    <row r="1" spans="1:3" x14ac:dyDescent="0.2">
      <c r="B1" s="5">
        <v>2010</v>
      </c>
      <c r="C1" s="5">
        <v>2020</v>
      </c>
    </row>
    <row r="2" spans="1:3" x14ac:dyDescent="0.2">
      <c r="A2" s="1" t="s">
        <v>47</v>
      </c>
      <c r="B2" s="6">
        <v>0.93930000000000002</v>
      </c>
      <c r="C2" s="6">
        <v>0.89959999999999996</v>
      </c>
    </row>
    <row r="3" spans="1:3" x14ac:dyDescent="0.2">
      <c r="A3" s="1" t="s">
        <v>48</v>
      </c>
      <c r="B3" s="6">
        <v>0.189</v>
      </c>
      <c r="C3" s="6">
        <v>0.32600000000000001</v>
      </c>
    </row>
    <row r="4" spans="1:3" x14ac:dyDescent="0.2">
      <c r="A4" s="1" t="s">
        <v>49</v>
      </c>
      <c r="B4" s="6">
        <v>0.11169999999999999</v>
      </c>
      <c r="C4" s="6">
        <v>0.19639999999999999</v>
      </c>
    </row>
    <row r="5" spans="1:3" x14ac:dyDescent="0.2">
      <c r="A5" s="1" t="s">
        <v>50</v>
      </c>
      <c r="B5" s="6">
        <v>0.20699999999999999</v>
      </c>
      <c r="C5" s="6">
        <v>0.21340000000000001</v>
      </c>
    </row>
    <row r="6" spans="1:3" x14ac:dyDescent="0.2">
      <c r="A6" s="1" t="s">
        <v>51</v>
      </c>
      <c r="B6" s="6">
        <v>0.1348</v>
      </c>
      <c r="C6" s="6">
        <v>0.11600000000000001</v>
      </c>
    </row>
    <row r="7" spans="1:3" x14ac:dyDescent="0.2">
      <c r="A7" s="1" t="s">
        <v>52</v>
      </c>
      <c r="B7" s="6">
        <v>0.98150000000000004</v>
      </c>
      <c r="C7" s="6">
        <v>0.96509999999999996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A985-E15F-9141-9D70-AA6B621D9A3D}">
  <dimension ref="A1:Z11"/>
  <sheetViews>
    <sheetView workbookViewId="0">
      <selection sqref="A1:XFD1"/>
    </sheetView>
  </sheetViews>
  <sheetFormatPr baseColWidth="10" defaultRowHeight="16" x14ac:dyDescent="0.2"/>
  <sheetData>
    <row r="1" spans="1:26" x14ac:dyDescent="0.2">
      <c r="A1" s="7" t="s">
        <v>28</v>
      </c>
      <c r="B1" s="5" t="s">
        <v>54</v>
      </c>
      <c r="C1" s="5" t="s">
        <v>55</v>
      </c>
      <c r="D1" s="5"/>
      <c r="E1" s="5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x14ac:dyDescent="0.2">
      <c r="A2" s="1">
        <v>2011</v>
      </c>
      <c r="B2" s="1">
        <v>24.57</v>
      </c>
      <c r="C2" s="1">
        <v>39.630000000000003</v>
      </c>
      <c r="D2" s="1"/>
      <c r="E2" s="1"/>
      <c r="F2" s="1"/>
      <c r="G2" s="1"/>
      <c r="H2" s="1"/>
      <c r="I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2012</v>
      </c>
      <c r="B3" s="1">
        <v>26.9</v>
      </c>
      <c r="C3" s="1">
        <v>41</v>
      </c>
      <c r="D3" s="1"/>
      <c r="E3" s="1"/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2013</v>
      </c>
      <c r="B4" s="1">
        <v>29.47</v>
      </c>
      <c r="C4" s="1">
        <v>45.37</v>
      </c>
      <c r="D4" s="1"/>
      <c r="E4" s="1"/>
      <c r="F4" s="1"/>
      <c r="G4" s="1"/>
      <c r="H4" s="1"/>
      <c r="I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2014</v>
      </c>
      <c r="B5" s="1">
        <v>25.23</v>
      </c>
      <c r="C5" s="1">
        <v>38.869999999999997</v>
      </c>
      <c r="D5" s="1"/>
      <c r="E5" s="1"/>
      <c r="F5" s="1"/>
      <c r="G5" s="1"/>
      <c r="H5" s="1"/>
      <c r="I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2015</v>
      </c>
      <c r="B6" s="1">
        <v>22.43</v>
      </c>
      <c r="C6" s="1">
        <v>35.07</v>
      </c>
      <c r="D6" s="1"/>
      <c r="E6" s="1"/>
      <c r="F6" s="1"/>
      <c r="G6" s="1"/>
      <c r="H6" s="1"/>
      <c r="I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2016</v>
      </c>
      <c r="B7" s="1">
        <v>22.03</v>
      </c>
      <c r="C7" s="1">
        <v>33.729999999999997</v>
      </c>
      <c r="D7" s="1"/>
      <c r="E7" s="1"/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2017</v>
      </c>
      <c r="B8" s="1">
        <v>21.97</v>
      </c>
      <c r="C8" s="1">
        <v>32.299999999999997</v>
      </c>
      <c r="D8" s="1"/>
      <c r="E8" s="1"/>
      <c r="F8" s="1"/>
      <c r="G8" s="1"/>
      <c r="H8" s="1"/>
      <c r="I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2018</v>
      </c>
      <c r="B9" s="1">
        <v>20.23</v>
      </c>
      <c r="C9" s="1">
        <v>30.5</v>
      </c>
      <c r="D9" s="1"/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2019</v>
      </c>
      <c r="B10" s="1">
        <v>22.77</v>
      </c>
      <c r="C10" s="1">
        <v>31.97</v>
      </c>
      <c r="D10" s="1"/>
      <c r="E10" s="1"/>
      <c r="F10" s="1"/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2020</v>
      </c>
      <c r="B11" s="1">
        <v>21.47</v>
      </c>
      <c r="C11" s="1">
        <v>31.13</v>
      </c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6C75-5C04-AB4C-9F84-E746E6A494EF}">
  <dimension ref="A1:C11"/>
  <sheetViews>
    <sheetView zoomScale="169" workbookViewId="0">
      <selection sqref="A1:XFD1"/>
    </sheetView>
  </sheetViews>
  <sheetFormatPr baseColWidth="10" defaultRowHeight="16" x14ac:dyDescent="0.2"/>
  <cols>
    <col min="1" max="1" width="83.5" bestFit="1" customWidth="1"/>
    <col min="2" max="2" width="18.6640625" bestFit="1" customWidth="1"/>
    <col min="3" max="3" width="25.5" bestFit="1" customWidth="1"/>
  </cols>
  <sheetData>
    <row r="1" spans="1:3" x14ac:dyDescent="0.2">
      <c r="A1" s="7" t="s">
        <v>28</v>
      </c>
      <c r="B1" s="5" t="s">
        <v>54</v>
      </c>
      <c r="C1" s="5" t="s">
        <v>55</v>
      </c>
    </row>
    <row r="2" spans="1:3" x14ac:dyDescent="0.2">
      <c r="A2" s="1">
        <v>2011</v>
      </c>
      <c r="B2" s="1">
        <v>10.67</v>
      </c>
      <c r="C2" s="1">
        <v>15.31</v>
      </c>
    </row>
    <row r="3" spans="1:3" x14ac:dyDescent="0.2">
      <c r="A3" s="1">
        <v>2012</v>
      </c>
      <c r="B3" s="1">
        <v>10.7</v>
      </c>
      <c r="C3" s="1">
        <v>15.64</v>
      </c>
    </row>
    <row r="4" spans="1:3" x14ac:dyDescent="0.2">
      <c r="A4" s="1">
        <v>2013</v>
      </c>
      <c r="B4" s="1">
        <v>10.28</v>
      </c>
      <c r="C4" s="1">
        <v>16.649999999999999</v>
      </c>
    </row>
    <row r="5" spans="1:3" x14ac:dyDescent="0.2">
      <c r="A5" s="1">
        <v>2014</v>
      </c>
      <c r="B5" s="1">
        <v>8.68</v>
      </c>
      <c r="C5" s="1">
        <v>15.01</v>
      </c>
    </row>
    <row r="6" spans="1:3" x14ac:dyDescent="0.2">
      <c r="A6" s="1">
        <v>2015</v>
      </c>
      <c r="B6" s="1">
        <v>9.77</v>
      </c>
      <c r="C6" s="1">
        <v>16.3</v>
      </c>
    </row>
    <row r="7" spans="1:3" x14ac:dyDescent="0.2">
      <c r="A7" s="1">
        <v>2016</v>
      </c>
      <c r="B7" s="1">
        <v>9.7200000000000006</v>
      </c>
      <c r="C7" s="1">
        <v>16.62</v>
      </c>
    </row>
    <row r="8" spans="1:3" x14ac:dyDescent="0.2">
      <c r="A8" s="1">
        <v>2017</v>
      </c>
      <c r="B8" s="1">
        <v>9.0399999999999991</v>
      </c>
      <c r="C8" s="1">
        <v>15.43</v>
      </c>
    </row>
    <row r="9" spans="1:3" x14ac:dyDescent="0.2">
      <c r="A9" s="1">
        <v>2018</v>
      </c>
      <c r="B9" s="1">
        <v>8.7899999999999991</v>
      </c>
      <c r="C9" s="1">
        <v>14.34</v>
      </c>
    </row>
    <row r="10" spans="1:3" x14ac:dyDescent="0.2">
      <c r="A10" s="1">
        <v>2019</v>
      </c>
      <c r="B10" s="1">
        <v>8.41</v>
      </c>
      <c r="C10" s="1">
        <v>14.71</v>
      </c>
    </row>
    <row r="11" spans="1:3" x14ac:dyDescent="0.2">
      <c r="A11" s="1">
        <v>2020</v>
      </c>
      <c r="B11" s="1">
        <v>8.66</v>
      </c>
      <c r="C11" s="1">
        <v>15.14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reference </vt:lpstr>
      <vt:lpstr>pop-P</vt:lpstr>
      <vt:lpstr>pop-A</vt:lpstr>
      <vt:lpstr>tobaco-P</vt:lpstr>
      <vt:lpstr>tobaco-A</vt:lpstr>
      <vt:lpstr>alcohol-P</vt:lpstr>
      <vt:lpstr>alcohol-A</vt:lpstr>
      <vt:lpstr>test</vt:lpstr>
      <vt:lpstr>weight-P</vt:lpstr>
      <vt:lpstr>weight-A</vt:lpstr>
      <vt:lpstr>bloodpressure-P</vt:lpstr>
      <vt:lpstr>bloodpressure-A</vt:lpstr>
      <vt:lpstr>diabete-P</vt:lpstr>
      <vt:lpstr>diabete-A</vt:lpstr>
      <vt:lpstr>cholesterol-P</vt:lpstr>
      <vt:lpstr>cholesterol-A</vt:lpstr>
      <vt:lpstr>phyAct-P</vt:lpstr>
      <vt:lpstr>phyAct-A</vt:lpstr>
      <vt:lpstr>misAct-P</vt:lpstr>
      <vt:lpstr>misAct-A</vt:lpstr>
      <vt:lpstr>airPollu-P</vt:lpstr>
      <vt:lpstr>airPollu-A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2021-02-06T07:46:12Z</dcterms:created>
  <dcterms:modified xsi:type="dcterms:W3CDTF">2021-02-10T05:21:53Z</dcterms:modified>
</cp:coreProperties>
</file>