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D:\working\waccache\DM3PEPF00015610\EXCELCNV\04111473-8e28-4792-b398-b6412e52039b\"/>
    </mc:Choice>
  </mc:AlternateContent>
  <xr:revisionPtr revIDLastSave="0" documentId="8_{BCFF662C-B0DC-4C2C-AFAF-B0FC2C0938B5}" xr6:coauthVersionLast="47" xr6:coauthVersionMax="47" xr10:uidLastSave="{00000000-0000-0000-0000-000000000000}"/>
  <bookViews>
    <workbookView xWindow="-60" yWindow="-60" windowWidth="15480" windowHeight="11640" xr2:uid="{F4BB6597-EBD2-4880-ABCB-312755100FFA}"/>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 l="1"/>
  <c r="E42" i="1"/>
  <c r="E6" i="1"/>
  <c r="E54" i="1"/>
  <c r="E55" i="1"/>
  <c r="E56" i="1"/>
  <c r="E57" i="1"/>
  <c r="E58" i="1"/>
  <c r="E51" i="1"/>
  <c r="E46" i="1"/>
  <c r="E47" i="1"/>
  <c r="E48" i="1"/>
  <c r="E43" i="1"/>
  <c r="E38" i="1"/>
  <c r="E34" i="1"/>
  <c r="E35" i="1"/>
  <c r="E27" i="1"/>
  <c r="E28" i="1"/>
  <c r="E29" i="1"/>
  <c r="E30" i="1"/>
  <c r="E31" i="1"/>
  <c r="E53" i="1"/>
  <c r="E50" i="1"/>
  <c r="E45" i="1"/>
  <c r="E40" i="1"/>
  <c r="E37" i="1"/>
  <c r="E33" i="1"/>
  <c r="E26" i="1"/>
  <c r="E24" i="1"/>
  <c r="E23" i="1"/>
  <c r="E10" i="1"/>
  <c r="E11" i="1"/>
  <c r="E12" i="1"/>
  <c r="E13" i="1"/>
  <c r="E14" i="1"/>
  <c r="E15" i="1"/>
  <c r="E16" i="1"/>
  <c r="E17" i="1"/>
  <c r="E18" i="1"/>
  <c r="E19" i="1"/>
  <c r="E20" i="1"/>
  <c r="E21" i="1"/>
  <c r="E9" i="1"/>
  <c r="E3" i="1"/>
  <c r="E4" i="1"/>
  <c r="E5" i="1"/>
  <c r="E7" i="1"/>
  <c r="E52" i="1"/>
  <c r="E49" i="1"/>
  <c r="E44" i="1"/>
  <c r="E39" i="1"/>
  <c r="E36" i="1"/>
  <c r="E32" i="1"/>
  <c r="E25" i="1"/>
  <c r="E22" i="1"/>
  <c r="E8" i="1"/>
  <c r="E2" i="1"/>
  <c r="E60" i="1" s="1"/>
</calcChain>
</file>

<file path=xl/sharedStrings.xml><?xml version="1.0" encoding="utf-8"?>
<sst xmlns="http://schemas.openxmlformats.org/spreadsheetml/2006/main" count="228" uniqueCount="169">
  <si>
    <t>Section</t>
  </si>
  <si>
    <t>Item</t>
  </si>
  <si>
    <t>Quantity</t>
  </si>
  <si>
    <t>Unit Cost</t>
  </si>
  <si>
    <t>Total Cost (in millions)</t>
  </si>
  <si>
    <t>Description</t>
  </si>
  <si>
    <t>References</t>
  </si>
  <si>
    <t>Offensive missile forces</t>
  </si>
  <si>
    <t>SUBTOTAL</t>
  </si>
  <si>
    <t>Total for Offensive missile forces</t>
  </si>
  <si>
    <t>Arash 2 type drones</t>
  </si>
  <si>
    <t>Slow/low performance heavy warhead cruise missile</t>
  </si>
  <si>
    <t>Deadlier Than Shahed-136, Ukraine Says Iran Now Selling Its 2000 Km Range Arash-2 Drones To Russia</t>
  </si>
  <si>
    <t>Shahed 136 type drones</t>
  </si>
  <si>
    <t>Slow/low performance medium warhead, but cheap drone missile</t>
  </si>
  <si>
    <t>Tomahawk type cruise missiles</t>
  </si>
  <si>
    <t>Standard cruise missile for precision strikes</t>
  </si>
  <si>
    <t>"United States Department of Defense Fiscal Year 2017 Budget Request Program Acquisition Cost by Weapon System" (PDF). Office of The Under Secretary of Defense (Comptroller) / Chief Financial Officer. January 2016. p. 63.</t>
  </si>
  <si>
    <t>Stealth cruise missiles</t>
  </si>
  <si>
    <t>USAF to Start Buying 'Extreme Range' JASSMs in 2021 | Air &amp; Space Forces Magazine</t>
  </si>
  <si>
    <t>Strategic/ballistic missiles</t>
  </si>
  <si>
    <t>Ballistic missiles for strategic defense/offense</t>
  </si>
  <si>
    <t>The Navy Is Freaked: China Wants More DF-26 Aircraft Killer Missiles | The National Interest</t>
  </si>
  <si>
    <t>Air force</t>
  </si>
  <si>
    <t>Total for Air force</t>
  </si>
  <si>
    <t>Fatter V-Bat tail sitter/VTOL/Interceptor UAVs</t>
  </si>
  <si>
    <t>Interceptor UAV with stinger AA missiles for grid-style air defense/Also strike role with minimal infrastructure requirements</t>
  </si>
  <si>
    <t>Shield AI unveils V-Bat Teams drone swarm tech, with eye to Replicator</t>
  </si>
  <si>
    <t>500 lb payload UAV</t>
  </si>
  <si>
    <t>Can carry mini-missiles for AT and AA defense</t>
  </si>
  <si>
    <t>https://www.sonexaircraft.com/subsonex/, https://www.defensenews.com/unmanned/2023/06/14/kuwait-to-buy-turkish-made-tb2-drones-in-367-million-deal/</t>
  </si>
  <si>
    <t>100-250 lb payload UAV</t>
  </si>
  <si>
    <t>Recon and lethal UAV with 2-4 mini-missiles</t>
  </si>
  <si>
    <t>The Onex Kit – Sonex Aircraft, https://barnardmicrosystems.com/UAV/uav_list/shadow_200.html#:~:text=The%20approximately%20$300%2C000%20%E2%80%9CShadow%20200%E2%80%9D%20UAV%20from%20AAI%20Corporation.</t>
  </si>
  <si>
    <t>Rotary wing UAV/Returnable munitions</t>
  </si>
  <si>
    <t>Returnable munition UAV/ Also expendable scout vehicles</t>
  </si>
  <si>
    <t>https://www.anduril.com/article/anduril-unveils-barracuda/, https://www.northropgrumman.com/what-we-do/air/fire-scout</t>
  </si>
  <si>
    <t>Traditional tactical aircraft</t>
  </si>
  <si>
    <t>Optionally manned tactical fixed-wing aircraft</t>
  </si>
  <si>
    <t>Everything You Need to Know About the A-10 'Warthog' Thunderbolt II | Military.com, https://www.globalaircraft.org/planes/a-7_corsair_ii.pl</t>
  </si>
  <si>
    <t>Traditional fighter/light attack aircraft</t>
  </si>
  <si>
    <t>Manned fighter/light attack aircraft</t>
  </si>
  <si>
    <t>Ultimate guide to the F-16 program</t>
  </si>
  <si>
    <t>Manned guided aerial munitions</t>
  </si>
  <si>
    <t>Precision-guided munitions/weapons loadout for air operations</t>
  </si>
  <si>
    <t>https://www.twz.com/32277/here-is-what-each-of-the-pentagons-air-launched-missiles-and-bombs-actually-cost</t>
  </si>
  <si>
    <t>Unmanned aerial munitions</t>
  </si>
  <si>
    <t>Weapons loadout/mini-missiles for unmanned systems</t>
  </si>
  <si>
    <t>https://www.defenceturkey.com/en/content/mam-l-boosts-effectiveness-of-uavs-2846, https://mil.in.ua/en/news/ukraine-to-receive-turkish-ammunition-for-bayraktar-tb2-from-lithuania/#:~:text=The%20estimated%20cost%20of%20MAM,of%20up%20to%2014%20km.</t>
  </si>
  <si>
    <t>Apache type helicopters</t>
  </si>
  <si>
    <t>Attack helicopters for counter-breakthrough defense</t>
  </si>
  <si>
    <t>https://www.hickoryaviationmuseum.org/aircraft/bell-ah-1w-supercobra/</t>
  </si>
  <si>
    <t>Airmobile helicopters</t>
  </si>
  <si>
    <t>Troop transport and payload positioning</t>
  </si>
  <si>
    <t>UH-60 Black Hawk: The Army’s workhorse utility helicopter</t>
  </si>
  <si>
    <t>High-performance light attack drones</t>
  </si>
  <si>
    <t>Light attack drones with high performance</t>
  </si>
  <si>
    <t>https://www.defensenews.com/unmanned/2023/06/14/kuwait-to-buy-turkish-made-tb2-drones-in-367-million-deal/, https://www.aljazeera.com/news/2023/1/24/how-china-became-the-worlds-leading-exporter-of-combat-drones#:~:text=For%20instance%2C%20the%20CH%2D4,the%20US%2Dbased%20think%20tank.</t>
  </si>
  <si>
    <t>Transport</t>
  </si>
  <si>
    <t>Transport vehicles for air force</t>
  </si>
  <si>
    <t>UH-60 Black Hawk: The Army’s workhorse utility helicopter, "Boeing Unit to Make Helicopters for U.K. In $200 Million Job". The Wall Street Journal. 9 February 1978. Archived from the original on 5 June 2011.</t>
  </si>
  <si>
    <t>Logistics</t>
  </si>
  <si>
    <t>Logistical vehicles for air force</t>
  </si>
  <si>
    <r>
      <t>"Boeing Unit to Make Helicopters for U.K. In $200 Million Job"</t>
    </r>
    <r>
      <rPr>
        <sz val="11"/>
        <color rgb="FF202122"/>
        <rFont val="Arial"/>
        <charset val="1"/>
      </rPr>
      <t>. </t>
    </r>
    <r>
      <rPr>
        <i/>
        <sz val="11"/>
        <color rgb="FF202122"/>
        <rFont val="Arial"/>
        <charset val="1"/>
      </rPr>
      <t>The Wall Street Journal</t>
    </r>
    <r>
      <rPr>
        <sz val="11"/>
        <color rgb="FF202122"/>
        <rFont val="Arial"/>
        <charset val="1"/>
      </rPr>
      <t>. 9 February 1978. Archived from </t>
    </r>
    <r>
      <rPr>
        <sz val="11"/>
        <color theme="1"/>
        <rFont val="Arial"/>
        <charset val="1"/>
      </rPr>
      <t>the original</t>
    </r>
    <r>
      <rPr>
        <sz val="11"/>
        <color rgb="FF202122"/>
        <rFont val="Arial"/>
        <charset val="1"/>
      </rPr>
      <t> on 5 June 2011.</t>
    </r>
  </si>
  <si>
    <t>Airship force</t>
  </si>
  <si>
    <t>Total for Airship force</t>
  </si>
  <si>
    <t>Large ship balloon ops (&gt;500,000 cf)</t>
  </si>
  <si>
    <t>Hydrogen balloons with E/O sensors for defense grid</t>
  </si>
  <si>
    <t>Bring back hydrogen lifting gas - The CGO, https://www.dote.osd.mil/Portals/97/pub/reports/FY2012/army/2012jlens.pdf?ver=2019-08-22-111732-580</t>
  </si>
  <si>
    <t>Small balloon ops (&lt;500,000 cf)</t>
  </si>
  <si>
    <t>Small balloons for radar and sensor network</t>
  </si>
  <si>
    <t>Bring back hydrogen lifting gas - The CGO, https://www.csbf.nasa.gov/balloons.html</t>
  </si>
  <si>
    <t>Infantry forces</t>
  </si>
  <si>
    <t>Total for Infantry forces</t>
  </si>
  <si>
    <t>Infantry drone systems</t>
  </si>
  <si>
    <t>Drones for ISR/observation supporting infantry (A system can mean up to 10 disposable fpv drones)</t>
  </si>
  <si>
    <t>Ukraine amps up drone production to get an edge in war against Russia : NPR</t>
  </si>
  <si>
    <t>MANPADS systems</t>
  </si>
  <si>
    <t>MANPADS AA systems for infantry</t>
  </si>
  <si>
    <t>65B127CBF02A4667D8A8A229D6A5E87BIGLA.pdf (cia.gov)</t>
  </si>
  <si>
    <t>AT defense systems</t>
  </si>
  <si>
    <t>Traditional AT systems for infantry</t>
  </si>
  <si>
    <t>NLAW In Ukraine – The Armourers Bench, https://sputnikglobe.com/20230609/how-does-russian-kornet-anti-tank-missile-work-1111033280.html</t>
  </si>
  <si>
    <t>Infantry rifles and equipment</t>
  </si>
  <si>
    <t>Basic rifles and infantry equipment</t>
  </si>
  <si>
    <t>M16 New and Used Price, Value, &amp; Trends 2024 (truegunvalue.com)</t>
  </si>
  <si>
    <t>High-quality infantry drones</t>
  </si>
  <si>
    <t>Loitering munitions for tactical strike/recon</t>
  </si>
  <si>
    <t>US considers Israeli request for hundreds of Switchblade 600 attack drones | DefenseScoop, https://breakingdefense.com/2024/10/anduril-debuts-new-bolt-quadcopter-for-sensing-strike-missions/</t>
  </si>
  <si>
    <t>Crew served weapons</t>
  </si>
  <si>
    <t>Machine guns and infantry mortars</t>
  </si>
  <si>
    <t>A guide to the US military guns most often lost or stolen | The Seattle Times, https://en.wikipedia.org/wiki/M224_mortar</t>
  </si>
  <si>
    <t>Mobile forces</t>
  </si>
  <si>
    <t>Total for Mobile forces</t>
  </si>
  <si>
    <t>Humvee type vehicles</t>
  </si>
  <si>
    <t>Light tactical vehicles for mobility</t>
  </si>
  <si>
    <t>Humvee - Wikipedia</t>
  </si>
  <si>
    <t>Uparmored tactical vehicles</t>
  </si>
  <si>
    <t>Upgraded light tactical vehicles</t>
  </si>
  <si>
    <t>Oshkosh Defense’s Hybrid JLTV May Offer the Army Some Advantages — For A Price (forbes.com)</t>
  </si>
  <si>
    <t>APC/IFV vehicles</t>
  </si>
  <si>
    <t>Armored vehicles for personnel transport and support</t>
  </si>
  <si>
    <t>https://www.defensenews.com/news/your-army/2022/04/25/first-unit-gets-modernized-bradley-fighting-vehicle/, https://www.army-technology.com/projects/stryker-armoured-combat-vehicle/?cf-view</t>
  </si>
  <si>
    <t>Artillery forces - Rocket artillery</t>
  </si>
  <si>
    <t>Total for Artillery forces - Rocket artillery</t>
  </si>
  <si>
    <t>Rocket artillery units</t>
  </si>
  <si>
    <t>Rocket artillery for long-range strikes</t>
  </si>
  <si>
    <t>https://web.archive.org/web/20150423045905/http://www.bga-aeroweb.com/Defense/HIMARS.html</t>
  </si>
  <si>
    <t>Guided ammo</t>
  </si>
  <si>
    <t>Guided rockets for precision artillery</t>
  </si>
  <si>
    <t>web.archive.org/web/20150423045905/http://www.bga-aeroweb.com/Defense/HIMARS.html</t>
  </si>
  <si>
    <t>Artillery forces - Gun artillery</t>
  </si>
  <si>
    <t>Total for Artillery forces - Gun artillery</t>
  </si>
  <si>
    <t>Gun artillery</t>
  </si>
  <si>
    <t>Standard artillery guns</t>
  </si>
  <si>
    <t>Wayback Machine (archive.org)</t>
  </si>
  <si>
    <t>Gun artillery-Mortars</t>
  </si>
  <si>
    <t>Standard mortars, more mobile than artillery guns</t>
  </si>
  <si>
    <t>https://nations-militaryequipmentlist.weebly.com/mortar-systems.html</t>
  </si>
  <si>
    <t>Shells</t>
  </si>
  <si>
    <t>Basic artillery shells</t>
  </si>
  <si>
    <t>Cost of Key US Weapons Like Artillery Shells for Ukraine Is Soaring - Business Insider</t>
  </si>
  <si>
    <t>Smart/accurate shells</t>
  </si>
  <si>
    <t>Precision-guided artillery shells</t>
  </si>
  <si>
    <t>Cost of Key US Weapons Like Artillery Shells for Ukraine Is Soaring - Business Insider, https://www.dsca.mil/press-media/major-arms-sales/netherlands-m1156-precision-guided-kits</t>
  </si>
  <si>
    <t>Armor forces</t>
  </si>
  <si>
    <t>Total for Armor forces</t>
  </si>
  <si>
    <t>Export model tanks</t>
  </si>
  <si>
    <t>Basic tanks for reserve or high-risk roles</t>
  </si>
  <si>
    <t>Ethiopia signs deal to purchase 200 tanks from Ukraine: official | Reuters</t>
  </si>
  <si>
    <t>Decent tanks</t>
  </si>
  <si>
    <t>Advanced tanks for breakthrough defense and operational offensives</t>
  </si>
  <si>
    <t>"Denial of Defense Procurement MBT T-90 is not connected with the qualitative characteristics of this sample of military equipment – Ministry of Industry of the Russian Federation". Arms-Tass. 17 March 2011.</t>
  </si>
  <si>
    <t>Bridge layer/specialist vehicles</t>
  </si>
  <si>
    <t>Engineer support for armored mobility</t>
  </si>
  <si>
    <t>https://nations-militaryequipmentlist.weebly.com/engineering-vehicles.html</t>
  </si>
  <si>
    <t>Trench/common engineer vehicles</t>
  </si>
  <si>
    <t>Trench building and engineering support</t>
  </si>
  <si>
    <t>Engineering Vehicles - Nations: Dawn of an Era</t>
  </si>
  <si>
    <t>Total for Logistics</t>
  </si>
  <si>
    <t>Heavy and medium tactical vehicles</t>
  </si>
  <si>
    <t>Heavy tactical logistics vehicles</t>
  </si>
  <si>
    <t>https://www.army-guide.com/eng/product2779.html</t>
  </si>
  <si>
    <t>Semis, trailers, and tankers</t>
  </si>
  <si>
    <t>Tanker and trailer trucks for supply chains</t>
  </si>
  <si>
    <t>Oshkosh M1070 - Wikipedia</t>
  </si>
  <si>
    <t>Radar and air defense and Defensive missile force</t>
  </si>
  <si>
    <t>Total for Radar and air defense and Defensive missile force</t>
  </si>
  <si>
    <t>Cheap, grid-style radar</t>
  </si>
  <si>
    <t>Distributed radar for grid air defense system</t>
  </si>
  <si>
    <t>Why countering small UAS and swarms demands highly capable radars - Breaking Defense, https://www.srcinc.com/news-and-events/press/2020/20201203-src-technology-chosen-for-dod-fixed-site-counter-uas-solution.html, https://www.westmarine.com/simrad-halo-3004-radar-with-4--array-ri-50-and-20m-cable-20700720.html</t>
  </si>
  <si>
    <t>Power, engineering, comms equipment</t>
  </si>
  <si>
    <t>Support equipment for radar and air defense</t>
  </si>
  <si>
    <t>https://www.solar.com/learn/solar-panel-cost/, https://www.indiamart.com/proddetail/trailer-mounted-military-tactical-quiet-diesel-15-kva-generator-2849748582155.html</t>
  </si>
  <si>
    <t>Traditional air defense batteries</t>
  </si>
  <si>
    <t>PAAC-4 type traditional air defense</t>
  </si>
  <si>
    <t>https://www.brownpundits.com/2023/11/20/israels-missile-defense/#:~:text=Israel%20has%20two%20operational%20David,the%20Assad%20regime%20against%20rebels.</t>
  </si>
  <si>
    <t>Missile defense batteries</t>
  </si>
  <si>
    <t>Israeli-type missile defense</t>
  </si>
  <si>
    <t>iran israel conflict: Thaad Missile System: What's this advanced anti-missile system and why is the US sending it to Israel? - The Economic Times</t>
  </si>
  <si>
    <t>Tactical/point air defense battalions</t>
  </si>
  <si>
    <t>Short-range air defense for tactical units</t>
  </si>
  <si>
    <t>IF12397.pdf</t>
  </si>
  <si>
    <t>Strategic radar/air defense sites</t>
  </si>
  <si>
    <t>Strategic air defense and radar installations</t>
  </si>
  <si>
    <t>Egypt – Air Defense Radar Systems | Defense Security Cooperation Agency</t>
  </si>
  <si>
    <t>Total:</t>
  </si>
  <si>
    <t>Disclaimer</t>
  </si>
  <si>
    <t>The cost data provided in this spreadsheet is derived from publicly available primary and secondary sources, including Wikipedia, defense industry publications, and news reports. These figures are intended for speculative modeling purposes and may not reflect exact procurement costs. Variations due to production year, scale, or specific configurations should be considered, as well as that this worksheet is speculative cost data based on the combinations of existing and emerging technologies and available production capacities. The figures tend to represent domestic production and assume a home-grown production industry which can exhibit economies of scale. Where the figures differ significantly from the source material, it is under the author's assumption that there is no technical reason that the cost constraint cannot be met under a well-developed and cost-efficient procurement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</si>
</sst>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
      <name val="Arial"/>
      <charset val="1"/>
    </font>
    <font>
      <sz val="11"/>
      <color rgb="FF202122"/>
      <name val="Arial"/>
      <charset val="1"/>
    </font>
    <font>
      <i/>
      <sz val="11"/>
      <color rgb="FF202122"/>
      <name val="Arial"/>
      <charset val="1"/>
    </font>
    <font>
      <sz val="11"/>
      <color theme="1"/>
      <name val="Arial"/>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16" fillId="0" borderId="0" xfId="0" applyFont="1"/>
    <xf numFmtId="164" fontId="0" fillId="0" borderId="0" xfId="0" applyNumberFormat="1"/>
    <xf numFmtId="164" fontId="16" fillId="0" borderId="0" xfId="0" applyNumberFormat="1" applyFont="1"/>
    <xf numFmtId="3" fontId="0" fillId="0" borderId="0" xfId="0" applyNumberFormat="1"/>
    <xf numFmtId="3" fontId="16" fillId="0" borderId="0" xfId="0" applyNumberFormat="1" applyFont="1"/>
    <xf numFmtId="0" fontId="18" fillId="0" borderId="0" xfId="42"/>
    <xf numFmtId="0" fontId="19" fillId="0" borderId="0" xfId="0"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hickoryaviationmuseum.org/aircraft/bell-ah-1w-supercobra/" TargetMode="External"/><Relationship Id="rId18" Type="http://schemas.openxmlformats.org/officeDocument/2006/relationships/hyperlink" Target="http://arms-tass.su/?page=article&amp;aid=93690&amp;cid=25" TargetMode="External"/><Relationship Id="rId26" Type="http://schemas.openxmlformats.org/officeDocument/2006/relationships/hyperlink" Target="https://www.cia.gov/library/abbottabad-compound/65/65B127CBF02A4667D8A8A229D6A5E87BIGLA.pdf" TargetMode="External"/><Relationship Id="rId39" Type="http://schemas.openxmlformats.org/officeDocument/2006/relationships/hyperlink" Target="https://www.anduril.com/article/anduril-unveils-barracuda/,%20https:/www.northropgrumman.com/what-we-do/air/fire-scout" TargetMode="External"/><Relationship Id="rId21" Type="http://schemas.openxmlformats.org/officeDocument/2006/relationships/hyperlink" Target="https://sgp.fas.org/crs/weapons/IF12397.pdf" TargetMode="External"/><Relationship Id="rId34" Type="http://schemas.openxmlformats.org/officeDocument/2006/relationships/hyperlink" Target="https://www.businessinsider.com/cost-key-us-weapons-artillery-shells-for-ukraine-is-soaring-2024-3" TargetMode="External"/><Relationship Id="rId42" Type="http://schemas.openxmlformats.org/officeDocument/2006/relationships/hyperlink" Target="https://nations-militaryequipmentlist.weebly.com/engineering-vehicles.html" TargetMode="External"/><Relationship Id="rId7" Type="http://schemas.openxmlformats.org/officeDocument/2006/relationships/hyperlink" Target="https://www.sonexaircraft.com/subsonex/,%20https:/www.defensenews.com/unmanned/2023/06/14/kuwait-to-buy-turkish-made-tb2-drones-in-367-million-deal/" TargetMode="External"/><Relationship Id="rId2" Type="http://schemas.openxmlformats.org/officeDocument/2006/relationships/hyperlink" Target="https://www.eurasiantimes.com/deadlier-than-shahed-136-ukraine-says-iran-planning-to-sell-2000/" TargetMode="External"/><Relationship Id="rId16" Type="http://schemas.openxmlformats.org/officeDocument/2006/relationships/hyperlink" Target="https://ig.space/commslink/uh-60-black-hawk-the-armys-workhorse-utility-helicopter" TargetMode="External"/><Relationship Id="rId29" Type="http://schemas.openxmlformats.org/officeDocument/2006/relationships/hyperlink" Target="https://defensescoop.com/2023/11/07/us-considers-israeli-request-for-hundreds-of-switchblade-600-attack-drones/" TargetMode="External"/><Relationship Id="rId1" Type="http://schemas.openxmlformats.org/officeDocument/2006/relationships/hyperlink" Target="https://www.eurasiantimes.com/deadlier-than-shahed-136-ukraine-says-iran-planning-to-sell-2000/" TargetMode="External"/><Relationship Id="rId6" Type="http://schemas.openxmlformats.org/officeDocument/2006/relationships/hyperlink" Target="https://www.defensenews.com/unmanned/2023/10/10/shield-ai-unveils-v-bat-teams-drone-swarm-tech-with-eye-to-replicator/" TargetMode="External"/><Relationship Id="rId11" Type="http://schemas.openxmlformats.org/officeDocument/2006/relationships/hyperlink" Target="https://www.twz.com/32277/here-is-what-each-of-the-pentagons-air-launched-missiles-and-bombs-actually-cost" TargetMode="External"/><Relationship Id="rId24" Type="http://schemas.openxmlformats.org/officeDocument/2006/relationships/hyperlink" Target="https://www.thecgo.org/benchmark/bring-back-hydrogen-lifting-gas/" TargetMode="External"/><Relationship Id="rId32" Type="http://schemas.openxmlformats.org/officeDocument/2006/relationships/hyperlink" Target="https://www.forbes.com/sites/erictegler/2022/02/01/oshkosh-defense-hybrid-jltv-may-offer-the-army-some-advantagesfor-a-price/" TargetMode="External"/><Relationship Id="rId37" Type="http://schemas.openxmlformats.org/officeDocument/2006/relationships/hyperlink" Target="https://web.archive.org/web/20150423045905/http:/www.bga-aeroweb.com/Defense/HIMARS.html" TargetMode="External"/><Relationship Id="rId40" Type="http://schemas.openxmlformats.org/officeDocument/2006/relationships/hyperlink" Target="https://nations-militaryequipmentlist.weebly.com/mortar-systems.html" TargetMode="External"/><Relationship Id="rId45" Type="http://schemas.openxmlformats.org/officeDocument/2006/relationships/hyperlink" Target="https://www.solar.com/learn/solar-panel-cost/,%20https:/www.indiamart.com/proddetail/trailer-mounted-military-tactical-quiet-diesel-15-kva-generator-2849748582155.html" TargetMode="External"/><Relationship Id="rId5" Type="http://schemas.openxmlformats.org/officeDocument/2006/relationships/hyperlink" Target="https://nationalinterest.org/blog/buzz/navy-freaked-china-wants-more-df-26-aircraft-killer-missiles-213409" TargetMode="External"/><Relationship Id="rId15" Type="http://schemas.openxmlformats.org/officeDocument/2006/relationships/hyperlink" Target="https://www.defensenews.com/unmanned/2023/06/14/kuwait-to-buy-turkish-made-tb2-drones-in-367-million-deal/,%20https:/www.aljazeera.com/news/2023/1/24/how-china-became-the-worlds-leading-exporter-of-combat-drones" TargetMode="External"/><Relationship Id="rId23" Type="http://schemas.openxmlformats.org/officeDocument/2006/relationships/hyperlink" Target="https://www.thecgo.org/benchmark/bring-back-hydrogen-lifting-gas/" TargetMode="External"/><Relationship Id="rId28" Type="http://schemas.openxmlformats.org/officeDocument/2006/relationships/hyperlink" Target="https://truegunvalue.com/rifle/colt/m16/price-historical-value-680" TargetMode="External"/><Relationship Id="rId36" Type="http://schemas.openxmlformats.org/officeDocument/2006/relationships/hyperlink" Target="https://web.archive.org/web/20220621145233/https:/www.asminternational.org/documents/10192/1876723/amp16607p45.pdf/7d048322-d0c0-42d8-9bdf-59d0d1053dc5" TargetMode="External"/><Relationship Id="rId10" Type="http://schemas.openxmlformats.org/officeDocument/2006/relationships/hyperlink" Target="https://ig.space/commslink/your-ultimate-guide-to-the-f-16-program-and-why-its" TargetMode="External"/><Relationship Id="rId19" Type="http://schemas.openxmlformats.org/officeDocument/2006/relationships/hyperlink" Target="https://www.brownpundits.com/2023/11/20/israels-missile-defense/" TargetMode="External"/><Relationship Id="rId31" Type="http://schemas.openxmlformats.org/officeDocument/2006/relationships/hyperlink" Target="https://en.wikipedia.org/wiki/Humvee" TargetMode="External"/><Relationship Id="rId44" Type="http://schemas.openxmlformats.org/officeDocument/2006/relationships/hyperlink" Target="https://en.wikipedia.org/wiki/Oshkosh_M1070" TargetMode="External"/><Relationship Id="rId4" Type="http://schemas.openxmlformats.org/officeDocument/2006/relationships/hyperlink" Target="https://www.airandspaceforces.com/usaf-to-start-buying-extreme-range-jassms-in-2021/" TargetMode="External"/><Relationship Id="rId9" Type="http://schemas.openxmlformats.org/officeDocument/2006/relationships/hyperlink" Target="https://www.military.com/equipment/military-aircraft/everything-you-need-know-about-10-warthog-thunderbolt-ii.html" TargetMode="External"/><Relationship Id="rId14" Type="http://schemas.openxmlformats.org/officeDocument/2006/relationships/hyperlink" Target="https://ig.space/commslink/uh-60-black-hawk-the-armys-workhorse-utility-helicopter" TargetMode="External"/><Relationship Id="rId22" Type="http://schemas.openxmlformats.org/officeDocument/2006/relationships/hyperlink" Target="https://www.dsca.mil/press-media/major-arms-sales/egypt-air-defense-radar-systems" TargetMode="External"/><Relationship Id="rId27" Type="http://schemas.openxmlformats.org/officeDocument/2006/relationships/hyperlink" Target="https://armourersbench.com/2022/01/19/nlaw-in-ukraine/" TargetMode="External"/><Relationship Id="rId30" Type="http://schemas.openxmlformats.org/officeDocument/2006/relationships/hyperlink" Target="https://www.seattletimes.com/nation-world/nation/a-guide-to-the-us-military-guns-most-often-lost-or-stolen/" TargetMode="External"/><Relationship Id="rId35" Type="http://schemas.openxmlformats.org/officeDocument/2006/relationships/hyperlink" Target="https://www.businessinsider.com/cost-key-us-weapons-artillery-shells-for-ukraine-is-soaring-2024-3" TargetMode="External"/><Relationship Id="rId43" Type="http://schemas.openxmlformats.org/officeDocument/2006/relationships/hyperlink" Target="https://www.army-guide.com/eng/product2779.html" TargetMode="External"/><Relationship Id="rId8" Type="http://schemas.openxmlformats.org/officeDocument/2006/relationships/hyperlink" Target="https://www.sonexaircraft.com/onex/" TargetMode="External"/><Relationship Id="rId3" Type="http://schemas.openxmlformats.org/officeDocument/2006/relationships/hyperlink" Target="http://comptroller.defense.gov/Portals/45/documents/defbudget/FY2017/FY2017_Weapons.pdf" TargetMode="External"/><Relationship Id="rId12" Type="http://schemas.openxmlformats.org/officeDocument/2006/relationships/hyperlink" Target="https://www.defenceturkey.com/en/content/mam-l-boosts-effectiveness-of-uavs-2846,%20https:/mil.in.ua/en/news/ukraine-to-receive-turkish-ammunition-for-bayraktar-tb2-from-lithuania/" TargetMode="External"/><Relationship Id="rId17" Type="http://schemas.openxmlformats.org/officeDocument/2006/relationships/hyperlink" Target="https://www.reuters.com/article/ozatp-ethiopia-tanks-ukraine-20110610-idAFJOE7590IR20110610/" TargetMode="External"/><Relationship Id="rId25" Type="http://schemas.openxmlformats.org/officeDocument/2006/relationships/hyperlink" Target="https://www.npr.org/2024/10/13/nx-s1-5147284/ukraine-drones-russia-war" TargetMode="External"/><Relationship Id="rId33" Type="http://schemas.openxmlformats.org/officeDocument/2006/relationships/hyperlink" Target="https://www.defensenews.com/news/your-army/2022/04/25/first-unit-gets-modernized-bradley-fighting-vehicle/,%20https:/www.army-technology.com/projects/stryker-armoured-combat-vehicle/?cf-view" TargetMode="External"/><Relationship Id="rId38" Type="http://schemas.openxmlformats.org/officeDocument/2006/relationships/hyperlink" Target="https://web.archive.org/web/20150423045905/http:/www.bga-aeroweb.com/Defense/HIMARS.html" TargetMode="External"/><Relationship Id="rId46" Type="http://schemas.openxmlformats.org/officeDocument/2006/relationships/hyperlink" Target="https://breakingdefense.com/2022/10/why-countering-small-uas-and-swarms-demands-highly-capable-radars/" TargetMode="External"/><Relationship Id="rId20" Type="http://schemas.openxmlformats.org/officeDocument/2006/relationships/hyperlink" Target="https://economictimes.indiatimes.com/news/defence/thaad-missile-system-whats-this-advanced-anti-missile-system-and-why-is-the-us-sending-it-to-israel/articleshow/114275564.cms?from=mdr" TargetMode="External"/><Relationship Id="rId41" Type="http://schemas.openxmlformats.org/officeDocument/2006/relationships/hyperlink" Target="https://nations-militaryequipmentlist.weebly.com/engineering-vehicl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52FB-7A1C-4919-BFB4-AC0F7AC92190}">
  <dimension ref="A1:G63"/>
  <sheetViews>
    <sheetView tabSelected="1" topLeftCell="A11" workbookViewId="0">
      <selection activeCell="B14" sqref="B14"/>
    </sheetView>
  </sheetViews>
  <sheetFormatPr defaultRowHeight="15"/>
  <cols>
    <col min="1" max="1" width="45.5703125" bestFit="1" customWidth="1"/>
    <col min="2" max="2" width="36.28515625" bestFit="1" customWidth="1"/>
    <col min="3" max="3" width="11.42578125" style="4" bestFit="1" customWidth="1"/>
    <col min="4" max="4" width="16" style="2" bestFit="1" customWidth="1"/>
    <col min="5" max="5" width="19" style="2" customWidth="1"/>
    <col min="6" max="6" width="60.42578125" bestFit="1" customWidth="1"/>
    <col min="7" max="7" width="130.28515625" customWidth="1"/>
  </cols>
  <sheetData>
    <row r="1" spans="1:7" s="1" customFormat="1">
      <c r="A1" s="1" t="s">
        <v>0</v>
      </c>
      <c r="B1" s="1" t="s">
        <v>1</v>
      </c>
      <c r="C1" s="5" t="s">
        <v>2</v>
      </c>
      <c r="D1" s="3" t="s">
        <v>3</v>
      </c>
      <c r="E1" s="3" t="s">
        <v>4</v>
      </c>
      <c r="F1" s="1" t="s">
        <v>5</v>
      </c>
      <c r="G1" s="1" t="s">
        <v>6</v>
      </c>
    </row>
    <row r="2" spans="1:7" s="1" customFormat="1">
      <c r="A2" s="1" t="s">
        <v>7</v>
      </c>
      <c r="B2" s="1" t="s">
        <v>8</v>
      </c>
      <c r="C2" s="5"/>
      <c r="D2" s="3"/>
      <c r="E2" s="3">
        <f>SUM(E3:E7)</f>
        <v>9100</v>
      </c>
      <c r="F2" s="1" t="s">
        <v>9</v>
      </c>
    </row>
    <row r="3" spans="1:7">
      <c r="A3" t="s">
        <v>7</v>
      </c>
      <c r="B3" t="s">
        <v>10</v>
      </c>
      <c r="C3" s="4">
        <v>10000</v>
      </c>
      <c r="D3" s="2">
        <v>100000</v>
      </c>
      <c r="E3" s="2">
        <f>(C3*D3)/1000000</f>
        <v>1000</v>
      </c>
      <c r="F3" t="s">
        <v>11</v>
      </c>
      <c r="G3" s="6" t="s">
        <v>12</v>
      </c>
    </row>
    <row r="4" spans="1:7">
      <c r="A4" t="s">
        <v>7</v>
      </c>
      <c r="B4" t="s">
        <v>13</v>
      </c>
      <c r="C4" s="4">
        <v>2000</v>
      </c>
      <c r="D4" s="2">
        <v>50000</v>
      </c>
      <c r="E4" s="2">
        <f t="shared" ref="E4:E7" si="0">(C4*D4)/1000000</f>
        <v>100</v>
      </c>
      <c r="F4" t="s">
        <v>14</v>
      </c>
      <c r="G4" s="6" t="s">
        <v>12</v>
      </c>
    </row>
    <row r="5" spans="1:7">
      <c r="A5" t="s">
        <v>7</v>
      </c>
      <c r="B5" t="s">
        <v>15</v>
      </c>
      <c r="C5" s="4">
        <v>1000</v>
      </c>
      <c r="D5" s="2">
        <v>1000000</v>
      </c>
      <c r="E5" s="2">
        <f t="shared" si="0"/>
        <v>1000</v>
      </c>
      <c r="F5" t="s">
        <v>16</v>
      </c>
      <c r="G5" s="6" t="s">
        <v>17</v>
      </c>
    </row>
    <row r="6" spans="1:7">
      <c r="A6" t="s">
        <v>7</v>
      </c>
      <c r="B6" t="s">
        <v>18</v>
      </c>
      <c r="C6" s="4">
        <v>1000</v>
      </c>
      <c r="D6" s="2">
        <v>2000000</v>
      </c>
      <c r="E6" s="2">
        <f t="shared" ref="E6" si="1">(C6*D6)/1000000</f>
        <v>2000</v>
      </c>
      <c r="F6" t="s">
        <v>16</v>
      </c>
      <c r="G6" s="6" t="s">
        <v>19</v>
      </c>
    </row>
    <row r="7" spans="1:7">
      <c r="A7" t="s">
        <v>7</v>
      </c>
      <c r="B7" t="s">
        <v>20</v>
      </c>
      <c r="C7" s="4">
        <v>1000</v>
      </c>
      <c r="D7" s="2">
        <v>5000000</v>
      </c>
      <c r="E7" s="2">
        <f t="shared" si="0"/>
        <v>5000</v>
      </c>
      <c r="F7" t="s">
        <v>21</v>
      </c>
      <c r="G7" s="6" t="s">
        <v>22</v>
      </c>
    </row>
    <row r="8" spans="1:7" s="1" customFormat="1">
      <c r="A8" s="1" t="s">
        <v>23</v>
      </c>
      <c r="B8" s="1" t="s">
        <v>8</v>
      </c>
      <c r="C8" s="5"/>
      <c r="D8" s="3"/>
      <c r="E8" s="3">
        <f>SUM(E9:E21)</f>
        <v>58300</v>
      </c>
      <c r="F8" s="1" t="s">
        <v>24</v>
      </c>
    </row>
    <row r="9" spans="1:7">
      <c r="A9" t="s">
        <v>23</v>
      </c>
      <c r="B9" t="s">
        <v>25</v>
      </c>
      <c r="C9" s="4">
        <v>5000</v>
      </c>
      <c r="D9" s="2">
        <v>400000</v>
      </c>
      <c r="E9" s="2">
        <f>(C9*D9)/1000000</f>
        <v>2000</v>
      </c>
      <c r="F9" t="s">
        <v>26</v>
      </c>
      <c r="G9" s="6" t="s">
        <v>27</v>
      </c>
    </row>
    <row r="10" spans="1:7">
      <c r="A10" t="s">
        <v>23</v>
      </c>
      <c r="B10" t="s">
        <v>28</v>
      </c>
      <c r="C10" s="4">
        <v>1000</v>
      </c>
      <c r="D10" s="2">
        <v>500000</v>
      </c>
      <c r="E10" s="2">
        <f t="shared" ref="E10:E35" si="2">(C10*D10)/1000000</f>
        <v>500</v>
      </c>
      <c r="F10" t="s">
        <v>29</v>
      </c>
      <c r="G10" s="6" t="s">
        <v>30</v>
      </c>
    </row>
    <row r="11" spans="1:7">
      <c r="A11" t="s">
        <v>23</v>
      </c>
      <c r="B11" t="s">
        <v>31</v>
      </c>
      <c r="C11" s="4">
        <v>5000</v>
      </c>
      <c r="D11" s="2">
        <v>100000</v>
      </c>
      <c r="E11" s="2">
        <f t="shared" si="2"/>
        <v>500</v>
      </c>
      <c r="F11" t="s">
        <v>32</v>
      </c>
      <c r="G11" s="6" t="s">
        <v>33</v>
      </c>
    </row>
    <row r="12" spans="1:7">
      <c r="A12" t="s">
        <v>23</v>
      </c>
      <c r="B12" t="s">
        <v>34</v>
      </c>
      <c r="C12" s="4">
        <v>1000</v>
      </c>
      <c r="D12" s="2">
        <v>300000</v>
      </c>
      <c r="E12" s="2">
        <f t="shared" si="2"/>
        <v>300</v>
      </c>
      <c r="F12" t="s">
        <v>35</v>
      </c>
      <c r="G12" s="6" t="s">
        <v>36</v>
      </c>
    </row>
    <row r="13" spans="1:7">
      <c r="A13" t="s">
        <v>23</v>
      </c>
      <c r="B13" t="s">
        <v>37</v>
      </c>
      <c r="C13" s="4">
        <v>1000</v>
      </c>
      <c r="D13" s="2">
        <v>10000000</v>
      </c>
      <c r="E13" s="2">
        <f t="shared" si="2"/>
        <v>10000</v>
      </c>
      <c r="F13" t="s">
        <v>38</v>
      </c>
      <c r="G13" s="6" t="s">
        <v>39</v>
      </c>
    </row>
    <row r="14" spans="1:7">
      <c r="A14" t="s">
        <v>23</v>
      </c>
      <c r="B14" t="s">
        <v>40</v>
      </c>
      <c r="C14" s="4">
        <v>1000</v>
      </c>
      <c r="D14" s="2">
        <v>30000000</v>
      </c>
      <c r="E14" s="2">
        <f t="shared" si="2"/>
        <v>30000</v>
      </c>
      <c r="F14" t="s">
        <v>41</v>
      </c>
      <c r="G14" s="6" t="s">
        <v>42</v>
      </c>
    </row>
    <row r="15" spans="1:7">
      <c r="A15" t="s">
        <v>23</v>
      </c>
      <c r="B15" t="s">
        <v>43</v>
      </c>
      <c r="C15" s="4">
        <v>100000</v>
      </c>
      <c r="D15" s="2">
        <v>50000</v>
      </c>
      <c r="E15" s="2">
        <f t="shared" si="2"/>
        <v>5000</v>
      </c>
      <c r="F15" t="s">
        <v>44</v>
      </c>
      <c r="G15" s="6" t="s">
        <v>45</v>
      </c>
    </row>
    <row r="16" spans="1:7">
      <c r="A16" t="s">
        <v>23</v>
      </c>
      <c r="B16" t="s">
        <v>46</v>
      </c>
      <c r="C16" s="4">
        <v>100000</v>
      </c>
      <c r="D16" s="2">
        <v>30000</v>
      </c>
      <c r="E16" s="2">
        <f t="shared" si="2"/>
        <v>3000</v>
      </c>
      <c r="F16" t="s">
        <v>47</v>
      </c>
      <c r="G16" s="6" t="s">
        <v>48</v>
      </c>
    </row>
    <row r="17" spans="1:7">
      <c r="A17" t="s">
        <v>23</v>
      </c>
      <c r="B17" t="s">
        <v>49</v>
      </c>
      <c r="C17" s="4">
        <v>100</v>
      </c>
      <c r="D17" s="2">
        <v>10000000</v>
      </c>
      <c r="E17" s="2">
        <f t="shared" si="2"/>
        <v>1000</v>
      </c>
      <c r="F17" t="s">
        <v>50</v>
      </c>
      <c r="G17" s="6" t="s">
        <v>51</v>
      </c>
    </row>
    <row r="18" spans="1:7">
      <c r="A18" t="s">
        <v>23</v>
      </c>
      <c r="B18" t="s">
        <v>52</v>
      </c>
      <c r="C18" s="4">
        <v>100</v>
      </c>
      <c r="D18" s="2">
        <v>10000000</v>
      </c>
      <c r="E18" s="2">
        <f t="shared" si="2"/>
        <v>1000</v>
      </c>
      <c r="F18" t="s">
        <v>53</v>
      </c>
      <c r="G18" s="6" t="s">
        <v>54</v>
      </c>
    </row>
    <row r="19" spans="1:7">
      <c r="A19" t="s">
        <v>23</v>
      </c>
      <c r="B19" t="s">
        <v>55</v>
      </c>
      <c r="C19" s="4">
        <v>1000</v>
      </c>
      <c r="D19" s="2">
        <v>3000000</v>
      </c>
      <c r="E19" s="2">
        <f t="shared" si="2"/>
        <v>3000</v>
      </c>
      <c r="F19" t="s">
        <v>56</v>
      </c>
      <c r="G19" s="6" t="s">
        <v>57</v>
      </c>
    </row>
    <row r="20" spans="1:7">
      <c r="A20" t="s">
        <v>23</v>
      </c>
      <c r="B20" t="s">
        <v>58</v>
      </c>
      <c r="C20" s="4">
        <v>100</v>
      </c>
      <c r="D20" s="2">
        <v>10000000</v>
      </c>
      <c r="E20" s="2">
        <f t="shared" si="2"/>
        <v>1000</v>
      </c>
      <c r="F20" t="s">
        <v>59</v>
      </c>
      <c r="G20" s="6" t="s">
        <v>60</v>
      </c>
    </row>
    <row r="21" spans="1:7">
      <c r="A21" t="s">
        <v>23</v>
      </c>
      <c r="B21" t="s">
        <v>61</v>
      </c>
      <c r="C21" s="4">
        <v>100</v>
      </c>
      <c r="D21" s="2">
        <v>10000000</v>
      </c>
      <c r="E21" s="2">
        <f t="shared" si="2"/>
        <v>1000</v>
      </c>
      <c r="F21" t="s">
        <v>62</v>
      </c>
      <c r="G21" s="7" t="s">
        <v>63</v>
      </c>
    </row>
    <row r="22" spans="1:7" s="1" customFormat="1">
      <c r="A22" s="1" t="s">
        <v>64</v>
      </c>
      <c r="B22" s="1" t="s">
        <v>8</v>
      </c>
      <c r="C22" s="5"/>
      <c r="D22" s="3"/>
      <c r="E22" s="3">
        <f>SUM(E23:E24)</f>
        <v>2000</v>
      </c>
      <c r="F22" s="1" t="s">
        <v>65</v>
      </c>
    </row>
    <row r="23" spans="1:7">
      <c r="A23" t="s">
        <v>64</v>
      </c>
      <c r="B23" t="s">
        <v>66</v>
      </c>
      <c r="C23" s="4">
        <v>1000</v>
      </c>
      <c r="D23" s="2">
        <v>1000000</v>
      </c>
      <c r="E23" s="2">
        <f t="shared" si="2"/>
        <v>1000</v>
      </c>
      <c r="F23" t="s">
        <v>67</v>
      </c>
      <c r="G23" s="6" t="s">
        <v>68</v>
      </c>
    </row>
    <row r="24" spans="1:7">
      <c r="A24" t="s">
        <v>64</v>
      </c>
      <c r="B24" t="s">
        <v>69</v>
      </c>
      <c r="C24" s="4">
        <v>10000</v>
      </c>
      <c r="D24" s="2">
        <v>100000</v>
      </c>
      <c r="E24" s="2">
        <f t="shared" si="2"/>
        <v>1000</v>
      </c>
      <c r="F24" t="s">
        <v>70</v>
      </c>
      <c r="G24" s="6" t="s">
        <v>71</v>
      </c>
    </row>
    <row r="25" spans="1:7" s="1" customFormat="1">
      <c r="A25" s="1" t="s">
        <v>72</v>
      </c>
      <c r="B25" s="1" t="s">
        <v>8</v>
      </c>
      <c r="C25" s="5"/>
      <c r="D25" s="3"/>
      <c r="E25" s="3">
        <f>SUM(E26:E31)</f>
        <v>5400</v>
      </c>
      <c r="F25" s="1" t="s">
        <v>73</v>
      </c>
    </row>
    <row r="26" spans="1:7">
      <c r="A26" t="s">
        <v>72</v>
      </c>
      <c r="B26" t="s">
        <v>74</v>
      </c>
      <c r="C26" s="4">
        <v>100000</v>
      </c>
      <c r="D26" s="2">
        <v>10000</v>
      </c>
      <c r="E26" s="2">
        <f t="shared" si="2"/>
        <v>1000</v>
      </c>
      <c r="F26" t="s">
        <v>75</v>
      </c>
      <c r="G26" s="6" t="s">
        <v>76</v>
      </c>
    </row>
    <row r="27" spans="1:7">
      <c r="A27" t="s">
        <v>72</v>
      </c>
      <c r="B27" t="s">
        <v>77</v>
      </c>
      <c r="C27" s="4">
        <v>30000</v>
      </c>
      <c r="D27" s="2">
        <v>30000</v>
      </c>
      <c r="E27" s="2">
        <f t="shared" si="2"/>
        <v>900</v>
      </c>
      <c r="F27" t="s">
        <v>78</v>
      </c>
      <c r="G27" s="6" t="s">
        <v>79</v>
      </c>
    </row>
    <row r="28" spans="1:7">
      <c r="A28" t="s">
        <v>72</v>
      </c>
      <c r="B28" t="s">
        <v>80</v>
      </c>
      <c r="C28" s="4">
        <v>30000</v>
      </c>
      <c r="D28" s="2">
        <v>30000</v>
      </c>
      <c r="E28" s="2">
        <f t="shared" si="2"/>
        <v>900</v>
      </c>
      <c r="F28" t="s">
        <v>81</v>
      </c>
      <c r="G28" s="6" t="s">
        <v>82</v>
      </c>
    </row>
    <row r="29" spans="1:7">
      <c r="A29" t="s">
        <v>72</v>
      </c>
      <c r="B29" t="s">
        <v>83</v>
      </c>
      <c r="C29" s="4">
        <v>1000000</v>
      </c>
      <c r="D29" s="2">
        <v>1000</v>
      </c>
      <c r="E29" s="2">
        <f t="shared" si="2"/>
        <v>1000</v>
      </c>
      <c r="F29" t="s">
        <v>84</v>
      </c>
      <c r="G29" s="6" t="s">
        <v>85</v>
      </c>
    </row>
    <row r="30" spans="1:7">
      <c r="A30" t="s">
        <v>72</v>
      </c>
      <c r="B30" t="s">
        <v>86</v>
      </c>
      <c r="C30" s="4">
        <v>50000</v>
      </c>
      <c r="D30" s="2">
        <v>30000</v>
      </c>
      <c r="E30" s="2">
        <f t="shared" si="2"/>
        <v>1500</v>
      </c>
      <c r="F30" t="s">
        <v>87</v>
      </c>
      <c r="G30" s="6" t="s">
        <v>88</v>
      </c>
    </row>
    <row r="31" spans="1:7">
      <c r="A31" t="s">
        <v>72</v>
      </c>
      <c r="B31" t="s">
        <v>89</v>
      </c>
      <c r="C31" s="4">
        <v>10000</v>
      </c>
      <c r="D31" s="2">
        <v>10000</v>
      </c>
      <c r="E31" s="2">
        <f t="shared" si="2"/>
        <v>100</v>
      </c>
      <c r="F31" t="s">
        <v>90</v>
      </c>
      <c r="G31" s="6" t="s">
        <v>91</v>
      </c>
    </row>
    <row r="32" spans="1:7" s="1" customFormat="1">
      <c r="A32" s="1" t="s">
        <v>92</v>
      </c>
      <c r="B32" s="1" t="s">
        <v>8</v>
      </c>
      <c r="C32" s="5"/>
      <c r="D32" s="3"/>
      <c r="E32" s="3">
        <f>SUM(E33:E35)</f>
        <v>11400</v>
      </c>
      <c r="F32" s="1" t="s">
        <v>93</v>
      </c>
    </row>
    <row r="33" spans="1:7">
      <c r="A33" t="s">
        <v>92</v>
      </c>
      <c r="B33" t="s">
        <v>94</v>
      </c>
      <c r="C33" s="4">
        <v>10000</v>
      </c>
      <c r="D33" s="2">
        <v>100000</v>
      </c>
      <c r="E33" s="2">
        <f t="shared" si="2"/>
        <v>1000</v>
      </c>
      <c r="F33" t="s">
        <v>95</v>
      </c>
      <c r="G33" s="6" t="s">
        <v>96</v>
      </c>
    </row>
    <row r="34" spans="1:7">
      <c r="A34" t="s">
        <v>92</v>
      </c>
      <c r="B34" t="s">
        <v>97</v>
      </c>
      <c r="C34" s="4">
        <v>1000</v>
      </c>
      <c r="D34" s="2">
        <v>400000</v>
      </c>
      <c r="E34" s="2">
        <f t="shared" si="2"/>
        <v>400</v>
      </c>
      <c r="F34" t="s">
        <v>98</v>
      </c>
      <c r="G34" s="6" t="s">
        <v>99</v>
      </c>
    </row>
    <row r="35" spans="1:7">
      <c r="A35" t="s">
        <v>92</v>
      </c>
      <c r="B35" t="s">
        <v>100</v>
      </c>
      <c r="C35" s="4">
        <v>2000</v>
      </c>
      <c r="D35" s="2">
        <v>5000000</v>
      </c>
      <c r="E35" s="2">
        <f t="shared" si="2"/>
        <v>10000</v>
      </c>
      <c r="F35" t="s">
        <v>101</v>
      </c>
      <c r="G35" s="6" t="s">
        <v>102</v>
      </c>
    </row>
    <row r="36" spans="1:7" s="1" customFormat="1">
      <c r="A36" s="1" t="s">
        <v>103</v>
      </c>
      <c r="B36" s="1" t="s">
        <v>8</v>
      </c>
      <c r="C36" s="5"/>
      <c r="D36" s="3"/>
      <c r="E36" s="3">
        <f>SUM(E37:E38)</f>
        <v>9000</v>
      </c>
      <c r="F36" s="1" t="s">
        <v>104</v>
      </c>
    </row>
    <row r="37" spans="1:7">
      <c r="A37" t="s">
        <v>103</v>
      </c>
      <c r="B37" t="s">
        <v>105</v>
      </c>
      <c r="C37" s="4">
        <v>1000</v>
      </c>
      <c r="D37" s="2">
        <v>3000000</v>
      </c>
      <c r="E37" s="2">
        <f t="shared" ref="E37:E38" si="3">(C37*D37)/1000000</f>
        <v>3000</v>
      </c>
      <c r="F37" t="s">
        <v>106</v>
      </c>
      <c r="G37" s="6" t="s">
        <v>107</v>
      </c>
    </row>
    <row r="38" spans="1:7">
      <c r="A38" t="s">
        <v>103</v>
      </c>
      <c r="B38" t="s">
        <v>108</v>
      </c>
      <c r="C38" s="4">
        <v>200000</v>
      </c>
      <c r="D38" s="2">
        <v>30000</v>
      </c>
      <c r="E38" s="2">
        <f t="shared" si="3"/>
        <v>6000</v>
      </c>
      <c r="F38" t="s">
        <v>109</v>
      </c>
      <c r="G38" s="6" t="s">
        <v>110</v>
      </c>
    </row>
    <row r="39" spans="1:7" s="1" customFormat="1">
      <c r="A39" s="1" t="s">
        <v>111</v>
      </c>
      <c r="B39" s="1" t="s">
        <v>8</v>
      </c>
      <c r="C39" s="5"/>
      <c r="D39" s="3"/>
      <c r="E39" s="3">
        <f>SUM(E40:E43)</f>
        <v>23000</v>
      </c>
      <c r="F39" s="1" t="s">
        <v>112</v>
      </c>
    </row>
    <row r="40" spans="1:7">
      <c r="A40" t="s">
        <v>111</v>
      </c>
      <c r="B40" t="s">
        <v>113</v>
      </c>
      <c r="C40" s="4">
        <v>2000</v>
      </c>
      <c r="D40" s="2">
        <v>1000000</v>
      </c>
      <c r="E40" s="2">
        <f t="shared" ref="E40:E43" si="4">(C40*D40)/1000000</f>
        <v>2000</v>
      </c>
      <c r="F40" t="s">
        <v>114</v>
      </c>
      <c r="G40" s="6" t="s">
        <v>115</v>
      </c>
    </row>
    <row r="41" spans="1:7">
      <c r="A41" t="s">
        <v>111</v>
      </c>
      <c r="B41" t="s">
        <v>116</v>
      </c>
      <c r="C41" s="4">
        <v>1000</v>
      </c>
      <c r="D41" s="2">
        <v>1000000</v>
      </c>
      <c r="E41" s="2">
        <f t="shared" ref="E41" si="5">(C41*D41)/1000000</f>
        <v>1000</v>
      </c>
      <c r="F41" t="s">
        <v>117</v>
      </c>
      <c r="G41" s="6" t="s">
        <v>118</v>
      </c>
    </row>
    <row r="42" spans="1:7">
      <c r="A42" t="s">
        <v>111</v>
      </c>
      <c r="B42" t="s">
        <v>119</v>
      </c>
      <c r="C42" s="4">
        <v>1000000</v>
      </c>
      <c r="D42" s="2">
        <v>10000</v>
      </c>
      <c r="E42" s="2">
        <f t="shared" si="4"/>
        <v>10000</v>
      </c>
      <c r="F42" t="s">
        <v>120</v>
      </c>
      <c r="G42" s="6" t="s">
        <v>121</v>
      </c>
    </row>
    <row r="43" spans="1:7">
      <c r="A43" t="s">
        <v>111</v>
      </c>
      <c r="B43" t="s">
        <v>122</v>
      </c>
      <c r="C43" s="4">
        <v>200000</v>
      </c>
      <c r="D43" s="2">
        <v>50000</v>
      </c>
      <c r="E43" s="2">
        <f t="shared" si="4"/>
        <v>10000</v>
      </c>
      <c r="F43" t="s">
        <v>123</v>
      </c>
      <c r="G43" s="6" t="s">
        <v>124</v>
      </c>
    </row>
    <row r="44" spans="1:7" s="1" customFormat="1">
      <c r="A44" s="1" t="s">
        <v>125</v>
      </c>
      <c r="B44" s="1" t="s">
        <v>8</v>
      </c>
      <c r="C44" s="5"/>
      <c r="D44" s="3"/>
      <c r="E44" s="3">
        <f>SUM(E45:E48)</f>
        <v>11600</v>
      </c>
      <c r="F44" s="1" t="s">
        <v>126</v>
      </c>
    </row>
    <row r="45" spans="1:7">
      <c r="A45" t="s">
        <v>125</v>
      </c>
      <c r="B45" t="s">
        <v>127</v>
      </c>
      <c r="C45" s="4">
        <v>1000</v>
      </c>
      <c r="D45" s="2">
        <v>1000000</v>
      </c>
      <c r="E45" s="2">
        <f t="shared" ref="E45:E48" si="6">(C45*D45)/1000000</f>
        <v>1000</v>
      </c>
      <c r="F45" t="s">
        <v>128</v>
      </c>
      <c r="G45" s="6" t="s">
        <v>129</v>
      </c>
    </row>
    <row r="46" spans="1:7">
      <c r="A46" t="s">
        <v>125</v>
      </c>
      <c r="B46" t="s">
        <v>130</v>
      </c>
      <c r="C46" s="4">
        <v>2000</v>
      </c>
      <c r="D46" s="2">
        <v>5000000</v>
      </c>
      <c r="E46" s="2">
        <f t="shared" si="6"/>
        <v>10000</v>
      </c>
      <c r="F46" t="s">
        <v>131</v>
      </c>
      <c r="G46" s="6" t="s">
        <v>132</v>
      </c>
    </row>
    <row r="47" spans="1:7">
      <c r="A47" t="s">
        <v>125</v>
      </c>
      <c r="B47" t="s">
        <v>133</v>
      </c>
      <c r="C47" s="4">
        <v>100</v>
      </c>
      <c r="D47" s="2">
        <v>5000000</v>
      </c>
      <c r="E47" s="2">
        <f t="shared" si="6"/>
        <v>500</v>
      </c>
      <c r="F47" t="s">
        <v>134</v>
      </c>
      <c r="G47" s="6" t="s">
        <v>135</v>
      </c>
    </row>
    <row r="48" spans="1:7">
      <c r="A48" t="s">
        <v>125</v>
      </c>
      <c r="B48" t="s">
        <v>136</v>
      </c>
      <c r="C48" s="4">
        <v>100</v>
      </c>
      <c r="D48" s="2">
        <v>1000000</v>
      </c>
      <c r="E48" s="2">
        <f t="shared" si="6"/>
        <v>100</v>
      </c>
      <c r="F48" t="s">
        <v>137</v>
      </c>
      <c r="G48" s="6" t="s">
        <v>138</v>
      </c>
    </row>
    <row r="49" spans="1:7" s="1" customFormat="1">
      <c r="A49" s="1" t="s">
        <v>61</v>
      </c>
      <c r="B49" s="1" t="s">
        <v>8</v>
      </c>
      <c r="C49" s="5"/>
      <c r="D49" s="3"/>
      <c r="E49" s="3">
        <f>SUM(E50:E51)</f>
        <v>600</v>
      </c>
      <c r="F49" s="1" t="s">
        <v>139</v>
      </c>
    </row>
    <row r="50" spans="1:7">
      <c r="A50" t="s">
        <v>61</v>
      </c>
      <c r="B50" t="s">
        <v>140</v>
      </c>
      <c r="C50" s="4">
        <v>1000</v>
      </c>
      <c r="D50" s="2">
        <v>300000</v>
      </c>
      <c r="E50" s="2">
        <f t="shared" ref="E50:E51" si="7">(C50*D50)/1000000</f>
        <v>300</v>
      </c>
      <c r="F50" t="s">
        <v>141</v>
      </c>
      <c r="G50" s="6" t="s">
        <v>142</v>
      </c>
    </row>
    <row r="51" spans="1:7">
      <c r="A51" t="s">
        <v>61</v>
      </c>
      <c r="B51" t="s">
        <v>143</v>
      </c>
      <c r="C51" s="4">
        <v>1000</v>
      </c>
      <c r="D51" s="2">
        <v>300000</v>
      </c>
      <c r="E51" s="2">
        <f t="shared" si="7"/>
        <v>300</v>
      </c>
      <c r="F51" t="s">
        <v>144</v>
      </c>
      <c r="G51" s="6" t="s">
        <v>145</v>
      </c>
    </row>
    <row r="52" spans="1:7" s="1" customFormat="1">
      <c r="A52" s="1" t="s">
        <v>146</v>
      </c>
      <c r="B52" s="1" t="s">
        <v>8</v>
      </c>
      <c r="C52" s="5"/>
      <c r="D52" s="3"/>
      <c r="E52" s="3">
        <f>SUM(E53:E58)</f>
        <v>12600</v>
      </c>
      <c r="F52" s="1" t="s">
        <v>147</v>
      </c>
    </row>
    <row r="53" spans="1:7">
      <c r="A53" t="s">
        <v>146</v>
      </c>
      <c r="B53" t="s">
        <v>148</v>
      </c>
      <c r="C53" s="4">
        <v>10000</v>
      </c>
      <c r="D53" s="2">
        <v>50000</v>
      </c>
      <c r="E53" s="2">
        <f t="shared" ref="E53:E58" si="8">(C53*D53)/1000000</f>
        <v>500</v>
      </c>
      <c r="F53" t="s">
        <v>149</v>
      </c>
      <c r="G53" s="6" t="s">
        <v>150</v>
      </c>
    </row>
    <row r="54" spans="1:7">
      <c r="A54" t="s">
        <v>146</v>
      </c>
      <c r="B54" t="s">
        <v>151</v>
      </c>
      <c r="C54" s="4">
        <v>10000</v>
      </c>
      <c r="D54" s="2">
        <v>10000</v>
      </c>
      <c r="E54" s="2">
        <f t="shared" si="8"/>
        <v>100</v>
      </c>
      <c r="F54" t="s">
        <v>152</v>
      </c>
      <c r="G54" s="6" t="s">
        <v>153</v>
      </c>
    </row>
    <row r="55" spans="1:7">
      <c r="A55" t="s">
        <v>146</v>
      </c>
      <c r="B55" t="s">
        <v>154</v>
      </c>
      <c r="C55" s="4">
        <v>10</v>
      </c>
      <c r="D55" s="2">
        <v>500000000</v>
      </c>
      <c r="E55" s="2">
        <f t="shared" si="8"/>
        <v>5000</v>
      </c>
      <c r="F55" t="s">
        <v>155</v>
      </c>
      <c r="G55" s="6" t="s">
        <v>156</v>
      </c>
    </row>
    <row r="56" spans="1:7">
      <c r="A56" t="s">
        <v>146</v>
      </c>
      <c r="B56" t="s">
        <v>157</v>
      </c>
      <c r="C56" s="4">
        <v>10</v>
      </c>
      <c r="D56" s="2">
        <v>500000000</v>
      </c>
      <c r="E56" s="2">
        <f t="shared" si="8"/>
        <v>5000</v>
      </c>
      <c r="F56" t="s">
        <v>158</v>
      </c>
      <c r="G56" s="6" t="s">
        <v>159</v>
      </c>
    </row>
    <row r="57" spans="1:7">
      <c r="A57" t="s">
        <v>146</v>
      </c>
      <c r="B57" t="s">
        <v>160</v>
      </c>
      <c r="C57" s="4">
        <v>20</v>
      </c>
      <c r="D57" s="2">
        <v>50000000</v>
      </c>
      <c r="E57" s="2">
        <f t="shared" si="8"/>
        <v>1000</v>
      </c>
      <c r="F57" t="s">
        <v>161</v>
      </c>
      <c r="G57" s="6" t="s">
        <v>162</v>
      </c>
    </row>
    <row r="58" spans="1:7">
      <c r="A58" t="s">
        <v>146</v>
      </c>
      <c r="B58" t="s">
        <v>163</v>
      </c>
      <c r="C58" s="4">
        <v>10</v>
      </c>
      <c r="D58" s="2">
        <v>100000000</v>
      </c>
      <c r="E58" s="2">
        <f t="shared" si="8"/>
        <v>1000</v>
      </c>
      <c r="F58" t="s">
        <v>164</v>
      </c>
      <c r="G58" s="6" t="s">
        <v>165</v>
      </c>
    </row>
    <row r="60" spans="1:7">
      <c r="D60" s="3" t="s">
        <v>166</v>
      </c>
      <c r="E60" s="3">
        <f>SUM(E2,E8,E22,E25,E32,E36,E39,E44,E49,E52)</f>
        <v>143000</v>
      </c>
    </row>
    <row r="62" spans="1:7">
      <c r="A62" s="1" t="s">
        <v>167</v>
      </c>
    </row>
    <row r="63" spans="1:7" ht="160.5" customHeight="1">
      <c r="A63" s="8" t="s">
        <v>168</v>
      </c>
      <c r="B63" s="8"/>
    </row>
  </sheetData>
  <mergeCells count="1">
    <mergeCell ref="A63:B63"/>
  </mergeCells>
  <hyperlinks>
    <hyperlink ref="G3" r:id="rId1" xr:uid="{3EF50B80-9179-4407-82A2-BF2A6BC873DD}"/>
    <hyperlink ref="G4" r:id="rId2" xr:uid="{F2DC5B94-F926-4323-AEFE-E631603DBAB1}"/>
    <hyperlink ref="G5" r:id="rId3" location="page=63" xr:uid="{5F49BB00-7EED-4E72-A493-294BE3AB2127}"/>
    <hyperlink ref="G6" r:id="rId4" xr:uid="{36DAE3BC-5BE6-425D-9EA3-B39951A8FC99}"/>
    <hyperlink ref="G7" r:id="rId5" xr:uid="{0FA354E0-6320-43A2-9D3D-B4120EA88C15}"/>
    <hyperlink ref="G9" r:id="rId6" xr:uid="{DCA201F2-1474-4D30-9B03-D446B01C1A2D}"/>
    <hyperlink ref="G10" r:id="rId7" xr:uid="{596A3A46-7ACD-47CD-878A-291141BDC402}"/>
    <hyperlink ref="G11" r:id="rId8" display="The Onex Kit – Sonex Aircraft" xr:uid="{00431542-F3BC-4E8A-8D1D-E49F64546B80}"/>
    <hyperlink ref="G13" r:id="rId9" location=":~:text=How%20Much%20Does%20an%20A,get%20what%20you%20pay%20for." display="Everything You Need to Know About the A-10 'Warthog' Thunderbolt II | Military.com" xr:uid="{6FE05C71-AAB9-4C38-8B9A-0657778AB3A8}"/>
    <hyperlink ref="G14" r:id="rId10" xr:uid="{EDB6708E-0565-4CFE-A771-5FA8F358C837}"/>
    <hyperlink ref="G15" r:id="rId11" xr:uid="{C0225557-AC67-46D0-84B0-3F473D262BB9}"/>
    <hyperlink ref="G16" r:id="rId12" location=":~:text=The%20estimated%20cost%20of%20MAM,of%20up%20to%2014%20km" xr:uid="{30E88803-A317-484C-A5E7-A0A72DEA8EA3}"/>
    <hyperlink ref="G17" r:id="rId13" xr:uid="{F51D2566-CD6D-4D8E-9F7D-723916726B17}"/>
    <hyperlink ref="G18" r:id="rId14" xr:uid="{86A4D757-01DD-4F3A-905E-A39692C95479}"/>
    <hyperlink ref="G19" r:id="rId15" location=":~:text=For%20instance%2C%20the%20CH%2D4,the%20US%2Dbased%20think%20tank" display="https://www.defensenews.com/unmanned/2023/06/14/kuwait-to-buy-turkish-made-tb2-drones-in-367-million-deal/, https://www.aljazeera.com/news/2023/1/24/how-china-became-the-worlds-leading-exporter-of-combat-drones#:~:text=For%20instance%2C%20the%20CH%2D4,the%20US%2Dbased%20think%20tank." xr:uid="{1CEF58A1-41B5-4CA0-8946-AF0191E26201}"/>
    <hyperlink ref="G20" r:id="rId16" display="UH-60 Black Hawk: The Army’s workhorse utility helicopter" xr:uid="{ABBA780E-31B3-4AAC-9040-4CC4C693794E}"/>
    <hyperlink ref="G45" r:id="rId17" xr:uid="{EEC4584C-E97A-4B07-A7EA-90A70282F28A}"/>
    <hyperlink ref="G46" r:id="rId18" xr:uid="{F6922651-AD1D-495E-BAEE-4B891DC1396D}"/>
    <hyperlink ref="G55" r:id="rId19" location=":~:text=Israel%20has%20two%20operational%20David,the%20Assad%20regime%20against%20rebels" xr:uid="{F9F41813-5030-401B-AFDD-FC8FC85B33D7}"/>
    <hyperlink ref="G56" r:id="rId20" xr:uid="{ED252C13-752D-4FED-BCC6-695DA8E6590F}"/>
    <hyperlink ref="G57" r:id="rId21" xr:uid="{EC8DF0AB-9825-4A85-BD1D-A0D4E67DFF9E}"/>
    <hyperlink ref="G58" r:id="rId22" location=":~:text=The%20estimated%20total%20program%20cost%20is%20$355%20million." xr:uid="{8D1EF5F7-B1DA-472D-981C-DC9ED952E8B0}"/>
    <hyperlink ref="G23" r:id="rId23" location=":~:text=This%20difference%20in%20gross%20lift,times%20more%20expensive%20than%20hydrogen." display="Bring back hydrogen lifting gas - The CGO" xr:uid="{C6EB63B5-EF6F-41B4-A275-E47349DF2103}"/>
    <hyperlink ref="G24" r:id="rId24" location=":~:text=This%20difference%20in%20gross%20lift,times%20more%20expensive%20than%20hydrogen." display="Bring back hydrogen lifting gas - The CGO" xr:uid="{3E793583-15A1-4521-B7CD-BCAA80748246}"/>
    <hyperlink ref="G26" r:id="rId25" location=":~:text=This%20year%2C%20the%20Ukrainian%20government,transmit%20video%20to%20remote%20pilots." xr:uid="{3BA4BBB0-FD38-4298-9069-9F263AF19384}"/>
    <hyperlink ref="G27" r:id="rId26" xr:uid="{8593307F-F37D-426D-ADD6-597578120E4F}"/>
    <hyperlink ref="G28" r:id="rId27" display="NLAW In Ukraine – The Armourers Bench" xr:uid="{C07053AE-FCF7-479B-89F6-45AD1ED8D65F}"/>
    <hyperlink ref="G29" r:id="rId28" xr:uid="{2AABFA0B-B01A-4237-95B9-25EC013DE014}"/>
    <hyperlink ref="G30" r:id="rId29" xr:uid="{72755590-68A8-4286-9FA0-494C2FEB9664}"/>
    <hyperlink ref="G31" r:id="rId30" display="A guide to the US military guns most often lost or stolen | The Seattle Times" xr:uid="{E2C2516A-5D88-4471-977B-99F2260B7C63}"/>
    <hyperlink ref="G33" r:id="rId31" location="cite_note-4" xr:uid="{8B5D8CCA-30A2-4C43-B018-9CA97F080E65}"/>
    <hyperlink ref="G34" r:id="rId32" location=":~:text=The%20JLTV's%20average%20procurement%20unit,an%20additional%20$40%2C000%20per%20copy." xr:uid="{4C629BEF-5047-434F-A6C0-60CB7B90412C}"/>
    <hyperlink ref="G35" r:id="rId33" xr:uid="{300AA2A5-CAF0-4010-93EC-E53F3DB5A9B6}"/>
    <hyperlink ref="G42" r:id="rId34" location=":~:text=The%20Army%20blamed%20the%20increase,per%20round%2C%20compared%20to%20about" xr:uid="{C5848D25-AEC8-4554-B4E9-8E75B0307EE3}"/>
    <hyperlink ref="G43" r:id="rId35" location=":~:text=The%20Army%20blamed%20the%20increase,per%20round%2C%20compared%20to%20about" display="Cost of Key US Weapons Like Artillery Shells for Ukraine Is Soaring - Business Insider" xr:uid="{9FDF2E5F-8854-4485-ABF0-D947A0DC45DB}"/>
    <hyperlink ref="G40" r:id="rId36" xr:uid="{A75D45A3-1A89-4A1C-B906-02DC4D6057D0}"/>
    <hyperlink ref="G37" r:id="rId37" xr:uid="{84DBDE74-02D8-4A48-AAC5-241A53108EFC}"/>
    <hyperlink ref="G38" r:id="rId38" xr:uid="{BA0EEF23-28E2-4F78-83F8-A1FA9D34FEFD}"/>
    <hyperlink ref="G12" r:id="rId39" xr:uid="{23F964B8-1CA2-4F88-93FE-652A7EB2EFA8}"/>
    <hyperlink ref="G41" r:id="rId40" xr:uid="{A58B810F-D9C7-473E-97EA-217D21588AE0}"/>
    <hyperlink ref="G47" r:id="rId41" xr:uid="{31F8451C-93B9-4D09-8367-1C7AE2F495F6}"/>
    <hyperlink ref="G48" r:id="rId42" xr:uid="{F9C55984-22FE-4A6B-9D06-153BCEBB1834}"/>
    <hyperlink ref="G50" r:id="rId43" xr:uid="{64B58E74-00C1-4502-8329-2692096CF864}"/>
    <hyperlink ref="G51" r:id="rId44" xr:uid="{3464D10B-30C2-4A9B-8DDA-7AAAD04C21B4}"/>
    <hyperlink ref="G54" r:id="rId45" xr:uid="{8145ED79-5C1C-4E6B-A032-AEB0245E9F97}"/>
    <hyperlink ref="G53" r:id="rId46" display="Why countering small UAS and swarms demands highly capable radars - Breaking Defense" xr:uid="{4B8378D1-5050-47B3-828A-2E4F742AA986}"/>
  </hyperlinks>
  <pageMargins left="0.7" right="0.7" top="0.75" bottom="0.75" header="0.3" footer="0.3"/>
  <pageSetup fitToWidth="0" fitToHeight="0"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2024-11-13T17:26:10Z</dcterms:created>
  <dcterms:modified xsi:type="dcterms:W3CDTF">2024-12-13T18:15:34Z</dcterms:modified>
  <cp:category/>
  <cp:contentStatus/>
</cp:coreProperties>
</file>