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zilongwang/Downloads/咖啡第三期杯测/"/>
    </mc:Choice>
  </mc:AlternateContent>
  <xr:revisionPtr revIDLastSave="0" documentId="13_ncr:1_{F82CF9CD-5C68-844B-A1CD-E11F6C4BE5F3}" xr6:coauthVersionLast="47" xr6:coauthVersionMax="47" xr10:uidLastSave="{00000000-0000-0000-0000-000000000000}"/>
  <bookViews>
    <workbookView xWindow="4500" yWindow="1360" windowWidth="23260" windowHeight="12580" xr2:uid="{00000000-000D-0000-FFFF-FFFF00000000}"/>
  </bookViews>
  <sheets>
    <sheet name="Casona Triangulo" sheetId="1" r:id="rId1"/>
    <sheet name="大桥庄园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1" l="1"/>
  <c r="P16" i="1"/>
  <c r="P15" i="1"/>
  <c r="O17" i="1"/>
  <c r="O16" i="1"/>
  <c r="O15" i="1"/>
  <c r="G15" i="1"/>
  <c r="H15" i="1"/>
  <c r="I15" i="1"/>
  <c r="J15" i="1"/>
  <c r="K15" i="1"/>
  <c r="L15" i="1"/>
  <c r="M15" i="1"/>
  <c r="N15" i="1"/>
  <c r="G16" i="1"/>
  <c r="H16" i="1"/>
  <c r="I16" i="1"/>
  <c r="J16" i="1"/>
  <c r="K16" i="1"/>
  <c r="L16" i="1"/>
  <c r="M16" i="1"/>
  <c r="N16" i="1"/>
  <c r="G17" i="1"/>
  <c r="H17" i="1"/>
  <c r="I17" i="1"/>
  <c r="J17" i="1"/>
  <c r="K17" i="1"/>
  <c r="L17" i="1"/>
  <c r="M17" i="1"/>
  <c r="N17" i="1"/>
  <c r="F17" i="1"/>
  <c r="F16" i="1"/>
  <c r="F15" i="1"/>
  <c r="O18" i="2"/>
  <c r="F19" i="2"/>
  <c r="P19" i="2"/>
  <c r="Q19" i="2" s="1"/>
  <c r="O19" i="2"/>
  <c r="N19" i="2"/>
  <c r="M19" i="2"/>
  <c r="L19" i="2"/>
  <c r="K19" i="2"/>
  <c r="J19" i="2"/>
  <c r="I19" i="2"/>
  <c r="H19" i="2"/>
  <c r="G19" i="2"/>
  <c r="D19" i="2"/>
  <c r="P18" i="2"/>
  <c r="Q18" i="2" s="1"/>
  <c r="N18" i="2"/>
  <c r="M18" i="2"/>
  <c r="L18" i="2"/>
  <c r="K18" i="2"/>
  <c r="J18" i="2"/>
  <c r="I18" i="2"/>
  <c r="H18" i="2"/>
  <c r="G18" i="2"/>
  <c r="F18" i="2"/>
  <c r="Q17" i="2"/>
  <c r="P17" i="2"/>
  <c r="O17" i="2"/>
  <c r="N17" i="2"/>
  <c r="M17" i="2"/>
  <c r="L17" i="2"/>
  <c r="K17" i="2"/>
  <c r="J17" i="2"/>
  <c r="I17" i="2"/>
  <c r="H17" i="2"/>
  <c r="G17" i="2"/>
  <c r="F17" i="2"/>
  <c r="D17" i="1"/>
  <c r="Q17" i="1" s="1"/>
  <c r="Q16" i="1"/>
  <c r="Q15" i="1"/>
  <c r="O10" i="2" l="1"/>
  <c r="O14" i="2"/>
  <c r="O9" i="2" l="1"/>
  <c r="O8" i="2"/>
  <c r="O13" i="2" l="1"/>
  <c r="O12" i="2"/>
  <c r="O11" i="2"/>
  <c r="O7" i="2"/>
  <c r="O8" i="1"/>
  <c r="O9" i="1"/>
  <c r="O11" i="1"/>
  <c r="O12" i="1"/>
  <c r="O10" i="1"/>
  <c r="O7" i="1"/>
</calcChain>
</file>

<file path=xl/sharedStrings.xml><?xml version="1.0" encoding="utf-8"?>
<sst xmlns="http://schemas.openxmlformats.org/spreadsheetml/2006/main" count="256" uniqueCount="99">
  <si>
    <t>名称</t>
  </si>
  <si>
    <t>国家</t>
  </si>
  <si>
    <t>产区</t>
  </si>
  <si>
    <t>庄园</t>
  </si>
  <si>
    <t>豆种</t>
  </si>
  <si>
    <t>处理法</t>
  </si>
  <si>
    <t>烘焙程度</t>
  </si>
  <si>
    <t>描述</t>
  </si>
  <si>
    <t>生产商</t>
    <phoneticPr fontId="1" type="noConversion"/>
  </si>
  <si>
    <t>价格</t>
    <phoneticPr fontId="1" type="noConversion"/>
  </si>
  <si>
    <t>瑰夏</t>
    <phoneticPr fontId="1" type="noConversion"/>
  </si>
  <si>
    <t>水洗</t>
    <phoneticPr fontId="1" type="noConversion"/>
  </si>
  <si>
    <t>浅度</t>
    <phoneticPr fontId="1" type="noConversion"/>
  </si>
  <si>
    <t>气味（0-5分）</t>
  </si>
  <si>
    <t>口味（0-5分）</t>
  </si>
  <si>
    <t>干香</t>
  </si>
  <si>
    <t>湿香</t>
  </si>
  <si>
    <t>前调</t>
  </si>
  <si>
    <t>中调</t>
  </si>
  <si>
    <t>后调</t>
  </si>
  <si>
    <t>余韵</t>
  </si>
  <si>
    <t>程度</t>
  </si>
  <si>
    <t>酸感</t>
  </si>
  <si>
    <t>苦感</t>
  </si>
  <si>
    <t>风味</t>
    <phoneticPr fontId="1" type="noConversion"/>
  </si>
  <si>
    <t>方法</t>
    <phoneticPr fontId="1" type="noConversion"/>
  </si>
  <si>
    <t>细则</t>
    <phoneticPr fontId="1" type="noConversion"/>
  </si>
  <si>
    <t>测试者</t>
    <phoneticPr fontId="1" type="noConversion"/>
  </si>
  <si>
    <t>初始分</t>
  </si>
  <si>
    <t>香气</t>
  </si>
  <si>
    <t>醇厚感</t>
  </si>
  <si>
    <t>香甜感</t>
    <phoneticPr fontId="1" type="noConversion"/>
  </si>
  <si>
    <t>平衡感</t>
  </si>
  <si>
    <t>个人感觉</t>
  </si>
  <si>
    <t>干净度</t>
  </si>
  <si>
    <t>风味减分</t>
    <phoneticPr fontId="1" type="noConversion"/>
  </si>
  <si>
    <t>总分</t>
  </si>
  <si>
    <t>描述</t>
    <phoneticPr fontId="1" type="noConversion"/>
  </si>
  <si>
    <t>洪都拉斯</t>
    <phoneticPr fontId="1" type="noConversion"/>
  </si>
  <si>
    <t>Santa Lucia</t>
    <phoneticPr fontId="1" type="noConversion"/>
  </si>
  <si>
    <t>Casona Triangulo</t>
    <phoneticPr fontId="1" type="noConversion"/>
  </si>
  <si>
    <t>Comayagua</t>
    <phoneticPr fontId="1" type="noConversion"/>
  </si>
  <si>
    <t>青柠、百香果、茉莉</t>
    <phoneticPr fontId="1" type="noConversion"/>
  </si>
  <si>
    <t>Apollon's Gold</t>
    <phoneticPr fontId="1" type="noConversion"/>
  </si>
  <si>
    <t>手冲</t>
    <phoneticPr fontId="1" type="noConversion"/>
  </si>
  <si>
    <t>室友</t>
    <phoneticPr fontId="1" type="noConversion"/>
  </si>
  <si>
    <t>笔者</t>
    <phoneticPr fontId="1" type="noConversion"/>
  </si>
  <si>
    <t>酸感淡雅</t>
    <phoneticPr fontId="1" type="noConversion"/>
  </si>
  <si>
    <t>花香</t>
    <phoneticPr fontId="1" type="noConversion"/>
  </si>
  <si>
    <t>花香青草</t>
    <phoneticPr fontId="1" type="noConversion"/>
  </si>
  <si>
    <t>兰花</t>
    <phoneticPr fontId="1" type="noConversion"/>
  </si>
  <si>
    <t>兰花白杏</t>
    <phoneticPr fontId="1" type="noConversion"/>
  </si>
  <si>
    <t>茉莉佛手柑奶油</t>
    <phoneticPr fontId="1" type="noConversion"/>
  </si>
  <si>
    <t>蜂蜜奶油回甘悠长</t>
    <phoneticPr fontId="1" type="noConversion"/>
  </si>
  <si>
    <t>24格</t>
    <phoneticPr fontId="1" type="noConversion"/>
  </si>
  <si>
    <t>酸感微浑浊，香气与层次感丰富</t>
    <phoneticPr fontId="1" type="noConversion"/>
  </si>
  <si>
    <t>瑰夏式花香</t>
    <phoneticPr fontId="1" type="noConversion"/>
  </si>
  <si>
    <t>兰花柑橘</t>
    <phoneticPr fontId="1" type="noConversion"/>
  </si>
  <si>
    <t>兰花柑橘茉莉</t>
    <phoneticPr fontId="1" type="noConversion"/>
  </si>
  <si>
    <t>柑橘茉莉蜂蜜</t>
    <phoneticPr fontId="1" type="noConversion"/>
  </si>
  <si>
    <t>微醇淡奶油回甘</t>
    <phoneticPr fontId="1" type="noConversion"/>
  </si>
  <si>
    <t>微醇奶油回甘</t>
    <phoneticPr fontId="1" type="noConversion"/>
  </si>
  <si>
    <t>评分标准</t>
    <phoneticPr fontId="1" type="noConversion"/>
  </si>
  <si>
    <t>样本数</t>
    <phoneticPr fontId="1" type="noConversion"/>
  </si>
  <si>
    <t>甜感</t>
  </si>
  <si>
    <t>总分</t>
    <phoneticPr fontId="1" type="noConversion"/>
  </si>
  <si>
    <t>标准差</t>
    <phoneticPr fontId="1" type="noConversion"/>
  </si>
  <si>
    <t>王氏</t>
    <phoneticPr fontId="1" type="noConversion"/>
  </si>
  <si>
    <t>汪氏</t>
    <phoneticPr fontId="1" type="noConversion"/>
  </si>
  <si>
    <t>花香以及杏子、油桃的微苦涩感</t>
    <phoneticPr fontId="1" type="noConversion"/>
  </si>
  <si>
    <t>花香烟感</t>
    <phoneticPr fontId="1" type="noConversion"/>
  </si>
  <si>
    <t>柑橘</t>
    <phoneticPr fontId="1" type="noConversion"/>
  </si>
  <si>
    <t>柑橘杏桃</t>
    <phoneticPr fontId="1" type="noConversion"/>
  </si>
  <si>
    <t>柑橘杏桃焦糖</t>
    <phoneticPr fontId="1" type="noConversion"/>
  </si>
  <si>
    <t>微苦微醇</t>
    <phoneticPr fontId="1" type="noConversion"/>
  </si>
  <si>
    <t>花香焦糖</t>
    <phoneticPr fontId="1" type="noConversion"/>
  </si>
  <si>
    <t>柑橘油桃</t>
    <phoneticPr fontId="1" type="noConversion"/>
  </si>
  <si>
    <t>柑橘焦糖</t>
    <phoneticPr fontId="1" type="noConversion"/>
  </si>
  <si>
    <t>焦糖回甘强烈</t>
    <phoneticPr fontId="1" type="noConversion"/>
  </si>
  <si>
    <t>放凉后有焦糖感</t>
    <phoneticPr fontId="1" type="noConversion"/>
  </si>
  <si>
    <t>花香茉莉</t>
    <phoneticPr fontId="1" type="noConversion"/>
  </si>
  <si>
    <t>花香兰花</t>
    <phoneticPr fontId="1" type="noConversion"/>
  </si>
  <si>
    <t>柑橘茉莉</t>
    <phoneticPr fontId="1" type="noConversion"/>
  </si>
  <si>
    <t>茉莉蜂蜜回甘</t>
    <phoneticPr fontId="1" type="noConversion"/>
  </si>
  <si>
    <t>大桥庄园</t>
    <phoneticPr fontId="1" type="noConversion"/>
  </si>
  <si>
    <t>Chinacla, La Paz</t>
    <phoneticPr fontId="1" type="noConversion"/>
  </si>
  <si>
    <t>油桃，青橘，橘子糖，香料</t>
    <phoneticPr fontId="1" type="noConversion"/>
  </si>
  <si>
    <t>啟程拓殖</t>
    <phoneticPr fontId="1" type="noConversion"/>
  </si>
  <si>
    <t>手冲</t>
  </si>
  <si>
    <t>酸感明亮</t>
  </si>
  <si>
    <t>笔者</t>
  </si>
  <si>
    <t>花香</t>
  </si>
  <si>
    <t>花香，微茉莉微青草</t>
  </si>
  <si>
    <t>橘子，油桃</t>
  </si>
  <si>
    <t>橘子，油桃，茉莉</t>
  </si>
  <si>
    <t>橘子，茉莉</t>
  </si>
  <si>
    <t>茉莉，甜橙回甘，微奶油醇</t>
  </si>
  <si>
    <t>90CL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</si>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</sst>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0_);[Red]\(0\)"/>
    <numFmt numFmtId="178" formatCode="0.0_);[Red]\(0.0\)"/>
    <numFmt numFmtId="179" formatCode="0.0_ 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1"/>
      <color rgb="FF000000"/>
      <name val="等线"/>
      <family val="4"/>
      <charset val="134"/>
      <scheme val="minor"/>
    </font>
    <font>
      <b/>
      <sz val="11"/>
      <color rgb="FFC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1"/>
      <color rgb="FF7030A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77" fontId="0" fillId="2" borderId="1" xfId="0" applyNumberFormat="1" applyFill="1" applyBorder="1"/>
    <xf numFmtId="178" fontId="0" fillId="2" borderId="1" xfId="0" applyNumberFormat="1" applyFill="1" applyBorder="1"/>
    <xf numFmtId="178" fontId="5" fillId="2" borderId="1" xfId="0" applyNumberFormat="1" applyFont="1" applyFill="1" applyBorder="1"/>
    <xf numFmtId="178" fontId="6" fillId="2" borderId="1" xfId="0" applyNumberFormat="1" applyFont="1" applyFill="1" applyBorder="1"/>
    <xf numFmtId="178" fontId="7" fillId="2" borderId="1" xfId="0" applyNumberFormat="1" applyFont="1" applyFill="1" applyBorder="1"/>
    <xf numFmtId="177" fontId="0" fillId="3" borderId="1" xfId="0" applyNumberFormat="1" applyFill="1" applyBorder="1"/>
    <xf numFmtId="178" fontId="0" fillId="3" borderId="1" xfId="0" applyNumberFormat="1" applyFill="1" applyBorder="1"/>
    <xf numFmtId="178" fontId="5" fillId="3" borderId="1" xfId="0" applyNumberFormat="1" applyFont="1" applyFill="1" applyBorder="1"/>
    <xf numFmtId="178" fontId="6" fillId="3" borderId="1" xfId="0" applyNumberFormat="1" applyFont="1" applyFill="1" applyBorder="1"/>
    <xf numFmtId="0" fontId="0" fillId="4" borderId="1" xfId="0" applyFill="1" applyBorder="1" applyAlignment="1">
      <alignment horizontal="center"/>
    </xf>
    <xf numFmtId="177" fontId="0" fillId="4" borderId="1" xfId="0" applyNumberFormat="1" applyFill="1" applyBorder="1"/>
    <xf numFmtId="178" fontId="0" fillId="4" borderId="1" xfId="0" applyNumberFormat="1" applyFill="1" applyBorder="1"/>
    <xf numFmtId="179" fontId="0" fillId="4" borderId="1" xfId="0" applyNumberFormat="1" applyFill="1" applyBorder="1"/>
    <xf numFmtId="178" fontId="5" fillId="4" borderId="1" xfId="0" applyNumberFormat="1" applyFont="1" applyFill="1" applyBorder="1"/>
    <xf numFmtId="178" fontId="7" fillId="4" borderId="1" xfId="0" applyNumberFormat="1" applyFont="1" applyFill="1" applyBorder="1"/>
    <xf numFmtId="178" fontId="7" fillId="3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7"/>
  <sheetViews>
    <sheetView tabSelected="1" workbookViewId="0">
      <selection activeCell="C18" sqref="C18"/>
    </sheetView>
  </sheetViews>
  <sheetFormatPr baseColWidth="10" defaultColWidth="8.83203125" defaultRowHeight="15"/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37">
      <c r="A2" t="s">
        <v>40</v>
      </c>
      <c r="B2" t="s">
        <v>38</v>
      </c>
      <c r="C2" t="s">
        <v>41</v>
      </c>
      <c r="D2" t="s">
        <v>39</v>
      </c>
      <c r="E2" t="s">
        <v>10</v>
      </c>
      <c r="F2" t="s">
        <v>11</v>
      </c>
      <c r="G2" t="s">
        <v>12</v>
      </c>
      <c r="H2" t="s">
        <v>42</v>
      </c>
      <c r="I2" t="s">
        <v>43</v>
      </c>
      <c r="J2">
        <v>128.57</v>
      </c>
    </row>
    <row r="3" spans="1:37">
      <c r="T3" s="1" t="s">
        <v>13</v>
      </c>
      <c r="U3" s="1"/>
      <c r="V3" s="1"/>
      <c r="W3" s="1"/>
      <c r="X3" s="1" t="s">
        <v>14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15</v>
      </c>
      <c r="U4" s="1"/>
      <c r="V4" s="1" t="s">
        <v>16</v>
      </c>
      <c r="W4" s="1"/>
      <c r="X4" s="1" t="s">
        <v>17</v>
      </c>
      <c r="Y4" s="1"/>
      <c r="Z4" s="1"/>
      <c r="AA4" s="1"/>
      <c r="AB4" s="1" t="s">
        <v>18</v>
      </c>
      <c r="AC4" s="1"/>
      <c r="AD4" s="1"/>
      <c r="AE4" s="1"/>
      <c r="AF4" s="1" t="s">
        <v>19</v>
      </c>
      <c r="AG4" s="1"/>
      <c r="AH4" s="1"/>
      <c r="AI4" s="1"/>
      <c r="AJ4" s="1" t="s">
        <v>20</v>
      </c>
      <c r="AK4" s="1"/>
    </row>
    <row r="5" spans="1:37">
      <c r="T5" s="1" t="s">
        <v>7</v>
      </c>
      <c r="U5" s="1" t="s">
        <v>21</v>
      </c>
      <c r="V5" s="1" t="s">
        <v>7</v>
      </c>
      <c r="W5" s="1" t="s">
        <v>21</v>
      </c>
      <c r="X5" s="1" t="s">
        <v>22</v>
      </c>
      <c r="Y5" s="1" t="s">
        <v>23</v>
      </c>
      <c r="Z5" s="1" t="s">
        <v>24</v>
      </c>
      <c r="AA5" s="1"/>
      <c r="AB5" s="1" t="s">
        <v>22</v>
      </c>
      <c r="AC5" s="1" t="s">
        <v>23</v>
      </c>
      <c r="AD5" s="1" t="s">
        <v>24</v>
      </c>
      <c r="AE5" s="1"/>
      <c r="AF5" s="1" t="s">
        <v>22</v>
      </c>
      <c r="AG5" s="1" t="s">
        <v>23</v>
      </c>
      <c r="AH5" s="1" t="s">
        <v>24</v>
      </c>
      <c r="AI5" s="1"/>
      <c r="AJ5" s="1" t="s">
        <v>7</v>
      </c>
      <c r="AK5" s="1" t="s">
        <v>21</v>
      </c>
    </row>
    <row r="6" spans="1:37" s="1" customFormat="1">
      <c r="A6" s="1" t="s">
        <v>25</v>
      </c>
      <c r="B6" s="1" t="s">
        <v>26</v>
      </c>
      <c r="C6" s="1" t="s">
        <v>27</v>
      </c>
      <c r="E6" s="1" t="s">
        <v>28</v>
      </c>
      <c r="F6" s="1" t="s">
        <v>29</v>
      </c>
      <c r="G6" s="1" t="s">
        <v>22</v>
      </c>
      <c r="H6" s="1" t="s">
        <v>30</v>
      </c>
      <c r="I6" s="1" t="s">
        <v>31</v>
      </c>
      <c r="J6" s="1" t="s">
        <v>32</v>
      </c>
      <c r="K6" s="1" t="s">
        <v>20</v>
      </c>
      <c r="L6" s="1" t="s">
        <v>33</v>
      </c>
      <c r="M6" s="1" t="s">
        <v>34</v>
      </c>
      <c r="N6" s="1" t="s">
        <v>35</v>
      </c>
      <c r="O6" s="1" t="s">
        <v>36</v>
      </c>
      <c r="P6" s="1" t="s">
        <v>37</v>
      </c>
      <c r="X6" s="1" t="s">
        <v>21</v>
      </c>
      <c r="Y6" s="1" t="s">
        <v>21</v>
      </c>
      <c r="Z6" s="1" t="s">
        <v>7</v>
      </c>
      <c r="AA6" s="1" t="s">
        <v>21</v>
      </c>
      <c r="AB6" s="1" t="s">
        <v>21</v>
      </c>
      <c r="AC6" s="1" t="s">
        <v>21</v>
      </c>
      <c r="AD6" s="1" t="s">
        <v>7</v>
      </c>
      <c r="AE6" s="1" t="s">
        <v>21</v>
      </c>
      <c r="AF6" s="1" t="s">
        <v>21</v>
      </c>
      <c r="AG6" s="1" t="s">
        <v>21</v>
      </c>
      <c r="AH6" s="1" t="s">
        <v>7</v>
      </c>
      <c r="AI6" s="1" t="s">
        <v>21</v>
      </c>
    </row>
    <row r="7" spans="1:37">
      <c r="A7" t="s">
        <v>44</v>
      </c>
      <c r="C7" t="s">
        <v>46</v>
      </c>
      <c r="E7">
        <v>20</v>
      </c>
      <c r="F7">
        <v>9.5</v>
      </c>
      <c r="G7">
        <v>8.75</v>
      </c>
      <c r="H7">
        <v>8.5</v>
      </c>
      <c r="I7">
        <v>9.25</v>
      </c>
      <c r="J7">
        <v>9.5</v>
      </c>
      <c r="K7">
        <v>9.75</v>
      </c>
      <c r="L7">
        <v>9.25</v>
      </c>
      <c r="M7">
        <v>9.5</v>
      </c>
      <c r="N7">
        <v>0</v>
      </c>
      <c r="O7">
        <f>SUM(E7:N7)</f>
        <v>94</v>
      </c>
      <c r="P7" t="s">
        <v>47</v>
      </c>
      <c r="T7" s="1" t="s">
        <v>48</v>
      </c>
      <c r="U7">
        <v>3</v>
      </c>
      <c r="V7" t="s">
        <v>49</v>
      </c>
      <c r="W7">
        <v>3</v>
      </c>
      <c r="X7">
        <v>1</v>
      </c>
      <c r="Y7">
        <v>0</v>
      </c>
      <c r="Z7" t="s">
        <v>50</v>
      </c>
      <c r="AA7">
        <v>3</v>
      </c>
      <c r="AB7">
        <v>2</v>
      </c>
      <c r="AC7">
        <v>0</v>
      </c>
      <c r="AD7" t="s">
        <v>51</v>
      </c>
      <c r="AE7">
        <v>3</v>
      </c>
      <c r="AF7">
        <v>2</v>
      </c>
      <c r="AG7">
        <v>0</v>
      </c>
      <c r="AH7" t="s">
        <v>52</v>
      </c>
      <c r="AI7">
        <v>4</v>
      </c>
      <c r="AJ7" t="s">
        <v>53</v>
      </c>
      <c r="AK7">
        <v>4</v>
      </c>
    </row>
    <row r="8" spans="1:37">
      <c r="A8" t="s">
        <v>44</v>
      </c>
      <c r="C8" t="s">
        <v>46</v>
      </c>
      <c r="E8">
        <v>20</v>
      </c>
      <c r="F8">
        <v>9.5</v>
      </c>
      <c r="G8">
        <v>8.75</v>
      </c>
      <c r="H8">
        <v>8</v>
      </c>
      <c r="I8">
        <v>9.25</v>
      </c>
      <c r="J8">
        <v>9.25</v>
      </c>
      <c r="K8">
        <v>9</v>
      </c>
      <c r="L8">
        <v>9</v>
      </c>
      <c r="M8">
        <v>9.25</v>
      </c>
      <c r="N8">
        <v>0</v>
      </c>
      <c r="O8">
        <f t="shared" ref="O8:O9" si="0">SUM(E8:N8)</f>
        <v>92</v>
      </c>
      <c r="P8" t="s">
        <v>55</v>
      </c>
      <c r="T8" s="1" t="s">
        <v>48</v>
      </c>
      <c r="U8">
        <v>3</v>
      </c>
      <c r="V8" s="1" t="s">
        <v>56</v>
      </c>
      <c r="W8">
        <v>3</v>
      </c>
      <c r="X8">
        <v>2</v>
      </c>
      <c r="Y8">
        <v>0</v>
      </c>
      <c r="Z8" s="1" t="s">
        <v>57</v>
      </c>
      <c r="AA8">
        <v>3</v>
      </c>
      <c r="AB8">
        <v>2</v>
      </c>
      <c r="AC8">
        <v>0</v>
      </c>
      <c r="AD8" s="1" t="s">
        <v>58</v>
      </c>
      <c r="AE8">
        <v>3</v>
      </c>
      <c r="AF8">
        <v>1</v>
      </c>
      <c r="AG8">
        <v>0</v>
      </c>
      <c r="AH8" s="1" t="s">
        <v>59</v>
      </c>
      <c r="AI8">
        <v>3</v>
      </c>
      <c r="AJ8" s="1" t="s">
        <v>60</v>
      </c>
      <c r="AK8">
        <v>2</v>
      </c>
    </row>
    <row r="9" spans="1:37">
      <c r="A9" t="s">
        <v>44</v>
      </c>
      <c r="C9" t="s">
        <v>46</v>
      </c>
      <c r="E9">
        <v>20</v>
      </c>
      <c r="F9">
        <v>9.5</v>
      </c>
      <c r="G9">
        <v>8.5</v>
      </c>
      <c r="H9">
        <v>9</v>
      </c>
      <c r="I9">
        <v>9.25</v>
      </c>
      <c r="J9">
        <v>9.25</v>
      </c>
      <c r="K9">
        <v>9.25</v>
      </c>
      <c r="L9">
        <v>9.25</v>
      </c>
      <c r="M9">
        <v>9</v>
      </c>
      <c r="N9">
        <v>0</v>
      </c>
      <c r="O9">
        <f t="shared" si="0"/>
        <v>93</v>
      </c>
      <c r="T9" s="1" t="s">
        <v>48</v>
      </c>
      <c r="U9">
        <v>3</v>
      </c>
      <c r="V9" s="1" t="s">
        <v>49</v>
      </c>
      <c r="W9">
        <v>3</v>
      </c>
      <c r="X9">
        <v>2</v>
      </c>
      <c r="Y9">
        <v>0</v>
      </c>
      <c r="Z9" s="1" t="s">
        <v>57</v>
      </c>
      <c r="AA9">
        <v>3</v>
      </c>
      <c r="AB9">
        <v>2</v>
      </c>
      <c r="AC9">
        <v>0</v>
      </c>
      <c r="AD9" s="1" t="s">
        <v>58</v>
      </c>
      <c r="AE9">
        <v>3</v>
      </c>
      <c r="AF9">
        <v>1</v>
      </c>
      <c r="AG9">
        <v>0</v>
      </c>
      <c r="AH9" s="1" t="s">
        <v>59</v>
      </c>
      <c r="AI9">
        <v>3</v>
      </c>
      <c r="AJ9" s="1" t="s">
        <v>61</v>
      </c>
      <c r="AK9">
        <v>2</v>
      </c>
    </row>
    <row r="10" spans="1:37">
      <c r="A10" t="s">
        <v>44</v>
      </c>
      <c r="B10" t="s">
        <v>54</v>
      </c>
      <c r="C10" t="s">
        <v>45</v>
      </c>
      <c r="E10">
        <v>20</v>
      </c>
      <c r="F10">
        <v>9.5</v>
      </c>
      <c r="G10">
        <v>9.25</v>
      </c>
      <c r="H10">
        <v>9.5</v>
      </c>
      <c r="I10">
        <v>9.25</v>
      </c>
      <c r="J10">
        <v>9.25</v>
      </c>
      <c r="K10">
        <v>9</v>
      </c>
      <c r="L10">
        <v>9.25</v>
      </c>
      <c r="M10">
        <v>9.25</v>
      </c>
      <c r="N10">
        <v>0</v>
      </c>
      <c r="O10">
        <f>SUM(E10:N10)</f>
        <v>94.25</v>
      </c>
    </row>
    <row r="11" spans="1:37">
      <c r="A11" t="s">
        <v>44</v>
      </c>
      <c r="C11" t="s">
        <v>45</v>
      </c>
      <c r="E11">
        <v>20</v>
      </c>
      <c r="F11">
        <v>9.25</v>
      </c>
      <c r="G11">
        <v>9</v>
      </c>
      <c r="H11">
        <v>9.25</v>
      </c>
      <c r="I11">
        <v>8.75</v>
      </c>
      <c r="J11">
        <v>8.75</v>
      </c>
      <c r="K11">
        <v>8.75</v>
      </c>
      <c r="L11">
        <v>8.75</v>
      </c>
      <c r="M11">
        <v>8.5</v>
      </c>
      <c r="N11">
        <v>0</v>
      </c>
      <c r="O11">
        <f t="shared" ref="O11:O12" si="1">SUM(E11:N11)</f>
        <v>91</v>
      </c>
    </row>
    <row r="12" spans="1:37">
      <c r="A12" t="s">
        <v>44</v>
      </c>
      <c r="C12" t="s">
        <v>45</v>
      </c>
      <c r="E12">
        <v>20</v>
      </c>
      <c r="F12">
        <v>9.25</v>
      </c>
      <c r="G12">
        <v>9</v>
      </c>
      <c r="H12">
        <v>9</v>
      </c>
      <c r="I12">
        <v>9</v>
      </c>
      <c r="J12">
        <v>9.25</v>
      </c>
      <c r="K12">
        <v>8.75</v>
      </c>
      <c r="L12">
        <v>9</v>
      </c>
      <c r="M12">
        <v>8.5</v>
      </c>
      <c r="N12">
        <v>0</v>
      </c>
      <c r="O12">
        <f t="shared" si="1"/>
        <v>91.75</v>
      </c>
    </row>
    <row r="14" spans="1:37">
      <c r="B14" s="2" t="s">
        <v>62</v>
      </c>
      <c r="C14" s="2" t="s">
        <v>25</v>
      </c>
      <c r="D14" s="2" t="s">
        <v>63</v>
      </c>
      <c r="E14" s="2" t="s">
        <v>28</v>
      </c>
      <c r="F14" s="2" t="s">
        <v>29</v>
      </c>
      <c r="G14" s="2" t="s">
        <v>22</v>
      </c>
      <c r="H14" s="2" t="s">
        <v>30</v>
      </c>
      <c r="I14" s="2" t="s">
        <v>64</v>
      </c>
      <c r="J14" s="2" t="s">
        <v>32</v>
      </c>
      <c r="K14" s="2" t="s">
        <v>20</v>
      </c>
      <c r="L14" s="2" t="s">
        <v>33</v>
      </c>
      <c r="M14" s="3" t="s">
        <v>34</v>
      </c>
      <c r="N14" s="3" t="s">
        <v>35</v>
      </c>
      <c r="O14" s="2" t="s">
        <v>65</v>
      </c>
      <c r="P14" s="2" t="s">
        <v>66</v>
      </c>
      <c r="Q14" s="2" t="s">
        <v>97</v>
      </c>
    </row>
    <row r="15" spans="1:37">
      <c r="B15" s="4" t="s">
        <v>67</v>
      </c>
      <c r="C15" s="4" t="s">
        <v>44</v>
      </c>
      <c r="D15" s="10">
        <v>3</v>
      </c>
      <c r="E15" s="11">
        <v>20</v>
      </c>
      <c r="F15" s="11">
        <f>AVERAGE(F7:F9)</f>
        <v>9.5</v>
      </c>
      <c r="G15" s="11">
        <f t="shared" ref="G15:N15" si="2">AVERAGE(G7:G9)</f>
        <v>8.6666666666666661</v>
      </c>
      <c r="H15" s="11">
        <f t="shared" si="2"/>
        <v>8.5</v>
      </c>
      <c r="I15" s="11">
        <f t="shared" si="2"/>
        <v>9.25</v>
      </c>
      <c r="J15" s="11">
        <f t="shared" si="2"/>
        <v>9.3333333333333339</v>
      </c>
      <c r="K15" s="11">
        <f t="shared" si="2"/>
        <v>9.3333333333333339</v>
      </c>
      <c r="L15" s="11">
        <f t="shared" si="2"/>
        <v>9.1666666666666661</v>
      </c>
      <c r="M15" s="11">
        <f t="shared" si="2"/>
        <v>9.25</v>
      </c>
      <c r="N15" s="11">
        <f t="shared" si="2"/>
        <v>0</v>
      </c>
      <c r="O15" s="12">
        <f>AVERAGE(O7:O9)</f>
        <v>93</v>
      </c>
      <c r="P15" s="13">
        <f>_xlfn.STDEV.P(O7:O9)</f>
        <v>0.81649658092772603</v>
      </c>
      <c r="Q15" s="14">
        <f>_xlfn.CONFIDENCE.T(0.1,P15,D15)</f>
        <v>1.3764944032233712</v>
      </c>
    </row>
    <row r="16" spans="1:37">
      <c r="B16" s="5" t="s">
        <v>68</v>
      </c>
      <c r="C16" s="5" t="s">
        <v>44</v>
      </c>
      <c r="D16" s="15">
        <v>3</v>
      </c>
      <c r="E16" s="16">
        <v>20</v>
      </c>
      <c r="F16" s="16">
        <f>AVERAGE(F10:F12)</f>
        <v>9.3333333333333339</v>
      </c>
      <c r="G16" s="16">
        <f t="shared" ref="G16:N16" si="3">AVERAGE(G10:G12)</f>
        <v>9.0833333333333339</v>
      </c>
      <c r="H16" s="16">
        <f t="shared" si="3"/>
        <v>9.25</v>
      </c>
      <c r="I16" s="16">
        <f t="shared" si="3"/>
        <v>9</v>
      </c>
      <c r="J16" s="16">
        <f t="shared" si="3"/>
        <v>9.0833333333333339</v>
      </c>
      <c r="K16" s="16">
        <f t="shared" si="3"/>
        <v>8.8333333333333339</v>
      </c>
      <c r="L16" s="16">
        <f t="shared" si="3"/>
        <v>9</v>
      </c>
      <c r="M16" s="16">
        <f t="shared" si="3"/>
        <v>8.75</v>
      </c>
      <c r="N16" s="16">
        <f t="shared" si="3"/>
        <v>0</v>
      </c>
      <c r="O16" s="17">
        <f>AVERAGE(O10:O12)</f>
        <v>92.333333333333329</v>
      </c>
      <c r="P16" s="18">
        <f>_xlfn.STDEV.P(O10:O12)</f>
        <v>1.3894443333777555</v>
      </c>
      <c r="Q16" s="25">
        <f>_xlfn.CONFIDENCE.T(0.1,P16,D16)</f>
        <v>2.3424009275235451</v>
      </c>
    </row>
    <row r="17" spans="2:17">
      <c r="B17" s="19" t="s">
        <v>98</v>
      </c>
      <c r="C17" s="19"/>
      <c r="D17" s="20">
        <f>D15+D16</f>
        <v>6</v>
      </c>
      <c r="E17" s="21">
        <v>20</v>
      </c>
      <c r="F17" s="22">
        <f>AVERAGE(F7:F12)</f>
        <v>9.4166666666666661</v>
      </c>
      <c r="G17" s="22">
        <f t="shared" ref="G17:N17" si="4">AVERAGE(G7:G12)</f>
        <v>8.875</v>
      </c>
      <c r="H17" s="22">
        <f t="shared" si="4"/>
        <v>8.875</v>
      </c>
      <c r="I17" s="22">
        <f t="shared" si="4"/>
        <v>9.125</v>
      </c>
      <c r="J17" s="22">
        <f t="shared" si="4"/>
        <v>9.2083333333333339</v>
      </c>
      <c r="K17" s="22">
        <f t="shared" si="4"/>
        <v>9.0833333333333339</v>
      </c>
      <c r="L17" s="22">
        <f t="shared" si="4"/>
        <v>9.0833333333333339</v>
      </c>
      <c r="M17" s="22">
        <f t="shared" si="4"/>
        <v>9</v>
      </c>
      <c r="N17" s="22">
        <f t="shared" si="4"/>
        <v>0</v>
      </c>
      <c r="O17" s="23">
        <f>AVERAGE(O7:O12)</f>
        <v>92.666666666666671</v>
      </c>
      <c r="P17" s="21">
        <f>_xlfn.STDEV.P(O7:O12)</f>
        <v>1.1873172373979173</v>
      </c>
      <c r="Q17" s="24">
        <f>_xlfn.CONFIDENCE.T(0.1,P17,D17)</f>
        <v>0.97673471583126781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CF86-C69D-F047-A63B-91AF0E7EB929}">
  <dimension ref="A1:AK19"/>
  <sheetViews>
    <sheetView workbookViewId="0">
      <selection activeCell="I21" sqref="I21"/>
    </sheetView>
  </sheetViews>
  <sheetFormatPr baseColWidth="10" defaultRowHeight="15"/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37">
      <c r="A2" t="s">
        <v>84</v>
      </c>
      <c r="B2" t="s">
        <v>38</v>
      </c>
      <c r="C2" t="s">
        <v>85</v>
      </c>
      <c r="D2" t="s">
        <v>84</v>
      </c>
      <c r="E2" t="s">
        <v>10</v>
      </c>
      <c r="F2" t="s">
        <v>11</v>
      </c>
      <c r="G2" t="s">
        <v>12</v>
      </c>
      <c r="H2" t="s">
        <v>86</v>
      </c>
      <c r="I2" t="s">
        <v>87</v>
      </c>
      <c r="J2">
        <v>138</v>
      </c>
    </row>
    <row r="3" spans="1:37">
      <c r="T3" s="1" t="s">
        <v>13</v>
      </c>
      <c r="U3" s="1"/>
      <c r="V3" s="1"/>
      <c r="W3" s="1"/>
      <c r="X3" s="1" t="s">
        <v>14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15</v>
      </c>
      <c r="U4" s="1"/>
      <c r="V4" s="1" t="s">
        <v>16</v>
      </c>
      <c r="W4" s="1"/>
      <c r="X4" s="1" t="s">
        <v>17</v>
      </c>
      <c r="Y4" s="1"/>
      <c r="Z4" s="1"/>
      <c r="AA4" s="1"/>
      <c r="AB4" s="1" t="s">
        <v>18</v>
      </c>
      <c r="AC4" s="1"/>
      <c r="AD4" s="1"/>
      <c r="AE4" s="1"/>
      <c r="AF4" s="1" t="s">
        <v>19</v>
      </c>
      <c r="AG4" s="1"/>
      <c r="AH4" s="1"/>
      <c r="AI4" s="1"/>
      <c r="AJ4" s="1" t="s">
        <v>20</v>
      </c>
      <c r="AK4" s="1"/>
    </row>
    <row r="5" spans="1:37">
      <c r="T5" s="1" t="s">
        <v>7</v>
      </c>
      <c r="U5" s="1" t="s">
        <v>21</v>
      </c>
      <c r="V5" s="1" t="s">
        <v>7</v>
      </c>
      <c r="W5" s="1" t="s">
        <v>21</v>
      </c>
      <c r="X5" s="1" t="s">
        <v>22</v>
      </c>
      <c r="Y5" s="1" t="s">
        <v>23</v>
      </c>
      <c r="Z5" s="1" t="s">
        <v>24</v>
      </c>
      <c r="AA5" s="1"/>
      <c r="AB5" s="1" t="s">
        <v>22</v>
      </c>
      <c r="AC5" s="1" t="s">
        <v>23</v>
      </c>
      <c r="AD5" s="1" t="s">
        <v>24</v>
      </c>
      <c r="AE5" s="1"/>
      <c r="AF5" s="1" t="s">
        <v>22</v>
      </c>
      <c r="AG5" s="1" t="s">
        <v>23</v>
      </c>
      <c r="AH5" s="1" t="s">
        <v>24</v>
      </c>
      <c r="AI5" s="1"/>
      <c r="AJ5" s="1" t="s">
        <v>7</v>
      </c>
      <c r="AK5" s="1" t="s">
        <v>21</v>
      </c>
    </row>
    <row r="6" spans="1:37" s="1" customFormat="1">
      <c r="A6" s="1" t="s">
        <v>25</v>
      </c>
      <c r="B6" s="1" t="s">
        <v>26</v>
      </c>
      <c r="C6" s="1" t="s">
        <v>27</v>
      </c>
      <c r="E6" s="1" t="s">
        <v>28</v>
      </c>
      <c r="F6" s="1" t="s">
        <v>29</v>
      </c>
      <c r="G6" s="1" t="s">
        <v>22</v>
      </c>
      <c r="H6" s="1" t="s">
        <v>30</v>
      </c>
      <c r="I6" s="1" t="s">
        <v>31</v>
      </c>
      <c r="J6" s="1" t="s">
        <v>32</v>
      </c>
      <c r="K6" s="1" t="s">
        <v>20</v>
      </c>
      <c r="L6" s="1" t="s">
        <v>33</v>
      </c>
      <c r="M6" s="1" t="s">
        <v>34</v>
      </c>
      <c r="N6" s="1" t="s">
        <v>35</v>
      </c>
      <c r="O6" s="1" t="s">
        <v>36</v>
      </c>
      <c r="P6" s="1" t="s">
        <v>37</v>
      </c>
      <c r="X6" s="1" t="s">
        <v>21</v>
      </c>
      <c r="Y6" s="1" t="s">
        <v>21</v>
      </c>
      <c r="Z6" s="1" t="s">
        <v>7</v>
      </c>
      <c r="AA6" s="1" t="s">
        <v>21</v>
      </c>
      <c r="AB6" s="1" t="s">
        <v>21</v>
      </c>
      <c r="AC6" s="1" t="s">
        <v>21</v>
      </c>
      <c r="AD6" s="1" t="s">
        <v>7</v>
      </c>
      <c r="AE6" s="1" t="s">
        <v>21</v>
      </c>
      <c r="AF6" s="1" t="s">
        <v>21</v>
      </c>
      <c r="AG6" s="1" t="s">
        <v>21</v>
      </c>
      <c r="AH6" s="1" t="s">
        <v>7</v>
      </c>
      <c r="AI6" s="1" t="s">
        <v>21</v>
      </c>
    </row>
    <row r="7" spans="1:37">
      <c r="A7" t="s">
        <v>44</v>
      </c>
      <c r="C7" t="s">
        <v>46</v>
      </c>
      <c r="E7">
        <v>20</v>
      </c>
      <c r="F7">
        <v>9</v>
      </c>
      <c r="G7">
        <v>8.75</v>
      </c>
      <c r="H7">
        <v>9</v>
      </c>
      <c r="I7">
        <v>8.75</v>
      </c>
      <c r="J7">
        <v>8.75</v>
      </c>
      <c r="K7">
        <v>8.75</v>
      </c>
      <c r="L7">
        <v>8.75</v>
      </c>
      <c r="M7">
        <v>8.75</v>
      </c>
      <c r="N7">
        <v>0</v>
      </c>
      <c r="O7">
        <f t="shared" ref="O7:O14" si="0">SUM(E7:N7)</f>
        <v>90.5</v>
      </c>
      <c r="P7" t="s">
        <v>69</v>
      </c>
      <c r="T7" s="1" t="s">
        <v>48</v>
      </c>
      <c r="U7">
        <v>3</v>
      </c>
      <c r="V7" t="s">
        <v>70</v>
      </c>
      <c r="W7">
        <v>3</v>
      </c>
      <c r="X7">
        <v>2</v>
      </c>
      <c r="Y7">
        <v>0</v>
      </c>
      <c r="Z7" t="s">
        <v>71</v>
      </c>
      <c r="AA7">
        <v>3</v>
      </c>
      <c r="AB7">
        <v>2</v>
      </c>
      <c r="AC7">
        <v>1</v>
      </c>
      <c r="AD7" t="s">
        <v>72</v>
      </c>
      <c r="AE7">
        <v>3</v>
      </c>
      <c r="AF7">
        <v>1</v>
      </c>
      <c r="AG7">
        <v>1</v>
      </c>
      <c r="AH7" t="s">
        <v>73</v>
      </c>
      <c r="AI7">
        <v>3</v>
      </c>
      <c r="AJ7" t="s">
        <v>74</v>
      </c>
      <c r="AK7">
        <v>3</v>
      </c>
    </row>
    <row r="8" spans="1:37">
      <c r="A8" t="s">
        <v>44</v>
      </c>
      <c r="C8" t="s">
        <v>46</v>
      </c>
      <c r="E8">
        <v>20</v>
      </c>
      <c r="F8">
        <v>8.75</v>
      </c>
      <c r="G8">
        <v>9</v>
      </c>
      <c r="H8">
        <v>9</v>
      </c>
      <c r="I8">
        <v>9</v>
      </c>
      <c r="J8">
        <v>8.75</v>
      </c>
      <c r="K8">
        <v>8.75</v>
      </c>
      <c r="L8">
        <v>8.75</v>
      </c>
      <c r="M8">
        <v>8.25</v>
      </c>
      <c r="N8">
        <v>0</v>
      </c>
      <c r="O8">
        <f t="shared" si="0"/>
        <v>90.25</v>
      </c>
      <c r="T8" s="1" t="s">
        <v>48</v>
      </c>
      <c r="U8">
        <v>3</v>
      </c>
      <c r="V8" s="1" t="s">
        <v>75</v>
      </c>
      <c r="W8">
        <v>3</v>
      </c>
      <c r="X8">
        <v>3</v>
      </c>
      <c r="Y8">
        <v>0</v>
      </c>
      <c r="Z8" s="1" t="s">
        <v>76</v>
      </c>
      <c r="AA8">
        <v>3</v>
      </c>
      <c r="AB8">
        <v>3</v>
      </c>
      <c r="AC8">
        <v>1</v>
      </c>
      <c r="AD8" s="1" t="s">
        <v>76</v>
      </c>
      <c r="AE8">
        <v>3</v>
      </c>
      <c r="AF8">
        <v>3</v>
      </c>
      <c r="AG8">
        <v>1</v>
      </c>
      <c r="AH8" s="1" t="s">
        <v>77</v>
      </c>
      <c r="AI8">
        <v>3</v>
      </c>
      <c r="AJ8" s="1" t="s">
        <v>78</v>
      </c>
      <c r="AK8">
        <v>3</v>
      </c>
    </row>
    <row r="9" spans="1:37">
      <c r="A9" t="s">
        <v>44</v>
      </c>
      <c r="C9" t="s">
        <v>46</v>
      </c>
      <c r="E9">
        <v>20</v>
      </c>
      <c r="F9">
        <v>9.5</v>
      </c>
      <c r="G9">
        <v>9.25</v>
      </c>
      <c r="H9">
        <v>8.75</v>
      </c>
      <c r="I9">
        <v>9.25</v>
      </c>
      <c r="J9">
        <v>8.5</v>
      </c>
      <c r="K9">
        <v>9.25</v>
      </c>
      <c r="L9">
        <v>9</v>
      </c>
      <c r="M9">
        <v>8.75</v>
      </c>
      <c r="N9">
        <v>0</v>
      </c>
      <c r="O9">
        <f t="shared" si="0"/>
        <v>92.25</v>
      </c>
      <c r="P9" t="s">
        <v>79</v>
      </c>
      <c r="T9" s="1" t="s">
        <v>80</v>
      </c>
      <c r="U9">
        <v>3</v>
      </c>
      <c r="V9" s="1" t="s">
        <v>81</v>
      </c>
      <c r="W9">
        <v>3</v>
      </c>
      <c r="X9">
        <v>3</v>
      </c>
      <c r="Y9">
        <v>0</v>
      </c>
      <c r="Z9" s="1" t="s">
        <v>71</v>
      </c>
      <c r="AA9">
        <v>3</v>
      </c>
      <c r="AB9">
        <v>3</v>
      </c>
      <c r="AC9">
        <v>0</v>
      </c>
      <c r="AD9" s="1" t="s">
        <v>82</v>
      </c>
      <c r="AE9">
        <v>3</v>
      </c>
      <c r="AF9">
        <v>3</v>
      </c>
      <c r="AG9">
        <v>0</v>
      </c>
      <c r="AH9" s="1" t="s">
        <v>82</v>
      </c>
      <c r="AI9">
        <v>3</v>
      </c>
      <c r="AJ9" s="1" t="s">
        <v>83</v>
      </c>
      <c r="AK9">
        <v>4</v>
      </c>
    </row>
    <row r="10" spans="1:37">
      <c r="A10" s="6" t="s">
        <v>88</v>
      </c>
      <c r="B10" s="6"/>
      <c r="C10" s="6" t="s">
        <v>90</v>
      </c>
      <c r="D10" s="7"/>
      <c r="E10" s="8">
        <v>20</v>
      </c>
      <c r="F10" s="8">
        <v>9.25</v>
      </c>
      <c r="G10" s="8">
        <v>9.5</v>
      </c>
      <c r="H10" s="8">
        <v>8.75</v>
      </c>
      <c r="I10" s="8">
        <v>9.25</v>
      </c>
      <c r="J10" s="8">
        <v>9</v>
      </c>
      <c r="K10" s="8">
        <v>9</v>
      </c>
      <c r="L10" s="8">
        <v>9.25</v>
      </c>
      <c r="M10" s="8">
        <v>9</v>
      </c>
      <c r="N10" s="7">
        <v>0</v>
      </c>
      <c r="O10">
        <f t="shared" si="0"/>
        <v>93</v>
      </c>
      <c r="P10" s="7"/>
      <c r="Q10" s="7"/>
      <c r="R10" s="7"/>
      <c r="S10" s="7"/>
      <c r="T10" s="9" t="s">
        <v>91</v>
      </c>
      <c r="U10" s="8">
        <v>2</v>
      </c>
      <c r="V10" s="9" t="s">
        <v>92</v>
      </c>
      <c r="W10" s="8">
        <v>3</v>
      </c>
      <c r="X10" s="8">
        <v>3</v>
      </c>
      <c r="Y10" s="7">
        <v>0</v>
      </c>
      <c r="Z10" s="6" t="s">
        <v>93</v>
      </c>
      <c r="AA10" s="8">
        <v>3</v>
      </c>
      <c r="AB10" s="8">
        <v>3</v>
      </c>
      <c r="AC10" s="7">
        <v>0</v>
      </c>
      <c r="AD10" s="6" t="s">
        <v>94</v>
      </c>
      <c r="AE10" s="8">
        <v>3</v>
      </c>
      <c r="AF10" s="8">
        <v>3</v>
      </c>
      <c r="AG10" s="7">
        <v>0</v>
      </c>
      <c r="AH10" s="6" t="s">
        <v>95</v>
      </c>
      <c r="AI10" s="8">
        <v>3</v>
      </c>
      <c r="AJ10" s="9" t="s">
        <v>96</v>
      </c>
      <c r="AK10" s="8">
        <v>3</v>
      </c>
    </row>
    <row r="11" spans="1:37">
      <c r="A11" t="s">
        <v>44</v>
      </c>
      <c r="C11" t="s">
        <v>45</v>
      </c>
      <c r="E11">
        <v>20</v>
      </c>
      <c r="F11">
        <v>9.25</v>
      </c>
      <c r="G11">
        <v>9</v>
      </c>
      <c r="H11">
        <v>8.75</v>
      </c>
      <c r="I11">
        <v>9</v>
      </c>
      <c r="J11">
        <v>9</v>
      </c>
      <c r="K11">
        <v>8.75</v>
      </c>
      <c r="L11">
        <v>9</v>
      </c>
      <c r="M11">
        <v>9</v>
      </c>
      <c r="N11">
        <v>0</v>
      </c>
      <c r="O11">
        <f t="shared" si="0"/>
        <v>91.75</v>
      </c>
    </row>
    <row r="12" spans="1:37">
      <c r="A12" t="s">
        <v>44</v>
      </c>
      <c r="C12" t="s">
        <v>45</v>
      </c>
      <c r="E12">
        <v>20</v>
      </c>
      <c r="F12">
        <v>9</v>
      </c>
      <c r="G12">
        <v>9.25</v>
      </c>
      <c r="H12">
        <v>9.25</v>
      </c>
      <c r="I12">
        <v>9</v>
      </c>
      <c r="J12">
        <v>9</v>
      </c>
      <c r="K12">
        <v>8.75</v>
      </c>
      <c r="L12">
        <v>9</v>
      </c>
      <c r="M12">
        <v>8.5</v>
      </c>
      <c r="N12">
        <v>0</v>
      </c>
      <c r="O12">
        <f t="shared" si="0"/>
        <v>91.75</v>
      </c>
    </row>
    <row r="13" spans="1:37">
      <c r="A13" t="s">
        <v>44</v>
      </c>
      <c r="C13" t="s">
        <v>45</v>
      </c>
      <c r="E13">
        <v>20</v>
      </c>
      <c r="F13">
        <v>9.25</v>
      </c>
      <c r="G13">
        <v>9.25</v>
      </c>
      <c r="H13">
        <v>9.25</v>
      </c>
      <c r="I13">
        <v>9</v>
      </c>
      <c r="J13">
        <v>9</v>
      </c>
      <c r="K13">
        <v>9</v>
      </c>
      <c r="L13">
        <v>9</v>
      </c>
      <c r="M13">
        <v>8.75</v>
      </c>
      <c r="N13">
        <v>0</v>
      </c>
      <c r="O13">
        <f t="shared" si="0"/>
        <v>92.5</v>
      </c>
    </row>
    <row r="14" spans="1:37">
      <c r="A14" s="6" t="s">
        <v>88</v>
      </c>
      <c r="B14" s="6"/>
      <c r="C14" t="s">
        <v>45</v>
      </c>
      <c r="D14" s="7"/>
      <c r="E14" s="8">
        <v>20</v>
      </c>
      <c r="F14" s="8">
        <v>9.25</v>
      </c>
      <c r="G14" s="8">
        <v>9.25</v>
      </c>
      <c r="H14" s="8">
        <v>9</v>
      </c>
      <c r="I14" s="8">
        <v>9.25</v>
      </c>
      <c r="J14" s="8">
        <v>9.25</v>
      </c>
      <c r="K14" s="8">
        <v>9</v>
      </c>
      <c r="L14" s="8">
        <v>9</v>
      </c>
      <c r="M14" s="8">
        <v>9.25</v>
      </c>
      <c r="N14" s="7">
        <v>0</v>
      </c>
      <c r="O14">
        <f t="shared" si="0"/>
        <v>93.25</v>
      </c>
      <c r="P14" s="6" t="s">
        <v>89</v>
      </c>
    </row>
    <row r="16" spans="1:37">
      <c r="B16" s="2" t="s">
        <v>62</v>
      </c>
      <c r="C16" s="2" t="s">
        <v>25</v>
      </c>
      <c r="D16" s="2" t="s">
        <v>63</v>
      </c>
      <c r="E16" s="2" t="s">
        <v>28</v>
      </c>
      <c r="F16" s="2" t="s">
        <v>29</v>
      </c>
      <c r="G16" s="2" t="s">
        <v>22</v>
      </c>
      <c r="H16" s="2" t="s">
        <v>30</v>
      </c>
      <c r="I16" s="2" t="s">
        <v>64</v>
      </c>
      <c r="J16" s="2" t="s">
        <v>32</v>
      </c>
      <c r="K16" s="2" t="s">
        <v>20</v>
      </c>
      <c r="L16" s="2" t="s">
        <v>33</v>
      </c>
      <c r="M16" s="3" t="s">
        <v>34</v>
      </c>
      <c r="N16" s="3" t="s">
        <v>35</v>
      </c>
      <c r="O16" s="2" t="s">
        <v>65</v>
      </c>
      <c r="P16" s="2" t="s">
        <v>66</v>
      </c>
      <c r="Q16" s="2" t="s">
        <v>97</v>
      </c>
    </row>
    <row r="17" spans="2:17">
      <c r="B17" s="4" t="s">
        <v>67</v>
      </c>
      <c r="C17" s="4" t="s">
        <v>44</v>
      </c>
      <c r="D17" s="10">
        <v>4</v>
      </c>
      <c r="E17" s="11">
        <v>20</v>
      </c>
      <c r="F17" s="11">
        <f>AVERAGE(F7:F10)</f>
        <v>9.125</v>
      </c>
      <c r="G17" s="11">
        <f t="shared" ref="G17:N17" si="1">AVERAGE(G7:G10)</f>
        <v>9.125</v>
      </c>
      <c r="H17" s="11">
        <f t="shared" si="1"/>
        <v>8.875</v>
      </c>
      <c r="I17" s="11">
        <f t="shared" si="1"/>
        <v>9.0625</v>
      </c>
      <c r="J17" s="11">
        <f t="shared" si="1"/>
        <v>8.75</v>
      </c>
      <c r="K17" s="11">
        <f t="shared" si="1"/>
        <v>8.9375</v>
      </c>
      <c r="L17" s="11">
        <f t="shared" si="1"/>
        <v>8.9375</v>
      </c>
      <c r="M17" s="11">
        <f t="shared" si="1"/>
        <v>8.6875</v>
      </c>
      <c r="N17" s="11">
        <f t="shared" si="1"/>
        <v>0</v>
      </c>
      <c r="O17" s="12">
        <f>AVERAGE(O7:O10)</f>
        <v>91.5</v>
      </c>
      <c r="P17" s="13">
        <f>_xlfn.STDEV.P(O7:O10)</f>
        <v>1.159202311936963</v>
      </c>
      <c r="Q17" s="14">
        <f>_xlfn.CONFIDENCE.T(0.1,P17,D17)</f>
        <v>1.3640121672250929</v>
      </c>
    </row>
    <row r="18" spans="2:17">
      <c r="B18" s="5" t="s">
        <v>68</v>
      </c>
      <c r="C18" s="5" t="s">
        <v>44</v>
      </c>
      <c r="D18" s="15">
        <v>4</v>
      </c>
      <c r="E18" s="16">
        <v>20</v>
      </c>
      <c r="F18" s="16">
        <f>AVERAGE(F11:F14)</f>
        <v>9.1875</v>
      </c>
      <c r="G18" s="16">
        <f t="shared" ref="G18:N18" si="2">AVERAGE(G11:G14)</f>
        <v>9.1875</v>
      </c>
      <c r="H18" s="16">
        <f t="shared" si="2"/>
        <v>9.0625</v>
      </c>
      <c r="I18" s="16">
        <f t="shared" si="2"/>
        <v>9.0625</v>
      </c>
      <c r="J18" s="16">
        <f t="shared" si="2"/>
        <v>9.0625</v>
      </c>
      <c r="K18" s="16">
        <f t="shared" si="2"/>
        <v>8.875</v>
      </c>
      <c r="L18" s="16">
        <f t="shared" si="2"/>
        <v>9</v>
      </c>
      <c r="M18" s="16">
        <f t="shared" si="2"/>
        <v>8.875</v>
      </c>
      <c r="N18" s="16">
        <f t="shared" si="2"/>
        <v>0</v>
      </c>
      <c r="O18" s="17">
        <f>AVERAGE(O11:O14)</f>
        <v>92.3125</v>
      </c>
      <c r="P18" s="18">
        <f>_xlfn.STDEV.P(O11:O14)</f>
        <v>0.62186714819163746</v>
      </c>
      <c r="Q18" s="25">
        <f>_xlfn.CONFIDENCE.T(0.1,P18,D18)</f>
        <v>0.73173970392934318</v>
      </c>
    </row>
    <row r="19" spans="2:17">
      <c r="B19" s="19" t="s">
        <v>98</v>
      </c>
      <c r="C19" s="19"/>
      <c r="D19" s="20">
        <f>D17+D18</f>
        <v>8</v>
      </c>
      <c r="E19" s="21">
        <v>20</v>
      </c>
      <c r="F19" s="22">
        <f>AVERAGE(F7:F14)</f>
        <v>9.15625</v>
      </c>
      <c r="G19" s="22">
        <f t="shared" ref="G19:N19" si="3">AVERAGE(G7:G14)</f>
        <v>9.15625</v>
      </c>
      <c r="H19" s="22">
        <f t="shared" si="3"/>
        <v>8.96875</v>
      </c>
      <c r="I19" s="22">
        <f t="shared" si="3"/>
        <v>9.0625</v>
      </c>
      <c r="J19" s="22">
        <f t="shared" si="3"/>
        <v>8.90625</v>
      </c>
      <c r="K19" s="22">
        <f t="shared" si="3"/>
        <v>8.90625</v>
      </c>
      <c r="L19" s="22">
        <f t="shared" si="3"/>
        <v>8.96875</v>
      </c>
      <c r="M19" s="22">
        <f t="shared" si="3"/>
        <v>8.78125</v>
      </c>
      <c r="N19" s="22">
        <f t="shared" si="3"/>
        <v>0</v>
      </c>
      <c r="O19" s="23">
        <f>AVERAGE(O7:O14)</f>
        <v>91.90625</v>
      </c>
      <c r="P19" s="21">
        <f>_xlfn.STDEV.P(O7:O14)</f>
        <v>1.0150238605569821</v>
      </c>
      <c r="Q19" s="24">
        <f>_xlfn.CONFIDENCE.T(0.1,P19,D19)</f>
        <v>0.67989819254745198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Casona Triangulo</vt:lpstr>
      <vt:lpstr>大桥庄园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dcterms:created xsi:type="dcterms:W3CDTF">2015-06-05T18:19:34Z</dcterms:created>
  <dcterms:modified xsi:type="dcterms:W3CDTF">2024-12-28T18:34:55Z</dcterms:modified>
</cp:coreProperties>
</file>