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zilongwang/Downloads/咖啡第三期杯测/"/>
    </mc:Choice>
  </mc:AlternateContent>
  <xr:revisionPtr revIDLastSave="0" documentId="13_ncr:1_{D96011D1-431C-624A-8589-839467819812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爪哇尼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P18" i="1"/>
  <c r="P17" i="1"/>
  <c r="P16" i="1"/>
  <c r="O18" i="1"/>
  <c r="O16" i="1"/>
  <c r="O17" i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G18" i="1"/>
  <c r="H18" i="1"/>
  <c r="I18" i="1"/>
  <c r="J18" i="1"/>
  <c r="K18" i="1"/>
  <c r="L18" i="1"/>
  <c r="M18" i="1"/>
  <c r="N18" i="1"/>
  <c r="F18" i="1"/>
  <c r="F17" i="1"/>
  <c r="F16" i="1"/>
  <c r="D18" i="1"/>
  <c r="Q16" i="1"/>
  <c r="Q18" i="1" l="1"/>
  <c r="O13" i="1" l="1"/>
  <c r="O9" i="1"/>
  <c r="O10" i="1"/>
  <c r="O11" i="1"/>
  <c r="O8" i="1"/>
  <c r="O7" i="1" l="1"/>
  <c r="O12" i="1"/>
</calcChain>
</file>

<file path=xl/sharedStrings.xml><?xml version="1.0" encoding="utf-8"?>
<sst xmlns="http://schemas.openxmlformats.org/spreadsheetml/2006/main" count="137" uniqueCount="83">
  <si>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</si>
  <si>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</si>
  <si>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</si>
  <si>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</si>
  <si>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</si>
  <si>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</si>
  <si>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</si>
  <si>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</si>
  <si>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1" type="noConversion"/>
  </si>
  <si>
    <t>浅度</t>
    <phoneticPr fontId="1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</si>
  <si>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</si>
  <si>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</si>
  <si>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</si>
  <si>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</si>
  <si>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</si>
  <si>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</si>
  <si>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</si>
  <si>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</si>
  <si>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</si>
  <si>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</si>
  <si>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</si>
  <si>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1" type="noConversion"/>
  </si>
  <si>
    <t>方法</t>
    <phoneticPr fontId="1" type="noConversion"/>
  </si>
  <si>
    <t>细则</t>
    <phoneticPr fontId="1" type="noConversion"/>
  </si>
  <si>
    <t>测试者</t>
    <phoneticPr fontId="1" type="noConversion"/>
  </si>
  <si>
    <t>初始分</t>
  </si>
  <si>
    <t>香气</t>
  </si>
  <si>
    <t>醇厚感</t>
  </si>
  <si>
    <t>香甜感</t>
    <phoneticPr fontId="1" type="noConversion"/>
  </si>
  <si>
    <t>平衡感</t>
  </si>
  <si>
    <t>个人感觉</t>
  </si>
  <si>
    <t>干净度</t>
  </si>
  <si>
    <t>风味减分</t>
    <phoneticPr fontId="1" type="noConversion"/>
  </si>
  <si>
    <t>总分</t>
  </si>
  <si>
    <t>描述</t>
    <phoneticPr fontId="1" type="noConversion"/>
  </si>
  <si>
    <t>爪哇尼卡</t>
    <phoneticPr fontId="1" type="noConversion"/>
  </si>
  <si>
    <t>尼加拉瓜</t>
    <phoneticPr fontId="1" type="noConversion"/>
  </si>
  <si>
    <t>塔拉苏咖啡馆</t>
    <phoneticPr fontId="1" type="noConversion"/>
  </si>
  <si>
    <t>手冲</t>
    <phoneticPr fontId="1" type="noConversion"/>
  </si>
  <si>
    <t>室友</t>
    <phoneticPr fontId="1" type="noConversion"/>
  </si>
  <si>
    <t>笔者</t>
    <phoneticPr fontId="1" type="noConversion"/>
  </si>
  <si>
    <t>中调酸感最突出，后调回落，水温降低后层次感下降，口感更浓</t>
    <phoneticPr fontId="1" type="noConversion"/>
  </si>
  <si>
    <t>花香</t>
    <phoneticPr fontId="1" type="noConversion"/>
  </si>
  <si>
    <t>微醇花香</t>
    <phoneticPr fontId="1" type="noConversion"/>
  </si>
  <si>
    <t>苹果杨桃</t>
    <phoneticPr fontId="1" type="noConversion"/>
  </si>
  <si>
    <t>苹果，青柠杨桃</t>
    <phoneticPr fontId="1" type="noConversion"/>
  </si>
  <si>
    <t>苹果红糖红茶</t>
    <phoneticPr fontId="1" type="noConversion"/>
  </si>
  <si>
    <t>奶油醇，微苦，烟感</t>
    <phoneticPr fontId="1" type="noConversion"/>
  </si>
  <si>
    <t>微涩感，放凉后涩感在中后调加重</t>
    <phoneticPr fontId="1" type="noConversion"/>
  </si>
  <si>
    <t>花香焦香</t>
    <phoneticPr fontId="1" type="noConversion"/>
  </si>
  <si>
    <t>山竹微红酒</t>
    <phoneticPr fontId="1" type="noConversion"/>
  </si>
  <si>
    <t>红糖奶油</t>
    <phoneticPr fontId="1" type="noConversion"/>
  </si>
  <si>
    <t>微苦奶油醇回甘余韵悠长</t>
    <phoneticPr fontId="1" type="noConversion"/>
  </si>
  <si>
    <t>圣荷西庄园</t>
    <phoneticPr fontId="1" type="noConversion"/>
  </si>
  <si>
    <t>Jinotega</t>
    <phoneticPr fontId="1" type="noConversion"/>
  </si>
  <si>
    <t>日晒</t>
    <phoneticPr fontId="1" type="noConversion"/>
  </si>
  <si>
    <t>香草、琵琶、杨桃、木瓜、苹果苏打红糖、玛莎拉红茶尾韵</t>
    <phoneticPr fontId="1" type="noConversion"/>
  </si>
  <si>
    <t>价格</t>
    <phoneticPr fontId="1" type="noConversion"/>
  </si>
  <si>
    <t>余韵巧克力、坚果、奶油感持久</t>
    <phoneticPr fontId="1" type="noConversion"/>
  </si>
  <si>
    <t>酸感淡雅，均一，明亮，后调余韵回甘强烈</t>
    <phoneticPr fontId="1" type="noConversion"/>
  </si>
  <si>
    <t>很好的巧克力醇厚感，水温降低风味维持</t>
    <phoneticPr fontId="1" type="noConversion"/>
  </si>
  <si>
    <t>花香微烟感</t>
    <phoneticPr fontId="1" type="noConversion"/>
  </si>
  <si>
    <t>花香巧克力</t>
    <phoneticPr fontId="1" type="noConversion"/>
  </si>
  <si>
    <t>山竹木瓜</t>
    <phoneticPr fontId="1" type="noConversion"/>
  </si>
  <si>
    <t>木瓜焦糖坚果</t>
    <phoneticPr fontId="1" type="noConversion"/>
  </si>
  <si>
    <t>坚果杨桃</t>
    <phoneticPr fontId="1" type="noConversion"/>
  </si>
  <si>
    <t>微醇微巧克力感，奶油</t>
    <phoneticPr fontId="1" type="noConversion"/>
  </si>
  <si>
    <t>红茶，微醇回甘</t>
    <phoneticPr fontId="1" type="noConversion"/>
  </si>
  <si>
    <t>红茶，微醇</t>
    <phoneticPr fontId="1" type="noConversion"/>
  </si>
  <si>
    <t>山竹木瓜秋梨</t>
    <phoneticPr fontId="1" type="noConversion"/>
  </si>
  <si>
    <t>山竹木瓜焦糖</t>
    <phoneticPr fontId="1" type="noConversion"/>
  </si>
  <si>
    <t>焦糖木瓜甘蔗</t>
    <phoneticPr fontId="1" type="noConversion"/>
  </si>
  <si>
    <t>山竹甘蔗苹果</t>
    <phoneticPr fontId="1" type="noConversion"/>
  </si>
  <si>
    <t>苹果甘蔗木瓜红糖</t>
    <phoneticPr fontId="1" type="noConversion"/>
  </si>
  <si>
    <t>评分标准</t>
    <phoneticPr fontId="1" type="noConversion"/>
  </si>
  <si>
    <t>样本数</t>
    <phoneticPr fontId="1" type="noConversion"/>
  </si>
  <si>
    <t>甜感</t>
  </si>
  <si>
    <t>总分</t>
    <phoneticPr fontId="1" type="noConversion"/>
  </si>
  <si>
    <t>标准差</t>
    <phoneticPr fontId="1" type="noConversion"/>
  </si>
  <si>
    <t>王氏</t>
    <phoneticPr fontId="1" type="noConversion"/>
  </si>
  <si>
    <t>汪氏</t>
    <phoneticPr fontId="1" type="noConversion"/>
  </si>
  <si>
    <t>90CL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</si>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</sst>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rgb="FF7030A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6" fontId="0" fillId="2" borderId="1" xfId="0" applyNumberFormat="1" applyFill="1" applyBorder="1"/>
    <xf numFmtId="177" fontId="0" fillId="2" borderId="1" xfId="0" applyNumberFormat="1" applyFill="1" applyBorder="1"/>
    <xf numFmtId="177" fontId="4" fillId="2" borderId="1" xfId="0" applyNumberFormat="1" applyFont="1" applyFill="1" applyBorder="1"/>
    <xf numFmtId="177" fontId="5" fillId="2" borderId="1" xfId="0" applyNumberFormat="1" applyFont="1" applyFill="1" applyBorder="1"/>
    <xf numFmtId="177" fontId="6" fillId="2" borderId="1" xfId="0" applyNumberFormat="1" applyFont="1" applyFill="1" applyBorder="1"/>
    <xf numFmtId="176" fontId="0" fillId="3" borderId="1" xfId="0" applyNumberFormat="1" applyFill="1" applyBorder="1"/>
    <xf numFmtId="177" fontId="0" fillId="3" borderId="1" xfId="0" applyNumberFormat="1" applyFill="1" applyBorder="1"/>
    <xf numFmtId="177" fontId="4" fillId="3" borderId="1" xfId="0" applyNumberFormat="1" applyFont="1" applyFill="1" applyBorder="1"/>
    <xf numFmtId="177" fontId="5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176" fontId="0" fillId="4" borderId="1" xfId="0" applyNumberFormat="1" applyFill="1" applyBorder="1"/>
    <xf numFmtId="177" fontId="0" fillId="4" borderId="1" xfId="0" applyNumberFormat="1" applyFill="1" applyBorder="1"/>
    <xf numFmtId="178" fontId="0" fillId="4" borderId="1" xfId="0" applyNumberFormat="1" applyFill="1" applyBorder="1"/>
    <xf numFmtId="177" fontId="4" fillId="4" borderId="1" xfId="0" applyNumberFormat="1" applyFont="1" applyFill="1" applyBorder="1"/>
    <xf numFmtId="177" fontId="6" fillId="4" borderId="1" xfId="0" applyNumberFormat="1" applyFont="1" applyFill="1" applyBorder="1"/>
    <xf numFmtId="177" fontId="6" fillId="3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"/>
  <sheetViews>
    <sheetView tabSelected="1" workbookViewId="0">
      <selection activeCell="H21" sqref="H21"/>
    </sheetView>
  </sheetViews>
  <sheetFormatPr baseColWidth="10" defaultColWidth="8.83203125"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57</v>
      </c>
    </row>
    <row r="2" spans="1:37">
      <c r="A2" t="s">
        <v>35</v>
      </c>
      <c r="B2" t="s">
        <v>36</v>
      </c>
      <c r="C2" t="s">
        <v>54</v>
      </c>
      <c r="D2" t="s">
        <v>53</v>
      </c>
      <c r="E2" t="s">
        <v>35</v>
      </c>
      <c r="F2" t="s">
        <v>55</v>
      </c>
      <c r="G2" t="s">
        <v>9</v>
      </c>
      <c r="H2" t="s">
        <v>56</v>
      </c>
      <c r="I2" t="s">
        <v>37</v>
      </c>
      <c r="J2">
        <v>88</v>
      </c>
    </row>
    <row r="3" spans="1:37">
      <c r="T3" s="1" t="s">
        <v>10</v>
      </c>
      <c r="U3" s="1"/>
      <c r="V3" s="1"/>
      <c r="W3" s="1"/>
      <c r="X3" s="1" t="s">
        <v>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12</v>
      </c>
      <c r="U4" s="1"/>
      <c r="V4" s="1" t="s">
        <v>13</v>
      </c>
      <c r="W4" s="1"/>
      <c r="X4" s="1" t="s">
        <v>14</v>
      </c>
      <c r="Y4" s="1"/>
      <c r="Z4" s="1"/>
      <c r="AA4" s="1"/>
      <c r="AB4" s="1" t="s">
        <v>15</v>
      </c>
      <c r="AC4" s="1"/>
      <c r="AD4" s="1"/>
      <c r="AE4" s="1"/>
      <c r="AF4" s="1" t="s">
        <v>16</v>
      </c>
      <c r="AG4" s="1"/>
      <c r="AH4" s="1"/>
      <c r="AI4" s="1"/>
      <c r="AJ4" s="1" t="s">
        <v>17</v>
      </c>
      <c r="AK4" s="1"/>
    </row>
    <row r="5" spans="1:37">
      <c r="T5" s="1" t="s">
        <v>7</v>
      </c>
      <c r="U5" s="1" t="s">
        <v>18</v>
      </c>
      <c r="V5" s="1" t="s">
        <v>7</v>
      </c>
      <c r="W5" s="1" t="s">
        <v>18</v>
      </c>
      <c r="X5" s="1" t="s">
        <v>19</v>
      </c>
      <c r="Y5" s="1" t="s">
        <v>20</v>
      </c>
      <c r="Z5" s="1" t="s">
        <v>21</v>
      </c>
      <c r="AA5" s="1"/>
      <c r="AB5" s="1" t="s">
        <v>19</v>
      </c>
      <c r="AC5" s="1" t="s">
        <v>20</v>
      </c>
      <c r="AD5" s="1" t="s">
        <v>21</v>
      </c>
      <c r="AE5" s="1"/>
      <c r="AF5" s="1" t="s">
        <v>19</v>
      </c>
      <c r="AG5" s="1" t="s">
        <v>20</v>
      </c>
      <c r="AH5" s="1" t="s">
        <v>21</v>
      </c>
      <c r="AI5" s="1"/>
      <c r="AJ5" s="1" t="s">
        <v>7</v>
      </c>
      <c r="AK5" s="1" t="s">
        <v>18</v>
      </c>
    </row>
    <row r="6" spans="1:37" s="1" customFormat="1">
      <c r="A6" s="1" t="s">
        <v>22</v>
      </c>
      <c r="B6" s="1" t="s">
        <v>23</v>
      </c>
      <c r="C6" s="1" t="s">
        <v>24</v>
      </c>
      <c r="E6" s="1" t="s">
        <v>25</v>
      </c>
      <c r="F6" s="1" t="s">
        <v>26</v>
      </c>
      <c r="G6" s="1" t="s">
        <v>19</v>
      </c>
      <c r="H6" s="1" t="s">
        <v>27</v>
      </c>
      <c r="I6" s="1" t="s">
        <v>28</v>
      </c>
      <c r="J6" s="1" t="s">
        <v>29</v>
      </c>
      <c r="K6" s="1" t="s">
        <v>17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X6" s="1" t="s">
        <v>18</v>
      </c>
      <c r="Y6" s="1" t="s">
        <v>18</v>
      </c>
      <c r="Z6" s="1" t="s">
        <v>7</v>
      </c>
      <c r="AA6" s="1" t="s">
        <v>18</v>
      </c>
      <c r="AB6" s="1" t="s">
        <v>18</v>
      </c>
      <c r="AC6" s="1" t="s">
        <v>18</v>
      </c>
      <c r="AD6" s="1" t="s">
        <v>7</v>
      </c>
      <c r="AE6" s="1" t="s">
        <v>18</v>
      </c>
      <c r="AF6" s="1" t="s">
        <v>18</v>
      </c>
      <c r="AG6" s="1" t="s">
        <v>18</v>
      </c>
      <c r="AH6" s="1" t="s">
        <v>7</v>
      </c>
      <c r="AI6" s="1" t="s">
        <v>18</v>
      </c>
    </row>
    <row r="7" spans="1:37" s="1" customFormat="1">
      <c r="A7" t="s">
        <v>38</v>
      </c>
      <c r="C7" s="2" t="s">
        <v>40</v>
      </c>
      <c r="D7" s="2"/>
      <c r="E7" s="2">
        <v>20</v>
      </c>
      <c r="F7" s="2">
        <v>8.5</v>
      </c>
      <c r="G7" s="2">
        <v>8.75</v>
      </c>
      <c r="H7" s="2">
        <v>8.75</v>
      </c>
      <c r="I7" s="2">
        <v>8.75</v>
      </c>
      <c r="J7" s="2">
        <v>8</v>
      </c>
      <c r="K7" s="2">
        <v>7.5</v>
      </c>
      <c r="L7" s="2">
        <v>8.25</v>
      </c>
      <c r="M7" s="2">
        <v>8</v>
      </c>
      <c r="N7" s="2">
        <v>0</v>
      </c>
      <c r="O7">
        <f>SUM(E7:N7)</f>
        <v>86.5</v>
      </c>
      <c r="P7" s="2" t="s">
        <v>41</v>
      </c>
      <c r="T7" s="1" t="s">
        <v>42</v>
      </c>
      <c r="U7" s="1">
        <v>2</v>
      </c>
      <c r="V7" s="1" t="s">
        <v>43</v>
      </c>
      <c r="W7" s="1">
        <v>2</v>
      </c>
      <c r="X7" s="1">
        <v>2</v>
      </c>
      <c r="Y7" s="1">
        <v>0</v>
      </c>
      <c r="Z7" s="1" t="s">
        <v>44</v>
      </c>
      <c r="AA7" s="1">
        <v>3</v>
      </c>
      <c r="AB7" s="1">
        <v>3</v>
      </c>
      <c r="AC7" s="1">
        <v>0</v>
      </c>
      <c r="AD7" s="1" t="s">
        <v>45</v>
      </c>
      <c r="AE7" s="1">
        <v>3</v>
      </c>
      <c r="AF7" s="1">
        <v>2</v>
      </c>
      <c r="AG7" s="1">
        <v>0</v>
      </c>
      <c r="AH7" s="1" t="s">
        <v>46</v>
      </c>
      <c r="AI7" s="1">
        <v>3</v>
      </c>
      <c r="AJ7" s="1" t="s">
        <v>47</v>
      </c>
      <c r="AK7" s="1">
        <v>3</v>
      </c>
    </row>
    <row r="8" spans="1:37" s="1" customFormat="1">
      <c r="A8" t="s">
        <v>38</v>
      </c>
      <c r="C8" s="2" t="s">
        <v>40</v>
      </c>
      <c r="D8" s="2"/>
      <c r="E8" s="2">
        <v>20</v>
      </c>
      <c r="F8" s="2">
        <v>9.25</v>
      </c>
      <c r="G8" s="2">
        <v>8.25</v>
      </c>
      <c r="H8" s="2">
        <v>9.5</v>
      </c>
      <c r="I8" s="2">
        <v>8.25</v>
      </c>
      <c r="J8" s="2">
        <v>9</v>
      </c>
      <c r="K8" s="2">
        <v>7.5</v>
      </c>
      <c r="L8" s="2">
        <v>8</v>
      </c>
      <c r="M8" s="2">
        <v>8</v>
      </c>
      <c r="N8" s="2">
        <v>0</v>
      </c>
      <c r="O8">
        <f>SUM(E8:N8)</f>
        <v>87.75</v>
      </c>
      <c r="P8" s="2" t="s">
        <v>48</v>
      </c>
      <c r="T8" s="1" t="s">
        <v>42</v>
      </c>
      <c r="U8" s="1">
        <v>3</v>
      </c>
      <c r="V8" s="1" t="s">
        <v>49</v>
      </c>
      <c r="W8" s="1">
        <v>4</v>
      </c>
      <c r="X8" s="1">
        <v>2</v>
      </c>
      <c r="Y8" s="1">
        <v>0</v>
      </c>
      <c r="Z8" s="1" t="s">
        <v>50</v>
      </c>
      <c r="AA8" s="1">
        <v>3</v>
      </c>
      <c r="AB8" s="1">
        <v>2</v>
      </c>
      <c r="AC8" s="1">
        <v>0</v>
      </c>
      <c r="AD8" s="1" t="s">
        <v>50</v>
      </c>
      <c r="AE8" s="1">
        <v>3</v>
      </c>
      <c r="AF8" s="1">
        <v>1</v>
      </c>
      <c r="AG8" s="1">
        <v>0</v>
      </c>
      <c r="AH8" s="1" t="s">
        <v>51</v>
      </c>
      <c r="AI8" s="1">
        <v>3</v>
      </c>
      <c r="AJ8" s="1" t="s">
        <v>52</v>
      </c>
      <c r="AK8" s="1">
        <v>3</v>
      </c>
    </row>
    <row r="9" spans="1:37" s="1" customFormat="1">
      <c r="A9" t="s">
        <v>38</v>
      </c>
      <c r="C9" s="2" t="s">
        <v>40</v>
      </c>
      <c r="D9" s="2"/>
      <c r="E9" s="2">
        <v>20</v>
      </c>
      <c r="F9" s="2">
        <v>8.75</v>
      </c>
      <c r="G9" s="2">
        <v>8</v>
      </c>
      <c r="H9" s="2">
        <v>9.25</v>
      </c>
      <c r="I9" s="2">
        <v>8.5</v>
      </c>
      <c r="J9" s="2">
        <v>8.75</v>
      </c>
      <c r="K9" s="2">
        <v>8.75</v>
      </c>
      <c r="L9" s="2">
        <v>8.5</v>
      </c>
      <c r="M9" s="2">
        <v>8.75</v>
      </c>
      <c r="N9" s="2">
        <v>0</v>
      </c>
      <c r="O9">
        <f t="shared" ref="O9:O11" si="0">SUM(E9:N9)</f>
        <v>89.25</v>
      </c>
      <c r="P9" s="2" t="s">
        <v>58</v>
      </c>
      <c r="T9" s="1" t="s">
        <v>61</v>
      </c>
      <c r="U9" s="1">
        <v>3</v>
      </c>
      <c r="V9" s="1" t="s">
        <v>62</v>
      </c>
      <c r="W9" s="1">
        <v>4</v>
      </c>
      <c r="X9" s="1">
        <v>2</v>
      </c>
      <c r="Y9" s="1">
        <v>0</v>
      </c>
      <c r="Z9" s="1" t="s">
        <v>63</v>
      </c>
      <c r="AA9" s="1">
        <v>3</v>
      </c>
      <c r="AB9" s="1">
        <v>2</v>
      </c>
      <c r="AC9" s="1">
        <v>0</v>
      </c>
      <c r="AD9" s="1" t="s">
        <v>64</v>
      </c>
      <c r="AE9" s="1">
        <v>3</v>
      </c>
      <c r="AF9" s="1">
        <v>1</v>
      </c>
      <c r="AG9" s="1">
        <v>0</v>
      </c>
      <c r="AH9" s="1" t="s">
        <v>65</v>
      </c>
      <c r="AI9" s="1">
        <v>3</v>
      </c>
      <c r="AJ9" s="1" t="s">
        <v>66</v>
      </c>
      <c r="AK9" s="1">
        <v>3</v>
      </c>
    </row>
    <row r="10" spans="1:37" s="1" customFormat="1">
      <c r="A10" t="s">
        <v>38</v>
      </c>
      <c r="C10" s="2" t="s">
        <v>40</v>
      </c>
      <c r="D10" s="2"/>
      <c r="E10" s="2">
        <v>20</v>
      </c>
      <c r="F10" s="2">
        <v>9.25</v>
      </c>
      <c r="G10" s="2">
        <v>8.25</v>
      </c>
      <c r="H10" s="2">
        <v>9.25</v>
      </c>
      <c r="I10" s="2">
        <v>8.75</v>
      </c>
      <c r="J10" s="2">
        <v>9</v>
      </c>
      <c r="K10" s="2">
        <v>9</v>
      </c>
      <c r="L10" s="2">
        <v>8.75</v>
      </c>
      <c r="M10" s="2">
        <v>9</v>
      </c>
      <c r="N10" s="2">
        <v>0</v>
      </c>
      <c r="O10">
        <f t="shared" si="0"/>
        <v>91.25</v>
      </c>
      <c r="P10" s="2" t="s">
        <v>59</v>
      </c>
      <c r="T10" s="1" t="s">
        <v>42</v>
      </c>
      <c r="U10" s="1">
        <v>4</v>
      </c>
      <c r="V10" s="1" t="s">
        <v>61</v>
      </c>
      <c r="W10" s="1">
        <v>4</v>
      </c>
      <c r="X10" s="1">
        <v>2</v>
      </c>
      <c r="Y10" s="1">
        <v>0</v>
      </c>
      <c r="Z10" s="1" t="s">
        <v>44</v>
      </c>
      <c r="AA10" s="1">
        <v>3</v>
      </c>
      <c r="AB10" s="1">
        <v>2</v>
      </c>
      <c r="AC10" s="1">
        <v>0</v>
      </c>
      <c r="AD10" s="1" t="s">
        <v>72</v>
      </c>
      <c r="AE10" s="1">
        <v>3</v>
      </c>
      <c r="AF10" s="1">
        <v>2</v>
      </c>
      <c r="AG10" s="1">
        <v>0</v>
      </c>
      <c r="AH10" s="1" t="s">
        <v>73</v>
      </c>
      <c r="AI10" s="1">
        <v>3</v>
      </c>
      <c r="AJ10" s="1" t="s">
        <v>67</v>
      </c>
      <c r="AK10" s="1">
        <v>2</v>
      </c>
    </row>
    <row r="11" spans="1:37" s="1" customFormat="1">
      <c r="A11" t="s">
        <v>38</v>
      </c>
      <c r="C11" s="2" t="s">
        <v>40</v>
      </c>
      <c r="D11" s="2"/>
      <c r="E11" s="2">
        <v>20</v>
      </c>
      <c r="F11" s="2">
        <v>9.25</v>
      </c>
      <c r="G11" s="2">
        <v>8</v>
      </c>
      <c r="H11" s="2">
        <v>9.5</v>
      </c>
      <c r="I11" s="2">
        <v>8.75</v>
      </c>
      <c r="J11" s="2">
        <v>9</v>
      </c>
      <c r="K11" s="2">
        <v>8.5</v>
      </c>
      <c r="L11" s="2">
        <v>8.75</v>
      </c>
      <c r="M11" s="2">
        <v>9</v>
      </c>
      <c r="N11" s="2">
        <v>0</v>
      </c>
      <c r="O11">
        <f t="shared" si="0"/>
        <v>90.75</v>
      </c>
      <c r="P11" s="2" t="s">
        <v>60</v>
      </c>
      <c r="X11" s="1">
        <v>2</v>
      </c>
      <c r="Y11" s="1">
        <v>0</v>
      </c>
      <c r="Z11" s="1" t="s">
        <v>69</v>
      </c>
      <c r="AA11" s="1">
        <v>3</v>
      </c>
      <c r="AB11" s="1">
        <v>1</v>
      </c>
      <c r="AC11" s="1">
        <v>0</v>
      </c>
      <c r="AD11" s="1" t="s">
        <v>70</v>
      </c>
      <c r="AE11" s="1">
        <v>3</v>
      </c>
      <c r="AF11" s="1">
        <v>1</v>
      </c>
      <c r="AG11" s="1">
        <v>0</v>
      </c>
      <c r="AH11" s="1" t="s">
        <v>71</v>
      </c>
      <c r="AI11" s="1">
        <v>3</v>
      </c>
      <c r="AJ11" s="1" t="s">
        <v>68</v>
      </c>
      <c r="AK11" s="1">
        <v>3</v>
      </c>
    </row>
    <row r="12" spans="1:37">
      <c r="A12" t="s">
        <v>38</v>
      </c>
      <c r="C12" t="s">
        <v>39</v>
      </c>
      <c r="E12">
        <v>20</v>
      </c>
      <c r="F12">
        <v>8.75</v>
      </c>
      <c r="G12">
        <v>8.5</v>
      </c>
      <c r="H12">
        <v>8.75</v>
      </c>
      <c r="I12">
        <v>8.5</v>
      </c>
      <c r="J12">
        <v>8.75</v>
      </c>
      <c r="K12">
        <v>8.25</v>
      </c>
      <c r="L12">
        <v>8.5</v>
      </c>
      <c r="M12">
        <v>8.5</v>
      </c>
      <c r="N12">
        <v>0</v>
      </c>
      <c r="O12">
        <f>SUM(E12:N12)</f>
        <v>88.5</v>
      </c>
    </row>
    <row r="13" spans="1:37">
      <c r="A13" t="s">
        <v>38</v>
      </c>
      <c r="C13" t="s">
        <v>39</v>
      </c>
      <c r="E13">
        <v>20</v>
      </c>
      <c r="F13">
        <v>9.25</v>
      </c>
      <c r="G13">
        <v>9</v>
      </c>
      <c r="H13">
        <v>9.5</v>
      </c>
      <c r="I13">
        <v>9</v>
      </c>
      <c r="J13">
        <v>9.25</v>
      </c>
      <c r="K13">
        <v>9.25</v>
      </c>
      <c r="L13">
        <v>9.25</v>
      </c>
      <c r="M13">
        <v>9.25</v>
      </c>
      <c r="N13">
        <v>0</v>
      </c>
      <c r="O13">
        <f>SUM(E13:N13)</f>
        <v>93.75</v>
      </c>
    </row>
    <row r="15" spans="1:37">
      <c r="B15" s="3" t="s">
        <v>74</v>
      </c>
      <c r="C15" s="3" t="s">
        <v>22</v>
      </c>
      <c r="D15" s="3" t="s">
        <v>75</v>
      </c>
      <c r="E15" s="3" t="s">
        <v>25</v>
      </c>
      <c r="F15" s="3" t="s">
        <v>26</v>
      </c>
      <c r="G15" s="3" t="s">
        <v>19</v>
      </c>
      <c r="H15" s="3" t="s">
        <v>27</v>
      </c>
      <c r="I15" s="3" t="s">
        <v>76</v>
      </c>
      <c r="J15" s="3" t="s">
        <v>29</v>
      </c>
      <c r="K15" s="3" t="s">
        <v>17</v>
      </c>
      <c r="L15" s="3" t="s">
        <v>30</v>
      </c>
      <c r="M15" s="4" t="s">
        <v>31</v>
      </c>
      <c r="N15" s="4" t="s">
        <v>32</v>
      </c>
      <c r="O15" s="3" t="s">
        <v>77</v>
      </c>
      <c r="P15" s="3" t="s">
        <v>78</v>
      </c>
      <c r="Q15" s="3" t="s">
        <v>81</v>
      </c>
    </row>
    <row r="16" spans="1:37">
      <c r="B16" s="5" t="s">
        <v>79</v>
      </c>
      <c r="C16" s="5" t="s">
        <v>38</v>
      </c>
      <c r="D16" s="7">
        <v>5</v>
      </c>
      <c r="E16" s="8">
        <v>20</v>
      </c>
      <c r="F16" s="8">
        <f>AVERAGE(F7:F11)</f>
        <v>9</v>
      </c>
      <c r="G16" s="8">
        <f t="shared" ref="G16:N16" si="1">AVERAGE(G7:G11)</f>
        <v>8.25</v>
      </c>
      <c r="H16" s="8">
        <f t="shared" si="1"/>
        <v>9.25</v>
      </c>
      <c r="I16" s="8">
        <f t="shared" si="1"/>
        <v>8.6</v>
      </c>
      <c r="J16" s="8">
        <f t="shared" si="1"/>
        <v>8.75</v>
      </c>
      <c r="K16" s="8">
        <f t="shared" si="1"/>
        <v>8.25</v>
      </c>
      <c r="L16" s="8">
        <f t="shared" si="1"/>
        <v>8.4499999999999993</v>
      </c>
      <c r="M16" s="8">
        <f t="shared" si="1"/>
        <v>8.5500000000000007</v>
      </c>
      <c r="N16" s="8">
        <f t="shared" si="1"/>
        <v>0</v>
      </c>
      <c r="O16" s="9">
        <f>AVERAGE(O7:O11)</f>
        <v>89.1</v>
      </c>
      <c r="P16" s="10">
        <f>_xlfn.STDEV.P(O7:O11)</f>
        <v>1.7860571099491751</v>
      </c>
      <c r="Q16" s="11">
        <f>_xlfn.CONFIDENCE.T(0.1,P16,D16)</f>
        <v>1.702810535437477</v>
      </c>
    </row>
    <row r="17" spans="2:17">
      <c r="B17" s="6" t="s">
        <v>80</v>
      </c>
      <c r="C17" s="6" t="s">
        <v>38</v>
      </c>
      <c r="D17" s="12">
        <v>2</v>
      </c>
      <c r="E17" s="13">
        <v>20</v>
      </c>
      <c r="F17" s="13">
        <f>AVERAGE(F12:F13)</f>
        <v>9</v>
      </c>
      <c r="G17" s="13">
        <f t="shared" ref="G17:N17" si="2">AVERAGE(G12:G13)</f>
        <v>8.75</v>
      </c>
      <c r="H17" s="13">
        <f t="shared" si="2"/>
        <v>9.125</v>
      </c>
      <c r="I17" s="13">
        <f t="shared" si="2"/>
        <v>8.75</v>
      </c>
      <c r="J17" s="13">
        <f t="shared" si="2"/>
        <v>9</v>
      </c>
      <c r="K17" s="13">
        <f t="shared" si="2"/>
        <v>8.75</v>
      </c>
      <c r="L17" s="13">
        <f t="shared" si="2"/>
        <v>8.875</v>
      </c>
      <c r="M17" s="13">
        <f t="shared" si="2"/>
        <v>8.875</v>
      </c>
      <c r="N17" s="13">
        <f t="shared" si="2"/>
        <v>0</v>
      </c>
      <c r="O17" s="14">
        <f>AVERAGE(O12:O13)</f>
        <v>91.125</v>
      </c>
      <c r="P17" s="15">
        <f>_xlfn.STDEV.P(O12:O13)</f>
        <v>2.625</v>
      </c>
      <c r="Q17" s="22">
        <f>_xlfn.CONFIDENCE.T(0.1,P17,D17)</f>
        <v>11.719303340728093</v>
      </c>
    </row>
    <row r="18" spans="2:17">
      <c r="B18" s="16" t="s">
        <v>82</v>
      </c>
      <c r="C18" s="16"/>
      <c r="D18" s="17">
        <f>D16+D17</f>
        <v>7</v>
      </c>
      <c r="E18" s="18">
        <v>20</v>
      </c>
      <c r="F18" s="19">
        <f>AVERAGE(F7:F13)</f>
        <v>9</v>
      </c>
      <c r="G18" s="19">
        <f t="shared" ref="G18:N18" si="3">AVERAGE(G7:G13)</f>
        <v>8.3928571428571423</v>
      </c>
      <c r="H18" s="19">
        <f t="shared" si="3"/>
        <v>9.2142857142857135</v>
      </c>
      <c r="I18" s="19">
        <f t="shared" si="3"/>
        <v>8.6428571428571423</v>
      </c>
      <c r="J18" s="19">
        <f t="shared" si="3"/>
        <v>8.8214285714285712</v>
      </c>
      <c r="K18" s="19">
        <f t="shared" si="3"/>
        <v>8.3928571428571423</v>
      </c>
      <c r="L18" s="19">
        <f t="shared" si="3"/>
        <v>8.5714285714285712</v>
      </c>
      <c r="M18" s="19">
        <f t="shared" si="3"/>
        <v>8.6428571428571423</v>
      </c>
      <c r="N18" s="19">
        <f t="shared" si="3"/>
        <v>0</v>
      </c>
      <c r="O18" s="20">
        <f>AVERAGE(O7:O13)</f>
        <v>89.678571428571431</v>
      </c>
      <c r="P18" s="18">
        <f>_xlfn.STDEV.P(O7:O13)</f>
        <v>2.2548134453806568</v>
      </c>
      <c r="Q18" s="21">
        <f>_xlfn.CONFIDENCE.T(0.1,P18,D18)</f>
        <v>1.6560547489784445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爪哇尼卡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2015-06-05T18:19:34Z</dcterms:created>
  <dcterms:modified xsi:type="dcterms:W3CDTF">2025-01-05T14:56:27Z</dcterms:modified>
</cp:coreProperties>
</file>