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arxiv\Desktop\咖啡杯测\咖啡第三期杯测\"/>
    </mc:Choice>
  </mc:AlternateContent>
  <xr:revisionPtr revIDLastSave="0" documentId="13_ncr:1_{F58C7D8B-7910-4C7F-A38C-075D4AC2AB0C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希爪" sheetId="1" r:id="rId1"/>
    <sheet name="希爪竞标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2" i="2" l="1"/>
  <c r="P21" i="2"/>
  <c r="P20" i="2"/>
  <c r="Q20" i="2" s="1"/>
  <c r="O22" i="2"/>
  <c r="O21" i="2"/>
  <c r="O20" i="2"/>
  <c r="G20" i="2"/>
  <c r="H20" i="2"/>
  <c r="I20" i="2"/>
  <c r="J20" i="2"/>
  <c r="K20" i="2"/>
  <c r="L20" i="2"/>
  <c r="M20" i="2"/>
  <c r="N20" i="2"/>
  <c r="G21" i="2"/>
  <c r="H21" i="2"/>
  <c r="I21" i="2"/>
  <c r="J21" i="2"/>
  <c r="K21" i="2"/>
  <c r="L21" i="2"/>
  <c r="M21" i="2"/>
  <c r="N21" i="2"/>
  <c r="G22" i="2"/>
  <c r="H22" i="2"/>
  <c r="I22" i="2"/>
  <c r="J22" i="2"/>
  <c r="K22" i="2"/>
  <c r="L22" i="2"/>
  <c r="M22" i="2"/>
  <c r="N22" i="2"/>
  <c r="F22" i="2"/>
  <c r="F21" i="2"/>
  <c r="F20" i="2"/>
  <c r="D22" i="2"/>
  <c r="Q21" i="2"/>
  <c r="P18" i="1"/>
  <c r="O18" i="1"/>
  <c r="F18" i="1"/>
  <c r="N18" i="1"/>
  <c r="M18" i="1"/>
  <c r="L18" i="1"/>
  <c r="K18" i="1"/>
  <c r="J18" i="1"/>
  <c r="I18" i="1"/>
  <c r="H18" i="1"/>
  <c r="G18" i="1"/>
  <c r="D18" i="1"/>
  <c r="Q18" i="1"/>
  <c r="Q17" i="1"/>
  <c r="Q16" i="1"/>
  <c r="Q22" i="2" l="1"/>
  <c r="O12" i="2"/>
  <c r="O11" i="2"/>
  <c r="O16" i="2"/>
  <c r="O15" i="2"/>
  <c r="O10" i="2"/>
  <c r="O14" i="2"/>
  <c r="O9" i="2"/>
  <c r="O8" i="2"/>
  <c r="O13" i="2"/>
  <c r="O7" i="2"/>
  <c r="O16" i="1"/>
  <c r="G16" i="1"/>
  <c r="H16" i="1"/>
  <c r="I16" i="1"/>
  <c r="J16" i="1"/>
  <c r="K16" i="1"/>
  <c r="L16" i="1"/>
  <c r="M16" i="1"/>
  <c r="N16" i="1"/>
  <c r="F16" i="1"/>
  <c r="O10" i="1"/>
  <c r="O9" i="1"/>
  <c r="P16" i="1" s="1"/>
  <c r="G17" i="1"/>
  <c r="H17" i="1"/>
  <c r="I17" i="1"/>
  <c r="J17" i="1"/>
  <c r="K17" i="1"/>
  <c r="L17" i="1"/>
  <c r="M17" i="1"/>
  <c r="N17" i="1"/>
  <c r="F17" i="1"/>
  <c r="O13" i="1"/>
  <c r="O8" i="1"/>
  <c r="O12" i="1"/>
  <c r="O11" i="1"/>
  <c r="O7" i="1"/>
  <c r="P17" i="1" l="1"/>
  <c r="O17" i="1"/>
</calcChain>
</file>

<file path=xl/sharedStrings.xml><?xml version="1.0" encoding="utf-8"?>
<sst xmlns="http://schemas.openxmlformats.org/spreadsheetml/2006/main" count="270" uniqueCount="107">
  <si>
    <t>名称</t>
  </si>
  <si>
    <t>国家</t>
  </si>
  <si>
    <t>产区</t>
  </si>
  <si>
    <t>庄园</t>
  </si>
  <si>
    <t>豆种</t>
  </si>
  <si>
    <t>处理法</t>
  </si>
  <si>
    <t>烘焙程度</t>
  </si>
  <si>
    <t>描述</t>
  </si>
  <si>
    <t>生产商</t>
    <phoneticPr fontId="1" type="noConversion"/>
  </si>
  <si>
    <t>价格</t>
    <phoneticPr fontId="1" type="noConversion"/>
  </si>
  <si>
    <t>气味（0-5分）</t>
  </si>
  <si>
    <t>口味（0-5分）</t>
  </si>
  <si>
    <t>干香</t>
  </si>
  <si>
    <t>湿香</t>
  </si>
  <si>
    <t>前调</t>
  </si>
  <si>
    <t>中调</t>
  </si>
  <si>
    <t>后调</t>
  </si>
  <si>
    <t>余韵</t>
  </si>
  <si>
    <t>程度</t>
  </si>
  <si>
    <t>酸感</t>
  </si>
  <si>
    <t>苦感</t>
  </si>
  <si>
    <t>风味</t>
    <phoneticPr fontId="1" type="noConversion"/>
  </si>
  <si>
    <t>方法</t>
    <phoneticPr fontId="1" type="noConversion"/>
  </si>
  <si>
    <t>细则</t>
    <phoneticPr fontId="1" type="noConversion"/>
  </si>
  <si>
    <t>测试者</t>
    <phoneticPr fontId="1" type="noConversion"/>
  </si>
  <si>
    <t>初始分</t>
  </si>
  <si>
    <t>香气</t>
  </si>
  <si>
    <t>醇厚感</t>
  </si>
  <si>
    <t>香甜感</t>
    <phoneticPr fontId="1" type="noConversion"/>
  </si>
  <si>
    <t>平衡感</t>
  </si>
  <si>
    <t>个人感觉</t>
  </si>
  <si>
    <t>干净度</t>
  </si>
  <si>
    <t>风味减分</t>
    <phoneticPr fontId="1" type="noConversion"/>
  </si>
  <si>
    <t>总分</t>
  </si>
  <si>
    <t>描述</t>
    <phoneticPr fontId="1" type="noConversion"/>
  </si>
  <si>
    <t>水洗希爪</t>
    <phoneticPr fontId="1" type="noConversion"/>
  </si>
  <si>
    <t>厄瓜多尔</t>
    <phoneticPr fontId="1" type="noConversion"/>
  </si>
  <si>
    <t>希爪</t>
    <phoneticPr fontId="1" type="noConversion"/>
  </si>
  <si>
    <t>手冲</t>
    <phoneticPr fontId="1" type="noConversion"/>
  </si>
  <si>
    <t>笔者</t>
    <phoneticPr fontId="1" type="noConversion"/>
  </si>
  <si>
    <t>酸感较强，明亮度稍差</t>
    <phoneticPr fontId="1" type="noConversion"/>
  </si>
  <si>
    <t>花香</t>
    <phoneticPr fontId="1" type="noConversion"/>
  </si>
  <si>
    <t>花香栀子花</t>
    <phoneticPr fontId="1" type="noConversion"/>
  </si>
  <si>
    <t>李子栀子花</t>
    <phoneticPr fontId="1" type="noConversion"/>
  </si>
  <si>
    <t>李子山竹栀子花</t>
    <phoneticPr fontId="1" type="noConversion"/>
  </si>
  <si>
    <t>柑橘李子</t>
    <phoneticPr fontId="1" type="noConversion"/>
  </si>
  <si>
    <t>强烈栗子蜂蜜红茶回甘</t>
    <phoneticPr fontId="1" type="noConversion"/>
  </si>
  <si>
    <t>Coffea Circulor</t>
    <phoneticPr fontId="1" type="noConversion"/>
  </si>
  <si>
    <t>洋甘菊、芒果、橘子</t>
    <phoneticPr fontId="1" type="noConversion"/>
  </si>
  <si>
    <t>水洗</t>
    <phoneticPr fontId="1" type="noConversion"/>
  </si>
  <si>
    <t>浅度</t>
    <phoneticPr fontId="1" type="noConversion"/>
  </si>
  <si>
    <t>室友</t>
    <phoneticPr fontId="1" type="noConversion"/>
  </si>
  <si>
    <t>蛋糕杯20格</t>
    <phoneticPr fontId="1" type="noConversion"/>
  </si>
  <si>
    <t>20格</t>
    <phoneticPr fontId="1" type="noConversion"/>
  </si>
  <si>
    <t>强烈回甘，酸感饱满多汁</t>
    <phoneticPr fontId="1" type="noConversion"/>
  </si>
  <si>
    <t>花香，奶香</t>
    <phoneticPr fontId="1" type="noConversion"/>
  </si>
  <si>
    <t>栀子花柠檬草</t>
    <phoneticPr fontId="1" type="noConversion"/>
  </si>
  <si>
    <t>花香梅子</t>
    <phoneticPr fontId="1" type="noConversion"/>
  </si>
  <si>
    <t>奶油栗子回甘悠长</t>
    <phoneticPr fontId="1" type="noConversion"/>
  </si>
  <si>
    <t>评分标准</t>
    <phoneticPr fontId="1" type="noConversion"/>
  </si>
  <si>
    <t>样本数</t>
    <phoneticPr fontId="1" type="noConversion"/>
  </si>
  <si>
    <t>甜感</t>
  </si>
  <si>
    <t>总分</t>
    <phoneticPr fontId="1" type="noConversion"/>
  </si>
  <si>
    <t>标准差</t>
    <phoneticPr fontId="1" type="noConversion"/>
  </si>
  <si>
    <t>王氏</t>
    <phoneticPr fontId="1" type="noConversion"/>
  </si>
  <si>
    <t>汪氏</t>
    <phoneticPr fontId="1" type="noConversion"/>
  </si>
  <si>
    <t>青梅苹果柑橘</t>
    <phoneticPr fontId="1" type="noConversion"/>
  </si>
  <si>
    <t>青梅甘蔗苹果</t>
    <phoneticPr fontId="1" type="noConversion"/>
  </si>
  <si>
    <t>苹果甘蔗奶油</t>
    <phoneticPr fontId="1" type="noConversion"/>
  </si>
  <si>
    <t>奶油牛奶回甘</t>
    <phoneticPr fontId="1" type="noConversion"/>
  </si>
  <si>
    <t>Cruz Loma</t>
    <phoneticPr fontId="1" type="noConversion"/>
  </si>
  <si>
    <t>30美金每千克</t>
    <phoneticPr fontId="1" type="noConversion"/>
  </si>
  <si>
    <t>蔬菜花香</t>
    <phoneticPr fontId="1" type="noConversion"/>
  </si>
  <si>
    <t>奶油微烟感</t>
    <phoneticPr fontId="1" type="noConversion"/>
  </si>
  <si>
    <t>西梅石榴</t>
    <phoneticPr fontId="1" type="noConversion"/>
  </si>
  <si>
    <t>西梅石榴柑橘</t>
    <phoneticPr fontId="1" type="noConversion"/>
  </si>
  <si>
    <t>奶油醇微涩</t>
    <phoneticPr fontId="1" type="noConversion"/>
  </si>
  <si>
    <t>Zamora Chinchipe</t>
    <phoneticPr fontId="1" type="noConversion"/>
  </si>
  <si>
    <t>La Reserva (珍藏庄园)</t>
    <phoneticPr fontId="1" type="noConversion"/>
  </si>
  <si>
    <t>柠檬，甜橙，杏桃</t>
    <phoneticPr fontId="1" type="noConversion"/>
  </si>
  <si>
    <t>CHG</t>
    <phoneticPr fontId="1" type="noConversion"/>
  </si>
  <si>
    <t>佛手柑酸感</t>
    <phoneticPr fontId="1" type="noConversion"/>
  </si>
  <si>
    <t>官方评价：清新的香水柠檬和花香，高温风味是甜橙和杏桃，柑橘般的酸质优雅而细腻，低温风味转变为树莓和红布林，蜜柚余韵点缀在后，整体干净清爽</t>
    <phoneticPr fontId="1" type="noConversion"/>
  </si>
  <si>
    <t>微微苦，蜂蜜感强</t>
    <phoneticPr fontId="1" type="noConversion"/>
  </si>
  <si>
    <t>花香奶油</t>
    <phoneticPr fontId="1" type="noConversion"/>
  </si>
  <si>
    <t>花香微烟感</t>
    <phoneticPr fontId="1" type="noConversion"/>
  </si>
  <si>
    <t>柠檬西梅</t>
    <phoneticPr fontId="1" type="noConversion"/>
  </si>
  <si>
    <t>西梅甜橙</t>
    <phoneticPr fontId="1" type="noConversion"/>
  </si>
  <si>
    <t>甜橙柠檬</t>
    <phoneticPr fontId="1" type="noConversion"/>
  </si>
  <si>
    <t>微柠檬酸，奶油醇</t>
    <phoneticPr fontId="1" type="noConversion"/>
  </si>
  <si>
    <t>微柠檬柑橘</t>
    <phoneticPr fontId="1" type="noConversion"/>
  </si>
  <si>
    <t>柑橘微柠檬</t>
    <phoneticPr fontId="1" type="noConversion"/>
  </si>
  <si>
    <t>微柠檬柑橘茉莉</t>
    <phoneticPr fontId="1" type="noConversion"/>
  </si>
  <si>
    <t>茉莉蜂蜜回甘</t>
    <phoneticPr fontId="1" type="noConversion"/>
  </si>
  <si>
    <t>花香青草</t>
    <phoneticPr fontId="1" type="noConversion"/>
  </si>
  <si>
    <t>柠檬香橙</t>
    <phoneticPr fontId="1" type="noConversion"/>
  </si>
  <si>
    <t>柠檬香橙微茉莉</t>
    <phoneticPr fontId="1" type="noConversion"/>
  </si>
  <si>
    <t>香橙回甘，微奶油</t>
    <phoneticPr fontId="1" type="noConversion"/>
  </si>
  <si>
    <t>花香茉莉</t>
    <phoneticPr fontId="1" type="noConversion"/>
  </si>
  <si>
    <t>花香微青草</t>
    <phoneticPr fontId="1" type="noConversion"/>
  </si>
  <si>
    <t>柠檬柑橘</t>
    <phoneticPr fontId="1" type="noConversion"/>
  </si>
  <si>
    <t>柠檬佛手柑</t>
    <phoneticPr fontId="1" type="noConversion"/>
  </si>
  <si>
    <t>柠檬佛手柑茉莉</t>
    <phoneticPr fontId="1" type="noConversion"/>
  </si>
  <si>
    <t>强烈茉莉回甘，微醇</t>
    <phoneticPr fontId="1" type="noConversion"/>
  </si>
  <si>
    <t>90CL</t>
    <phoneticPr fontId="1" type="noConversion"/>
  </si>
  <si>
    <t>合计</t>
    <phoneticPr fontId="1" type="noConversion"/>
  </si>
  <si>
    <t>San Jose de Minas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</si>
</sst>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_);[Red]\(0.0\)"/>
    <numFmt numFmtId="178" formatCode="0_);[Red]\(0\)"/>
    <numFmt numFmtId="179" formatCode="0.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C00000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b/>
      <sz val="11"/>
      <color rgb="FF7030A0"/>
      <name val="等线"/>
      <family val="4"/>
      <charset val="134"/>
      <scheme val="minor"/>
    </font>
    <font>
      <b/>
      <sz val="11"/>
      <color rgb="FFC00000"/>
      <name val="等线"/>
      <family val="4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/>
    <xf numFmtId="176" fontId="0" fillId="2" borderId="1" xfId="0" applyNumberFormat="1" applyFill="1" applyBorder="1"/>
    <xf numFmtId="176" fontId="3" fillId="2" borderId="1" xfId="0" applyNumberFormat="1" applyFont="1" applyFill="1" applyBorder="1"/>
    <xf numFmtId="176" fontId="4" fillId="2" borderId="1" xfId="0" applyNumberFormat="1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176" fontId="0" fillId="3" borderId="1" xfId="0" applyNumberFormat="1" applyFill="1" applyBorder="1"/>
    <xf numFmtId="176" fontId="3" fillId="3" borderId="1" xfId="0" applyNumberFormat="1" applyFont="1" applyFill="1" applyBorder="1"/>
    <xf numFmtId="176" fontId="4" fillId="3" borderId="1" xfId="0" applyNumberFormat="1" applyFont="1" applyFill="1" applyBorder="1"/>
    <xf numFmtId="177" fontId="5" fillId="2" borderId="1" xfId="0" applyNumberFormat="1" applyFont="1" applyFill="1" applyBorder="1"/>
    <xf numFmtId="177" fontId="5" fillId="3" borderId="1" xfId="0" applyNumberFormat="1" applyFont="1" applyFill="1" applyBorder="1"/>
    <xf numFmtId="177" fontId="5" fillId="4" borderId="1" xfId="0" applyNumberFormat="1" applyFont="1" applyFill="1" applyBorder="1"/>
    <xf numFmtId="0" fontId="0" fillId="4" borderId="1" xfId="0" applyFill="1" applyBorder="1" applyAlignment="1">
      <alignment horizontal="center"/>
    </xf>
    <xf numFmtId="178" fontId="0" fillId="4" borderId="1" xfId="0" applyNumberFormat="1" applyFill="1" applyBorder="1"/>
    <xf numFmtId="177" fontId="0" fillId="4" borderId="1" xfId="0" applyNumberFormat="1" applyFill="1" applyBorder="1"/>
    <xf numFmtId="179" fontId="0" fillId="4" borderId="1" xfId="0" applyNumberFormat="1" applyFill="1" applyBorder="1"/>
    <xf numFmtId="177" fontId="6" fillId="4" borderId="1" xfId="0" applyNumberFormat="1" applyFont="1" applyFill="1" applyBorder="1"/>
    <xf numFmtId="177" fontId="4" fillId="4" borderId="1" xfId="0" applyNumberFormat="1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0"/>
  <sheetViews>
    <sheetView tabSelected="1" workbookViewId="0">
      <selection activeCell="P23" sqref="P23"/>
    </sheetView>
  </sheetViews>
  <sheetFormatPr defaultColWidth="8.83203125" defaultRowHeight="14" x14ac:dyDescent="0.3"/>
  <sheetData>
    <row r="1" spans="1:3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37" x14ac:dyDescent="0.3">
      <c r="A2" t="s">
        <v>35</v>
      </c>
      <c r="B2" t="s">
        <v>36</v>
      </c>
      <c r="C2" t="s">
        <v>106</v>
      </c>
      <c r="D2" t="s">
        <v>70</v>
      </c>
      <c r="E2" t="s">
        <v>37</v>
      </c>
      <c r="F2" t="s">
        <v>49</v>
      </c>
      <c r="G2" t="s">
        <v>50</v>
      </c>
      <c r="H2" t="s">
        <v>48</v>
      </c>
      <c r="I2" t="s">
        <v>47</v>
      </c>
      <c r="J2">
        <v>104.7</v>
      </c>
    </row>
    <row r="3" spans="1:37" x14ac:dyDescent="0.3">
      <c r="T3" s="1" t="s">
        <v>10</v>
      </c>
      <c r="U3" s="1"/>
      <c r="V3" s="1"/>
      <c r="W3" s="1"/>
      <c r="X3" s="1" t="s">
        <v>11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x14ac:dyDescent="0.3">
      <c r="T4" s="1" t="s">
        <v>12</v>
      </c>
      <c r="U4" s="1"/>
      <c r="V4" s="1" t="s">
        <v>13</v>
      </c>
      <c r="W4" s="1"/>
      <c r="X4" s="1" t="s">
        <v>14</v>
      </c>
      <c r="Y4" s="1"/>
      <c r="Z4" s="1"/>
      <c r="AA4" s="1"/>
      <c r="AB4" s="1" t="s">
        <v>15</v>
      </c>
      <c r="AC4" s="1"/>
      <c r="AD4" s="1"/>
      <c r="AE4" s="1"/>
      <c r="AF4" s="1" t="s">
        <v>16</v>
      </c>
      <c r="AG4" s="1"/>
      <c r="AH4" s="1"/>
      <c r="AI4" s="1"/>
      <c r="AJ4" s="1" t="s">
        <v>17</v>
      </c>
      <c r="AK4" s="1"/>
    </row>
    <row r="5" spans="1:37" x14ac:dyDescent="0.3">
      <c r="T5" s="1" t="s">
        <v>7</v>
      </c>
      <c r="U5" s="1" t="s">
        <v>18</v>
      </c>
      <c r="V5" s="1" t="s">
        <v>7</v>
      </c>
      <c r="W5" s="1" t="s">
        <v>18</v>
      </c>
      <c r="X5" s="1" t="s">
        <v>19</v>
      </c>
      <c r="Y5" s="1" t="s">
        <v>20</v>
      </c>
      <c r="Z5" s="1" t="s">
        <v>21</v>
      </c>
      <c r="AA5" s="1"/>
      <c r="AB5" s="1" t="s">
        <v>19</v>
      </c>
      <c r="AC5" s="1" t="s">
        <v>20</v>
      </c>
      <c r="AD5" s="1" t="s">
        <v>21</v>
      </c>
      <c r="AE5" s="1"/>
      <c r="AF5" s="1" t="s">
        <v>19</v>
      </c>
      <c r="AG5" s="1" t="s">
        <v>20</v>
      </c>
      <c r="AH5" s="1" t="s">
        <v>21</v>
      </c>
      <c r="AI5" s="1"/>
      <c r="AJ5" s="1" t="s">
        <v>7</v>
      </c>
      <c r="AK5" s="1" t="s">
        <v>18</v>
      </c>
    </row>
    <row r="6" spans="1:37" s="1" customFormat="1" x14ac:dyDescent="0.3">
      <c r="A6" s="1" t="s">
        <v>22</v>
      </c>
      <c r="B6" s="1" t="s">
        <v>23</v>
      </c>
      <c r="C6" s="1" t="s">
        <v>24</v>
      </c>
      <c r="E6" s="1" t="s">
        <v>25</v>
      </c>
      <c r="F6" s="1" t="s">
        <v>26</v>
      </c>
      <c r="G6" s="1" t="s">
        <v>19</v>
      </c>
      <c r="H6" s="1" t="s">
        <v>27</v>
      </c>
      <c r="I6" s="1" t="s">
        <v>28</v>
      </c>
      <c r="J6" s="1" t="s">
        <v>29</v>
      </c>
      <c r="K6" s="1" t="s">
        <v>17</v>
      </c>
      <c r="L6" s="1" t="s">
        <v>30</v>
      </c>
      <c r="M6" s="1" t="s">
        <v>31</v>
      </c>
      <c r="N6" s="1" t="s">
        <v>32</v>
      </c>
      <c r="O6" s="1" t="s">
        <v>33</v>
      </c>
      <c r="P6" s="1" t="s">
        <v>34</v>
      </c>
      <c r="X6" s="1" t="s">
        <v>18</v>
      </c>
      <c r="Y6" s="1" t="s">
        <v>18</v>
      </c>
      <c r="Z6" s="1" t="s">
        <v>7</v>
      </c>
      <c r="AA6" s="1" t="s">
        <v>18</v>
      </c>
      <c r="AB6" s="1" t="s">
        <v>18</v>
      </c>
      <c r="AC6" s="1" t="s">
        <v>18</v>
      </c>
      <c r="AD6" s="1" t="s">
        <v>7</v>
      </c>
      <c r="AE6" s="1" t="s">
        <v>18</v>
      </c>
      <c r="AF6" s="1" t="s">
        <v>18</v>
      </c>
      <c r="AG6" s="1" t="s">
        <v>18</v>
      </c>
      <c r="AH6" s="1" t="s">
        <v>7</v>
      </c>
      <c r="AI6" s="1" t="s">
        <v>18</v>
      </c>
    </row>
    <row r="7" spans="1:37" x14ac:dyDescent="0.3">
      <c r="A7" t="s">
        <v>38</v>
      </c>
      <c r="C7" t="s">
        <v>39</v>
      </c>
      <c r="E7">
        <v>20</v>
      </c>
      <c r="F7">
        <v>9</v>
      </c>
      <c r="G7">
        <v>9</v>
      </c>
      <c r="H7">
        <v>8.75</v>
      </c>
      <c r="I7">
        <v>9.5</v>
      </c>
      <c r="J7">
        <v>8.75</v>
      </c>
      <c r="K7">
        <v>9</v>
      </c>
      <c r="L7">
        <v>8.75</v>
      </c>
      <c r="M7">
        <v>8.75</v>
      </c>
      <c r="N7">
        <v>0</v>
      </c>
      <c r="O7">
        <f t="shared" ref="O7:O13" si="0">SUM(E7:N7)</f>
        <v>91.5</v>
      </c>
      <c r="P7" t="s">
        <v>40</v>
      </c>
      <c r="T7" s="1" t="s">
        <v>41</v>
      </c>
      <c r="U7">
        <v>4</v>
      </c>
      <c r="V7" t="s">
        <v>42</v>
      </c>
      <c r="W7">
        <v>3</v>
      </c>
      <c r="X7">
        <v>2</v>
      </c>
      <c r="Y7">
        <v>0</v>
      </c>
      <c r="Z7" t="s">
        <v>43</v>
      </c>
      <c r="AA7">
        <v>3</v>
      </c>
      <c r="AB7">
        <v>3</v>
      </c>
      <c r="AC7">
        <v>0</v>
      </c>
      <c r="AD7" t="s">
        <v>44</v>
      </c>
      <c r="AE7">
        <v>3</v>
      </c>
      <c r="AF7">
        <v>3</v>
      </c>
      <c r="AG7">
        <v>0</v>
      </c>
      <c r="AH7" t="s">
        <v>45</v>
      </c>
      <c r="AI7">
        <v>3</v>
      </c>
      <c r="AJ7" t="s">
        <v>46</v>
      </c>
      <c r="AK7">
        <v>3</v>
      </c>
    </row>
    <row r="8" spans="1:37" x14ac:dyDescent="0.3">
      <c r="A8" t="s">
        <v>38</v>
      </c>
      <c r="C8" t="s">
        <v>39</v>
      </c>
      <c r="E8">
        <v>20</v>
      </c>
      <c r="F8">
        <v>9.25</v>
      </c>
      <c r="G8">
        <v>9.25</v>
      </c>
      <c r="H8">
        <v>9</v>
      </c>
      <c r="I8">
        <v>9.25</v>
      </c>
      <c r="J8">
        <v>8</v>
      </c>
      <c r="K8">
        <v>9.25</v>
      </c>
      <c r="L8">
        <v>8.75</v>
      </c>
      <c r="M8">
        <v>8.75</v>
      </c>
      <c r="N8">
        <v>0</v>
      </c>
      <c r="O8">
        <f t="shared" si="0"/>
        <v>91.5</v>
      </c>
      <c r="P8" t="s">
        <v>54</v>
      </c>
      <c r="T8" s="1" t="s">
        <v>55</v>
      </c>
      <c r="U8">
        <v>4</v>
      </c>
      <c r="V8" s="1" t="s">
        <v>42</v>
      </c>
      <c r="W8">
        <v>3</v>
      </c>
      <c r="X8">
        <v>3</v>
      </c>
      <c r="Y8">
        <v>0</v>
      </c>
      <c r="Z8" s="1" t="s">
        <v>56</v>
      </c>
      <c r="AA8">
        <v>3</v>
      </c>
      <c r="AB8">
        <v>3</v>
      </c>
      <c r="AC8">
        <v>0</v>
      </c>
      <c r="AD8" s="1" t="s">
        <v>56</v>
      </c>
      <c r="AE8">
        <v>3</v>
      </c>
      <c r="AF8">
        <v>2</v>
      </c>
      <c r="AG8">
        <v>0</v>
      </c>
      <c r="AH8" s="1" t="s">
        <v>57</v>
      </c>
      <c r="AI8">
        <v>3</v>
      </c>
      <c r="AJ8" s="1" t="s">
        <v>58</v>
      </c>
      <c r="AK8">
        <v>4</v>
      </c>
    </row>
    <row r="9" spans="1:37" x14ac:dyDescent="0.3">
      <c r="A9" t="s">
        <v>38</v>
      </c>
      <c r="C9" t="s">
        <v>39</v>
      </c>
      <c r="E9">
        <v>20</v>
      </c>
      <c r="F9">
        <v>9.25</v>
      </c>
      <c r="G9">
        <v>9.25</v>
      </c>
      <c r="H9">
        <v>9</v>
      </c>
      <c r="I9">
        <v>9.25</v>
      </c>
      <c r="J9">
        <v>9.25</v>
      </c>
      <c r="K9">
        <v>9</v>
      </c>
      <c r="L9">
        <v>9</v>
      </c>
      <c r="M9">
        <v>9</v>
      </c>
      <c r="N9">
        <v>0</v>
      </c>
      <c r="O9">
        <f t="shared" si="0"/>
        <v>93</v>
      </c>
      <c r="T9" s="1" t="s">
        <v>41</v>
      </c>
      <c r="U9">
        <v>2</v>
      </c>
      <c r="V9" s="1" t="s">
        <v>42</v>
      </c>
      <c r="W9">
        <v>3</v>
      </c>
      <c r="X9">
        <v>2</v>
      </c>
      <c r="Y9">
        <v>0</v>
      </c>
      <c r="Z9" s="1" t="s">
        <v>66</v>
      </c>
      <c r="AA9">
        <v>3</v>
      </c>
      <c r="AB9">
        <v>2</v>
      </c>
      <c r="AC9">
        <v>0</v>
      </c>
      <c r="AD9" s="1" t="s">
        <v>67</v>
      </c>
      <c r="AE9">
        <v>3</v>
      </c>
      <c r="AF9">
        <v>2</v>
      </c>
      <c r="AG9">
        <v>0</v>
      </c>
      <c r="AH9" s="1" t="s">
        <v>68</v>
      </c>
      <c r="AI9">
        <v>3</v>
      </c>
      <c r="AJ9" s="1" t="s">
        <v>69</v>
      </c>
      <c r="AK9">
        <v>4</v>
      </c>
    </row>
    <row r="10" spans="1:37" x14ac:dyDescent="0.3">
      <c r="A10" t="s">
        <v>38</v>
      </c>
      <c r="C10" t="s">
        <v>39</v>
      </c>
      <c r="E10">
        <v>20</v>
      </c>
      <c r="F10">
        <v>9.25</v>
      </c>
      <c r="G10">
        <v>9.25</v>
      </c>
      <c r="H10">
        <v>8.5</v>
      </c>
      <c r="I10">
        <v>8.75</v>
      </c>
      <c r="J10">
        <v>8.75</v>
      </c>
      <c r="K10">
        <v>8.75</v>
      </c>
      <c r="L10">
        <v>9</v>
      </c>
      <c r="M10">
        <v>8.75</v>
      </c>
      <c r="N10">
        <v>0</v>
      </c>
      <c r="O10">
        <f t="shared" si="0"/>
        <v>91</v>
      </c>
      <c r="T10" s="1" t="s">
        <v>72</v>
      </c>
      <c r="U10">
        <v>3</v>
      </c>
      <c r="V10" s="1" t="s">
        <v>73</v>
      </c>
      <c r="W10">
        <v>3</v>
      </c>
      <c r="X10">
        <v>3</v>
      </c>
      <c r="Y10">
        <v>0</v>
      </c>
      <c r="Z10" s="1" t="s">
        <v>74</v>
      </c>
      <c r="AA10">
        <v>3</v>
      </c>
      <c r="AB10">
        <v>3</v>
      </c>
      <c r="AC10">
        <v>0</v>
      </c>
      <c r="AD10" s="1" t="s">
        <v>74</v>
      </c>
      <c r="AE10">
        <v>3</v>
      </c>
      <c r="AF10">
        <v>3</v>
      </c>
      <c r="AG10">
        <v>0</v>
      </c>
      <c r="AH10" s="1" t="s">
        <v>75</v>
      </c>
      <c r="AI10">
        <v>3</v>
      </c>
      <c r="AJ10" t="s">
        <v>76</v>
      </c>
      <c r="AK10">
        <v>2</v>
      </c>
    </row>
    <row r="11" spans="1:37" x14ac:dyDescent="0.3">
      <c r="A11" t="s">
        <v>38</v>
      </c>
      <c r="B11" t="s">
        <v>53</v>
      </c>
      <c r="C11" t="s">
        <v>51</v>
      </c>
      <c r="E11">
        <v>20</v>
      </c>
      <c r="F11">
        <v>9.25</v>
      </c>
      <c r="G11">
        <v>9.25</v>
      </c>
      <c r="H11">
        <v>9</v>
      </c>
      <c r="I11">
        <v>9</v>
      </c>
      <c r="J11">
        <v>9.25</v>
      </c>
      <c r="K11">
        <v>9.5</v>
      </c>
      <c r="L11">
        <v>9.25</v>
      </c>
      <c r="M11">
        <v>9</v>
      </c>
      <c r="N11">
        <v>0</v>
      </c>
      <c r="O11">
        <f t="shared" si="0"/>
        <v>93.5</v>
      </c>
    </row>
    <row r="12" spans="1:37" x14ac:dyDescent="0.3">
      <c r="A12" t="s">
        <v>38</v>
      </c>
      <c r="B12" t="s">
        <v>52</v>
      </c>
      <c r="C12" t="s">
        <v>51</v>
      </c>
      <c r="E12">
        <v>20</v>
      </c>
      <c r="F12">
        <v>9.25</v>
      </c>
      <c r="G12">
        <v>9.25</v>
      </c>
      <c r="H12">
        <v>9</v>
      </c>
      <c r="I12">
        <v>8.75</v>
      </c>
      <c r="J12">
        <v>9</v>
      </c>
      <c r="K12">
        <v>9</v>
      </c>
      <c r="L12">
        <v>9</v>
      </c>
      <c r="M12">
        <v>9</v>
      </c>
      <c r="N12">
        <v>0</v>
      </c>
      <c r="O12">
        <f t="shared" si="0"/>
        <v>92.25</v>
      </c>
    </row>
    <row r="13" spans="1:37" x14ac:dyDescent="0.3">
      <c r="A13" t="s">
        <v>38</v>
      </c>
      <c r="C13" t="s">
        <v>51</v>
      </c>
      <c r="E13">
        <v>20</v>
      </c>
      <c r="F13">
        <v>9</v>
      </c>
      <c r="G13">
        <v>9</v>
      </c>
      <c r="H13">
        <v>8.75</v>
      </c>
      <c r="I13">
        <v>9.25</v>
      </c>
      <c r="J13">
        <v>8.75</v>
      </c>
      <c r="K13">
        <v>9</v>
      </c>
      <c r="L13">
        <v>9</v>
      </c>
      <c r="M13">
        <v>9</v>
      </c>
      <c r="N13">
        <v>0</v>
      </c>
      <c r="O13">
        <f t="shared" si="0"/>
        <v>91.75</v>
      </c>
    </row>
    <row r="15" spans="1:37" x14ac:dyDescent="0.3">
      <c r="B15" s="2" t="s">
        <v>59</v>
      </c>
      <c r="C15" s="2" t="s">
        <v>22</v>
      </c>
      <c r="D15" s="2" t="s">
        <v>60</v>
      </c>
      <c r="E15" s="2" t="s">
        <v>25</v>
      </c>
      <c r="F15" s="2" t="s">
        <v>26</v>
      </c>
      <c r="G15" s="2" t="s">
        <v>19</v>
      </c>
      <c r="H15" s="2" t="s">
        <v>27</v>
      </c>
      <c r="I15" s="2" t="s">
        <v>61</v>
      </c>
      <c r="J15" s="2" t="s">
        <v>29</v>
      </c>
      <c r="K15" s="2" t="s">
        <v>17</v>
      </c>
      <c r="L15" s="2" t="s">
        <v>30</v>
      </c>
      <c r="M15" s="3" t="s">
        <v>31</v>
      </c>
      <c r="N15" s="3" t="s">
        <v>32</v>
      </c>
      <c r="O15" s="2" t="s">
        <v>62</v>
      </c>
      <c r="P15" s="2" t="s">
        <v>63</v>
      </c>
      <c r="Q15" s="2" t="s">
        <v>104</v>
      </c>
    </row>
    <row r="16" spans="1:37" x14ac:dyDescent="0.3">
      <c r="B16" s="4" t="s">
        <v>64</v>
      </c>
      <c r="C16" s="4" t="s">
        <v>38</v>
      </c>
      <c r="D16" s="5">
        <v>4</v>
      </c>
      <c r="E16" s="5">
        <v>20</v>
      </c>
      <c r="F16" s="6">
        <f>AVERAGE(F7:F10)</f>
        <v>9.1875</v>
      </c>
      <c r="G16" s="6">
        <f t="shared" ref="G16:N16" si="1">AVERAGE(G7:G10)</f>
        <v>9.1875</v>
      </c>
      <c r="H16" s="6">
        <f t="shared" si="1"/>
        <v>8.8125</v>
      </c>
      <c r="I16" s="6">
        <f t="shared" si="1"/>
        <v>9.1875</v>
      </c>
      <c r="J16" s="6">
        <f t="shared" si="1"/>
        <v>8.6875</v>
      </c>
      <c r="K16" s="6">
        <f t="shared" si="1"/>
        <v>9</v>
      </c>
      <c r="L16" s="6">
        <f t="shared" si="1"/>
        <v>8.875</v>
      </c>
      <c r="M16" s="6">
        <f t="shared" si="1"/>
        <v>8.8125</v>
      </c>
      <c r="N16" s="6">
        <f t="shared" si="1"/>
        <v>0</v>
      </c>
      <c r="O16" s="7">
        <f>AVERAGE(O7:O10)</f>
        <v>91.75</v>
      </c>
      <c r="P16" s="8">
        <f>_xlfn.STDEV.P(O7:O10)</f>
        <v>0.75</v>
      </c>
      <c r="Q16" s="14">
        <f>_xlfn.CONFIDENCE.T(0.1,P16,D16)</f>
        <v>0.8825112880506838</v>
      </c>
    </row>
    <row r="17" spans="1:17" x14ac:dyDescent="0.3">
      <c r="B17" s="9" t="s">
        <v>65</v>
      </c>
      <c r="C17" s="9" t="s">
        <v>38</v>
      </c>
      <c r="D17" s="10">
        <v>3</v>
      </c>
      <c r="E17" s="10">
        <v>20</v>
      </c>
      <c r="F17" s="11">
        <f>AVERAGE(F11:F13)</f>
        <v>9.1666666666666661</v>
      </c>
      <c r="G17" s="11">
        <f t="shared" ref="G17:N17" si="2">AVERAGE(G11:G13)</f>
        <v>9.1666666666666661</v>
      </c>
      <c r="H17" s="11">
        <f t="shared" si="2"/>
        <v>8.9166666666666661</v>
      </c>
      <c r="I17" s="11">
        <f t="shared" si="2"/>
        <v>9</v>
      </c>
      <c r="J17" s="11">
        <f t="shared" si="2"/>
        <v>9</v>
      </c>
      <c r="K17" s="11">
        <f t="shared" si="2"/>
        <v>9.1666666666666661</v>
      </c>
      <c r="L17" s="11">
        <f t="shared" si="2"/>
        <v>9.0833333333333339</v>
      </c>
      <c r="M17" s="11">
        <f t="shared" si="2"/>
        <v>9</v>
      </c>
      <c r="N17" s="11">
        <f t="shared" si="2"/>
        <v>0</v>
      </c>
      <c r="O17" s="12">
        <f>AVERAGE(O11:O13)</f>
        <v>92.5</v>
      </c>
      <c r="P17" s="13">
        <f>_xlfn.STDEV.P(O11:O13)</f>
        <v>0.7359800721939872</v>
      </c>
      <c r="Q17" s="15">
        <f>_xlfn.CONFIDENCE.T(0.1,P17,D17)</f>
        <v>1.2407552878027672</v>
      </c>
    </row>
    <row r="18" spans="1:17" x14ac:dyDescent="0.3">
      <c r="B18" s="17" t="s">
        <v>105</v>
      </c>
      <c r="C18" s="17"/>
      <c r="D18" s="18">
        <f>D16+D17</f>
        <v>7</v>
      </c>
      <c r="E18" s="19">
        <v>20</v>
      </c>
      <c r="F18" s="20">
        <f>AVERAGE(F7:F13)</f>
        <v>9.1785714285714288</v>
      </c>
      <c r="G18" s="20">
        <f t="shared" ref="G18:N18" si="3">AVERAGE(G7:G13)</f>
        <v>9.1785714285714288</v>
      </c>
      <c r="H18" s="20">
        <f t="shared" si="3"/>
        <v>8.8571428571428577</v>
      </c>
      <c r="I18" s="20">
        <f t="shared" si="3"/>
        <v>9.1071428571428577</v>
      </c>
      <c r="J18" s="20">
        <f t="shared" si="3"/>
        <v>8.8214285714285712</v>
      </c>
      <c r="K18" s="20">
        <f t="shared" si="3"/>
        <v>9.0714285714285712</v>
      </c>
      <c r="L18" s="20">
        <f t="shared" si="3"/>
        <v>8.9642857142857135</v>
      </c>
      <c r="M18" s="20">
        <f t="shared" si="3"/>
        <v>8.8928571428571423</v>
      </c>
      <c r="N18" s="20">
        <f t="shared" si="3"/>
        <v>0</v>
      </c>
      <c r="O18" s="21">
        <f>AVERAGE(O7:O13)</f>
        <v>92.071428571428569</v>
      </c>
      <c r="P18" s="22">
        <f>_xlfn.STDEV.P(O7:O13)</f>
        <v>0.831460480487344</v>
      </c>
      <c r="Q18" s="16">
        <f>_xlfn.CONFIDENCE.T(0.1,P18,D18)</f>
        <v>0.61066873630714502</v>
      </c>
    </row>
    <row r="20" spans="1:17" x14ac:dyDescent="0.3">
      <c r="A20" t="s">
        <v>71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7ABEF-C960-B442-A8E5-CB9E2781640F}">
  <dimension ref="A1:AK25"/>
  <sheetViews>
    <sheetView workbookViewId="0">
      <selection activeCell="I26" sqref="I26"/>
    </sheetView>
  </sheetViews>
  <sheetFormatPr defaultColWidth="10.6640625" defaultRowHeight="14" x14ac:dyDescent="0.3"/>
  <sheetData>
    <row r="1" spans="1:3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37" x14ac:dyDescent="0.3">
      <c r="A2" t="s">
        <v>35</v>
      </c>
      <c r="B2" t="s">
        <v>36</v>
      </c>
      <c r="C2" t="s">
        <v>77</v>
      </c>
      <c r="D2" t="s">
        <v>78</v>
      </c>
      <c r="E2" t="s">
        <v>37</v>
      </c>
      <c r="F2" t="s">
        <v>49</v>
      </c>
      <c r="G2" t="s">
        <v>50</v>
      </c>
      <c r="H2" t="s">
        <v>79</v>
      </c>
      <c r="I2" t="s">
        <v>80</v>
      </c>
      <c r="J2">
        <v>168</v>
      </c>
    </row>
    <row r="3" spans="1:37" x14ac:dyDescent="0.3">
      <c r="T3" s="1" t="s">
        <v>10</v>
      </c>
      <c r="U3" s="1"/>
      <c r="V3" s="1"/>
      <c r="W3" s="1"/>
      <c r="X3" s="1" t="s">
        <v>11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x14ac:dyDescent="0.3">
      <c r="T4" s="1" t="s">
        <v>12</v>
      </c>
      <c r="U4" s="1"/>
      <c r="V4" s="1" t="s">
        <v>13</v>
      </c>
      <c r="W4" s="1"/>
      <c r="X4" s="1" t="s">
        <v>14</v>
      </c>
      <c r="Y4" s="1"/>
      <c r="Z4" s="1"/>
      <c r="AA4" s="1"/>
      <c r="AB4" s="1" t="s">
        <v>15</v>
      </c>
      <c r="AC4" s="1"/>
      <c r="AD4" s="1"/>
      <c r="AE4" s="1"/>
      <c r="AF4" s="1" t="s">
        <v>16</v>
      </c>
      <c r="AG4" s="1"/>
      <c r="AH4" s="1"/>
      <c r="AI4" s="1"/>
      <c r="AJ4" s="1" t="s">
        <v>17</v>
      </c>
      <c r="AK4" s="1"/>
    </row>
    <row r="5" spans="1:37" x14ac:dyDescent="0.3">
      <c r="T5" s="1" t="s">
        <v>7</v>
      </c>
      <c r="U5" s="1" t="s">
        <v>18</v>
      </c>
      <c r="V5" s="1" t="s">
        <v>7</v>
      </c>
      <c r="W5" s="1" t="s">
        <v>18</v>
      </c>
      <c r="X5" s="1" t="s">
        <v>19</v>
      </c>
      <c r="Y5" s="1" t="s">
        <v>20</v>
      </c>
      <c r="Z5" s="1" t="s">
        <v>21</v>
      </c>
      <c r="AA5" s="1"/>
      <c r="AB5" s="1" t="s">
        <v>19</v>
      </c>
      <c r="AC5" s="1" t="s">
        <v>20</v>
      </c>
      <c r="AD5" s="1" t="s">
        <v>21</v>
      </c>
      <c r="AE5" s="1"/>
      <c r="AF5" s="1" t="s">
        <v>19</v>
      </c>
      <c r="AG5" s="1" t="s">
        <v>20</v>
      </c>
      <c r="AH5" s="1" t="s">
        <v>21</v>
      </c>
      <c r="AI5" s="1"/>
      <c r="AJ5" s="1" t="s">
        <v>7</v>
      </c>
      <c r="AK5" s="1" t="s">
        <v>18</v>
      </c>
    </row>
    <row r="6" spans="1:37" s="1" customFormat="1" x14ac:dyDescent="0.3">
      <c r="A6" s="1" t="s">
        <v>22</v>
      </c>
      <c r="B6" s="1" t="s">
        <v>23</v>
      </c>
      <c r="C6" s="1" t="s">
        <v>24</v>
      </c>
      <c r="E6" s="1" t="s">
        <v>25</v>
      </c>
      <c r="F6" s="1" t="s">
        <v>26</v>
      </c>
      <c r="G6" s="1" t="s">
        <v>19</v>
      </c>
      <c r="H6" s="1" t="s">
        <v>27</v>
      </c>
      <c r="I6" s="1" t="s">
        <v>28</v>
      </c>
      <c r="J6" s="1" t="s">
        <v>29</v>
      </c>
      <c r="K6" s="1" t="s">
        <v>17</v>
      </c>
      <c r="L6" s="1" t="s">
        <v>30</v>
      </c>
      <c r="M6" s="1" t="s">
        <v>31</v>
      </c>
      <c r="N6" s="1" t="s">
        <v>32</v>
      </c>
      <c r="O6" s="1" t="s">
        <v>33</v>
      </c>
      <c r="P6" s="1" t="s">
        <v>34</v>
      </c>
      <c r="X6" s="1" t="s">
        <v>18</v>
      </c>
      <c r="Y6" s="1" t="s">
        <v>18</v>
      </c>
      <c r="Z6" s="1" t="s">
        <v>7</v>
      </c>
      <c r="AA6" s="1" t="s">
        <v>18</v>
      </c>
      <c r="AB6" s="1" t="s">
        <v>18</v>
      </c>
      <c r="AC6" s="1" t="s">
        <v>18</v>
      </c>
      <c r="AD6" s="1" t="s">
        <v>7</v>
      </c>
      <c r="AE6" s="1" t="s">
        <v>18</v>
      </c>
      <c r="AF6" s="1" t="s">
        <v>18</v>
      </c>
      <c r="AG6" s="1" t="s">
        <v>18</v>
      </c>
      <c r="AH6" s="1" t="s">
        <v>7</v>
      </c>
      <c r="AI6" s="1" t="s">
        <v>18</v>
      </c>
    </row>
    <row r="7" spans="1:37" x14ac:dyDescent="0.3">
      <c r="A7" t="s">
        <v>38</v>
      </c>
      <c r="C7" t="s">
        <v>39</v>
      </c>
      <c r="E7">
        <v>20</v>
      </c>
      <c r="F7">
        <v>9.25</v>
      </c>
      <c r="G7">
        <v>9.5</v>
      </c>
      <c r="H7">
        <v>8.5</v>
      </c>
      <c r="I7">
        <v>9.25</v>
      </c>
      <c r="J7">
        <v>9.25</v>
      </c>
      <c r="K7">
        <v>9.25</v>
      </c>
      <c r="L7">
        <v>9.25</v>
      </c>
      <c r="M7">
        <v>9.5</v>
      </c>
      <c r="N7">
        <v>0</v>
      </c>
      <c r="O7">
        <f t="shared" ref="O7:O16" si="0">SUM(E7:N7)</f>
        <v>93.75</v>
      </c>
      <c r="P7" t="s">
        <v>81</v>
      </c>
    </row>
    <row r="8" spans="1:37" x14ac:dyDescent="0.3">
      <c r="A8" t="s">
        <v>38</v>
      </c>
      <c r="C8" t="s">
        <v>39</v>
      </c>
      <c r="E8">
        <v>20</v>
      </c>
      <c r="F8">
        <v>9</v>
      </c>
      <c r="G8">
        <v>9.5</v>
      </c>
      <c r="H8">
        <v>8.5</v>
      </c>
      <c r="I8">
        <v>9.25</v>
      </c>
      <c r="J8">
        <v>9.25</v>
      </c>
      <c r="K8">
        <v>9</v>
      </c>
      <c r="L8">
        <v>9.25</v>
      </c>
      <c r="M8">
        <v>9.25</v>
      </c>
      <c r="N8">
        <v>0</v>
      </c>
      <c r="O8">
        <f t="shared" si="0"/>
        <v>93</v>
      </c>
      <c r="P8" t="s">
        <v>83</v>
      </c>
      <c r="T8" s="1" t="s">
        <v>84</v>
      </c>
      <c r="U8">
        <v>3</v>
      </c>
      <c r="V8" t="s">
        <v>85</v>
      </c>
      <c r="W8">
        <v>3</v>
      </c>
      <c r="X8">
        <v>3</v>
      </c>
      <c r="Y8">
        <v>0</v>
      </c>
      <c r="Z8" t="s">
        <v>86</v>
      </c>
      <c r="AA8">
        <v>3</v>
      </c>
      <c r="AB8">
        <v>3</v>
      </c>
      <c r="AC8">
        <v>0</v>
      </c>
      <c r="AD8" t="s">
        <v>87</v>
      </c>
      <c r="AE8">
        <v>3</v>
      </c>
      <c r="AF8">
        <v>3</v>
      </c>
      <c r="AG8">
        <v>0</v>
      </c>
      <c r="AH8" t="s">
        <v>88</v>
      </c>
      <c r="AI8">
        <v>3</v>
      </c>
      <c r="AJ8" t="s">
        <v>89</v>
      </c>
      <c r="AK8">
        <v>3</v>
      </c>
    </row>
    <row r="9" spans="1:37" x14ac:dyDescent="0.3">
      <c r="A9" t="s">
        <v>38</v>
      </c>
      <c r="C9" t="s">
        <v>39</v>
      </c>
      <c r="E9">
        <v>20</v>
      </c>
      <c r="F9">
        <v>9.5</v>
      </c>
      <c r="G9">
        <v>9.5</v>
      </c>
      <c r="H9">
        <v>8.5</v>
      </c>
      <c r="I9">
        <v>9.25</v>
      </c>
      <c r="J9">
        <v>9.5</v>
      </c>
      <c r="K9">
        <v>9.25</v>
      </c>
      <c r="L9">
        <v>9.25</v>
      </c>
      <c r="M9">
        <v>9.5</v>
      </c>
      <c r="N9">
        <v>0</v>
      </c>
      <c r="O9">
        <f t="shared" si="0"/>
        <v>94.25</v>
      </c>
      <c r="T9" s="1" t="s">
        <v>84</v>
      </c>
      <c r="U9">
        <v>3</v>
      </c>
      <c r="V9" s="1" t="s">
        <v>84</v>
      </c>
      <c r="W9">
        <v>3</v>
      </c>
      <c r="X9">
        <v>2</v>
      </c>
      <c r="Y9">
        <v>0</v>
      </c>
      <c r="Z9" s="1" t="s">
        <v>90</v>
      </c>
      <c r="AA9">
        <v>3</v>
      </c>
      <c r="AB9">
        <v>2</v>
      </c>
      <c r="AC9">
        <v>0</v>
      </c>
      <c r="AD9" s="1" t="s">
        <v>91</v>
      </c>
      <c r="AE9">
        <v>3</v>
      </c>
      <c r="AF9">
        <v>3</v>
      </c>
      <c r="AG9">
        <v>0</v>
      </c>
      <c r="AH9" s="1" t="s">
        <v>92</v>
      </c>
      <c r="AI9">
        <v>3</v>
      </c>
      <c r="AJ9" s="1" t="s">
        <v>93</v>
      </c>
      <c r="AK9">
        <v>3</v>
      </c>
    </row>
    <row r="10" spans="1:37" x14ac:dyDescent="0.3">
      <c r="A10" t="s">
        <v>38</v>
      </c>
      <c r="C10" t="s">
        <v>39</v>
      </c>
      <c r="E10">
        <v>20</v>
      </c>
      <c r="F10">
        <v>9.5</v>
      </c>
      <c r="G10">
        <v>9.25</v>
      </c>
      <c r="H10">
        <v>8.5</v>
      </c>
      <c r="I10">
        <v>9</v>
      </c>
      <c r="J10">
        <v>8.75</v>
      </c>
      <c r="K10">
        <v>9.75</v>
      </c>
      <c r="L10">
        <v>9</v>
      </c>
      <c r="M10">
        <v>9.25</v>
      </c>
      <c r="N10">
        <v>0</v>
      </c>
      <c r="O10">
        <f t="shared" si="0"/>
        <v>93</v>
      </c>
      <c r="T10" s="1" t="s">
        <v>84</v>
      </c>
      <c r="U10">
        <v>3</v>
      </c>
      <c r="V10" s="1" t="s">
        <v>94</v>
      </c>
      <c r="W10">
        <v>3</v>
      </c>
      <c r="X10">
        <v>3</v>
      </c>
      <c r="Y10">
        <v>0</v>
      </c>
      <c r="Z10" s="1" t="s">
        <v>95</v>
      </c>
      <c r="AA10">
        <v>3</v>
      </c>
      <c r="AB10">
        <v>3</v>
      </c>
      <c r="AC10">
        <v>0</v>
      </c>
      <c r="AD10" s="1" t="s">
        <v>95</v>
      </c>
      <c r="AE10">
        <v>3</v>
      </c>
      <c r="AF10">
        <v>3</v>
      </c>
      <c r="AG10">
        <v>0</v>
      </c>
      <c r="AH10" s="1" t="s">
        <v>96</v>
      </c>
      <c r="AI10">
        <v>3</v>
      </c>
      <c r="AJ10" t="s">
        <v>97</v>
      </c>
      <c r="AK10">
        <v>3</v>
      </c>
    </row>
    <row r="11" spans="1:37" x14ac:dyDescent="0.3">
      <c r="A11" t="s">
        <v>38</v>
      </c>
      <c r="C11" t="s">
        <v>39</v>
      </c>
      <c r="E11">
        <v>20</v>
      </c>
      <c r="F11">
        <v>9.5</v>
      </c>
      <c r="G11">
        <v>9.5</v>
      </c>
      <c r="H11">
        <v>9</v>
      </c>
      <c r="I11">
        <v>9</v>
      </c>
      <c r="J11">
        <v>9.25</v>
      </c>
      <c r="K11">
        <v>9</v>
      </c>
      <c r="L11">
        <v>9.25</v>
      </c>
      <c r="M11">
        <v>9.25</v>
      </c>
      <c r="N11">
        <v>0</v>
      </c>
      <c r="O11">
        <f t="shared" si="0"/>
        <v>93.75</v>
      </c>
      <c r="T11" s="1" t="s">
        <v>98</v>
      </c>
      <c r="U11">
        <v>3</v>
      </c>
      <c r="V11" s="1" t="s">
        <v>99</v>
      </c>
      <c r="W11">
        <v>3</v>
      </c>
      <c r="X11">
        <v>2</v>
      </c>
      <c r="Y11">
        <v>0</v>
      </c>
      <c r="Z11" s="1" t="s">
        <v>100</v>
      </c>
      <c r="AA11">
        <v>3</v>
      </c>
      <c r="AB11">
        <v>3</v>
      </c>
      <c r="AC11">
        <v>0</v>
      </c>
      <c r="AD11" s="1" t="s">
        <v>101</v>
      </c>
      <c r="AE11">
        <v>3</v>
      </c>
      <c r="AF11">
        <v>3</v>
      </c>
      <c r="AG11">
        <v>0</v>
      </c>
      <c r="AH11" s="1" t="s">
        <v>102</v>
      </c>
      <c r="AI11">
        <v>3</v>
      </c>
      <c r="AJ11" t="s">
        <v>103</v>
      </c>
      <c r="AK11">
        <v>3</v>
      </c>
    </row>
    <row r="12" spans="1:37" x14ac:dyDescent="0.3">
      <c r="A12" t="s">
        <v>38</v>
      </c>
      <c r="C12" t="s">
        <v>39</v>
      </c>
      <c r="E12">
        <v>20</v>
      </c>
      <c r="F12">
        <v>9.5</v>
      </c>
      <c r="G12">
        <v>9.5</v>
      </c>
      <c r="H12">
        <v>8.75</v>
      </c>
      <c r="I12">
        <v>8.75</v>
      </c>
      <c r="J12">
        <v>9.25</v>
      </c>
      <c r="K12">
        <v>9</v>
      </c>
      <c r="L12">
        <v>9.25</v>
      </c>
      <c r="M12">
        <v>9</v>
      </c>
      <c r="N12">
        <v>0</v>
      </c>
      <c r="O12">
        <f t="shared" si="0"/>
        <v>93</v>
      </c>
      <c r="T12" s="1"/>
      <c r="V12" s="1"/>
      <c r="Z12" s="1"/>
      <c r="AD12" s="1"/>
      <c r="AH12" s="1"/>
    </row>
    <row r="13" spans="1:37" x14ac:dyDescent="0.3">
      <c r="A13" t="s">
        <v>38</v>
      </c>
      <c r="C13" t="s">
        <v>51</v>
      </c>
      <c r="E13">
        <v>20</v>
      </c>
      <c r="F13">
        <v>9.25</v>
      </c>
      <c r="G13">
        <v>9.25</v>
      </c>
      <c r="H13">
        <v>9</v>
      </c>
      <c r="I13">
        <v>9.25</v>
      </c>
      <c r="J13">
        <v>9</v>
      </c>
      <c r="K13">
        <v>9.25</v>
      </c>
      <c r="L13">
        <v>9.25</v>
      </c>
      <c r="M13">
        <v>9</v>
      </c>
      <c r="N13">
        <v>0</v>
      </c>
      <c r="O13">
        <f t="shared" si="0"/>
        <v>93.25</v>
      </c>
    </row>
    <row r="14" spans="1:37" x14ac:dyDescent="0.3">
      <c r="A14" t="s">
        <v>38</v>
      </c>
      <c r="C14" t="s">
        <v>51</v>
      </c>
      <c r="E14">
        <v>20</v>
      </c>
      <c r="F14">
        <v>9.25</v>
      </c>
      <c r="G14">
        <v>9</v>
      </c>
      <c r="H14">
        <v>8.75</v>
      </c>
      <c r="I14">
        <v>9.25</v>
      </c>
      <c r="J14">
        <v>9</v>
      </c>
      <c r="K14">
        <v>9.25</v>
      </c>
      <c r="L14">
        <v>9</v>
      </c>
      <c r="M14">
        <v>9.25</v>
      </c>
      <c r="N14">
        <v>0</v>
      </c>
      <c r="O14">
        <f t="shared" si="0"/>
        <v>92.75</v>
      </c>
    </row>
    <row r="15" spans="1:37" x14ac:dyDescent="0.3">
      <c r="A15" t="s">
        <v>38</v>
      </c>
      <c r="C15" t="s">
        <v>51</v>
      </c>
      <c r="E15">
        <v>20</v>
      </c>
      <c r="F15">
        <v>9</v>
      </c>
      <c r="G15">
        <v>9</v>
      </c>
      <c r="H15">
        <v>9.5</v>
      </c>
      <c r="I15">
        <v>9.25</v>
      </c>
      <c r="J15">
        <v>9</v>
      </c>
      <c r="K15">
        <v>9</v>
      </c>
      <c r="L15">
        <v>9</v>
      </c>
      <c r="M15">
        <v>9.25</v>
      </c>
      <c r="N15">
        <v>0</v>
      </c>
      <c r="O15">
        <f t="shared" si="0"/>
        <v>93</v>
      </c>
    </row>
    <row r="16" spans="1:37" x14ac:dyDescent="0.3">
      <c r="A16" t="s">
        <v>38</v>
      </c>
      <c r="C16" t="s">
        <v>51</v>
      </c>
      <c r="E16">
        <v>20</v>
      </c>
      <c r="F16">
        <v>8.75</v>
      </c>
      <c r="G16">
        <v>9.25</v>
      </c>
      <c r="H16">
        <v>9</v>
      </c>
      <c r="I16">
        <v>9.25</v>
      </c>
      <c r="J16">
        <v>9</v>
      </c>
      <c r="K16">
        <v>9</v>
      </c>
      <c r="L16">
        <v>9</v>
      </c>
      <c r="M16">
        <v>9.25</v>
      </c>
      <c r="N16">
        <v>0</v>
      </c>
      <c r="O16">
        <f t="shared" si="0"/>
        <v>92.5</v>
      </c>
    </row>
    <row r="19" spans="1:17" x14ac:dyDescent="0.3">
      <c r="B19" s="2" t="s">
        <v>59</v>
      </c>
      <c r="C19" s="2" t="s">
        <v>22</v>
      </c>
      <c r="D19" s="2" t="s">
        <v>60</v>
      </c>
      <c r="E19" s="2" t="s">
        <v>25</v>
      </c>
      <c r="F19" s="2" t="s">
        <v>26</v>
      </c>
      <c r="G19" s="2" t="s">
        <v>19</v>
      </c>
      <c r="H19" s="2" t="s">
        <v>27</v>
      </c>
      <c r="I19" s="2" t="s">
        <v>61</v>
      </c>
      <c r="J19" s="2" t="s">
        <v>29</v>
      </c>
      <c r="K19" s="2" t="s">
        <v>17</v>
      </c>
      <c r="L19" s="2" t="s">
        <v>30</v>
      </c>
      <c r="M19" s="3" t="s">
        <v>31</v>
      </c>
      <c r="N19" s="3" t="s">
        <v>32</v>
      </c>
      <c r="O19" s="2" t="s">
        <v>62</v>
      </c>
      <c r="P19" s="2" t="s">
        <v>63</v>
      </c>
      <c r="Q19" s="2" t="s">
        <v>104</v>
      </c>
    </row>
    <row r="20" spans="1:17" x14ac:dyDescent="0.3">
      <c r="B20" s="4" t="s">
        <v>64</v>
      </c>
      <c r="C20" s="4" t="s">
        <v>38</v>
      </c>
      <c r="D20" s="5">
        <v>6</v>
      </c>
      <c r="E20" s="5">
        <v>20</v>
      </c>
      <c r="F20" s="6">
        <f>AVERAGE(F7:F12)</f>
        <v>9.375</v>
      </c>
      <c r="G20" s="6">
        <f t="shared" ref="G20:N20" si="1">AVERAGE(G7:G12)</f>
        <v>9.4583333333333339</v>
      </c>
      <c r="H20" s="6">
        <f t="shared" si="1"/>
        <v>8.625</v>
      </c>
      <c r="I20" s="6">
        <f t="shared" si="1"/>
        <v>9.0833333333333339</v>
      </c>
      <c r="J20" s="6">
        <f t="shared" si="1"/>
        <v>9.2083333333333339</v>
      </c>
      <c r="K20" s="6">
        <f t="shared" si="1"/>
        <v>9.2083333333333339</v>
      </c>
      <c r="L20" s="6">
        <f t="shared" si="1"/>
        <v>9.2083333333333339</v>
      </c>
      <c r="M20" s="6">
        <f t="shared" si="1"/>
        <v>9.2916666666666661</v>
      </c>
      <c r="N20" s="6">
        <f t="shared" si="1"/>
        <v>0</v>
      </c>
      <c r="O20" s="7">
        <f>AVERAGE(O7:O12)</f>
        <v>93.458333333333329</v>
      </c>
      <c r="P20" s="8">
        <f>_xlfn.STDEV.P(O7:O12)</f>
        <v>0.48769582961331776</v>
      </c>
      <c r="Q20" s="14">
        <f>_xlfn.CONFIDENCE.T(0.1,P20,D20)</f>
        <v>0.40119812342100664</v>
      </c>
    </row>
    <row r="21" spans="1:17" x14ac:dyDescent="0.3">
      <c r="B21" s="9" t="s">
        <v>65</v>
      </c>
      <c r="C21" s="9" t="s">
        <v>38</v>
      </c>
      <c r="D21" s="10">
        <v>4</v>
      </c>
      <c r="E21" s="10">
        <v>20</v>
      </c>
      <c r="F21" s="11">
        <f>AVERAGE(F13:F16)</f>
        <v>9.0625</v>
      </c>
      <c r="G21" s="11">
        <f t="shared" ref="G21:N21" si="2">AVERAGE(G13:G16)</f>
        <v>9.125</v>
      </c>
      <c r="H21" s="11">
        <f t="shared" si="2"/>
        <v>9.0625</v>
      </c>
      <c r="I21" s="11">
        <f t="shared" si="2"/>
        <v>9.25</v>
      </c>
      <c r="J21" s="11">
        <f t="shared" si="2"/>
        <v>9</v>
      </c>
      <c r="K21" s="11">
        <f t="shared" si="2"/>
        <v>9.125</v>
      </c>
      <c r="L21" s="11">
        <f t="shared" si="2"/>
        <v>9.0625</v>
      </c>
      <c r="M21" s="11">
        <f t="shared" si="2"/>
        <v>9.1875</v>
      </c>
      <c r="N21" s="11">
        <f t="shared" si="2"/>
        <v>0</v>
      </c>
      <c r="O21" s="12">
        <f>AVERAGE(O13:O16)</f>
        <v>92.875</v>
      </c>
      <c r="P21" s="13">
        <f>_xlfn.STDEV.P(O13:O16)</f>
        <v>0.27950849718747373</v>
      </c>
      <c r="Q21" s="15">
        <f>_xlfn.CONFIDENCE.T(0.1,P21,D21)</f>
        <v>0.32889253849870448</v>
      </c>
    </row>
    <row r="22" spans="1:17" x14ac:dyDescent="0.3">
      <c r="B22" s="17" t="s">
        <v>105</v>
      </c>
      <c r="C22" s="17"/>
      <c r="D22" s="18">
        <f>D20+D21</f>
        <v>10</v>
      </c>
      <c r="E22" s="19">
        <v>20</v>
      </c>
      <c r="F22" s="20">
        <f>AVERAGE(F7:F16)</f>
        <v>9.25</v>
      </c>
      <c r="G22" s="20">
        <f t="shared" ref="G22:N22" si="3">AVERAGE(G7:G16)</f>
        <v>9.3249999999999993</v>
      </c>
      <c r="H22" s="20">
        <f t="shared" si="3"/>
        <v>8.8000000000000007</v>
      </c>
      <c r="I22" s="20">
        <f t="shared" si="3"/>
        <v>9.15</v>
      </c>
      <c r="J22" s="20">
        <f t="shared" si="3"/>
        <v>9.125</v>
      </c>
      <c r="K22" s="20">
        <f t="shared" si="3"/>
        <v>9.1750000000000007</v>
      </c>
      <c r="L22" s="20">
        <f t="shared" si="3"/>
        <v>9.15</v>
      </c>
      <c r="M22" s="20">
        <f t="shared" si="3"/>
        <v>9.25</v>
      </c>
      <c r="N22" s="20">
        <f t="shared" si="3"/>
        <v>0</v>
      </c>
      <c r="O22" s="21">
        <f>AVERAGE(O7:O16)</f>
        <v>93.224999999999994</v>
      </c>
      <c r="P22" s="22">
        <f>_xlfn.STDEV.P(O7:O16)</f>
        <v>0.50559371040391721</v>
      </c>
      <c r="Q22" s="16">
        <f>_xlfn.CONFIDENCE.T(0.1,P22,D22)</f>
        <v>0.29308317257685834</v>
      </c>
    </row>
    <row r="25" spans="1:17" x14ac:dyDescent="0.3">
      <c r="A25" t="s">
        <v>82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希爪</vt:lpstr>
      <vt:lpstr>希爪竞标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Zilong Wang</cp:lastModifiedBy>
  <dcterms:created xsi:type="dcterms:W3CDTF">2015-06-05T18:19:34Z</dcterms:created>
  <dcterms:modified xsi:type="dcterms:W3CDTF">2025-01-19T16:21:28Z</dcterms:modified>
</cp:coreProperties>
</file>