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02A8739E-8269-4420-A01C-4409DD29C594}" xr6:coauthVersionLast="47" xr6:coauthVersionMax="47" xr10:uidLastSave="{00000000-0000-0000-0000-000000000000}"/>
  <bookViews>
    <workbookView xWindow="-110" yWindow="-110" windowWidth="25820" windowHeight="15500" activeTab="1" xr2:uid="{2A3E9578-6CD6-4A45-968D-586BA8F2BEFB}"/>
  </bookViews>
  <sheets>
    <sheet name="Cusco Calca" sheetId="1" r:id="rId1"/>
    <sheet name="贝莉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7" i="1"/>
  <c r="P16" i="1"/>
  <c r="Q16" i="1" s="1"/>
  <c r="O18" i="1"/>
  <c r="O17" i="1"/>
  <c r="O16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F18" i="1"/>
  <c r="F16" i="1"/>
  <c r="Q18" i="1"/>
  <c r="D18" i="1"/>
  <c r="Q17" i="1"/>
  <c r="F17" i="1"/>
  <c r="Q17" i="2"/>
  <c r="P17" i="2"/>
  <c r="O17" i="2"/>
  <c r="O16" i="2"/>
  <c r="N17" i="2"/>
  <c r="F17" i="2"/>
  <c r="D17" i="2"/>
  <c r="M17" i="2"/>
  <c r="L17" i="2"/>
  <c r="K17" i="2"/>
  <c r="J17" i="2"/>
  <c r="I17" i="2"/>
  <c r="H17" i="2"/>
  <c r="G17" i="2"/>
  <c r="O15" i="2" l="1"/>
  <c r="G15" i="2"/>
  <c r="H15" i="2"/>
  <c r="I15" i="2"/>
  <c r="J15" i="2"/>
  <c r="K15" i="2"/>
  <c r="L15" i="2"/>
  <c r="M15" i="2"/>
  <c r="N15" i="2"/>
  <c r="G16" i="2"/>
  <c r="H16" i="2"/>
  <c r="I16" i="2"/>
  <c r="J16" i="2"/>
  <c r="K16" i="2"/>
  <c r="L16" i="2"/>
  <c r="M16" i="2"/>
  <c r="N16" i="2"/>
  <c r="F16" i="2"/>
  <c r="F15" i="2"/>
  <c r="P16" i="2"/>
  <c r="Q16" i="2" s="1"/>
  <c r="P15" i="2"/>
  <c r="Q15" i="2" s="1"/>
  <c r="O13" i="1"/>
  <c r="O10" i="1" l="1"/>
  <c r="O9" i="1"/>
  <c r="O7" i="1"/>
  <c r="O8" i="1"/>
  <c r="O12" i="1"/>
  <c r="O11" i="1"/>
</calcChain>
</file>

<file path=xl/sharedStrings.xml><?xml version="1.0" encoding="utf-8"?>
<sst xmlns="http://schemas.openxmlformats.org/spreadsheetml/2006/main" count="225" uniqueCount="82">
  <si>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</si>
  <si>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</si>
  <si>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</si>
  <si>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</si>
  <si>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</si>
  <si>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</si>
  <si>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</si>
  <si>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</si>
  <si>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</si>
  <si>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瑰夏</t>
    <phoneticPr fontId="2" type="noConversion"/>
  </si>
  <si>
    <t>水洗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</si>
  <si>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</si>
  <si>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</si>
  <si>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</si>
  <si>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</si>
  <si>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</si>
  <si>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</si>
  <si>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</si>
  <si>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</si>
  <si>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</si>
  <si>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</si>
  <si>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</si>
  <si>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</si>
  <si>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</si>
  <si>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</si>
  <si>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</si>
  <si>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</si>
  <si>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</si>
  <si>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</si>
  <si>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</si>
  <si>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</si>
  <si>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</si>
  <si>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</si>
  <si>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</si>
  <si>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</si>
  <si>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</si>
  <si>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Cusco Calca</t>
    <phoneticPr fontId="2" type="noConversion"/>
  </si>
  <si>
    <t>秘鲁</t>
    <phoneticPr fontId="2" type="noConversion"/>
  </si>
  <si>
    <t>洋甘菊，梨，黄桃，红茶</t>
    <phoneticPr fontId="2" type="noConversion"/>
  </si>
  <si>
    <t>啟程拓殖</t>
    <phoneticPr fontId="2" type="noConversion"/>
  </si>
  <si>
    <t>手冲</t>
    <phoneticPr fontId="1" type="noConversion"/>
  </si>
  <si>
    <t>室友</t>
    <phoneticPr fontId="1" type="noConversion"/>
  </si>
  <si>
    <t>浅度93.9</t>
    <phoneticPr fontId="1" type="noConversion"/>
  </si>
  <si>
    <t>Cusco, Calca</t>
    <phoneticPr fontId="1" type="noConversion"/>
  </si>
  <si>
    <t>Tarraga</t>
    <phoneticPr fontId="1" type="noConversion"/>
  </si>
  <si>
    <t>笔者</t>
    <phoneticPr fontId="1" type="noConversion"/>
  </si>
  <si>
    <t>酸感明亮，中后调微微涩，层次感和醇厚感稍弱</t>
    <phoneticPr fontId="1" type="noConversion"/>
  </si>
  <si>
    <t>前中调柑橘西梅茉莉，后调至余韵奶油甜橙，低温风味加强</t>
    <phoneticPr fontId="1" type="noConversion"/>
  </si>
  <si>
    <t>花香黄桃奶油</t>
    <phoneticPr fontId="1" type="noConversion"/>
  </si>
  <si>
    <t>花香烟感</t>
    <phoneticPr fontId="1" type="noConversion"/>
  </si>
  <si>
    <t>洋甘菊黄桃</t>
    <phoneticPr fontId="1" type="noConversion"/>
  </si>
  <si>
    <t>黄桃洋甘菊</t>
    <phoneticPr fontId="1" type="noConversion"/>
  </si>
  <si>
    <t>黄桃奶油柑橘</t>
    <phoneticPr fontId="1" type="noConversion"/>
  </si>
  <si>
    <t>微醇微酸</t>
    <phoneticPr fontId="1" type="noConversion"/>
  </si>
  <si>
    <t>花香</t>
    <phoneticPr fontId="1" type="noConversion"/>
  </si>
  <si>
    <t>花香茉莉</t>
    <phoneticPr fontId="1" type="noConversion"/>
  </si>
  <si>
    <t>青柠柑橘</t>
    <phoneticPr fontId="1" type="noConversion"/>
  </si>
  <si>
    <t>青柠柑橘茉莉</t>
    <phoneticPr fontId="1" type="noConversion"/>
  </si>
  <si>
    <t>茉莉蜂蜜回甘</t>
    <phoneticPr fontId="1" type="noConversion"/>
  </si>
  <si>
    <t>柠檬柑橘</t>
    <phoneticPr fontId="1" type="noConversion"/>
  </si>
  <si>
    <t>柠檬柑橘茉莉</t>
    <phoneticPr fontId="1" type="noConversion"/>
  </si>
  <si>
    <t>茉莉余韵隽永</t>
    <phoneticPr fontId="1" type="noConversion"/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</si>
  <si>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</si>
  <si>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</si>
  <si>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</si>
  <si>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</si>
  <si>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</si>
  <si>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</si>
  <si>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</si>
  <si>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</si>
  <si>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贝莉</t>
    <phoneticPr fontId="2" type="noConversion"/>
  </si>
  <si>
    <t>浅度</t>
    <phoneticPr fontId="1" type="noConversion"/>
  </si>
  <si>
    <t>茉莉花，玫瑰，蔗糖，蜂蜜，苹果，草莓</t>
    <phoneticPr fontId="2" type="noConversion"/>
  </si>
  <si>
    <t>小文轻</t>
    <phoneticPr fontId="2" type="noConversion"/>
  </si>
  <si>
    <t>手冲</t>
  </si>
  <si>
    <t>笔者</t>
  </si>
  <si>
    <t>明显的茉莉干香，茉莉、坚果和微焦煳湿香。酸感类似于香橙、柑橘，较为明亮；中后调如杏仁般微苦，余韵苦杏仁、茉莉和微蜂蜜回甘</t>
  </si>
  <si>
    <t>手沖</t>
  </si>
  <si>
    <t>柑橘的淡雅酸感，风味是茉莉转水蜜桃，余韵微醇</t>
  </si>
  <si>
    <t>湿香有焦苦感，后调有茉莉香，余韵苦感有栗子味</t>
  </si>
  <si>
    <t>90CL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</si>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</sst>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0_);[Red]\(0\)"/>
    <numFmt numFmtId="179" formatCode="0.0_ "/>
  </numFmts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/>
    <xf numFmtId="176" fontId="0" fillId="2" borderId="1" xfId="0" applyNumberFormat="1" applyFill="1" applyBorder="1" applyAlignment="1"/>
    <xf numFmtId="176" fontId="4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176" fontId="0" fillId="3" borderId="1" xfId="0" applyNumberFormat="1" applyFill="1" applyBorder="1" applyAlignment="1"/>
    <xf numFmtId="176" fontId="4" fillId="3" borderId="1" xfId="0" applyNumberFormat="1" applyFont="1" applyFill="1" applyBorder="1" applyAlignment="1"/>
    <xf numFmtId="176" fontId="5" fillId="3" borderId="1" xfId="0" applyNumberFormat="1" applyFont="1" applyFill="1" applyBorder="1" applyAlignment="1"/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77" fontId="8" fillId="2" borderId="1" xfId="0" applyNumberFormat="1" applyFont="1" applyFill="1" applyBorder="1" applyAlignment="1"/>
    <xf numFmtId="0" fontId="0" fillId="4" borderId="1" xfId="0" applyFill="1" applyBorder="1" applyAlignment="1">
      <alignment horizontal="center"/>
    </xf>
    <xf numFmtId="178" fontId="0" fillId="4" borderId="1" xfId="0" applyNumberFormat="1" applyFill="1" applyBorder="1" applyAlignment="1"/>
    <xf numFmtId="179" fontId="0" fillId="4" borderId="1" xfId="0" applyNumberFormat="1" applyFill="1" applyBorder="1" applyAlignment="1"/>
    <xf numFmtId="177" fontId="9" fillId="4" borderId="1" xfId="0" applyNumberFormat="1" applyFont="1" applyFill="1" applyBorder="1" applyAlignment="1"/>
    <xf numFmtId="177" fontId="8" fillId="4" borderId="1" xfId="0" applyNumberFormat="1" applyFont="1" applyFill="1" applyBorder="1" applyAlignment="1"/>
    <xf numFmtId="177" fontId="10" fillId="4" borderId="1" xfId="0" applyNumberFormat="1" applyFont="1" applyFill="1" applyBorder="1" applyAlignment="1"/>
    <xf numFmtId="177" fontId="8" fillId="3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B319-2F92-EB49-A680-DEDC808F9032}">
  <dimension ref="A1:AK18"/>
  <sheetViews>
    <sheetView workbookViewId="0">
      <selection activeCell="O16" sqref="O16:Q18"/>
    </sheetView>
  </sheetViews>
  <sheetFormatPr defaultColWidth="11.07421875" defaultRowHeight="15.5" x14ac:dyDescent="0.35"/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36</v>
      </c>
      <c r="B2" s="1" t="s">
        <v>37</v>
      </c>
      <c r="C2" s="1" t="s">
        <v>43</v>
      </c>
      <c r="D2" s="1" t="s">
        <v>44</v>
      </c>
      <c r="E2" s="1" t="s">
        <v>9</v>
      </c>
      <c r="F2" s="1" t="s">
        <v>10</v>
      </c>
      <c r="G2" s="1" t="s">
        <v>42</v>
      </c>
      <c r="H2" s="1" t="s">
        <v>38</v>
      </c>
      <c r="I2" s="1" t="s">
        <v>39</v>
      </c>
      <c r="J2" s="1">
        <v>138</v>
      </c>
    </row>
    <row r="3" spans="1:37" s="1" customFormat="1" x14ac:dyDescent="0.35">
      <c r="T3" s="2" t="s">
        <v>11</v>
      </c>
      <c r="U3" s="2"/>
      <c r="V3" s="2"/>
      <c r="W3" s="2"/>
      <c r="X3" s="2" t="s">
        <v>12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13</v>
      </c>
      <c r="U4" s="2"/>
      <c r="V4" s="2" t="s">
        <v>14</v>
      </c>
      <c r="W4" s="2"/>
      <c r="X4" s="2" t="s">
        <v>15</v>
      </c>
      <c r="Y4" s="2"/>
      <c r="Z4" s="2"/>
      <c r="AA4" s="2"/>
      <c r="AB4" s="2" t="s">
        <v>16</v>
      </c>
      <c r="AC4" s="2"/>
      <c r="AD4" s="2"/>
      <c r="AE4" s="2"/>
      <c r="AF4" s="2" t="s">
        <v>17</v>
      </c>
      <c r="AG4" s="2"/>
      <c r="AH4" s="2"/>
      <c r="AI4" s="2"/>
      <c r="AJ4" s="2" t="s">
        <v>18</v>
      </c>
      <c r="AK4" s="2"/>
    </row>
    <row r="5" spans="1:37" s="1" customFormat="1" x14ac:dyDescent="0.35">
      <c r="T5" s="2" t="s">
        <v>7</v>
      </c>
      <c r="U5" s="2" t="s">
        <v>19</v>
      </c>
      <c r="V5" s="2" t="s">
        <v>7</v>
      </c>
      <c r="W5" s="2" t="s">
        <v>19</v>
      </c>
      <c r="X5" s="2" t="s">
        <v>20</v>
      </c>
      <c r="Y5" s="2" t="s">
        <v>21</v>
      </c>
      <c r="Z5" s="2" t="s">
        <v>22</v>
      </c>
      <c r="AA5" s="2"/>
      <c r="AB5" s="2" t="s">
        <v>20</v>
      </c>
      <c r="AC5" s="2" t="s">
        <v>21</v>
      </c>
      <c r="AD5" s="2" t="s">
        <v>22</v>
      </c>
      <c r="AE5" s="2"/>
      <c r="AF5" s="2" t="s">
        <v>20</v>
      </c>
      <c r="AG5" s="2" t="s">
        <v>21</v>
      </c>
      <c r="AH5" s="2" t="s">
        <v>22</v>
      </c>
      <c r="AI5" s="2"/>
      <c r="AJ5" s="2" t="s">
        <v>7</v>
      </c>
      <c r="AK5" s="2" t="s">
        <v>19</v>
      </c>
    </row>
    <row r="6" spans="1:37" s="2" customFormat="1" ht="14" x14ac:dyDescent="0.3">
      <c r="A6" s="2" t="s">
        <v>23</v>
      </c>
      <c r="B6" s="2" t="s">
        <v>24</v>
      </c>
      <c r="C6" s="2" t="s">
        <v>25</v>
      </c>
      <c r="E6" s="2" t="s">
        <v>26</v>
      </c>
      <c r="F6" s="2" t="s">
        <v>27</v>
      </c>
      <c r="G6" s="2" t="s">
        <v>20</v>
      </c>
      <c r="H6" s="2" t="s">
        <v>28</v>
      </c>
      <c r="I6" s="2" t="s">
        <v>29</v>
      </c>
      <c r="J6" s="2" t="s">
        <v>30</v>
      </c>
      <c r="K6" s="2" t="s">
        <v>18</v>
      </c>
      <c r="L6" s="2" t="s">
        <v>31</v>
      </c>
      <c r="M6" s="2" t="s">
        <v>32</v>
      </c>
      <c r="N6" s="2" t="s">
        <v>33</v>
      </c>
      <c r="O6" s="2" t="s">
        <v>34</v>
      </c>
      <c r="P6" s="2" t="s">
        <v>35</v>
      </c>
      <c r="X6" s="2" t="s">
        <v>19</v>
      </c>
      <c r="Y6" s="2" t="s">
        <v>19</v>
      </c>
      <c r="Z6" s="2" t="s">
        <v>7</v>
      </c>
      <c r="AA6" s="2" t="s">
        <v>19</v>
      </c>
      <c r="AB6" s="2" t="s">
        <v>19</v>
      </c>
      <c r="AC6" s="2" t="s">
        <v>19</v>
      </c>
      <c r="AD6" s="2" t="s">
        <v>7</v>
      </c>
      <c r="AE6" s="2" t="s">
        <v>19</v>
      </c>
      <c r="AF6" s="2" t="s">
        <v>19</v>
      </c>
      <c r="AG6" s="2" t="s">
        <v>19</v>
      </c>
      <c r="AH6" s="2" t="s">
        <v>7</v>
      </c>
      <c r="AI6" s="2" t="s">
        <v>19</v>
      </c>
    </row>
    <row r="7" spans="1:37" x14ac:dyDescent="0.3">
      <c r="A7" t="s">
        <v>40</v>
      </c>
      <c r="C7" t="s">
        <v>45</v>
      </c>
      <c r="E7">
        <v>20</v>
      </c>
      <c r="F7">
        <v>9</v>
      </c>
      <c r="G7">
        <v>9.25</v>
      </c>
      <c r="H7">
        <v>8.25</v>
      </c>
      <c r="I7">
        <v>9.25</v>
      </c>
      <c r="J7">
        <v>9</v>
      </c>
      <c r="K7">
        <v>8.75</v>
      </c>
      <c r="L7">
        <v>9</v>
      </c>
      <c r="M7">
        <v>8.5</v>
      </c>
      <c r="N7">
        <v>0</v>
      </c>
      <c r="O7">
        <f t="shared" ref="O7:O10" si="0">SUM(E7:N7)</f>
        <v>91</v>
      </c>
      <c r="P7" t="s">
        <v>46</v>
      </c>
      <c r="T7" s="2" t="s">
        <v>48</v>
      </c>
      <c r="U7">
        <v>3</v>
      </c>
      <c r="V7" t="s">
        <v>49</v>
      </c>
      <c r="W7">
        <v>3</v>
      </c>
      <c r="X7">
        <v>3</v>
      </c>
      <c r="Y7">
        <v>0</v>
      </c>
      <c r="Z7" t="s">
        <v>50</v>
      </c>
      <c r="AA7">
        <v>3</v>
      </c>
      <c r="AB7">
        <v>3</v>
      </c>
      <c r="AC7">
        <v>0</v>
      </c>
      <c r="AD7" t="s">
        <v>51</v>
      </c>
      <c r="AE7">
        <v>3</v>
      </c>
      <c r="AF7">
        <v>3</v>
      </c>
      <c r="AG7">
        <v>0</v>
      </c>
      <c r="AH7" t="s">
        <v>52</v>
      </c>
      <c r="AI7">
        <v>3</v>
      </c>
      <c r="AJ7" t="s">
        <v>53</v>
      </c>
      <c r="AK7">
        <v>2</v>
      </c>
    </row>
    <row r="8" spans="1:37" x14ac:dyDescent="0.35">
      <c r="A8" t="s">
        <v>40</v>
      </c>
      <c r="C8" t="s">
        <v>45</v>
      </c>
      <c r="E8">
        <v>20</v>
      </c>
      <c r="F8">
        <v>9</v>
      </c>
      <c r="G8">
        <v>9</v>
      </c>
      <c r="H8">
        <v>8.5</v>
      </c>
      <c r="I8">
        <v>9.25</v>
      </c>
      <c r="J8">
        <v>9</v>
      </c>
      <c r="K8">
        <v>8.75</v>
      </c>
      <c r="L8">
        <v>9</v>
      </c>
      <c r="M8">
        <v>8.75</v>
      </c>
      <c r="N8">
        <v>0</v>
      </c>
      <c r="O8">
        <f t="shared" si="0"/>
        <v>91.25</v>
      </c>
      <c r="P8" t="s">
        <v>47</v>
      </c>
    </row>
    <row r="9" spans="1:37" x14ac:dyDescent="0.3">
      <c r="A9" t="s">
        <v>40</v>
      </c>
      <c r="C9" t="s">
        <v>45</v>
      </c>
      <c r="E9">
        <v>20</v>
      </c>
      <c r="F9">
        <v>9.5</v>
      </c>
      <c r="G9">
        <v>9.25</v>
      </c>
      <c r="H9">
        <v>8.75</v>
      </c>
      <c r="I9">
        <v>9.25</v>
      </c>
      <c r="J9">
        <v>9.25</v>
      </c>
      <c r="K9">
        <v>9</v>
      </c>
      <c r="L9">
        <v>9.25</v>
      </c>
      <c r="M9">
        <v>9.25</v>
      </c>
      <c r="N9">
        <v>0</v>
      </c>
      <c r="O9">
        <f t="shared" si="0"/>
        <v>93.5</v>
      </c>
      <c r="T9" s="2" t="s">
        <v>54</v>
      </c>
      <c r="U9">
        <v>3</v>
      </c>
      <c r="V9" s="2" t="s">
        <v>55</v>
      </c>
      <c r="W9">
        <v>3</v>
      </c>
      <c r="X9">
        <v>3</v>
      </c>
      <c r="Y9">
        <v>0</v>
      </c>
      <c r="Z9" s="2" t="s">
        <v>56</v>
      </c>
      <c r="AA9">
        <v>3</v>
      </c>
      <c r="AB9">
        <v>3</v>
      </c>
      <c r="AC9">
        <v>0</v>
      </c>
      <c r="AD9" s="2" t="s">
        <v>57</v>
      </c>
      <c r="AE9">
        <v>3</v>
      </c>
      <c r="AF9">
        <v>3</v>
      </c>
      <c r="AG9">
        <v>0</v>
      </c>
      <c r="AH9" s="2" t="s">
        <v>57</v>
      </c>
      <c r="AI9">
        <v>3</v>
      </c>
      <c r="AJ9" s="2" t="s">
        <v>58</v>
      </c>
      <c r="AK9">
        <v>3</v>
      </c>
    </row>
    <row r="10" spans="1:37" x14ac:dyDescent="0.3">
      <c r="A10" t="s">
        <v>40</v>
      </c>
      <c r="C10" t="s">
        <v>45</v>
      </c>
      <c r="E10">
        <v>20</v>
      </c>
      <c r="F10">
        <v>9.25</v>
      </c>
      <c r="G10">
        <v>9.5</v>
      </c>
      <c r="H10">
        <v>8.75</v>
      </c>
      <c r="I10">
        <v>9</v>
      </c>
      <c r="J10">
        <v>9.25</v>
      </c>
      <c r="K10">
        <v>9</v>
      </c>
      <c r="L10">
        <v>9.25</v>
      </c>
      <c r="M10">
        <v>9.25</v>
      </c>
      <c r="N10">
        <v>0</v>
      </c>
      <c r="O10">
        <f t="shared" si="0"/>
        <v>93.25</v>
      </c>
      <c r="T10" s="2" t="s">
        <v>54</v>
      </c>
      <c r="U10">
        <v>2</v>
      </c>
      <c r="V10" s="2" t="s">
        <v>55</v>
      </c>
      <c r="W10">
        <v>3</v>
      </c>
      <c r="X10">
        <v>3</v>
      </c>
      <c r="Y10">
        <v>0</v>
      </c>
      <c r="Z10" s="2" t="s">
        <v>59</v>
      </c>
      <c r="AA10">
        <v>3</v>
      </c>
      <c r="AB10">
        <v>3</v>
      </c>
      <c r="AC10">
        <v>0</v>
      </c>
      <c r="AD10" s="2" t="s">
        <v>59</v>
      </c>
      <c r="AE10">
        <v>3</v>
      </c>
      <c r="AF10">
        <v>3</v>
      </c>
      <c r="AG10">
        <v>0</v>
      </c>
      <c r="AH10" s="2" t="s">
        <v>60</v>
      </c>
      <c r="AI10">
        <v>3</v>
      </c>
      <c r="AJ10" s="2" t="s">
        <v>61</v>
      </c>
      <c r="AK10">
        <v>3</v>
      </c>
    </row>
    <row r="11" spans="1:37" x14ac:dyDescent="0.35">
      <c r="A11" t="s">
        <v>40</v>
      </c>
      <c r="C11" t="s">
        <v>41</v>
      </c>
      <c r="E11">
        <v>20</v>
      </c>
      <c r="F11">
        <v>9</v>
      </c>
      <c r="G11">
        <v>9.25</v>
      </c>
      <c r="H11">
        <v>9.25</v>
      </c>
      <c r="I11">
        <v>9.25</v>
      </c>
      <c r="J11">
        <v>9.25</v>
      </c>
      <c r="K11">
        <v>9</v>
      </c>
      <c r="L11">
        <v>9.25</v>
      </c>
      <c r="M11">
        <v>8.75</v>
      </c>
      <c r="N11">
        <v>0</v>
      </c>
      <c r="O11">
        <f>SUM(E11:N11)</f>
        <v>93</v>
      </c>
    </row>
    <row r="12" spans="1:37" x14ac:dyDescent="0.35">
      <c r="A12" t="s">
        <v>40</v>
      </c>
      <c r="C12" t="s">
        <v>41</v>
      </c>
      <c r="E12">
        <v>20</v>
      </c>
      <c r="F12">
        <v>9</v>
      </c>
      <c r="G12">
        <v>8.75</v>
      </c>
      <c r="H12">
        <v>9</v>
      </c>
      <c r="I12">
        <v>9</v>
      </c>
      <c r="J12">
        <v>9</v>
      </c>
      <c r="K12">
        <v>8.75</v>
      </c>
      <c r="L12">
        <v>9</v>
      </c>
      <c r="M12">
        <v>8.75</v>
      </c>
      <c r="N12">
        <v>0</v>
      </c>
      <c r="O12">
        <f>SUM(E12:N12)</f>
        <v>91.25</v>
      </c>
    </row>
    <row r="13" spans="1:37" x14ac:dyDescent="0.35">
      <c r="A13" t="s">
        <v>40</v>
      </c>
      <c r="C13" t="s">
        <v>41</v>
      </c>
      <c r="E13">
        <v>20</v>
      </c>
      <c r="F13">
        <v>9</v>
      </c>
      <c r="G13">
        <v>9.25</v>
      </c>
      <c r="H13">
        <v>9.25</v>
      </c>
      <c r="I13">
        <v>9.25</v>
      </c>
      <c r="J13">
        <v>9.25</v>
      </c>
      <c r="K13">
        <v>9</v>
      </c>
      <c r="L13">
        <v>9.25</v>
      </c>
      <c r="M13">
        <v>9</v>
      </c>
      <c r="N13">
        <v>0</v>
      </c>
      <c r="O13">
        <f>SUM(E13:N13)</f>
        <v>93.25</v>
      </c>
    </row>
    <row r="15" spans="1:37" x14ac:dyDescent="0.3">
      <c r="B15" s="3" t="s">
        <v>62</v>
      </c>
      <c r="C15" s="3" t="s">
        <v>23</v>
      </c>
      <c r="D15" s="3" t="s">
        <v>63</v>
      </c>
      <c r="E15" s="3" t="s">
        <v>26</v>
      </c>
      <c r="F15" s="3" t="s">
        <v>27</v>
      </c>
      <c r="G15" s="3" t="s">
        <v>20</v>
      </c>
      <c r="H15" s="3" t="s">
        <v>28</v>
      </c>
      <c r="I15" s="3" t="s">
        <v>64</v>
      </c>
      <c r="J15" s="3" t="s">
        <v>30</v>
      </c>
      <c r="K15" s="3" t="s">
        <v>18</v>
      </c>
      <c r="L15" s="3" t="s">
        <v>31</v>
      </c>
      <c r="M15" s="4" t="s">
        <v>32</v>
      </c>
      <c r="N15" s="4" t="s">
        <v>33</v>
      </c>
      <c r="O15" s="3" t="s">
        <v>65</v>
      </c>
      <c r="P15" s="3" t="s">
        <v>66</v>
      </c>
      <c r="Q15" s="3" t="s">
        <v>80</v>
      </c>
    </row>
    <row r="16" spans="1:37" x14ac:dyDescent="0.35">
      <c r="B16" s="5" t="s">
        <v>67</v>
      </c>
      <c r="C16" s="5" t="s">
        <v>68</v>
      </c>
      <c r="D16" s="6">
        <v>4</v>
      </c>
      <c r="E16" s="6">
        <v>20</v>
      </c>
      <c r="F16" s="7">
        <f>AVERAGE(F7:F10)</f>
        <v>9.1875</v>
      </c>
      <c r="G16" s="7">
        <f t="shared" ref="G16:N16" si="1">AVERAGE(G7:G10)</f>
        <v>9.25</v>
      </c>
      <c r="H16" s="7">
        <f t="shared" si="1"/>
        <v>8.5625</v>
      </c>
      <c r="I16" s="7">
        <f t="shared" si="1"/>
        <v>9.1875</v>
      </c>
      <c r="J16" s="7">
        <f t="shared" si="1"/>
        <v>9.125</v>
      </c>
      <c r="K16" s="7">
        <f t="shared" si="1"/>
        <v>8.875</v>
      </c>
      <c r="L16" s="7">
        <f t="shared" si="1"/>
        <v>9.125</v>
      </c>
      <c r="M16" s="7">
        <f t="shared" si="1"/>
        <v>8.9375</v>
      </c>
      <c r="N16" s="7">
        <f t="shared" si="1"/>
        <v>0</v>
      </c>
      <c r="O16" s="8">
        <f>AVERAGE(O7:O10)</f>
        <v>92.25</v>
      </c>
      <c r="P16" s="9">
        <f>_xlfn.STDEV.P(O7:O10)</f>
        <v>1.1319231422671772</v>
      </c>
      <c r="Q16" s="19">
        <f>_xlfn.CONFIDENCE.T(0.1,P16,D16)</f>
        <v>1.3319132670087785</v>
      </c>
    </row>
    <row r="17" spans="2:17" x14ac:dyDescent="0.35">
      <c r="B17" s="10" t="s">
        <v>69</v>
      </c>
      <c r="C17" s="10" t="s">
        <v>68</v>
      </c>
      <c r="D17" s="11">
        <v>3</v>
      </c>
      <c r="E17" s="11">
        <v>20</v>
      </c>
      <c r="F17" s="12">
        <f>AVERAGE(F11:F13)</f>
        <v>9</v>
      </c>
      <c r="G17" s="12">
        <f t="shared" ref="G17:N17" si="2">AVERAGE(G11:G13)</f>
        <v>9.0833333333333339</v>
      </c>
      <c r="H17" s="12">
        <f t="shared" si="2"/>
        <v>9.1666666666666661</v>
      </c>
      <c r="I17" s="12">
        <f t="shared" si="2"/>
        <v>9.1666666666666661</v>
      </c>
      <c r="J17" s="12">
        <f t="shared" si="2"/>
        <v>9.1666666666666661</v>
      </c>
      <c r="K17" s="12">
        <f t="shared" si="2"/>
        <v>8.9166666666666661</v>
      </c>
      <c r="L17" s="12">
        <f t="shared" si="2"/>
        <v>9.1666666666666661</v>
      </c>
      <c r="M17" s="12">
        <f t="shared" si="2"/>
        <v>8.8333333333333339</v>
      </c>
      <c r="N17" s="12">
        <f t="shared" si="2"/>
        <v>0</v>
      </c>
      <c r="O17" s="13">
        <f>AVERAGE(O11:O13)</f>
        <v>92.5</v>
      </c>
      <c r="P17" s="14">
        <f>_xlfn.STDEV.P(O11:O13)</f>
        <v>0.88975652100260927</v>
      </c>
      <c r="Q17" s="26">
        <f>_xlfn.CONFIDENCE.T(0.1,P17,D17)</f>
        <v>1.5000000000000007</v>
      </c>
    </row>
    <row r="18" spans="2:17" x14ac:dyDescent="0.35">
      <c r="B18" s="20" t="s">
        <v>81</v>
      </c>
      <c r="C18" s="20"/>
      <c r="D18" s="21">
        <f>D16+D17</f>
        <v>7</v>
      </c>
      <c r="E18" s="21">
        <v>20</v>
      </c>
      <c r="F18" s="22">
        <f>AVERAGE(F7:F13)</f>
        <v>9.1071428571428577</v>
      </c>
      <c r="G18" s="22">
        <f t="shared" ref="G18:N18" si="3">AVERAGE(G7:G13)</f>
        <v>9.1785714285714288</v>
      </c>
      <c r="H18" s="22">
        <f t="shared" si="3"/>
        <v>8.8214285714285712</v>
      </c>
      <c r="I18" s="22">
        <f t="shared" si="3"/>
        <v>9.1785714285714288</v>
      </c>
      <c r="J18" s="22">
        <f t="shared" si="3"/>
        <v>9.1428571428571423</v>
      </c>
      <c r="K18" s="22">
        <f t="shared" si="3"/>
        <v>8.8928571428571423</v>
      </c>
      <c r="L18" s="22">
        <f t="shared" si="3"/>
        <v>9.1428571428571423</v>
      </c>
      <c r="M18" s="22">
        <f t="shared" si="3"/>
        <v>8.8928571428571423</v>
      </c>
      <c r="N18" s="22">
        <f t="shared" si="3"/>
        <v>0</v>
      </c>
      <c r="O18" s="23">
        <f>AVERAGE(O7:O13)</f>
        <v>92.357142857142861</v>
      </c>
      <c r="P18" s="25">
        <f>_xlfn.STDEV.P(O7:O13)</f>
        <v>1.0424656799518874</v>
      </c>
      <c r="Q18" s="24">
        <f>_xlfn.CONFIDENCE.T(0.1,P18,D18)</f>
        <v>0.76564216142498642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200E-7B9B-6049-B4CB-CFF4900FE754}">
  <dimension ref="A1:AK17"/>
  <sheetViews>
    <sheetView tabSelected="1" workbookViewId="0">
      <selection activeCell="O15" sqref="O15:Q17"/>
    </sheetView>
  </sheetViews>
  <sheetFormatPr defaultColWidth="11.07421875" defaultRowHeight="15.5" x14ac:dyDescent="0.35"/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70</v>
      </c>
      <c r="B2" s="1" t="s">
        <v>37</v>
      </c>
      <c r="E2" s="1" t="s">
        <v>9</v>
      </c>
      <c r="F2" s="1" t="s">
        <v>10</v>
      </c>
      <c r="G2" s="1" t="s">
        <v>71</v>
      </c>
      <c r="H2" s="1" t="s">
        <v>72</v>
      </c>
      <c r="I2" s="1" t="s">
        <v>73</v>
      </c>
      <c r="J2" s="1">
        <v>145</v>
      </c>
    </row>
    <row r="3" spans="1:37" s="1" customFormat="1" x14ac:dyDescent="0.35">
      <c r="T3" s="2" t="s">
        <v>11</v>
      </c>
      <c r="U3" s="2"/>
      <c r="V3" s="2"/>
      <c r="W3" s="2"/>
      <c r="X3" s="2" t="s">
        <v>12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13</v>
      </c>
      <c r="U4" s="2"/>
      <c r="V4" s="2" t="s">
        <v>14</v>
      </c>
      <c r="W4" s="2"/>
      <c r="X4" s="2" t="s">
        <v>15</v>
      </c>
      <c r="Y4" s="2"/>
      <c r="Z4" s="2"/>
      <c r="AA4" s="2"/>
      <c r="AB4" s="2" t="s">
        <v>16</v>
      </c>
      <c r="AC4" s="2"/>
      <c r="AD4" s="2"/>
      <c r="AE4" s="2"/>
      <c r="AF4" s="2" t="s">
        <v>17</v>
      </c>
      <c r="AG4" s="2"/>
      <c r="AH4" s="2"/>
      <c r="AI4" s="2"/>
      <c r="AJ4" s="2" t="s">
        <v>18</v>
      </c>
      <c r="AK4" s="2"/>
    </row>
    <row r="5" spans="1:37" s="1" customFormat="1" x14ac:dyDescent="0.35">
      <c r="T5" s="2" t="s">
        <v>7</v>
      </c>
      <c r="U5" s="2" t="s">
        <v>19</v>
      </c>
      <c r="V5" s="2" t="s">
        <v>7</v>
      </c>
      <c r="W5" s="2" t="s">
        <v>19</v>
      </c>
      <c r="X5" s="2" t="s">
        <v>20</v>
      </c>
      <c r="Y5" s="2" t="s">
        <v>21</v>
      </c>
      <c r="Z5" s="2" t="s">
        <v>22</v>
      </c>
      <c r="AA5" s="2"/>
      <c r="AB5" s="2" t="s">
        <v>20</v>
      </c>
      <c r="AC5" s="2" t="s">
        <v>21</v>
      </c>
      <c r="AD5" s="2" t="s">
        <v>22</v>
      </c>
      <c r="AE5" s="2"/>
      <c r="AF5" s="2" t="s">
        <v>20</v>
      </c>
      <c r="AG5" s="2" t="s">
        <v>21</v>
      </c>
      <c r="AH5" s="2" t="s">
        <v>22</v>
      </c>
      <c r="AI5" s="2"/>
      <c r="AJ5" s="2" t="s">
        <v>7</v>
      </c>
      <c r="AK5" s="2" t="s">
        <v>19</v>
      </c>
    </row>
    <row r="6" spans="1:37" s="2" customFormat="1" ht="14" x14ac:dyDescent="0.3">
      <c r="A6" s="2" t="s">
        <v>23</v>
      </c>
      <c r="B6" s="2" t="s">
        <v>24</v>
      </c>
      <c r="C6" s="2" t="s">
        <v>25</v>
      </c>
      <c r="E6" s="2" t="s">
        <v>26</v>
      </c>
      <c r="F6" s="2" t="s">
        <v>27</v>
      </c>
      <c r="G6" s="2" t="s">
        <v>20</v>
      </c>
      <c r="H6" s="2" t="s">
        <v>28</v>
      </c>
      <c r="I6" s="2" t="s">
        <v>29</v>
      </c>
      <c r="J6" s="2" t="s">
        <v>30</v>
      </c>
      <c r="K6" s="2" t="s">
        <v>18</v>
      </c>
      <c r="L6" s="2" t="s">
        <v>31</v>
      </c>
      <c r="M6" s="2" t="s">
        <v>32</v>
      </c>
      <c r="N6" s="2" t="s">
        <v>33</v>
      </c>
      <c r="O6" s="2" t="s">
        <v>34</v>
      </c>
      <c r="P6" s="2" t="s">
        <v>35</v>
      </c>
      <c r="X6" s="2" t="s">
        <v>19</v>
      </c>
      <c r="Y6" s="2" t="s">
        <v>19</v>
      </c>
      <c r="Z6" s="2" t="s">
        <v>7</v>
      </c>
      <c r="AA6" s="2" t="s">
        <v>19</v>
      </c>
      <c r="AB6" s="2" t="s">
        <v>19</v>
      </c>
      <c r="AC6" s="2" t="s">
        <v>19</v>
      </c>
      <c r="AD6" s="2" t="s">
        <v>7</v>
      </c>
      <c r="AE6" s="2" t="s">
        <v>19</v>
      </c>
      <c r="AF6" s="2" t="s">
        <v>19</v>
      </c>
      <c r="AG6" s="2" t="s">
        <v>19</v>
      </c>
      <c r="AH6" s="2" t="s">
        <v>7</v>
      </c>
      <c r="AI6" s="2" t="s">
        <v>19</v>
      </c>
    </row>
    <row r="7" spans="1:37" x14ac:dyDescent="0.3">
      <c r="A7" s="15" t="s">
        <v>74</v>
      </c>
      <c r="B7" s="15"/>
      <c r="C7" s="15" t="s">
        <v>75</v>
      </c>
      <c r="D7" s="16"/>
      <c r="E7" s="17">
        <v>20</v>
      </c>
      <c r="F7" s="17">
        <v>9.25</v>
      </c>
      <c r="G7" s="17">
        <v>9.25</v>
      </c>
      <c r="H7" s="17">
        <v>8.75</v>
      </c>
      <c r="I7" s="17">
        <v>9</v>
      </c>
      <c r="J7" s="17">
        <v>9</v>
      </c>
      <c r="K7" s="17">
        <v>8.75</v>
      </c>
      <c r="L7" s="17">
        <v>8.75</v>
      </c>
      <c r="M7" s="17">
        <v>8.75</v>
      </c>
      <c r="N7" s="16">
        <v>0</v>
      </c>
      <c r="O7" s="18">
        <v>91.5</v>
      </c>
      <c r="P7" s="15" t="s">
        <v>76</v>
      </c>
    </row>
    <row r="8" spans="1:37" x14ac:dyDescent="0.3">
      <c r="A8" s="15" t="s">
        <v>77</v>
      </c>
      <c r="B8" s="15"/>
      <c r="C8" s="15" t="s">
        <v>75</v>
      </c>
      <c r="D8" s="16"/>
      <c r="E8" s="17">
        <v>20</v>
      </c>
      <c r="F8" s="17">
        <v>9.25</v>
      </c>
      <c r="G8" s="17">
        <v>9.25</v>
      </c>
      <c r="H8" s="17">
        <v>8.75</v>
      </c>
      <c r="I8" s="17">
        <v>9</v>
      </c>
      <c r="J8" s="17">
        <v>9.25</v>
      </c>
      <c r="K8" s="17">
        <v>8.75</v>
      </c>
      <c r="L8" s="17">
        <v>9</v>
      </c>
      <c r="M8" s="17">
        <v>9</v>
      </c>
      <c r="N8" s="16">
        <v>0</v>
      </c>
      <c r="O8" s="18">
        <v>92.25</v>
      </c>
      <c r="P8" s="15" t="s">
        <v>78</v>
      </c>
    </row>
    <row r="9" spans="1:37" x14ac:dyDescent="0.3">
      <c r="A9" s="15" t="s">
        <v>77</v>
      </c>
      <c r="B9" s="15"/>
      <c r="C9" s="15" t="s">
        <v>75</v>
      </c>
      <c r="D9" s="16"/>
      <c r="E9" s="17">
        <v>20</v>
      </c>
      <c r="F9" s="17">
        <v>9.25</v>
      </c>
      <c r="G9" s="17">
        <v>9.25</v>
      </c>
      <c r="H9" s="17">
        <v>9</v>
      </c>
      <c r="I9" s="17">
        <v>9.25</v>
      </c>
      <c r="J9" s="17">
        <v>9</v>
      </c>
      <c r="K9" s="17">
        <v>8.5</v>
      </c>
      <c r="L9" s="17">
        <v>9</v>
      </c>
      <c r="M9" s="17">
        <v>8.5</v>
      </c>
      <c r="N9" s="16">
        <v>0</v>
      </c>
      <c r="O9" s="18">
        <v>91.75</v>
      </c>
      <c r="P9" s="15" t="s">
        <v>79</v>
      </c>
    </row>
    <row r="10" spans="1:37" x14ac:dyDescent="0.3">
      <c r="A10" s="15" t="s">
        <v>74</v>
      </c>
      <c r="B10" s="15"/>
      <c r="C10" t="s">
        <v>41</v>
      </c>
      <c r="D10" s="16"/>
      <c r="E10" s="17">
        <v>20</v>
      </c>
      <c r="F10" s="17">
        <v>9</v>
      </c>
      <c r="G10" s="17">
        <v>9.25</v>
      </c>
      <c r="H10" s="17">
        <v>9.25</v>
      </c>
      <c r="I10" s="17">
        <v>8.75</v>
      </c>
      <c r="J10" s="17">
        <v>9</v>
      </c>
      <c r="K10" s="17">
        <v>9</v>
      </c>
      <c r="L10" s="17">
        <v>9</v>
      </c>
      <c r="M10" s="17">
        <v>8.75</v>
      </c>
      <c r="N10" s="16">
        <v>0</v>
      </c>
      <c r="O10" s="18">
        <v>92</v>
      </c>
    </row>
    <row r="11" spans="1:37" x14ac:dyDescent="0.3">
      <c r="A11" s="15" t="s">
        <v>74</v>
      </c>
      <c r="B11" s="15"/>
      <c r="C11" t="s">
        <v>41</v>
      </c>
      <c r="D11" s="16"/>
      <c r="E11" s="17">
        <v>20</v>
      </c>
      <c r="F11" s="17">
        <v>9</v>
      </c>
      <c r="G11" s="17">
        <v>9</v>
      </c>
      <c r="H11" s="17">
        <v>9</v>
      </c>
      <c r="I11" s="17">
        <v>9.25</v>
      </c>
      <c r="J11" s="17">
        <v>9</v>
      </c>
      <c r="K11" s="17">
        <v>8.75</v>
      </c>
      <c r="L11" s="17">
        <v>9</v>
      </c>
      <c r="M11" s="17">
        <v>9</v>
      </c>
      <c r="N11" s="16">
        <v>0</v>
      </c>
      <c r="O11" s="18">
        <v>92</v>
      </c>
    </row>
    <row r="12" spans="1:37" x14ac:dyDescent="0.3">
      <c r="A12" s="15" t="s">
        <v>74</v>
      </c>
      <c r="B12" s="15"/>
      <c r="C12" t="s">
        <v>41</v>
      </c>
      <c r="D12" s="16"/>
      <c r="E12" s="17">
        <v>20</v>
      </c>
      <c r="F12" s="17">
        <v>9</v>
      </c>
      <c r="G12" s="17">
        <v>9.25</v>
      </c>
      <c r="H12" s="17">
        <v>9</v>
      </c>
      <c r="I12" s="17">
        <v>9</v>
      </c>
      <c r="J12" s="17">
        <v>9</v>
      </c>
      <c r="K12" s="17">
        <v>8.75</v>
      </c>
      <c r="L12" s="17">
        <v>9</v>
      </c>
      <c r="M12" s="17">
        <v>8.75</v>
      </c>
      <c r="N12" s="16">
        <v>0</v>
      </c>
      <c r="O12" s="18">
        <v>91.75</v>
      </c>
    </row>
    <row r="14" spans="1:37" x14ac:dyDescent="0.3">
      <c r="B14" s="3" t="s">
        <v>62</v>
      </c>
      <c r="C14" s="3" t="s">
        <v>23</v>
      </c>
      <c r="D14" s="3" t="s">
        <v>63</v>
      </c>
      <c r="E14" s="3" t="s">
        <v>26</v>
      </c>
      <c r="F14" s="3" t="s">
        <v>27</v>
      </c>
      <c r="G14" s="3" t="s">
        <v>20</v>
      </c>
      <c r="H14" s="3" t="s">
        <v>28</v>
      </c>
      <c r="I14" s="3" t="s">
        <v>64</v>
      </c>
      <c r="J14" s="3" t="s">
        <v>30</v>
      </c>
      <c r="K14" s="3" t="s">
        <v>18</v>
      </c>
      <c r="L14" s="3" t="s">
        <v>31</v>
      </c>
      <c r="M14" s="4" t="s">
        <v>32</v>
      </c>
      <c r="N14" s="4" t="s">
        <v>33</v>
      </c>
      <c r="O14" s="3" t="s">
        <v>65</v>
      </c>
      <c r="P14" s="3" t="s">
        <v>66</v>
      </c>
      <c r="Q14" s="3" t="s">
        <v>80</v>
      </c>
    </row>
    <row r="15" spans="1:37" x14ac:dyDescent="0.35">
      <c r="B15" s="5" t="s">
        <v>67</v>
      </c>
      <c r="C15" s="5" t="s">
        <v>68</v>
      </c>
      <c r="D15" s="6">
        <v>3</v>
      </c>
      <c r="E15" s="6">
        <v>20</v>
      </c>
      <c r="F15" s="7">
        <f>AVERAGE(F7:F9)</f>
        <v>9.25</v>
      </c>
      <c r="G15" s="7">
        <f t="shared" ref="G15:N15" si="0">AVERAGE(G7:G9)</f>
        <v>9.25</v>
      </c>
      <c r="H15" s="7">
        <f t="shared" si="0"/>
        <v>8.8333333333333339</v>
      </c>
      <c r="I15" s="7">
        <f t="shared" si="0"/>
        <v>9.0833333333333339</v>
      </c>
      <c r="J15" s="7">
        <f t="shared" si="0"/>
        <v>9.0833333333333339</v>
      </c>
      <c r="K15" s="7">
        <f t="shared" si="0"/>
        <v>8.6666666666666661</v>
      </c>
      <c r="L15" s="7">
        <f t="shared" si="0"/>
        <v>8.9166666666666661</v>
      </c>
      <c r="M15" s="7">
        <f t="shared" si="0"/>
        <v>8.75</v>
      </c>
      <c r="N15" s="7">
        <f t="shared" si="0"/>
        <v>0</v>
      </c>
      <c r="O15" s="8">
        <f>AVERAGE(O7:O9)</f>
        <v>91.833333333333329</v>
      </c>
      <c r="P15" s="9">
        <f>_xlfn.STDEV.P(O6:O9)</f>
        <v>0.31180478223116176</v>
      </c>
      <c r="Q15" s="19">
        <f>_xlfn.CONFIDENCE.T(0.1,P15,D15)</f>
        <v>0.52565748303784698</v>
      </c>
    </row>
    <row r="16" spans="1:37" x14ac:dyDescent="0.35">
      <c r="B16" s="10" t="s">
        <v>69</v>
      </c>
      <c r="C16" s="10" t="s">
        <v>68</v>
      </c>
      <c r="D16" s="11">
        <v>3</v>
      </c>
      <c r="E16" s="11">
        <v>20</v>
      </c>
      <c r="F16" s="12">
        <f>AVERAGE(F10:F12)</f>
        <v>9</v>
      </c>
      <c r="G16" s="12">
        <f t="shared" ref="G16:N16" si="1">AVERAGE(G10:G12)</f>
        <v>9.1666666666666661</v>
      </c>
      <c r="H16" s="12">
        <f t="shared" si="1"/>
        <v>9.0833333333333339</v>
      </c>
      <c r="I16" s="12">
        <f t="shared" si="1"/>
        <v>9</v>
      </c>
      <c r="J16" s="12">
        <f t="shared" si="1"/>
        <v>9</v>
      </c>
      <c r="K16" s="12">
        <f t="shared" si="1"/>
        <v>8.8333333333333339</v>
      </c>
      <c r="L16" s="12">
        <f t="shared" si="1"/>
        <v>9</v>
      </c>
      <c r="M16" s="12">
        <f t="shared" si="1"/>
        <v>8.8333333333333339</v>
      </c>
      <c r="N16" s="12">
        <f t="shared" si="1"/>
        <v>0</v>
      </c>
      <c r="O16" s="13">
        <f>AVERAGE(O10:O12)</f>
        <v>91.916666666666671</v>
      </c>
      <c r="P16" s="14">
        <f>_xlfn.STDEV.P(O10:O12)</f>
        <v>0.11785113019775792</v>
      </c>
      <c r="Q16" s="26">
        <f>_xlfn.CONFIDENCE.T(0.1,P16,D16)</f>
        <v>0.19867985355975665</v>
      </c>
    </row>
    <row r="17" spans="2:17" x14ac:dyDescent="0.35">
      <c r="B17" s="20" t="s">
        <v>81</v>
      </c>
      <c r="C17" s="20"/>
      <c r="D17" s="21">
        <f>D15+D16</f>
        <v>6</v>
      </c>
      <c r="E17" s="21">
        <v>20</v>
      </c>
      <c r="F17" s="22">
        <f>AVERAGE(F7:F12)</f>
        <v>9.125</v>
      </c>
      <c r="G17" s="22">
        <f t="shared" ref="G17:M17" si="2">AVERAGE(G7:G12)</f>
        <v>9.2083333333333339</v>
      </c>
      <c r="H17" s="22">
        <f t="shared" si="2"/>
        <v>8.9583333333333339</v>
      </c>
      <c r="I17" s="22">
        <f t="shared" si="2"/>
        <v>9.0416666666666661</v>
      </c>
      <c r="J17" s="22">
        <f t="shared" si="2"/>
        <v>9.0416666666666661</v>
      </c>
      <c r="K17" s="22">
        <f t="shared" si="2"/>
        <v>8.75</v>
      </c>
      <c r="L17" s="22">
        <f t="shared" si="2"/>
        <v>8.9583333333333339</v>
      </c>
      <c r="M17" s="22">
        <f t="shared" si="2"/>
        <v>8.7916666666666661</v>
      </c>
      <c r="N17" s="22">
        <f>AVERAGE(N7:N12)</f>
        <v>0</v>
      </c>
      <c r="O17" s="23">
        <f>AVERAGE(O7:O12)</f>
        <v>91.875</v>
      </c>
      <c r="P17" s="25">
        <f>_xlfn.STDEV.P(O7:O12)</f>
        <v>0.23935677693908453</v>
      </c>
      <c r="Q17" s="24">
        <f>_xlfn.CONFIDENCE.T(0.1,P17,D17)</f>
        <v>0.19690447181432874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Cusco Calca</vt:lpstr>
      <vt:lpstr>贝莉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Zilong Wang</cp:lastModifiedBy>
  <dcterms:created xsi:type="dcterms:W3CDTF">2024-05-29T16:12:06Z</dcterms:created>
  <dcterms:modified xsi:type="dcterms:W3CDTF">2025-01-12T20:35:08Z</dcterms:modified>
</cp:coreProperties>
</file>