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rxiv\Desktop\咖啡杯测\咖啡第三期杯测\"/>
    </mc:Choice>
  </mc:AlternateContent>
  <xr:revisionPtr revIDLastSave="0" documentId="13_ncr:1_{B6F736BA-E547-4821-A4B9-32B4B721EB3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阿拉摩莎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Q16" i="1" s="1"/>
  <c r="F16" i="1"/>
  <c r="P17" i="1"/>
  <c r="Q17" i="1" s="1"/>
  <c r="O17" i="1"/>
  <c r="N17" i="1"/>
  <c r="M17" i="1"/>
  <c r="L17" i="1"/>
  <c r="K17" i="1"/>
  <c r="J17" i="1"/>
  <c r="I17" i="1"/>
  <c r="H17" i="1"/>
  <c r="G17" i="1"/>
  <c r="F17" i="1"/>
  <c r="D17" i="1"/>
  <c r="O16" i="1"/>
  <c r="N16" i="1"/>
  <c r="M16" i="1"/>
  <c r="L16" i="1"/>
  <c r="K16" i="1"/>
  <c r="J16" i="1"/>
  <c r="I16" i="1"/>
  <c r="H16" i="1"/>
  <c r="G16" i="1"/>
  <c r="P15" i="1"/>
  <c r="Q15" i="1" s="1"/>
  <c r="O15" i="1"/>
  <c r="N15" i="1"/>
  <c r="M15" i="1"/>
  <c r="L15" i="1"/>
  <c r="K15" i="1"/>
  <c r="J15" i="1"/>
  <c r="I15" i="1"/>
  <c r="H15" i="1"/>
  <c r="G15" i="1"/>
  <c r="F15" i="1"/>
  <c r="O9" i="1" l="1"/>
  <c r="O12" i="1"/>
  <c r="O11" i="1"/>
  <c r="O8" i="1"/>
  <c r="O10" i="1"/>
  <c r="O7" i="1"/>
</calcChain>
</file>

<file path=xl/sharedStrings.xml><?xml version="1.0" encoding="utf-8"?>
<sst xmlns="http://schemas.openxmlformats.org/spreadsheetml/2006/main" count="124" uniqueCount="73">
  <si>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</si>
  <si>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</si>
  <si>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</si>
  <si>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</si>
  <si>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</si>
  <si>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</si>
  <si>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</si>
  <si>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</si>
  <si>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</si>
  <si>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</si>
  <si>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浅度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</si>
  <si>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</si>
  <si>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</si>
  <si>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</si>
  <si>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</si>
  <si>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</si>
  <si>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</si>
  <si>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</si>
  <si>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</si>
  <si>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</si>
  <si>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</si>
  <si>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</si>
  <si>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</si>
  <si>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</si>
  <si>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</si>
  <si>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</si>
  <si>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</si>
  <si>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</si>
  <si>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</si>
  <si>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</si>
  <si>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</si>
  <si>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</si>
  <si>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</si>
  <si>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</si>
  <si>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</si>
  <si>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</si>
  <si>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阿拉摩莎竞标</t>
    <phoneticPr fontId="1" type="noConversion"/>
  </si>
  <si>
    <t>阿拉摩莎</t>
  </si>
  <si>
    <t>巴西</t>
    <phoneticPr fontId="1" type="noConversion"/>
  </si>
  <si>
    <t>双重厌氧</t>
    <phoneticPr fontId="1" type="noConversion"/>
  </si>
  <si>
    <t>CHG</t>
    <phoneticPr fontId="1" type="noConversion"/>
  </si>
  <si>
    <t>手冲</t>
    <phoneticPr fontId="1" type="noConversion"/>
  </si>
  <si>
    <t>笔者</t>
    <phoneticPr fontId="1" type="noConversion"/>
  </si>
  <si>
    <t>香气一直在加强，放凉后更香气四溢</t>
    <phoneticPr fontId="1" type="noConversion"/>
  </si>
  <si>
    <t>莓果花香</t>
    <phoneticPr fontId="1" type="noConversion"/>
  </si>
  <si>
    <t>莓果花香红酒</t>
    <phoneticPr fontId="1" type="noConversion"/>
  </si>
  <si>
    <t>莓果</t>
    <phoneticPr fontId="1" type="noConversion"/>
  </si>
  <si>
    <t>莓果葡萄</t>
    <phoneticPr fontId="1" type="noConversion"/>
  </si>
  <si>
    <t>莓果葡萄红酒</t>
    <phoneticPr fontId="1" type="noConversion"/>
  </si>
  <si>
    <t>莓果红酒奶油悠长</t>
    <phoneticPr fontId="1" type="noConversion"/>
  </si>
  <si>
    <t>24格</t>
    <phoneticPr fontId="1" type="noConversion"/>
  </si>
  <si>
    <t>室友</t>
    <phoneticPr fontId="1" type="noConversion"/>
  </si>
  <si>
    <t>涩感充斥着全程</t>
    <phoneticPr fontId="1" type="noConversion"/>
  </si>
  <si>
    <t>花香莓果</t>
    <phoneticPr fontId="1" type="noConversion"/>
  </si>
  <si>
    <t>莓果红酒</t>
    <phoneticPr fontId="1" type="noConversion"/>
  </si>
  <si>
    <t>红酒味浓</t>
    <phoneticPr fontId="1" type="noConversion"/>
  </si>
  <si>
    <t>官方评价：清新的茉莉花香，草莓酸奶般的风味，伴随黑加仑酸甜，像是一杯莓果宾治</t>
    <phoneticPr fontId="1" type="noConversion"/>
  </si>
  <si>
    <t>希拉多</t>
    <phoneticPr fontId="1" type="noConversion"/>
  </si>
  <si>
    <t>达特拉庄园</t>
    <phoneticPr fontId="1" type="noConversion"/>
  </si>
  <si>
    <t>茉莉，草莓，黑加仑</t>
    <phoneticPr fontId="1" type="noConversion"/>
  </si>
  <si>
    <t>复杂莓果</t>
    <phoneticPr fontId="1" type="noConversion"/>
  </si>
  <si>
    <t>茉莉莓果</t>
    <phoneticPr fontId="1" type="noConversion"/>
  </si>
  <si>
    <t>茉莉莓果红酒</t>
    <phoneticPr fontId="1" type="noConversion"/>
  </si>
  <si>
    <t>葡萄红酒余韵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</si>
  <si>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</si>
  <si>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</si>
  <si>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</si>
  <si>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</si>
  <si>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</si>
  <si>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</si>
  <si>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</si>
  <si>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90CL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</si>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</sst>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0_);[Red]\(0\)"/>
    <numFmt numFmtId="179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76" fontId="0" fillId="2" borderId="1" xfId="0" applyNumberFormat="1" applyFill="1" applyBorder="1"/>
    <xf numFmtId="176" fontId="3" fillId="2" borderId="1" xfId="0" applyNumberFormat="1" applyFont="1" applyFill="1" applyBorder="1"/>
    <xf numFmtId="176" fontId="4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176" fontId="3" fillId="3" borderId="1" xfId="0" applyNumberFormat="1" applyFont="1" applyFill="1" applyBorder="1"/>
    <xf numFmtId="176" fontId="4" fillId="3" borderId="1" xfId="0" applyNumberFormat="1" applyFont="1" applyFill="1" applyBorder="1"/>
    <xf numFmtId="177" fontId="5" fillId="2" borderId="1" xfId="0" applyNumberFormat="1" applyFont="1" applyFill="1" applyBorder="1"/>
    <xf numFmtId="177" fontId="5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8" fontId="0" fillId="4" borderId="1" xfId="0" applyNumberFormat="1" applyFill="1" applyBorder="1"/>
    <xf numFmtId="179" fontId="0" fillId="4" borderId="1" xfId="0" applyNumberFormat="1" applyFill="1" applyBorder="1"/>
    <xf numFmtId="177" fontId="6" fillId="4" borderId="1" xfId="0" applyNumberFormat="1" applyFont="1" applyFill="1" applyBorder="1"/>
    <xf numFmtId="177" fontId="7" fillId="4" borderId="1" xfId="0" applyNumberFormat="1" applyFont="1" applyFill="1" applyBorder="1"/>
    <xf numFmtId="177" fontId="5" fillId="4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tabSelected="1" workbookViewId="0">
      <selection activeCell="O15" sqref="O15:Q17"/>
    </sheetView>
  </sheetViews>
  <sheetFormatPr defaultColWidth="8.83203125" defaultRowHeight="1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 x14ac:dyDescent="0.3">
      <c r="A2" t="s">
        <v>36</v>
      </c>
      <c r="B2" t="s">
        <v>38</v>
      </c>
      <c r="C2" t="s">
        <v>57</v>
      </c>
      <c r="D2" t="s">
        <v>58</v>
      </c>
      <c r="E2" t="s">
        <v>37</v>
      </c>
      <c r="F2" t="s">
        <v>39</v>
      </c>
      <c r="G2" t="s">
        <v>10</v>
      </c>
      <c r="H2" t="s">
        <v>59</v>
      </c>
      <c r="I2" t="s">
        <v>40</v>
      </c>
      <c r="J2">
        <v>178</v>
      </c>
    </row>
    <row r="3" spans="1:37" x14ac:dyDescent="0.3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 x14ac:dyDescent="0.3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 x14ac:dyDescent="0.3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x14ac:dyDescent="0.3">
      <c r="A7" t="s">
        <v>41</v>
      </c>
      <c r="C7" t="s">
        <v>42</v>
      </c>
      <c r="E7">
        <v>20</v>
      </c>
      <c r="F7">
        <v>9</v>
      </c>
      <c r="G7">
        <v>8.75</v>
      </c>
      <c r="H7">
        <v>9</v>
      </c>
      <c r="I7">
        <v>9</v>
      </c>
      <c r="J7">
        <v>9</v>
      </c>
      <c r="K7">
        <v>9.75</v>
      </c>
      <c r="L7">
        <v>8.75</v>
      </c>
      <c r="M7">
        <v>9</v>
      </c>
      <c r="N7">
        <v>0</v>
      </c>
      <c r="O7">
        <f t="shared" ref="O7:O12" si="0">SUM(E7:N7)</f>
        <v>92.25</v>
      </c>
      <c r="P7" t="s">
        <v>43</v>
      </c>
      <c r="T7" s="1" t="s">
        <v>44</v>
      </c>
      <c r="U7">
        <v>5</v>
      </c>
      <c r="V7" t="s">
        <v>45</v>
      </c>
      <c r="W7">
        <v>5</v>
      </c>
      <c r="X7">
        <v>2</v>
      </c>
      <c r="Y7">
        <v>0</v>
      </c>
      <c r="Z7" t="s">
        <v>46</v>
      </c>
      <c r="AA7">
        <v>3</v>
      </c>
      <c r="AB7">
        <v>2</v>
      </c>
      <c r="AC7">
        <v>0</v>
      </c>
      <c r="AD7" t="s">
        <v>47</v>
      </c>
      <c r="AE7">
        <v>3</v>
      </c>
      <c r="AF7">
        <v>2</v>
      </c>
      <c r="AG7">
        <v>0</v>
      </c>
      <c r="AH7" t="s">
        <v>48</v>
      </c>
      <c r="AI7">
        <v>3</v>
      </c>
      <c r="AJ7" t="s">
        <v>49</v>
      </c>
      <c r="AK7">
        <v>4</v>
      </c>
    </row>
    <row r="8" spans="1:37" x14ac:dyDescent="0.3">
      <c r="A8" t="s">
        <v>41</v>
      </c>
      <c r="C8" t="s">
        <v>42</v>
      </c>
      <c r="E8">
        <v>20</v>
      </c>
      <c r="F8">
        <v>9</v>
      </c>
      <c r="G8">
        <v>8.75</v>
      </c>
      <c r="H8">
        <v>8.25</v>
      </c>
      <c r="I8">
        <v>9</v>
      </c>
      <c r="J8">
        <v>8.25</v>
      </c>
      <c r="K8">
        <v>8.75</v>
      </c>
      <c r="L8">
        <v>8.25</v>
      </c>
      <c r="M8">
        <v>8.75</v>
      </c>
      <c r="N8">
        <v>0</v>
      </c>
      <c r="O8">
        <f t="shared" si="0"/>
        <v>89</v>
      </c>
      <c r="P8" t="s">
        <v>52</v>
      </c>
      <c r="T8" s="1" t="s">
        <v>53</v>
      </c>
      <c r="U8">
        <v>4</v>
      </c>
      <c r="V8" s="1" t="s">
        <v>53</v>
      </c>
      <c r="W8">
        <v>5</v>
      </c>
      <c r="X8">
        <v>2</v>
      </c>
      <c r="Y8">
        <v>0</v>
      </c>
      <c r="Z8" s="1" t="s">
        <v>54</v>
      </c>
      <c r="AA8">
        <v>4</v>
      </c>
      <c r="AB8">
        <v>2</v>
      </c>
      <c r="AC8">
        <v>0</v>
      </c>
      <c r="AD8" s="1" t="s">
        <v>54</v>
      </c>
      <c r="AE8">
        <v>4</v>
      </c>
      <c r="AF8">
        <v>2</v>
      </c>
      <c r="AG8">
        <v>0</v>
      </c>
      <c r="AH8" s="1" t="s">
        <v>54</v>
      </c>
      <c r="AI8">
        <v>4</v>
      </c>
      <c r="AJ8" t="s">
        <v>55</v>
      </c>
      <c r="AK8">
        <v>4</v>
      </c>
    </row>
    <row r="9" spans="1:37" x14ac:dyDescent="0.3">
      <c r="A9" t="s">
        <v>41</v>
      </c>
      <c r="C9" t="s">
        <v>42</v>
      </c>
      <c r="E9">
        <v>20</v>
      </c>
      <c r="F9">
        <v>9.25</v>
      </c>
      <c r="G9">
        <v>9</v>
      </c>
      <c r="H9">
        <v>8.5</v>
      </c>
      <c r="I9">
        <v>9.5</v>
      </c>
      <c r="J9">
        <v>8.75</v>
      </c>
      <c r="K9">
        <v>8.75</v>
      </c>
      <c r="L9">
        <v>8.75</v>
      </c>
      <c r="M9">
        <v>9.25</v>
      </c>
      <c r="N9">
        <v>0</v>
      </c>
      <c r="O9">
        <f t="shared" si="0"/>
        <v>91.75</v>
      </c>
      <c r="T9" s="1" t="s">
        <v>53</v>
      </c>
      <c r="U9">
        <v>4</v>
      </c>
      <c r="V9" s="1" t="s">
        <v>60</v>
      </c>
      <c r="W9">
        <v>4</v>
      </c>
      <c r="X9">
        <v>3</v>
      </c>
      <c r="Y9">
        <v>0</v>
      </c>
      <c r="Z9" s="1" t="s">
        <v>47</v>
      </c>
      <c r="AA9">
        <v>3</v>
      </c>
      <c r="AB9">
        <v>3</v>
      </c>
      <c r="AC9">
        <v>0</v>
      </c>
      <c r="AD9" s="1" t="s">
        <v>61</v>
      </c>
      <c r="AE9">
        <v>3</v>
      </c>
      <c r="AF9">
        <v>3</v>
      </c>
      <c r="AG9">
        <v>0</v>
      </c>
      <c r="AH9" s="1" t="s">
        <v>62</v>
      </c>
      <c r="AI9">
        <v>3</v>
      </c>
      <c r="AJ9" s="1" t="s">
        <v>63</v>
      </c>
      <c r="AK9">
        <v>3</v>
      </c>
    </row>
    <row r="10" spans="1:37" x14ac:dyDescent="0.3">
      <c r="A10" t="s">
        <v>41</v>
      </c>
      <c r="B10" t="s">
        <v>50</v>
      </c>
      <c r="C10" t="s">
        <v>51</v>
      </c>
      <c r="E10">
        <v>20</v>
      </c>
      <c r="F10">
        <v>9.25</v>
      </c>
      <c r="G10">
        <v>8.75</v>
      </c>
      <c r="H10">
        <v>9</v>
      </c>
      <c r="I10">
        <v>9</v>
      </c>
      <c r="J10">
        <v>9</v>
      </c>
      <c r="K10">
        <v>8.75</v>
      </c>
      <c r="L10">
        <v>9</v>
      </c>
      <c r="M10">
        <v>8.75</v>
      </c>
      <c r="N10">
        <v>0</v>
      </c>
      <c r="O10">
        <f t="shared" si="0"/>
        <v>91.5</v>
      </c>
    </row>
    <row r="11" spans="1:37" x14ac:dyDescent="0.3">
      <c r="A11" t="s">
        <v>41</v>
      </c>
      <c r="C11" t="s">
        <v>51</v>
      </c>
      <c r="E11">
        <v>20</v>
      </c>
      <c r="F11">
        <v>9.25</v>
      </c>
      <c r="G11">
        <v>8.75</v>
      </c>
      <c r="H11">
        <v>8.75</v>
      </c>
      <c r="I11">
        <v>9</v>
      </c>
      <c r="J11">
        <v>9</v>
      </c>
      <c r="K11">
        <v>8.75</v>
      </c>
      <c r="L11">
        <v>9</v>
      </c>
      <c r="M11">
        <v>8.5</v>
      </c>
      <c r="N11">
        <v>0</v>
      </c>
      <c r="O11">
        <f t="shared" si="0"/>
        <v>91</v>
      </c>
    </row>
    <row r="12" spans="1:37" x14ac:dyDescent="0.3">
      <c r="A12" t="s">
        <v>41</v>
      </c>
      <c r="C12" t="s">
        <v>51</v>
      </c>
      <c r="E12">
        <v>20</v>
      </c>
      <c r="F12">
        <v>9</v>
      </c>
      <c r="G12">
        <v>9.25</v>
      </c>
      <c r="H12">
        <v>8.75</v>
      </c>
      <c r="I12">
        <v>9</v>
      </c>
      <c r="J12">
        <v>8.75</v>
      </c>
      <c r="K12">
        <v>9</v>
      </c>
      <c r="L12">
        <v>9</v>
      </c>
      <c r="M12">
        <v>8.75</v>
      </c>
      <c r="N12">
        <v>0</v>
      </c>
      <c r="O12">
        <f t="shared" si="0"/>
        <v>91.5</v>
      </c>
    </row>
    <row r="14" spans="1:37" x14ac:dyDescent="0.3">
      <c r="B14" s="2" t="s">
        <v>64</v>
      </c>
      <c r="C14" s="2" t="s">
        <v>23</v>
      </c>
      <c r="D14" s="2" t="s">
        <v>65</v>
      </c>
      <c r="E14" s="2" t="s">
        <v>26</v>
      </c>
      <c r="F14" s="2" t="s">
        <v>27</v>
      </c>
      <c r="G14" s="2" t="s">
        <v>20</v>
      </c>
      <c r="H14" s="2" t="s">
        <v>28</v>
      </c>
      <c r="I14" s="2" t="s">
        <v>66</v>
      </c>
      <c r="J14" s="2" t="s">
        <v>30</v>
      </c>
      <c r="K14" s="2" t="s">
        <v>18</v>
      </c>
      <c r="L14" s="2" t="s">
        <v>31</v>
      </c>
      <c r="M14" s="3" t="s">
        <v>32</v>
      </c>
      <c r="N14" s="3" t="s">
        <v>33</v>
      </c>
      <c r="O14" s="2" t="s">
        <v>67</v>
      </c>
      <c r="P14" s="2" t="s">
        <v>68</v>
      </c>
      <c r="Q14" s="2" t="s">
        <v>71</v>
      </c>
    </row>
    <row r="15" spans="1:37" x14ac:dyDescent="0.3">
      <c r="B15" s="4" t="s">
        <v>69</v>
      </c>
      <c r="C15" s="4" t="s">
        <v>41</v>
      </c>
      <c r="D15" s="5">
        <v>3</v>
      </c>
      <c r="E15" s="5">
        <v>20</v>
      </c>
      <c r="F15" s="6">
        <f>AVERAGE(F7:F9)</f>
        <v>9.0833333333333339</v>
      </c>
      <c r="G15" s="6">
        <f t="shared" ref="G15:N15" si="1">AVERAGE(G7:G9)</f>
        <v>8.8333333333333339</v>
      </c>
      <c r="H15" s="6">
        <f t="shared" si="1"/>
        <v>8.5833333333333339</v>
      </c>
      <c r="I15" s="6">
        <f t="shared" si="1"/>
        <v>9.1666666666666661</v>
      </c>
      <c r="J15" s="6">
        <f t="shared" si="1"/>
        <v>8.6666666666666661</v>
      </c>
      <c r="K15" s="6">
        <f t="shared" si="1"/>
        <v>9.0833333333333339</v>
      </c>
      <c r="L15" s="6">
        <f t="shared" si="1"/>
        <v>8.5833333333333339</v>
      </c>
      <c r="M15" s="6">
        <f t="shared" si="1"/>
        <v>9</v>
      </c>
      <c r="N15" s="6">
        <f t="shared" si="1"/>
        <v>0</v>
      </c>
      <c r="O15" s="7">
        <f>AVERAGE(O7:O9)</f>
        <v>91</v>
      </c>
      <c r="P15" s="8">
        <f>_xlfn.STDEV.P(O6:O9)</f>
        <v>1.4288690166235205</v>
      </c>
      <c r="Q15" s="14">
        <f>_xlfn.CONFIDENCE.T(0.1,P15,D15)</f>
        <v>2.4088652056408995</v>
      </c>
    </row>
    <row r="16" spans="1:37" x14ac:dyDescent="0.3">
      <c r="B16" s="9" t="s">
        <v>70</v>
      </c>
      <c r="C16" s="9" t="s">
        <v>41</v>
      </c>
      <c r="D16" s="10">
        <v>3</v>
      </c>
      <c r="E16" s="10">
        <v>20</v>
      </c>
      <c r="F16" s="11">
        <f>AVERAGE(F10:F12)</f>
        <v>9.1666666666666661</v>
      </c>
      <c r="G16" s="11">
        <f t="shared" ref="G16:N16" si="2">AVERAGE(G10:G12)</f>
        <v>8.9166666666666661</v>
      </c>
      <c r="H16" s="11">
        <f t="shared" si="2"/>
        <v>8.8333333333333339</v>
      </c>
      <c r="I16" s="11">
        <f t="shared" si="2"/>
        <v>9</v>
      </c>
      <c r="J16" s="11">
        <f t="shared" si="2"/>
        <v>8.9166666666666661</v>
      </c>
      <c r="K16" s="11">
        <f t="shared" si="2"/>
        <v>8.8333333333333339</v>
      </c>
      <c r="L16" s="11">
        <f t="shared" si="2"/>
        <v>9</v>
      </c>
      <c r="M16" s="11">
        <f t="shared" si="2"/>
        <v>8.6666666666666661</v>
      </c>
      <c r="N16" s="11">
        <f t="shared" si="2"/>
        <v>0</v>
      </c>
      <c r="O16" s="12">
        <f>AVERAGE(O10:O12)</f>
        <v>91.333333333333329</v>
      </c>
      <c r="P16" s="13">
        <f>_xlfn.STDEV.P(O10:O12)</f>
        <v>0.23570226039551584</v>
      </c>
      <c r="Q16" s="15">
        <f>_xlfn.CONFIDENCE.T(0.1,P16,D16)</f>
        <v>0.39735970711951329</v>
      </c>
    </row>
    <row r="17" spans="1:17" ht="15.5" x14ac:dyDescent="0.35">
      <c r="B17" s="16" t="s">
        <v>72</v>
      </c>
      <c r="C17" s="16"/>
      <c r="D17" s="17">
        <f>D15+D16</f>
        <v>6</v>
      </c>
      <c r="E17" s="17">
        <v>20</v>
      </c>
      <c r="F17" s="18">
        <f>AVERAGE(F7:F12)</f>
        <v>9.125</v>
      </c>
      <c r="G17" s="18">
        <f t="shared" ref="G17:M17" si="3">AVERAGE(G7:G12)</f>
        <v>8.875</v>
      </c>
      <c r="H17" s="18">
        <f t="shared" si="3"/>
        <v>8.7083333333333339</v>
      </c>
      <c r="I17" s="18">
        <f t="shared" si="3"/>
        <v>9.0833333333333339</v>
      </c>
      <c r="J17" s="18">
        <f t="shared" si="3"/>
        <v>8.7916666666666661</v>
      </c>
      <c r="K17" s="18">
        <f t="shared" si="3"/>
        <v>8.9583333333333339</v>
      </c>
      <c r="L17" s="18">
        <f t="shared" si="3"/>
        <v>8.7916666666666661</v>
      </c>
      <c r="M17" s="18">
        <f t="shared" si="3"/>
        <v>8.8333333333333339</v>
      </c>
      <c r="N17" s="18">
        <f>AVERAGE(N7:N12)</f>
        <v>0</v>
      </c>
      <c r="O17" s="19">
        <f>AVERAGE(O7:O12)</f>
        <v>91.166666666666671</v>
      </c>
      <c r="P17" s="20">
        <f>_xlfn.STDEV.P(O7:O12)</f>
        <v>1.0374916331657278</v>
      </c>
      <c r="Q17" s="21">
        <f>_xlfn.CONFIDENCE.T(0.1,P17,D17)</f>
        <v>0.85348217273277038</v>
      </c>
    </row>
    <row r="19" spans="1:17" x14ac:dyDescent="0.3">
      <c r="A19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阿拉摩莎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2015-06-05T18:19:34Z</dcterms:created>
  <dcterms:modified xsi:type="dcterms:W3CDTF">2025-01-12T20:36:09Z</dcterms:modified>
</cp:coreProperties>
</file>