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EE126295-9426-4922-BA6C-4DED2AEF41CD}" xr6:coauthVersionLast="47" xr6:coauthVersionMax="47" xr10:uidLastSave="{00000000-0000-0000-0000-000000000000}"/>
  <bookViews>
    <workbookView xWindow="-110" yWindow="-110" windowWidth="25820" windowHeight="15500" xr2:uid="{D1D1BE8E-90CB-364C-A2A3-B1E725F6E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G13" i="1"/>
  <c r="H13" i="1"/>
  <c r="I13" i="1"/>
  <c r="J13" i="1"/>
  <c r="K13" i="1"/>
  <c r="L13" i="1"/>
  <c r="M13" i="1"/>
  <c r="N13" i="1"/>
  <c r="F13" i="1"/>
  <c r="D13" i="1"/>
  <c r="O13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F12" i="1"/>
  <c r="F11" i="1"/>
  <c r="O8" i="1"/>
  <c r="P12" i="1" s="1"/>
  <c r="O7" i="1"/>
  <c r="P11" i="1" s="1"/>
  <c r="O11" i="1" l="1"/>
  <c r="O12" i="1"/>
</calcChain>
</file>

<file path=xl/sharedStrings.xml><?xml version="1.0" encoding="utf-8"?>
<sst xmlns="http://schemas.openxmlformats.org/spreadsheetml/2006/main" count="100" uniqueCount="62">
  <si>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</si>
  <si>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</si>
  <si>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</si>
  <si>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</si>
  <si>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</si>
  <si>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</si>
  <si>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</si>
  <si>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</si>
  <si>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</si>
  <si>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</si>
  <si>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</si>
  <si>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</si>
  <si>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</si>
  <si>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</si>
  <si>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</si>
  <si>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</si>
  <si>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</si>
  <si>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</si>
  <si>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</si>
  <si>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</si>
  <si>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</si>
  <si>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</si>
  <si>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</si>
  <si>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</si>
  <si>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</si>
  <si>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</si>
  <si>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</si>
  <si>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</si>
  <si>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</si>
  <si>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</si>
  <si>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</si>
  <si>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</si>
  <si>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</si>
  <si>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</si>
  <si>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马来西亚</t>
    <phoneticPr fontId="2" type="noConversion"/>
  </si>
  <si>
    <t>利比利卡</t>
    <phoneticPr fontId="2" type="noConversion"/>
  </si>
  <si>
    <t>M2M咖啡</t>
    <phoneticPr fontId="2" type="noConversion"/>
  </si>
  <si>
    <t>手冲</t>
    <phoneticPr fontId="1" type="noConversion"/>
  </si>
  <si>
    <t>笔者</t>
    <phoneticPr fontId="1" type="noConversion"/>
  </si>
  <si>
    <t>室友</t>
    <phoneticPr fontId="1" type="noConversion"/>
  </si>
  <si>
    <t>喝着像苦酒</t>
    <phoneticPr fontId="1" type="noConversion"/>
  </si>
  <si>
    <t>花蜜红酒</t>
    <phoneticPr fontId="1" type="noConversion"/>
  </si>
  <si>
    <t>复杂花蜜红酒</t>
    <phoneticPr fontId="1" type="noConversion"/>
  </si>
  <si>
    <t>丁香红酒花蜜</t>
    <phoneticPr fontId="1" type="noConversion"/>
  </si>
  <si>
    <t>丁香肉桂红酒</t>
    <phoneticPr fontId="1" type="noConversion"/>
  </si>
  <si>
    <t>肉桂红酒白酒</t>
    <phoneticPr fontId="1" type="noConversion"/>
  </si>
  <si>
    <t>酒醇微苦</t>
    <phoneticPr fontId="1" type="noConversion"/>
  </si>
  <si>
    <t>浅度</t>
    <phoneticPr fontId="1" type="noConversion"/>
  </si>
  <si>
    <t>厌氧日晒</t>
    <phoneticPr fontId="1" type="noConversion"/>
  </si>
  <si>
    <t>利比利卡</t>
    <phoneticPr fontId="1" type="noConversion"/>
  </si>
  <si>
    <t>丁香，菠萝蜜干，豆蔻，罗汉果，利口酒，煎茶</t>
    <phoneticPr fontId="1" type="noConversion"/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</si>
  <si>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</si>
  <si>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</si>
  <si>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</si>
  <si>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</si>
  <si>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</si>
  <si>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</si>
  <si>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</si>
  <si>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</si>
  <si>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合计</t>
    <phoneticPr fontId="2" type="noConversion"/>
  </si>
  <si>
    <t>90CL</t>
    <phoneticPr fontId="2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</si>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</sst>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);[Red]\(0\)"/>
    <numFmt numFmtId="178" formatCode="0.0_ "/>
    <numFmt numFmtId="179" formatCode="0.0_);[Red]\(0.0\)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/>
    <xf numFmtId="176" fontId="0" fillId="2" borderId="1" xfId="0" applyNumberFormat="1" applyFill="1" applyBorder="1" applyAlignment="1"/>
    <xf numFmtId="176" fontId="4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176" fontId="0" fillId="3" borderId="1" xfId="0" applyNumberFormat="1" applyFill="1" applyBorder="1" applyAlignment="1"/>
    <xf numFmtId="176" fontId="4" fillId="3" borderId="1" xfId="0" applyNumberFormat="1" applyFont="1" applyFill="1" applyBorder="1" applyAlignment="1"/>
    <xf numFmtId="176" fontId="5" fillId="3" borderId="1" xfId="0" applyNumberFormat="1" applyFont="1" applyFill="1" applyBorder="1" applyAlignment="1"/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 applyAlignment="1"/>
    <xf numFmtId="178" fontId="0" fillId="4" borderId="1" xfId="0" applyNumberFormat="1" applyFill="1" applyBorder="1" applyAlignment="1"/>
    <xf numFmtId="179" fontId="6" fillId="4" borderId="1" xfId="0" applyNumberFormat="1" applyFont="1" applyFill="1" applyBorder="1" applyAlignment="1"/>
    <xf numFmtId="179" fontId="7" fillId="4" borderId="1" xfId="0" applyNumberFormat="1" applyFont="1" applyFill="1" applyBorder="1" applyAlignment="1"/>
    <xf numFmtId="179" fontId="8" fillId="4" borderId="1" xfId="0" applyNumberFormat="1" applyFont="1" applyFill="1" applyBorder="1" applyAlignment="1"/>
    <xf numFmtId="179" fontId="8" fillId="2" borderId="1" xfId="0" applyNumberFormat="1" applyFont="1" applyFill="1" applyBorder="1" applyAlignment="1"/>
    <xf numFmtId="179" fontId="8" fillId="3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1BCD-49EC-A241-8F25-088B74678CDF}">
  <dimension ref="A1:AK13"/>
  <sheetViews>
    <sheetView tabSelected="1" workbookViewId="0">
      <selection activeCell="O18" sqref="O18"/>
    </sheetView>
  </sheetViews>
  <sheetFormatPr defaultColWidth="11.07421875" defaultRowHeight="15.5" x14ac:dyDescent="0.35"/>
  <cols>
    <col min="1" max="16" width="8.84375" customWidth="1"/>
  </cols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35</v>
      </c>
      <c r="B2" s="1" t="s">
        <v>34</v>
      </c>
      <c r="E2" s="1" t="s">
        <v>49</v>
      </c>
      <c r="F2" s="1" t="s">
        <v>48</v>
      </c>
      <c r="G2" s="1" t="s">
        <v>47</v>
      </c>
      <c r="H2" s="1" t="s">
        <v>50</v>
      </c>
      <c r="I2" s="1" t="s">
        <v>36</v>
      </c>
      <c r="J2" s="1">
        <v>1126.7</v>
      </c>
    </row>
    <row r="3" spans="1:37" s="1" customFormat="1" x14ac:dyDescent="0.35">
      <c r="T3" s="2" t="s">
        <v>9</v>
      </c>
      <c r="U3" s="2"/>
      <c r="V3" s="2"/>
      <c r="W3" s="2"/>
      <c r="X3" s="2" t="s">
        <v>10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11</v>
      </c>
      <c r="U4" s="2"/>
      <c r="V4" s="2" t="s">
        <v>12</v>
      </c>
      <c r="W4" s="2"/>
      <c r="X4" s="2" t="s">
        <v>13</v>
      </c>
      <c r="Y4" s="2"/>
      <c r="Z4" s="2"/>
      <c r="AA4" s="2"/>
      <c r="AB4" s="2" t="s">
        <v>14</v>
      </c>
      <c r="AC4" s="2"/>
      <c r="AD4" s="2"/>
      <c r="AE4" s="2"/>
      <c r="AF4" s="2" t="s">
        <v>15</v>
      </c>
      <c r="AG4" s="2"/>
      <c r="AH4" s="2"/>
      <c r="AI4" s="2"/>
      <c r="AJ4" s="2" t="s">
        <v>16</v>
      </c>
      <c r="AK4" s="2"/>
    </row>
    <row r="5" spans="1:37" s="1" customFormat="1" x14ac:dyDescent="0.35">
      <c r="T5" s="2" t="s">
        <v>7</v>
      </c>
      <c r="U5" s="2" t="s">
        <v>17</v>
      </c>
      <c r="V5" s="2" t="s">
        <v>7</v>
      </c>
      <c r="W5" s="2" t="s">
        <v>17</v>
      </c>
      <c r="X5" s="2" t="s">
        <v>18</v>
      </c>
      <c r="Y5" s="2" t="s">
        <v>19</v>
      </c>
      <c r="Z5" s="2" t="s">
        <v>20</v>
      </c>
      <c r="AA5" s="2"/>
      <c r="AB5" s="2" t="s">
        <v>18</v>
      </c>
      <c r="AC5" s="2" t="s">
        <v>19</v>
      </c>
      <c r="AD5" s="2" t="s">
        <v>20</v>
      </c>
      <c r="AE5" s="2"/>
      <c r="AF5" s="2" t="s">
        <v>18</v>
      </c>
      <c r="AG5" s="2" t="s">
        <v>19</v>
      </c>
      <c r="AH5" s="2" t="s">
        <v>20</v>
      </c>
      <c r="AI5" s="2"/>
      <c r="AJ5" s="2" t="s">
        <v>7</v>
      </c>
      <c r="AK5" s="2" t="s">
        <v>17</v>
      </c>
    </row>
    <row r="6" spans="1:37" s="2" customFormat="1" ht="14" x14ac:dyDescent="0.3">
      <c r="A6" s="2" t="s">
        <v>21</v>
      </c>
      <c r="B6" s="2" t="s">
        <v>22</v>
      </c>
      <c r="C6" s="2" t="s">
        <v>23</v>
      </c>
      <c r="E6" s="2" t="s">
        <v>24</v>
      </c>
      <c r="F6" s="2" t="s">
        <v>25</v>
      </c>
      <c r="G6" s="2" t="s">
        <v>18</v>
      </c>
      <c r="H6" s="2" t="s">
        <v>26</v>
      </c>
      <c r="I6" s="2" t="s">
        <v>27</v>
      </c>
      <c r="J6" s="2" t="s">
        <v>28</v>
      </c>
      <c r="K6" s="2" t="s">
        <v>16</v>
      </c>
      <c r="L6" s="2" t="s">
        <v>29</v>
      </c>
      <c r="M6" s="2" t="s">
        <v>30</v>
      </c>
      <c r="N6" s="2" t="s">
        <v>31</v>
      </c>
      <c r="O6" s="2" t="s">
        <v>32</v>
      </c>
      <c r="P6" s="2" t="s">
        <v>33</v>
      </c>
      <c r="X6" s="2" t="s">
        <v>17</v>
      </c>
      <c r="Y6" s="2" t="s">
        <v>17</v>
      </c>
      <c r="Z6" s="2" t="s">
        <v>7</v>
      </c>
      <c r="AA6" s="2" t="s">
        <v>17</v>
      </c>
      <c r="AB6" s="2" t="s">
        <v>17</v>
      </c>
      <c r="AC6" s="2" t="s">
        <v>17</v>
      </c>
      <c r="AD6" s="2" t="s">
        <v>7</v>
      </c>
      <c r="AE6" s="2" t="s">
        <v>17</v>
      </c>
      <c r="AF6" s="2" t="s">
        <v>17</v>
      </c>
      <c r="AG6" s="2" t="s">
        <v>17</v>
      </c>
      <c r="AH6" s="2" t="s">
        <v>7</v>
      </c>
      <c r="AI6" s="2" t="s">
        <v>17</v>
      </c>
    </row>
    <row r="7" spans="1:37" x14ac:dyDescent="0.3">
      <c r="A7" t="s">
        <v>37</v>
      </c>
      <c r="C7" t="s">
        <v>38</v>
      </c>
      <c r="E7">
        <v>20</v>
      </c>
      <c r="F7">
        <v>9</v>
      </c>
      <c r="G7">
        <v>8.5</v>
      </c>
      <c r="H7">
        <v>8.5</v>
      </c>
      <c r="I7">
        <v>8.75</v>
      </c>
      <c r="J7">
        <v>7.75</v>
      </c>
      <c r="K7">
        <v>8</v>
      </c>
      <c r="L7">
        <v>8.5</v>
      </c>
      <c r="M7">
        <v>8.25</v>
      </c>
      <c r="N7">
        <v>-0.5</v>
      </c>
      <c r="O7">
        <f>SUM(E7:N7)</f>
        <v>86.75</v>
      </c>
      <c r="P7" t="s">
        <v>40</v>
      </c>
      <c r="T7" s="2" t="s">
        <v>41</v>
      </c>
      <c r="U7">
        <v>5</v>
      </c>
      <c r="V7" t="s">
        <v>42</v>
      </c>
      <c r="W7">
        <v>5</v>
      </c>
      <c r="X7">
        <v>2</v>
      </c>
      <c r="Y7">
        <v>0</v>
      </c>
      <c r="Z7" t="s">
        <v>43</v>
      </c>
      <c r="AA7">
        <v>3</v>
      </c>
      <c r="AB7">
        <v>2</v>
      </c>
      <c r="AC7">
        <v>2</v>
      </c>
      <c r="AD7" t="s">
        <v>44</v>
      </c>
      <c r="AE7">
        <v>3</v>
      </c>
      <c r="AF7">
        <v>2</v>
      </c>
      <c r="AG7">
        <v>1</v>
      </c>
      <c r="AH7" t="s">
        <v>45</v>
      </c>
      <c r="AI7">
        <v>3</v>
      </c>
      <c r="AJ7" t="s">
        <v>46</v>
      </c>
      <c r="AK7">
        <v>2</v>
      </c>
    </row>
    <row r="8" spans="1:37" x14ac:dyDescent="0.35">
      <c r="A8" t="s">
        <v>37</v>
      </c>
      <c r="C8" t="s">
        <v>39</v>
      </c>
      <c r="E8">
        <v>20</v>
      </c>
      <c r="F8">
        <v>9</v>
      </c>
      <c r="G8">
        <v>8.75</v>
      </c>
      <c r="H8">
        <v>8.75</v>
      </c>
      <c r="I8">
        <v>8.75</v>
      </c>
      <c r="J8">
        <v>8.75</v>
      </c>
      <c r="K8">
        <v>8.75</v>
      </c>
      <c r="L8">
        <v>8.5</v>
      </c>
      <c r="M8">
        <v>8.5</v>
      </c>
      <c r="N8">
        <v>0</v>
      </c>
      <c r="O8">
        <f>SUM(E8:N8)</f>
        <v>89.75</v>
      </c>
    </row>
    <row r="10" spans="1:37" x14ac:dyDescent="0.3">
      <c r="B10" s="3" t="s">
        <v>51</v>
      </c>
      <c r="C10" s="3" t="s">
        <v>21</v>
      </c>
      <c r="D10" s="3" t="s">
        <v>52</v>
      </c>
      <c r="E10" s="3" t="s">
        <v>24</v>
      </c>
      <c r="F10" s="3" t="s">
        <v>25</v>
      </c>
      <c r="G10" s="3" t="s">
        <v>18</v>
      </c>
      <c r="H10" s="3" t="s">
        <v>26</v>
      </c>
      <c r="I10" s="3" t="s">
        <v>53</v>
      </c>
      <c r="J10" s="3" t="s">
        <v>28</v>
      </c>
      <c r="K10" s="3" t="s">
        <v>16</v>
      </c>
      <c r="L10" s="3" t="s">
        <v>29</v>
      </c>
      <c r="M10" s="4" t="s">
        <v>30</v>
      </c>
      <c r="N10" s="4" t="s">
        <v>31</v>
      </c>
      <c r="O10" s="3" t="s">
        <v>54</v>
      </c>
      <c r="P10" s="3" t="s">
        <v>55</v>
      </c>
      <c r="Q10" s="3" t="s">
        <v>60</v>
      </c>
    </row>
    <row r="11" spans="1:37" x14ac:dyDescent="0.35">
      <c r="B11" s="5" t="s">
        <v>56</v>
      </c>
      <c r="C11" s="5" t="s">
        <v>57</v>
      </c>
      <c r="D11" s="6">
        <v>1</v>
      </c>
      <c r="E11" s="6">
        <v>20</v>
      </c>
      <c r="F11" s="7">
        <f>AVERAGE(F7)</f>
        <v>9</v>
      </c>
      <c r="G11" s="7">
        <f t="shared" ref="G11:N11" si="0">AVERAGE(G7)</f>
        <v>8.5</v>
      </c>
      <c r="H11" s="7">
        <f t="shared" si="0"/>
        <v>8.5</v>
      </c>
      <c r="I11" s="7">
        <f t="shared" si="0"/>
        <v>8.75</v>
      </c>
      <c r="J11" s="7">
        <f t="shared" si="0"/>
        <v>7.75</v>
      </c>
      <c r="K11" s="7">
        <f t="shared" si="0"/>
        <v>8</v>
      </c>
      <c r="L11" s="7">
        <f t="shared" si="0"/>
        <v>8.5</v>
      </c>
      <c r="M11" s="7">
        <f t="shared" si="0"/>
        <v>8.25</v>
      </c>
      <c r="N11" s="7">
        <f t="shared" si="0"/>
        <v>-0.5</v>
      </c>
      <c r="O11" s="8">
        <f>AVERAGE(O7)</f>
        <v>86.75</v>
      </c>
      <c r="P11" s="9">
        <f>_xlfn.STDEV.P(O7)</f>
        <v>0</v>
      </c>
      <c r="Q11" s="21" t="s">
        <v>61</v>
      </c>
    </row>
    <row r="12" spans="1:37" x14ac:dyDescent="0.35">
      <c r="B12" s="10" t="s">
        <v>58</v>
      </c>
      <c r="C12" s="10" t="s">
        <v>57</v>
      </c>
      <c r="D12" s="11">
        <v>1</v>
      </c>
      <c r="E12" s="11">
        <v>20</v>
      </c>
      <c r="F12" s="12">
        <f>AVERAGE(F8)</f>
        <v>9</v>
      </c>
      <c r="G12" s="12">
        <f t="shared" ref="G12:N12" si="1">AVERAGE(G8)</f>
        <v>8.75</v>
      </c>
      <c r="H12" s="12">
        <f t="shared" si="1"/>
        <v>8.75</v>
      </c>
      <c r="I12" s="12">
        <f t="shared" si="1"/>
        <v>8.75</v>
      </c>
      <c r="J12" s="12">
        <f t="shared" si="1"/>
        <v>8.75</v>
      </c>
      <c r="K12" s="12">
        <f t="shared" si="1"/>
        <v>8.75</v>
      </c>
      <c r="L12" s="12">
        <f t="shared" si="1"/>
        <v>8.5</v>
      </c>
      <c r="M12" s="12">
        <f t="shared" si="1"/>
        <v>8.5</v>
      </c>
      <c r="N12" s="12">
        <f t="shared" si="1"/>
        <v>0</v>
      </c>
      <c r="O12" s="13">
        <f>AVERAGE(O8)</f>
        <v>89.75</v>
      </c>
      <c r="P12" s="14">
        <f>_xlfn.STDEV.P(O8)</f>
        <v>0</v>
      </c>
      <c r="Q12" s="22" t="s">
        <v>61</v>
      </c>
    </row>
    <row r="13" spans="1:37" x14ac:dyDescent="0.35">
      <c r="B13" s="15" t="s">
        <v>59</v>
      </c>
      <c r="C13" s="15"/>
      <c r="D13" s="16">
        <f>D11+D12</f>
        <v>2</v>
      </c>
      <c r="E13" s="16">
        <v>20</v>
      </c>
      <c r="F13" s="17">
        <f>AVERAGE(F7:F8)</f>
        <v>9</v>
      </c>
      <c r="G13" s="17">
        <f t="shared" ref="G13:N13" si="2">AVERAGE(G7:G8)</f>
        <v>8.625</v>
      </c>
      <c r="H13" s="17">
        <f t="shared" si="2"/>
        <v>8.625</v>
      </c>
      <c r="I13" s="17">
        <f t="shared" si="2"/>
        <v>8.75</v>
      </c>
      <c r="J13" s="17">
        <f t="shared" si="2"/>
        <v>8.25</v>
      </c>
      <c r="K13" s="17">
        <f t="shared" si="2"/>
        <v>8.375</v>
      </c>
      <c r="L13" s="17">
        <f t="shared" si="2"/>
        <v>8.5</v>
      </c>
      <c r="M13" s="17">
        <f t="shared" si="2"/>
        <v>8.375</v>
      </c>
      <c r="N13" s="17">
        <f t="shared" si="2"/>
        <v>-0.25</v>
      </c>
      <c r="O13" s="18">
        <f>AVERAGE(O3:O8)</f>
        <v>88.25</v>
      </c>
      <c r="P13" s="19">
        <f>_xlfn.STDEV.P(O7:O8)</f>
        <v>1.5</v>
      </c>
      <c r="Q13" s="20">
        <f>_xlfn.CONFIDENCE.T(0.1,P13,D13)</f>
        <v>6.6967447661303385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Zilong Wang</cp:lastModifiedBy>
  <dcterms:created xsi:type="dcterms:W3CDTF">2024-05-09T14:28:30Z</dcterms:created>
  <dcterms:modified xsi:type="dcterms:W3CDTF">2025-01-12T20:37:03Z</dcterms:modified>
</cp:coreProperties>
</file>