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longwang/Downloads/咖啡第三期杯测/"/>
    </mc:Choice>
  </mc:AlternateContent>
  <xr:revisionPtr revIDLastSave="0" documentId="13_ncr:1_{15C2FC9D-BF59-6747-B335-B116F7A5D96F}" xr6:coauthVersionLast="47" xr6:coauthVersionMax="47" xr10:uidLastSave="{00000000-0000-0000-0000-000000000000}"/>
  <bookViews>
    <workbookView xWindow="960" yWindow="920" windowWidth="27840" windowHeight="15420" activeTab="1" xr2:uid="{41DBF450-265C-E544-B702-0D0FD7627C9C}"/>
  </bookViews>
  <sheets>
    <sheet name="黎明" sheetId="1" r:id="rId1"/>
    <sheet name="红标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2" l="1"/>
  <c r="P20" i="2"/>
  <c r="P19" i="2"/>
  <c r="O21" i="2"/>
  <c r="O20" i="2"/>
  <c r="O19" i="2"/>
  <c r="G19" i="2"/>
  <c r="H19" i="2"/>
  <c r="I19" i="2"/>
  <c r="J19" i="2"/>
  <c r="K19" i="2"/>
  <c r="L19" i="2"/>
  <c r="M19" i="2"/>
  <c r="N19" i="2"/>
  <c r="G20" i="2"/>
  <c r="H20" i="2"/>
  <c r="I20" i="2"/>
  <c r="J20" i="2"/>
  <c r="K20" i="2"/>
  <c r="L20" i="2"/>
  <c r="M20" i="2"/>
  <c r="N20" i="2"/>
  <c r="G21" i="2"/>
  <c r="H21" i="2"/>
  <c r="I21" i="2"/>
  <c r="J21" i="2"/>
  <c r="K21" i="2"/>
  <c r="L21" i="2"/>
  <c r="M21" i="2"/>
  <c r="N21" i="2"/>
  <c r="F21" i="2"/>
  <c r="F20" i="2"/>
  <c r="F19" i="2"/>
  <c r="Q19" i="2"/>
  <c r="D21" i="2"/>
  <c r="Q17" i="1"/>
  <c r="Q16" i="1"/>
  <c r="Q15" i="1"/>
  <c r="P17" i="1" l="1"/>
  <c r="G17" i="1"/>
  <c r="H17" i="1"/>
  <c r="I17" i="1"/>
  <c r="J17" i="1"/>
  <c r="K17" i="1"/>
  <c r="L17" i="1"/>
  <c r="M17" i="1"/>
  <c r="N17" i="1"/>
  <c r="O17" i="1"/>
  <c r="F17" i="1"/>
  <c r="D17" i="1"/>
  <c r="O12" i="2"/>
  <c r="P16" i="1"/>
  <c r="P15" i="1"/>
  <c r="O16" i="1"/>
  <c r="O15" i="1"/>
  <c r="G15" i="1"/>
  <c r="H15" i="1"/>
  <c r="I15" i="1"/>
  <c r="J15" i="1"/>
  <c r="K15" i="1"/>
  <c r="L15" i="1"/>
  <c r="M15" i="1"/>
  <c r="N15" i="1"/>
  <c r="G16" i="1"/>
  <c r="H16" i="1"/>
  <c r="I16" i="1"/>
  <c r="J16" i="1"/>
  <c r="K16" i="1"/>
  <c r="L16" i="1"/>
  <c r="M16" i="1"/>
  <c r="N16" i="1"/>
  <c r="F16" i="1"/>
  <c r="F15" i="1"/>
  <c r="Q21" i="2" l="1"/>
  <c r="Q20" i="2"/>
  <c r="O12" i="1"/>
  <c r="O9" i="1"/>
  <c r="O8" i="1"/>
  <c r="O10" i="1"/>
  <c r="O7" i="1"/>
  <c r="O11" i="1"/>
</calcChain>
</file>

<file path=xl/sharedStrings.xml><?xml version="1.0" encoding="utf-8"?>
<sst xmlns="http://schemas.openxmlformats.org/spreadsheetml/2006/main" count="248" uniqueCount="97">
  <si>
    <t>名称</t>
  </si>
  <si>
    <t>国家</t>
  </si>
  <si>
    <t>产区</t>
  </si>
  <si>
    <t>庄园</t>
  </si>
  <si>
    <t>豆种</t>
  </si>
  <si>
    <t>处理法</t>
  </si>
  <si>
    <t>烘焙程度</t>
  </si>
  <si>
    <t>描述</t>
  </si>
  <si>
    <t>生产商</t>
    <phoneticPr fontId="2" type="noConversion"/>
  </si>
  <si>
    <t>气味（0-5分）</t>
  </si>
  <si>
    <t>口味（0-5分）</t>
  </si>
  <si>
    <t>干香</t>
  </si>
  <si>
    <t>湿香</t>
  </si>
  <si>
    <t>前调</t>
  </si>
  <si>
    <t>中调</t>
  </si>
  <si>
    <t>后调</t>
  </si>
  <si>
    <t>余韵</t>
  </si>
  <si>
    <t>程度</t>
  </si>
  <si>
    <t>酸感</t>
  </si>
  <si>
    <t>苦感</t>
  </si>
  <si>
    <t>风味</t>
    <phoneticPr fontId="2" type="noConversion"/>
  </si>
  <si>
    <t>方法</t>
    <phoneticPr fontId="2" type="noConversion"/>
  </si>
  <si>
    <t>细则</t>
    <phoneticPr fontId="2" type="noConversion"/>
  </si>
  <si>
    <t>测试者</t>
    <phoneticPr fontId="2" type="noConversion"/>
  </si>
  <si>
    <t>初始分</t>
  </si>
  <si>
    <t>香气</t>
  </si>
  <si>
    <t>醇厚感</t>
  </si>
  <si>
    <t>香甜感</t>
    <phoneticPr fontId="2" type="noConversion"/>
  </si>
  <si>
    <t>平衡感</t>
  </si>
  <si>
    <t>个人感觉</t>
  </si>
  <si>
    <t>干净度</t>
  </si>
  <si>
    <t>风味减分</t>
    <phoneticPr fontId="2" type="noConversion"/>
  </si>
  <si>
    <t>总分</t>
  </si>
  <si>
    <t>描述</t>
    <phoneticPr fontId="2" type="noConversion"/>
  </si>
  <si>
    <t>黎明瑰夏</t>
    <phoneticPr fontId="2" type="noConversion"/>
  </si>
  <si>
    <t>云南</t>
    <phoneticPr fontId="2" type="noConversion"/>
  </si>
  <si>
    <t>白茶，白柚，白桃，柑橘香气，花香，蜂蜜柑</t>
    <phoneticPr fontId="2" type="noConversion"/>
  </si>
  <si>
    <t>老鹰岩咖啡庄园</t>
    <phoneticPr fontId="2" type="noConversion"/>
  </si>
  <si>
    <t>瑰夏</t>
    <phoneticPr fontId="2" type="noConversion"/>
  </si>
  <si>
    <t>极浅度96</t>
    <phoneticPr fontId="2" type="noConversion"/>
  </si>
  <si>
    <t>黎明乡窑房村</t>
    <phoneticPr fontId="1" type="noConversion"/>
  </si>
  <si>
    <t>尽力而为</t>
    <phoneticPr fontId="2" type="noConversion"/>
  </si>
  <si>
    <t>手冲</t>
    <phoneticPr fontId="1" type="noConversion"/>
  </si>
  <si>
    <t>室友</t>
    <phoneticPr fontId="1" type="noConversion"/>
  </si>
  <si>
    <t>笔者</t>
    <phoneticPr fontId="1" type="noConversion"/>
  </si>
  <si>
    <t>蜜处理</t>
    <phoneticPr fontId="2" type="noConversion"/>
  </si>
  <si>
    <t>咖啡液和余韵有微烟感，十分淡雅，几乎无明显风味</t>
    <phoneticPr fontId="1" type="noConversion"/>
  </si>
  <si>
    <t>花香栗子</t>
    <phoneticPr fontId="1" type="noConversion"/>
  </si>
  <si>
    <t>栗子</t>
    <phoneticPr fontId="1" type="noConversion"/>
  </si>
  <si>
    <t>微柚子皮</t>
    <phoneticPr fontId="1" type="noConversion"/>
  </si>
  <si>
    <t>微柚子皮微红茶</t>
    <phoneticPr fontId="1" type="noConversion"/>
  </si>
  <si>
    <t>微醇</t>
    <phoneticPr fontId="1" type="noConversion"/>
  </si>
  <si>
    <t>味道还是很淡</t>
    <phoneticPr fontId="1" type="noConversion"/>
  </si>
  <si>
    <t>花香烤坚果</t>
    <phoneticPr fontId="1" type="noConversion"/>
  </si>
  <si>
    <t>微花香奶油</t>
    <phoneticPr fontId="1" type="noConversion"/>
  </si>
  <si>
    <t>微奶油醇</t>
    <phoneticPr fontId="1" type="noConversion"/>
  </si>
  <si>
    <t>降温后微涩，风味很平</t>
    <phoneticPr fontId="1" type="noConversion"/>
  </si>
  <si>
    <t>淡花香</t>
    <phoneticPr fontId="1" type="noConversion"/>
  </si>
  <si>
    <t>淡花香，微烟感</t>
    <phoneticPr fontId="1" type="noConversion"/>
  </si>
  <si>
    <t>花香柑橘</t>
    <phoneticPr fontId="1" type="noConversion"/>
  </si>
  <si>
    <t>微酸</t>
    <phoneticPr fontId="1" type="noConversion"/>
  </si>
  <si>
    <t>评分标准</t>
    <phoneticPr fontId="2" type="noConversion"/>
  </si>
  <si>
    <t>样本数</t>
    <phoneticPr fontId="2" type="noConversion"/>
  </si>
  <si>
    <t>甜感</t>
  </si>
  <si>
    <t>总分</t>
    <phoneticPr fontId="2" type="noConversion"/>
  </si>
  <si>
    <t>标准差</t>
    <phoneticPr fontId="2" type="noConversion"/>
  </si>
  <si>
    <t>王氏</t>
    <phoneticPr fontId="2" type="noConversion"/>
  </si>
  <si>
    <t>手冲</t>
    <phoneticPr fontId="2" type="noConversion"/>
  </si>
  <si>
    <t>汪氏</t>
    <phoneticPr fontId="2" type="noConversion"/>
  </si>
  <si>
    <t>红标瑰夏</t>
    <phoneticPr fontId="2" type="noConversion"/>
  </si>
  <si>
    <t>保山</t>
    <phoneticPr fontId="1" type="noConversion"/>
  </si>
  <si>
    <t>高黎贡山脉</t>
  </si>
  <si>
    <t>水洗</t>
    <phoneticPr fontId="2" type="noConversion"/>
  </si>
  <si>
    <t>中浅</t>
    <phoneticPr fontId="2" type="noConversion"/>
  </si>
  <si>
    <t>蜂蜜水，花香，红茶，顺滑的果汁口感</t>
    <phoneticPr fontId="2" type="noConversion"/>
  </si>
  <si>
    <t>云谷咖啡</t>
    <phoneticPr fontId="2" type="noConversion"/>
  </si>
  <si>
    <t>手冲</t>
  </si>
  <si>
    <t>笔者</t>
  </si>
  <si>
    <t>酸感较平淡，总体类似于银杏果；放凉后酸感微加强</t>
  </si>
  <si>
    <t>花香</t>
  </si>
  <si>
    <t>花香坚果</t>
  </si>
  <si>
    <t>白杏</t>
  </si>
  <si>
    <t>白杏，微柑橘</t>
  </si>
  <si>
    <t>白杏，银杏，微红茶</t>
  </si>
  <si>
    <t>坚果醇，微茉莉</t>
  </si>
  <si>
    <t>除了红茶和坚果，其他的风味不太明显</t>
  </si>
  <si>
    <t>花香，淡茉莉</t>
  </si>
  <si>
    <t>淡茉莉，微烤焦</t>
  </si>
  <si>
    <t>没有风味</t>
  </si>
  <si>
    <t>坚果，微苦</t>
  </si>
  <si>
    <t>坚果，微苦，红茶</t>
  </si>
  <si>
    <t>微苦，红茶余韵</t>
  </si>
  <si>
    <t>合计</t>
    <phoneticPr fontId="1" type="noConversion"/>
  </si>
  <si>
    <t>90CL</t>
    <phoneticPr fontId="2" type="noConversion"/>
  </si>
  <si>
    <t>淡淡的茉莉香，湿香有焦糊感，前中调是较为明亮的淡柑橘感，后调至余韵有微茉莉回甘，微苦涩</t>
  </si>
  <si>
    <t>微烤焦的花香，酸感明亮而轻盈，余韵红茶、银杏、杏仁与坚果。放凉后酸感变淡，苦感微加深</t>
  </si>
  <si>
    <t>有一种类似于中药的气味，余韵微奶油醇，微有生姜和肉桂的感觉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</si>
</sst>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);[Red]\(0.0\)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12"/>
      <color rgb="FF7030A0"/>
      <name val="等线"/>
      <family val="4"/>
      <charset val="134"/>
      <scheme val="minor"/>
    </font>
    <font>
      <b/>
      <sz val="12"/>
      <color rgb="FFC00000"/>
      <name val="等线"/>
      <family val="4"/>
      <charset val="134"/>
      <scheme val="minor"/>
    </font>
    <font>
      <b/>
      <sz val="11"/>
      <color rgb="FF7030A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/>
    <xf numFmtId="176" fontId="0" fillId="2" borderId="1" xfId="0" applyNumberFormat="1" applyFill="1" applyBorder="1" applyAlignment="1"/>
    <xf numFmtId="176" fontId="4" fillId="2" borderId="1" xfId="0" applyNumberFormat="1" applyFont="1" applyFill="1" applyBorder="1" applyAlignment="1"/>
    <xf numFmtId="176" fontId="5" fillId="2" borderId="1" xfId="0" applyNumberFormat="1" applyFont="1" applyFill="1" applyBorder="1" applyAlignment="1"/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176" fontId="0" fillId="3" borderId="2" xfId="0" applyNumberFormat="1" applyFill="1" applyBorder="1" applyAlignment="1"/>
    <xf numFmtId="176" fontId="4" fillId="3" borderId="2" xfId="0" applyNumberFormat="1" applyFont="1" applyFill="1" applyBorder="1" applyAlignment="1"/>
    <xf numFmtId="176" fontId="5" fillId="3" borderId="2" xfId="0" applyNumberFormat="1" applyFont="1" applyFill="1" applyBorder="1" applyAlignment="1"/>
    <xf numFmtId="176" fontId="0" fillId="0" borderId="0" xfId="0" applyNumberFormat="1" applyAlignment="1"/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8" fillId="4" borderId="1" xfId="0" applyNumberFormat="1" applyFont="1" applyFill="1" applyBorder="1">
      <alignment vertical="center"/>
    </xf>
    <xf numFmtId="176" fontId="9" fillId="4" borderId="1" xfId="0" applyNumberFormat="1" applyFont="1" applyFill="1" applyBorder="1">
      <alignment vertical="center"/>
    </xf>
    <xf numFmtId="177" fontId="10" fillId="2" borderId="1" xfId="0" applyNumberFormat="1" applyFont="1" applyFill="1" applyBorder="1" applyAlignment="1"/>
    <xf numFmtId="177" fontId="10" fillId="4" borderId="1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D8AD-C09D-2A45-A804-80DEE3591EB5}">
  <dimension ref="A1:AK19"/>
  <sheetViews>
    <sheetView workbookViewId="0">
      <selection activeCell="A14" sqref="A14:XFD17"/>
    </sheetView>
  </sheetViews>
  <sheetFormatPr baseColWidth="10" defaultRowHeight="16"/>
  <cols>
    <col min="6" max="14" width="11" bestFit="1" customWidth="1"/>
    <col min="15" max="15" width="11.5" bestFit="1" customWidth="1"/>
  </cols>
  <sheetData>
    <row r="1" spans="1:3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7" s="1" customFormat="1">
      <c r="A2" s="1" t="s">
        <v>34</v>
      </c>
      <c r="B2" s="1" t="s">
        <v>35</v>
      </c>
      <c r="C2" s="1" t="s">
        <v>40</v>
      </c>
      <c r="D2" s="1" t="s">
        <v>37</v>
      </c>
      <c r="E2" s="1" t="s">
        <v>38</v>
      </c>
      <c r="F2" s="1" t="s">
        <v>45</v>
      </c>
      <c r="G2" s="1" t="s">
        <v>39</v>
      </c>
      <c r="H2" s="1" t="s">
        <v>36</v>
      </c>
      <c r="I2" s="1" t="s">
        <v>41</v>
      </c>
      <c r="J2" s="1">
        <v>136.69999999999999</v>
      </c>
    </row>
    <row r="3" spans="1:37" s="1" customFormat="1">
      <c r="T3" s="2" t="s">
        <v>9</v>
      </c>
      <c r="U3" s="2"/>
      <c r="V3" s="2"/>
      <c r="W3" s="2"/>
      <c r="X3" s="2" t="s">
        <v>10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" customFormat="1">
      <c r="T4" s="2" t="s">
        <v>11</v>
      </c>
      <c r="U4" s="2"/>
      <c r="V4" s="2" t="s">
        <v>12</v>
      </c>
      <c r="W4" s="2"/>
      <c r="X4" s="2" t="s">
        <v>13</v>
      </c>
      <c r="Y4" s="2"/>
      <c r="Z4" s="2"/>
      <c r="AA4" s="2"/>
      <c r="AB4" s="2" t="s">
        <v>14</v>
      </c>
      <c r="AC4" s="2"/>
      <c r="AD4" s="2"/>
      <c r="AE4" s="2"/>
      <c r="AF4" s="2" t="s">
        <v>15</v>
      </c>
      <c r="AG4" s="2"/>
      <c r="AH4" s="2"/>
      <c r="AI4" s="2"/>
      <c r="AJ4" s="2" t="s">
        <v>16</v>
      </c>
      <c r="AK4" s="2"/>
    </row>
    <row r="5" spans="1:37" s="1" customFormat="1">
      <c r="T5" s="2" t="s">
        <v>7</v>
      </c>
      <c r="U5" s="2" t="s">
        <v>17</v>
      </c>
      <c r="V5" s="2" t="s">
        <v>7</v>
      </c>
      <c r="W5" s="2" t="s">
        <v>17</v>
      </c>
      <c r="X5" s="2" t="s">
        <v>18</v>
      </c>
      <c r="Y5" s="2" t="s">
        <v>19</v>
      </c>
      <c r="Z5" s="2" t="s">
        <v>20</v>
      </c>
      <c r="AA5" s="2"/>
      <c r="AB5" s="2" t="s">
        <v>18</v>
      </c>
      <c r="AC5" s="2" t="s">
        <v>19</v>
      </c>
      <c r="AD5" s="2" t="s">
        <v>20</v>
      </c>
      <c r="AE5" s="2"/>
      <c r="AF5" s="2" t="s">
        <v>18</v>
      </c>
      <c r="AG5" s="2" t="s">
        <v>19</v>
      </c>
      <c r="AH5" s="2" t="s">
        <v>20</v>
      </c>
      <c r="AI5" s="2"/>
      <c r="AJ5" s="2" t="s">
        <v>7</v>
      </c>
      <c r="AK5" s="2" t="s">
        <v>17</v>
      </c>
    </row>
    <row r="6" spans="1:37" s="2" customFormat="1" ht="15">
      <c r="A6" s="2" t="s">
        <v>21</v>
      </c>
      <c r="B6" s="2" t="s">
        <v>22</v>
      </c>
      <c r="C6" s="2" t="s">
        <v>23</v>
      </c>
      <c r="E6" s="2" t="s">
        <v>24</v>
      </c>
      <c r="F6" s="2" t="s">
        <v>25</v>
      </c>
      <c r="G6" s="2" t="s">
        <v>18</v>
      </c>
      <c r="H6" s="2" t="s">
        <v>26</v>
      </c>
      <c r="I6" s="2" t="s">
        <v>27</v>
      </c>
      <c r="J6" s="2" t="s">
        <v>28</v>
      </c>
      <c r="K6" s="2" t="s">
        <v>16</v>
      </c>
      <c r="L6" s="2" t="s">
        <v>29</v>
      </c>
      <c r="M6" s="2" t="s">
        <v>30</v>
      </c>
      <c r="N6" s="2" t="s">
        <v>31</v>
      </c>
      <c r="O6" s="2" t="s">
        <v>32</v>
      </c>
      <c r="P6" s="2" t="s">
        <v>33</v>
      </c>
      <c r="X6" s="2" t="s">
        <v>17</v>
      </c>
      <c r="Y6" s="2" t="s">
        <v>17</v>
      </c>
      <c r="Z6" s="2" t="s">
        <v>7</v>
      </c>
      <c r="AA6" s="2" t="s">
        <v>17</v>
      </c>
      <c r="AB6" s="2" t="s">
        <v>17</v>
      </c>
      <c r="AC6" s="2" t="s">
        <v>17</v>
      </c>
      <c r="AD6" s="2" t="s">
        <v>7</v>
      </c>
      <c r="AE6" s="2" t="s">
        <v>17</v>
      </c>
      <c r="AF6" s="2" t="s">
        <v>17</v>
      </c>
      <c r="AG6" s="2" t="s">
        <v>17</v>
      </c>
      <c r="AH6" s="2" t="s">
        <v>7</v>
      </c>
      <c r="AI6" s="2" t="s">
        <v>17</v>
      </c>
    </row>
    <row r="7" spans="1:37">
      <c r="A7" t="s">
        <v>42</v>
      </c>
      <c r="C7" t="s">
        <v>44</v>
      </c>
      <c r="E7">
        <v>20</v>
      </c>
      <c r="F7">
        <v>8.75</v>
      </c>
      <c r="G7">
        <v>8.75</v>
      </c>
      <c r="H7">
        <v>8</v>
      </c>
      <c r="I7">
        <v>8.5</v>
      </c>
      <c r="J7">
        <v>8.75</v>
      </c>
      <c r="K7">
        <v>9.75</v>
      </c>
      <c r="L7">
        <v>8.5</v>
      </c>
      <c r="M7">
        <v>8.5</v>
      </c>
      <c r="N7">
        <v>0</v>
      </c>
      <c r="O7">
        <f t="shared" ref="O7:O12" si="0">SUM(E7:N7)</f>
        <v>89.5</v>
      </c>
      <c r="P7" t="s">
        <v>46</v>
      </c>
      <c r="T7" s="2" t="s">
        <v>47</v>
      </c>
      <c r="U7">
        <v>4</v>
      </c>
      <c r="V7" t="s">
        <v>48</v>
      </c>
      <c r="W7">
        <v>3</v>
      </c>
      <c r="X7">
        <v>2</v>
      </c>
      <c r="Y7">
        <v>0</v>
      </c>
      <c r="Z7" t="s">
        <v>49</v>
      </c>
      <c r="AA7">
        <v>2</v>
      </c>
      <c r="AB7">
        <v>2</v>
      </c>
      <c r="AC7">
        <v>0</v>
      </c>
      <c r="AD7" t="s">
        <v>50</v>
      </c>
      <c r="AE7">
        <v>2</v>
      </c>
      <c r="AF7">
        <v>2</v>
      </c>
      <c r="AG7">
        <v>0</v>
      </c>
      <c r="AH7" t="s">
        <v>50</v>
      </c>
      <c r="AI7">
        <v>2</v>
      </c>
      <c r="AJ7" t="s">
        <v>51</v>
      </c>
      <c r="AK7">
        <v>2</v>
      </c>
    </row>
    <row r="8" spans="1:37">
      <c r="A8" t="s">
        <v>42</v>
      </c>
      <c r="C8" t="s">
        <v>44</v>
      </c>
      <c r="E8">
        <v>20</v>
      </c>
      <c r="F8">
        <v>9.25</v>
      </c>
      <c r="G8">
        <v>8.75</v>
      </c>
      <c r="H8">
        <v>8.25</v>
      </c>
      <c r="I8">
        <v>8.5</v>
      </c>
      <c r="J8">
        <v>8.5</v>
      </c>
      <c r="K8">
        <v>8.5</v>
      </c>
      <c r="L8">
        <v>8.25</v>
      </c>
      <c r="M8">
        <v>9</v>
      </c>
      <c r="N8">
        <v>0</v>
      </c>
      <c r="O8">
        <f t="shared" si="0"/>
        <v>89</v>
      </c>
      <c r="P8" t="s">
        <v>52</v>
      </c>
      <c r="T8" s="2" t="s">
        <v>47</v>
      </c>
      <c r="U8">
        <v>3</v>
      </c>
      <c r="V8" s="2" t="s">
        <v>53</v>
      </c>
      <c r="W8">
        <v>3</v>
      </c>
      <c r="X8">
        <v>2</v>
      </c>
      <c r="Y8">
        <v>0</v>
      </c>
      <c r="Z8" s="2" t="s">
        <v>54</v>
      </c>
      <c r="AA8">
        <v>2</v>
      </c>
      <c r="AB8">
        <v>2</v>
      </c>
      <c r="AC8">
        <v>0</v>
      </c>
      <c r="AD8" s="2" t="s">
        <v>54</v>
      </c>
      <c r="AE8">
        <v>2</v>
      </c>
      <c r="AF8">
        <v>1</v>
      </c>
      <c r="AG8">
        <v>0</v>
      </c>
      <c r="AH8" s="2" t="s">
        <v>54</v>
      </c>
      <c r="AI8">
        <v>2</v>
      </c>
      <c r="AJ8" s="2" t="s">
        <v>55</v>
      </c>
      <c r="AK8">
        <v>2</v>
      </c>
    </row>
    <row r="9" spans="1:37">
      <c r="A9" t="s">
        <v>42</v>
      </c>
      <c r="C9" t="s">
        <v>44</v>
      </c>
      <c r="E9">
        <v>20</v>
      </c>
      <c r="F9">
        <v>9</v>
      </c>
      <c r="G9">
        <v>9.25</v>
      </c>
      <c r="H9">
        <v>8.5</v>
      </c>
      <c r="I9">
        <v>9</v>
      </c>
      <c r="J9">
        <v>8.25</v>
      </c>
      <c r="K9">
        <v>9</v>
      </c>
      <c r="L9">
        <v>8.75</v>
      </c>
      <c r="M9">
        <v>8.75</v>
      </c>
      <c r="N9">
        <v>0</v>
      </c>
      <c r="O9">
        <f t="shared" si="0"/>
        <v>90.5</v>
      </c>
      <c r="P9" t="s">
        <v>56</v>
      </c>
      <c r="T9" s="2" t="s">
        <v>57</v>
      </c>
      <c r="U9">
        <v>2</v>
      </c>
      <c r="V9" s="2" t="s">
        <v>58</v>
      </c>
      <c r="W9">
        <v>2</v>
      </c>
      <c r="X9">
        <v>3</v>
      </c>
      <c r="Y9">
        <v>0</v>
      </c>
      <c r="Z9" s="2" t="s">
        <v>59</v>
      </c>
      <c r="AA9">
        <v>3</v>
      </c>
      <c r="AB9">
        <v>3</v>
      </c>
      <c r="AC9">
        <v>0</v>
      </c>
      <c r="AD9" s="2" t="s">
        <v>59</v>
      </c>
      <c r="AE9">
        <v>3</v>
      </c>
      <c r="AF9">
        <v>3</v>
      </c>
      <c r="AG9">
        <v>0</v>
      </c>
      <c r="AH9" s="2" t="s">
        <v>59</v>
      </c>
      <c r="AI9">
        <v>3</v>
      </c>
      <c r="AJ9" s="2" t="s">
        <v>60</v>
      </c>
      <c r="AK9">
        <v>3</v>
      </c>
    </row>
    <row r="10" spans="1:37">
      <c r="A10" t="s">
        <v>42</v>
      </c>
      <c r="C10" t="s">
        <v>43</v>
      </c>
      <c r="E10">
        <v>20</v>
      </c>
      <c r="F10">
        <v>9</v>
      </c>
      <c r="G10">
        <v>8.75</v>
      </c>
      <c r="H10">
        <v>8.75</v>
      </c>
      <c r="I10">
        <v>9</v>
      </c>
      <c r="J10">
        <v>8.75</v>
      </c>
      <c r="K10">
        <v>9</v>
      </c>
      <c r="L10">
        <v>8.75</v>
      </c>
      <c r="M10">
        <v>8.75</v>
      </c>
      <c r="N10">
        <v>0</v>
      </c>
      <c r="O10">
        <f t="shared" si="0"/>
        <v>90.75</v>
      </c>
    </row>
    <row r="11" spans="1:37">
      <c r="A11" t="s">
        <v>42</v>
      </c>
      <c r="C11" t="s">
        <v>43</v>
      </c>
      <c r="E11">
        <v>20</v>
      </c>
      <c r="F11">
        <v>8.75</v>
      </c>
      <c r="G11">
        <v>9</v>
      </c>
      <c r="H11">
        <v>9</v>
      </c>
      <c r="I11">
        <v>8.75</v>
      </c>
      <c r="J11">
        <v>9</v>
      </c>
      <c r="K11">
        <v>8.75</v>
      </c>
      <c r="L11">
        <v>9</v>
      </c>
      <c r="M11">
        <v>8.5</v>
      </c>
      <c r="N11">
        <v>0</v>
      </c>
      <c r="O11">
        <f t="shared" si="0"/>
        <v>90.75</v>
      </c>
    </row>
    <row r="12" spans="1:37">
      <c r="A12" t="s">
        <v>42</v>
      </c>
      <c r="C12" t="s">
        <v>43</v>
      </c>
      <c r="E12">
        <v>20</v>
      </c>
      <c r="F12">
        <v>9</v>
      </c>
      <c r="G12">
        <v>9.25</v>
      </c>
      <c r="H12">
        <v>9.25</v>
      </c>
      <c r="I12">
        <v>8.75</v>
      </c>
      <c r="J12">
        <v>8.75</v>
      </c>
      <c r="K12">
        <v>8.75</v>
      </c>
      <c r="L12">
        <v>8.75</v>
      </c>
      <c r="M12">
        <v>9</v>
      </c>
      <c r="N12">
        <v>0</v>
      </c>
      <c r="O12">
        <f t="shared" si="0"/>
        <v>91.5</v>
      </c>
    </row>
    <row r="13" spans="1:37" ht="15" customHeight="1"/>
    <row r="14" spans="1:37">
      <c r="B14" s="3" t="s">
        <v>61</v>
      </c>
      <c r="C14" s="3" t="s">
        <v>21</v>
      </c>
      <c r="D14" s="3" t="s">
        <v>62</v>
      </c>
      <c r="E14" s="3" t="s">
        <v>24</v>
      </c>
      <c r="F14" s="3" t="s">
        <v>25</v>
      </c>
      <c r="G14" s="3" t="s">
        <v>18</v>
      </c>
      <c r="H14" s="3" t="s">
        <v>26</v>
      </c>
      <c r="I14" s="3" t="s">
        <v>63</v>
      </c>
      <c r="J14" s="3" t="s">
        <v>28</v>
      </c>
      <c r="K14" s="3" t="s">
        <v>16</v>
      </c>
      <c r="L14" s="3" t="s">
        <v>29</v>
      </c>
      <c r="M14" s="4" t="s">
        <v>30</v>
      </c>
      <c r="N14" s="4" t="s">
        <v>31</v>
      </c>
      <c r="O14" s="3" t="s">
        <v>64</v>
      </c>
      <c r="P14" s="3" t="s">
        <v>65</v>
      </c>
      <c r="Q14" s="3" t="s">
        <v>93</v>
      </c>
    </row>
    <row r="15" spans="1:37">
      <c r="B15" s="5" t="s">
        <v>66</v>
      </c>
      <c r="C15" s="5" t="s">
        <v>67</v>
      </c>
      <c r="D15" s="6">
        <v>3</v>
      </c>
      <c r="E15" s="6">
        <v>20</v>
      </c>
      <c r="F15" s="7">
        <f>AVERAGE(F7:F9)</f>
        <v>9</v>
      </c>
      <c r="G15" s="7">
        <f t="shared" ref="G15:N15" si="1">AVERAGE(G7:G9)</f>
        <v>8.9166666666666661</v>
      </c>
      <c r="H15" s="7">
        <f t="shared" si="1"/>
        <v>8.25</v>
      </c>
      <c r="I15" s="7">
        <f t="shared" si="1"/>
        <v>8.6666666666666661</v>
      </c>
      <c r="J15" s="7">
        <f t="shared" si="1"/>
        <v>8.5</v>
      </c>
      <c r="K15" s="7">
        <f t="shared" si="1"/>
        <v>9.0833333333333339</v>
      </c>
      <c r="L15" s="7">
        <f t="shared" si="1"/>
        <v>8.5</v>
      </c>
      <c r="M15" s="7">
        <f t="shared" si="1"/>
        <v>8.75</v>
      </c>
      <c r="N15" s="7">
        <f t="shared" si="1"/>
        <v>0</v>
      </c>
      <c r="O15" s="8">
        <f>AVERAGE(O7:O9)</f>
        <v>89.666666666666671</v>
      </c>
      <c r="P15" s="9">
        <f>_xlfn.STDEV.P(O7:O9)</f>
        <v>0.62360956446232352</v>
      </c>
      <c r="Q15" s="28">
        <f>_xlfn.CONFIDENCE.T(0.1,P15,D15)</f>
        <v>1.051314966075694</v>
      </c>
    </row>
    <row r="16" spans="1:37">
      <c r="B16" s="14" t="s">
        <v>68</v>
      </c>
      <c r="C16" s="14" t="s">
        <v>67</v>
      </c>
      <c r="D16" s="15">
        <v>3</v>
      </c>
      <c r="E16" s="15">
        <v>20</v>
      </c>
      <c r="F16" s="16">
        <f>AVERAGE(F10:F12)</f>
        <v>8.9166666666666661</v>
      </c>
      <c r="G16" s="16">
        <f t="shared" ref="G16:N16" si="2">AVERAGE(G10:G12)</f>
        <v>9</v>
      </c>
      <c r="H16" s="16">
        <f t="shared" si="2"/>
        <v>9</v>
      </c>
      <c r="I16" s="16">
        <f t="shared" si="2"/>
        <v>8.8333333333333339</v>
      </c>
      <c r="J16" s="16">
        <f t="shared" si="2"/>
        <v>8.8333333333333339</v>
      </c>
      <c r="K16" s="16">
        <f t="shared" si="2"/>
        <v>8.8333333333333339</v>
      </c>
      <c r="L16" s="16">
        <f t="shared" si="2"/>
        <v>8.8333333333333339</v>
      </c>
      <c r="M16" s="16">
        <f t="shared" si="2"/>
        <v>8.75</v>
      </c>
      <c r="N16" s="16">
        <f t="shared" si="2"/>
        <v>0</v>
      </c>
      <c r="O16" s="17">
        <f>AVERAGE(O10:O12)</f>
        <v>91</v>
      </c>
      <c r="P16" s="18">
        <f>_xlfn.STDEV.P(O10:O12)</f>
        <v>0.35355339059327379</v>
      </c>
      <c r="Q16" s="28">
        <f>_xlfn.CONFIDENCE.T(0.1,P16,D16)</f>
        <v>0.59603956067927</v>
      </c>
    </row>
    <row r="17" spans="2:17">
      <c r="B17" s="23" t="s">
        <v>92</v>
      </c>
      <c r="C17" s="22"/>
      <c r="D17" s="24">
        <f>D15+D16</f>
        <v>6</v>
      </c>
      <c r="E17" s="22">
        <v>20</v>
      </c>
      <c r="F17" s="25">
        <f>AVERAGE(F7:F12)</f>
        <v>8.9583333333333339</v>
      </c>
      <c r="G17" s="25">
        <f t="shared" ref="G17:O17" si="3">AVERAGE(G7:G12)</f>
        <v>8.9583333333333339</v>
      </c>
      <c r="H17" s="25">
        <f t="shared" si="3"/>
        <v>8.625</v>
      </c>
      <c r="I17" s="25">
        <f t="shared" si="3"/>
        <v>8.75</v>
      </c>
      <c r="J17" s="25">
        <f t="shared" si="3"/>
        <v>8.6666666666666661</v>
      </c>
      <c r="K17" s="25">
        <f t="shared" si="3"/>
        <v>8.9583333333333339</v>
      </c>
      <c r="L17" s="25">
        <f t="shared" si="3"/>
        <v>8.6666666666666661</v>
      </c>
      <c r="M17" s="25">
        <f t="shared" si="3"/>
        <v>8.75</v>
      </c>
      <c r="N17" s="25">
        <f t="shared" si="3"/>
        <v>0</v>
      </c>
      <c r="O17" s="27">
        <f t="shared" si="3"/>
        <v>90.333333333333329</v>
      </c>
      <c r="P17" s="26">
        <f>_xlfn.STDEV.P(O7:O12)</f>
        <v>0.83748963509340757</v>
      </c>
      <c r="Q17" s="29">
        <f>_xlfn.CONFIDENCE.T(0.1,P17,D17)</f>
        <v>0.68895251831541082</v>
      </c>
    </row>
    <row r="18" spans="2:17">
      <c r="B18" s="1"/>
      <c r="C18" s="1"/>
      <c r="D18" s="1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0"/>
    </row>
    <row r="19" spans="2:17">
      <c r="B19" s="1"/>
      <c r="C19" s="1"/>
      <c r="D19" s="1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ADEB2-6307-744A-81D3-B2A9F588DEC6}">
  <dimension ref="A1:AK21"/>
  <sheetViews>
    <sheetView tabSelected="1" workbookViewId="0">
      <selection activeCell="N26" sqref="N26"/>
    </sheetView>
  </sheetViews>
  <sheetFormatPr baseColWidth="10" defaultRowHeight="16"/>
  <sheetData>
    <row r="1" spans="1:3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7" s="1" customFormat="1">
      <c r="A2" s="1" t="s">
        <v>69</v>
      </c>
      <c r="B2" s="1" t="s">
        <v>35</v>
      </c>
      <c r="C2" s="1" t="s">
        <v>70</v>
      </c>
      <c r="D2" s="1" t="s">
        <v>71</v>
      </c>
      <c r="E2" s="1" t="s">
        <v>38</v>
      </c>
      <c r="F2" s="1" t="s">
        <v>72</v>
      </c>
      <c r="G2" s="1" t="s">
        <v>73</v>
      </c>
      <c r="H2" s="1" t="s">
        <v>74</v>
      </c>
      <c r="I2" s="1" t="s">
        <v>75</v>
      </c>
      <c r="J2" s="1">
        <v>264</v>
      </c>
    </row>
    <row r="3" spans="1:37" s="1" customFormat="1">
      <c r="T3" s="2" t="s">
        <v>9</v>
      </c>
      <c r="U3" s="2"/>
      <c r="V3" s="2"/>
      <c r="W3" s="2"/>
      <c r="X3" s="2" t="s">
        <v>10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s="1" customFormat="1">
      <c r="T4" s="2" t="s">
        <v>11</v>
      </c>
      <c r="U4" s="2"/>
      <c r="V4" s="2" t="s">
        <v>12</v>
      </c>
      <c r="W4" s="2"/>
      <c r="X4" s="2" t="s">
        <v>13</v>
      </c>
      <c r="Y4" s="2"/>
      <c r="Z4" s="2"/>
      <c r="AA4" s="2"/>
      <c r="AB4" s="2" t="s">
        <v>14</v>
      </c>
      <c r="AC4" s="2"/>
      <c r="AD4" s="2"/>
      <c r="AE4" s="2"/>
      <c r="AF4" s="2" t="s">
        <v>15</v>
      </c>
      <c r="AG4" s="2"/>
      <c r="AH4" s="2"/>
      <c r="AI4" s="2"/>
      <c r="AJ4" s="2" t="s">
        <v>16</v>
      </c>
      <c r="AK4" s="2"/>
    </row>
    <row r="5" spans="1:37" s="1" customFormat="1">
      <c r="T5" s="2" t="s">
        <v>7</v>
      </c>
      <c r="U5" s="2" t="s">
        <v>17</v>
      </c>
      <c r="V5" s="2" t="s">
        <v>7</v>
      </c>
      <c r="W5" s="2" t="s">
        <v>17</v>
      </c>
      <c r="X5" s="2" t="s">
        <v>18</v>
      </c>
      <c r="Y5" s="2" t="s">
        <v>19</v>
      </c>
      <c r="Z5" s="2" t="s">
        <v>20</v>
      </c>
      <c r="AA5" s="2"/>
      <c r="AB5" s="2" t="s">
        <v>18</v>
      </c>
      <c r="AC5" s="2" t="s">
        <v>19</v>
      </c>
      <c r="AD5" s="2" t="s">
        <v>20</v>
      </c>
      <c r="AE5" s="2"/>
      <c r="AF5" s="2" t="s">
        <v>18</v>
      </c>
      <c r="AG5" s="2" t="s">
        <v>19</v>
      </c>
      <c r="AH5" s="2" t="s">
        <v>20</v>
      </c>
      <c r="AI5" s="2"/>
      <c r="AJ5" s="2" t="s">
        <v>7</v>
      </c>
      <c r="AK5" s="2" t="s">
        <v>17</v>
      </c>
    </row>
    <row r="6" spans="1:37" s="2" customFormat="1" ht="15">
      <c r="A6" s="2" t="s">
        <v>21</v>
      </c>
      <c r="B6" s="2" t="s">
        <v>22</v>
      </c>
      <c r="C6" s="2" t="s">
        <v>23</v>
      </c>
      <c r="E6" s="2" t="s">
        <v>24</v>
      </c>
      <c r="F6" s="2" t="s">
        <v>25</v>
      </c>
      <c r="G6" s="2" t="s">
        <v>18</v>
      </c>
      <c r="H6" s="2" t="s">
        <v>26</v>
      </c>
      <c r="I6" s="2" t="s">
        <v>27</v>
      </c>
      <c r="J6" s="2" t="s">
        <v>28</v>
      </c>
      <c r="K6" s="2" t="s">
        <v>16</v>
      </c>
      <c r="L6" s="2" t="s">
        <v>29</v>
      </c>
      <c r="M6" s="2" t="s">
        <v>30</v>
      </c>
      <c r="N6" s="2" t="s">
        <v>31</v>
      </c>
      <c r="O6" s="2" t="s">
        <v>32</v>
      </c>
      <c r="P6" s="2" t="s">
        <v>33</v>
      </c>
      <c r="X6" s="2" t="s">
        <v>17</v>
      </c>
      <c r="Y6" s="2" t="s">
        <v>17</v>
      </c>
      <c r="Z6" s="2" t="s">
        <v>7</v>
      </c>
      <c r="AA6" s="2" t="s">
        <v>17</v>
      </c>
      <c r="AB6" s="2" t="s">
        <v>17</v>
      </c>
      <c r="AC6" s="2" t="s">
        <v>17</v>
      </c>
      <c r="AD6" s="2" t="s">
        <v>7</v>
      </c>
      <c r="AE6" s="2" t="s">
        <v>17</v>
      </c>
      <c r="AF6" s="2" t="s">
        <v>17</v>
      </c>
      <c r="AG6" s="2" t="s">
        <v>17</v>
      </c>
      <c r="AH6" s="2" t="s">
        <v>7</v>
      </c>
      <c r="AI6" s="2" t="s">
        <v>17</v>
      </c>
    </row>
    <row r="7" spans="1:37">
      <c r="A7" s="10" t="s">
        <v>76</v>
      </c>
      <c r="B7" s="10"/>
      <c r="C7" s="10" t="s">
        <v>77</v>
      </c>
      <c r="D7" s="11"/>
      <c r="E7" s="12">
        <v>20</v>
      </c>
      <c r="F7" s="12">
        <v>9.25</v>
      </c>
      <c r="G7" s="12">
        <v>8.75</v>
      </c>
      <c r="H7" s="12">
        <v>9.25</v>
      </c>
      <c r="I7" s="12">
        <v>9</v>
      </c>
      <c r="J7" s="12">
        <v>9</v>
      </c>
      <c r="K7" s="12">
        <v>9.25</v>
      </c>
      <c r="L7" s="12">
        <v>8.75</v>
      </c>
      <c r="M7" s="12">
        <v>8.75</v>
      </c>
      <c r="N7" s="11">
        <v>0</v>
      </c>
      <c r="O7" s="13">
        <v>92</v>
      </c>
      <c r="P7" s="10" t="s">
        <v>78</v>
      </c>
      <c r="Q7" s="11"/>
      <c r="R7" s="11"/>
      <c r="S7" s="11"/>
      <c r="T7" s="10" t="s">
        <v>79</v>
      </c>
      <c r="U7" s="12">
        <v>2</v>
      </c>
      <c r="V7" s="10" t="s">
        <v>80</v>
      </c>
      <c r="W7" s="12">
        <v>3</v>
      </c>
      <c r="X7" s="12">
        <v>2</v>
      </c>
      <c r="Y7" s="11">
        <v>0</v>
      </c>
      <c r="Z7" s="10" t="s">
        <v>81</v>
      </c>
      <c r="AA7" s="12">
        <v>3</v>
      </c>
      <c r="AB7" s="12">
        <v>2</v>
      </c>
      <c r="AC7" s="11">
        <v>0</v>
      </c>
      <c r="AD7" s="10" t="s">
        <v>82</v>
      </c>
      <c r="AE7" s="12">
        <v>3</v>
      </c>
      <c r="AF7" s="12">
        <v>2</v>
      </c>
      <c r="AG7" s="11">
        <v>0</v>
      </c>
      <c r="AH7" s="10" t="s">
        <v>83</v>
      </c>
      <c r="AI7" s="12">
        <v>3</v>
      </c>
      <c r="AJ7" s="10" t="s">
        <v>84</v>
      </c>
      <c r="AK7" s="12">
        <v>2</v>
      </c>
    </row>
    <row r="8" spans="1:37">
      <c r="A8" s="10" t="s">
        <v>76</v>
      </c>
      <c r="B8" s="10"/>
      <c r="C8" s="10" t="s">
        <v>77</v>
      </c>
      <c r="D8" s="11"/>
      <c r="E8" s="12">
        <v>20</v>
      </c>
      <c r="F8" s="12">
        <v>9.25</v>
      </c>
      <c r="G8" s="12">
        <v>8.75</v>
      </c>
      <c r="H8" s="12">
        <v>8.75</v>
      </c>
      <c r="I8" s="12">
        <v>8.5</v>
      </c>
      <c r="J8" s="12">
        <v>8.5</v>
      </c>
      <c r="K8" s="12">
        <v>8.5</v>
      </c>
      <c r="L8" s="12">
        <v>8.5</v>
      </c>
      <c r="M8" s="12">
        <v>8.5</v>
      </c>
      <c r="N8" s="11">
        <v>0</v>
      </c>
      <c r="O8" s="13">
        <v>89.25</v>
      </c>
      <c r="P8" s="10" t="s">
        <v>85</v>
      </c>
      <c r="Q8" s="11"/>
      <c r="R8" s="11"/>
      <c r="S8" s="11"/>
      <c r="T8" s="10" t="s">
        <v>86</v>
      </c>
      <c r="U8" s="12">
        <v>2</v>
      </c>
      <c r="V8" s="10" t="s">
        <v>87</v>
      </c>
      <c r="W8" s="12">
        <v>3</v>
      </c>
      <c r="X8" s="12">
        <v>1</v>
      </c>
      <c r="Y8" s="11">
        <v>0</v>
      </c>
      <c r="Z8" s="12">
        <v>2</v>
      </c>
      <c r="AA8" s="10" t="s">
        <v>88</v>
      </c>
      <c r="AB8" s="12">
        <v>1</v>
      </c>
      <c r="AC8" s="12">
        <v>1</v>
      </c>
      <c r="AD8" s="12">
        <v>2</v>
      </c>
      <c r="AE8" s="10" t="s">
        <v>89</v>
      </c>
      <c r="AF8" s="12">
        <v>1</v>
      </c>
      <c r="AG8" s="12">
        <v>1</v>
      </c>
      <c r="AH8" s="10" t="s">
        <v>90</v>
      </c>
      <c r="AI8" s="12">
        <v>2</v>
      </c>
      <c r="AJ8" s="10" t="s">
        <v>91</v>
      </c>
      <c r="AK8" s="12">
        <v>1</v>
      </c>
    </row>
    <row r="9" spans="1:37">
      <c r="A9" s="10" t="s">
        <v>76</v>
      </c>
      <c r="B9" s="10"/>
      <c r="C9" s="10" t="s">
        <v>77</v>
      </c>
      <c r="D9" s="11"/>
      <c r="E9" s="12">
        <v>20</v>
      </c>
      <c r="F9" s="12">
        <v>9.25</v>
      </c>
      <c r="G9" s="12">
        <v>9.25</v>
      </c>
      <c r="H9" s="12">
        <v>8.75</v>
      </c>
      <c r="I9" s="12">
        <v>8.75</v>
      </c>
      <c r="J9" s="12">
        <v>8.75</v>
      </c>
      <c r="K9" s="12">
        <v>8.75</v>
      </c>
      <c r="L9" s="12">
        <v>8.75</v>
      </c>
      <c r="M9" s="12">
        <v>8.75</v>
      </c>
      <c r="N9" s="11">
        <v>0</v>
      </c>
      <c r="O9" s="13">
        <v>91</v>
      </c>
      <c r="P9" s="10" t="s">
        <v>94</v>
      </c>
      <c r="Q9" s="11"/>
      <c r="R9" s="11"/>
      <c r="S9" s="11"/>
      <c r="T9" s="10"/>
      <c r="U9" s="12"/>
      <c r="V9" s="10"/>
      <c r="W9" s="12"/>
      <c r="X9" s="12"/>
      <c r="Y9" s="11"/>
      <c r="Z9" s="12"/>
      <c r="AA9" s="10"/>
      <c r="AB9" s="12"/>
      <c r="AC9" s="12"/>
      <c r="AD9" s="12"/>
      <c r="AE9" s="10"/>
      <c r="AF9" s="12"/>
      <c r="AG9" s="12"/>
      <c r="AH9" s="10"/>
      <c r="AI9" s="12"/>
      <c r="AJ9" s="10"/>
      <c r="AK9" s="12"/>
    </row>
    <row r="10" spans="1:37">
      <c r="A10" s="10" t="s">
        <v>76</v>
      </c>
      <c r="B10" s="10"/>
      <c r="C10" s="10" t="s">
        <v>77</v>
      </c>
      <c r="D10" s="11"/>
      <c r="E10" s="12">
        <v>20</v>
      </c>
      <c r="F10" s="12">
        <v>9</v>
      </c>
      <c r="G10" s="12">
        <v>9.25</v>
      </c>
      <c r="H10" s="12">
        <v>9</v>
      </c>
      <c r="I10" s="12">
        <v>9</v>
      </c>
      <c r="J10" s="12">
        <v>9</v>
      </c>
      <c r="K10" s="12">
        <v>9</v>
      </c>
      <c r="L10" s="12">
        <v>8.75</v>
      </c>
      <c r="M10" s="12">
        <v>8.5</v>
      </c>
      <c r="N10" s="11">
        <v>0</v>
      </c>
      <c r="O10" s="13">
        <v>91.5</v>
      </c>
      <c r="P10" s="10" t="s">
        <v>95</v>
      </c>
      <c r="Q10" s="11"/>
      <c r="R10" s="11"/>
      <c r="S10" s="11"/>
      <c r="T10" s="10"/>
      <c r="U10" s="12"/>
      <c r="V10" s="10"/>
      <c r="W10" s="12"/>
      <c r="X10" s="12"/>
      <c r="Y10" s="11"/>
      <c r="Z10" s="12"/>
      <c r="AA10" s="10"/>
      <c r="AB10" s="12"/>
      <c r="AC10" s="12"/>
      <c r="AD10" s="12"/>
      <c r="AE10" s="10"/>
      <c r="AF10" s="12"/>
      <c r="AG10" s="12"/>
      <c r="AH10" s="10"/>
      <c r="AI10" s="12"/>
      <c r="AJ10" s="10"/>
      <c r="AK10" s="12"/>
    </row>
    <row r="11" spans="1:37">
      <c r="A11" s="10" t="s">
        <v>76</v>
      </c>
      <c r="B11" s="10"/>
      <c r="C11" s="10" t="s">
        <v>77</v>
      </c>
      <c r="D11" s="11"/>
      <c r="E11" s="12">
        <v>20</v>
      </c>
      <c r="F11" s="12">
        <v>9</v>
      </c>
      <c r="G11" s="12">
        <v>9.25</v>
      </c>
      <c r="H11" s="12">
        <v>8.75</v>
      </c>
      <c r="I11" s="12">
        <v>9</v>
      </c>
      <c r="J11" s="12">
        <v>9</v>
      </c>
      <c r="K11" s="12">
        <v>8.75</v>
      </c>
      <c r="L11" s="12">
        <v>9</v>
      </c>
      <c r="M11" s="12">
        <v>9.25</v>
      </c>
      <c r="N11" s="11">
        <v>0</v>
      </c>
      <c r="O11" s="13">
        <v>92</v>
      </c>
      <c r="P11" s="10" t="s">
        <v>96</v>
      </c>
      <c r="Q11" s="11"/>
      <c r="R11" s="11"/>
      <c r="S11" s="11"/>
      <c r="T11" s="10"/>
      <c r="U11" s="12"/>
      <c r="V11" s="10"/>
      <c r="W11" s="12"/>
      <c r="X11" s="12"/>
      <c r="Y11" s="11"/>
      <c r="Z11" s="12"/>
      <c r="AA11" s="10"/>
      <c r="AB11" s="12"/>
      <c r="AC11" s="12"/>
      <c r="AD11" s="12"/>
      <c r="AE11" s="10"/>
      <c r="AF11" s="12"/>
      <c r="AG11" s="12"/>
      <c r="AH11" s="10"/>
      <c r="AI11" s="12"/>
      <c r="AJ11" s="10"/>
      <c r="AK11" s="12"/>
    </row>
    <row r="12" spans="1:37">
      <c r="A12" t="s">
        <v>42</v>
      </c>
      <c r="C12" t="s">
        <v>43</v>
      </c>
      <c r="E12">
        <v>20</v>
      </c>
      <c r="F12">
        <v>9</v>
      </c>
      <c r="G12">
        <v>9</v>
      </c>
      <c r="H12">
        <v>8.5</v>
      </c>
      <c r="I12">
        <v>8.25</v>
      </c>
      <c r="J12">
        <v>8.5</v>
      </c>
      <c r="K12">
        <v>8.5</v>
      </c>
      <c r="L12">
        <v>8.75</v>
      </c>
      <c r="M12">
        <v>8.75</v>
      </c>
      <c r="N12">
        <v>0</v>
      </c>
      <c r="O12">
        <f>SUM(E12:N12)</f>
        <v>89.25</v>
      </c>
    </row>
    <row r="13" spans="1:37">
      <c r="A13" s="10" t="s">
        <v>76</v>
      </c>
      <c r="B13" s="10"/>
      <c r="C13" t="s">
        <v>43</v>
      </c>
      <c r="D13" s="11"/>
      <c r="E13" s="12">
        <v>20</v>
      </c>
      <c r="F13" s="12">
        <v>9</v>
      </c>
      <c r="G13" s="12">
        <v>9</v>
      </c>
      <c r="H13" s="12">
        <v>8.75</v>
      </c>
      <c r="I13" s="12">
        <v>8.75</v>
      </c>
      <c r="J13" s="12">
        <v>8.75</v>
      </c>
      <c r="K13" s="12">
        <v>8.75</v>
      </c>
      <c r="L13" s="12">
        <v>8.75</v>
      </c>
      <c r="M13" s="12">
        <v>8.75</v>
      </c>
      <c r="N13">
        <v>0</v>
      </c>
      <c r="O13" s="13">
        <v>90.5</v>
      </c>
    </row>
    <row r="14" spans="1:37">
      <c r="A14" s="10" t="s">
        <v>76</v>
      </c>
      <c r="B14" s="10"/>
      <c r="C14" t="s">
        <v>43</v>
      </c>
      <c r="D14" s="11"/>
      <c r="E14" s="12">
        <v>20</v>
      </c>
      <c r="F14" s="12">
        <v>8.75</v>
      </c>
      <c r="G14" s="12">
        <v>9.25</v>
      </c>
      <c r="H14" s="12">
        <v>8.75</v>
      </c>
      <c r="I14" s="12">
        <v>8.75</v>
      </c>
      <c r="J14" s="12">
        <v>8.75</v>
      </c>
      <c r="K14" s="12">
        <v>8.75</v>
      </c>
      <c r="L14" s="12">
        <v>9</v>
      </c>
      <c r="M14" s="12">
        <v>8.75</v>
      </c>
      <c r="N14" s="11">
        <v>0</v>
      </c>
      <c r="O14" s="13">
        <v>90.75</v>
      </c>
    </row>
    <row r="15" spans="1:37">
      <c r="A15" s="10" t="s">
        <v>76</v>
      </c>
      <c r="B15" s="10"/>
      <c r="C15" t="s">
        <v>43</v>
      </c>
      <c r="D15" s="11"/>
      <c r="E15" s="12">
        <v>20</v>
      </c>
      <c r="F15" s="12">
        <v>9</v>
      </c>
      <c r="G15" s="12">
        <v>9</v>
      </c>
      <c r="H15" s="12">
        <v>9</v>
      </c>
      <c r="I15" s="12">
        <v>8.75</v>
      </c>
      <c r="J15" s="12">
        <v>9</v>
      </c>
      <c r="K15" s="12">
        <v>9</v>
      </c>
      <c r="L15" s="12">
        <v>9</v>
      </c>
      <c r="M15" s="12">
        <v>8.5</v>
      </c>
      <c r="N15" s="11">
        <v>0</v>
      </c>
      <c r="O15" s="13">
        <v>91.25</v>
      </c>
    </row>
    <row r="16" spans="1:37">
      <c r="A16" s="10" t="s">
        <v>76</v>
      </c>
      <c r="B16" s="10"/>
      <c r="C16" t="s">
        <v>43</v>
      </c>
      <c r="D16" s="11"/>
      <c r="E16" s="12">
        <v>20</v>
      </c>
      <c r="F16" s="12">
        <v>9</v>
      </c>
      <c r="G16" s="12">
        <v>9</v>
      </c>
      <c r="H16" s="12">
        <v>9</v>
      </c>
      <c r="I16" s="12">
        <v>9.25</v>
      </c>
      <c r="J16" s="12">
        <v>9</v>
      </c>
      <c r="K16" s="12">
        <v>8.75</v>
      </c>
      <c r="L16" s="12">
        <v>9</v>
      </c>
      <c r="M16" s="12">
        <v>8.75</v>
      </c>
      <c r="N16" s="11">
        <v>0</v>
      </c>
      <c r="O16" s="13">
        <v>91.75</v>
      </c>
    </row>
    <row r="18" spans="2:17">
      <c r="B18" s="3" t="s">
        <v>61</v>
      </c>
      <c r="C18" s="3" t="s">
        <v>21</v>
      </c>
      <c r="D18" s="3" t="s">
        <v>62</v>
      </c>
      <c r="E18" s="3" t="s">
        <v>24</v>
      </c>
      <c r="F18" s="3" t="s">
        <v>25</v>
      </c>
      <c r="G18" s="3" t="s">
        <v>18</v>
      </c>
      <c r="H18" s="3" t="s">
        <v>26</v>
      </c>
      <c r="I18" s="3" t="s">
        <v>63</v>
      </c>
      <c r="J18" s="3" t="s">
        <v>28</v>
      </c>
      <c r="K18" s="3" t="s">
        <v>16</v>
      </c>
      <c r="L18" s="3" t="s">
        <v>29</v>
      </c>
      <c r="M18" s="4" t="s">
        <v>30</v>
      </c>
      <c r="N18" s="4" t="s">
        <v>31</v>
      </c>
      <c r="O18" s="3" t="s">
        <v>64</v>
      </c>
      <c r="P18" s="3" t="s">
        <v>65</v>
      </c>
      <c r="Q18" s="3" t="s">
        <v>93</v>
      </c>
    </row>
    <row r="19" spans="2:17">
      <c r="B19" s="5" t="s">
        <v>66</v>
      </c>
      <c r="C19" s="5" t="s">
        <v>67</v>
      </c>
      <c r="D19" s="6">
        <v>5</v>
      </c>
      <c r="E19" s="6">
        <v>20</v>
      </c>
      <c r="F19" s="7">
        <f>AVERAGE(F7:F11)</f>
        <v>9.15</v>
      </c>
      <c r="G19" s="7">
        <f t="shared" ref="G19:N19" si="0">AVERAGE(G7:G11)</f>
        <v>9.0500000000000007</v>
      </c>
      <c r="H19" s="7">
        <f t="shared" si="0"/>
        <v>8.9</v>
      </c>
      <c r="I19" s="7">
        <f t="shared" si="0"/>
        <v>8.85</v>
      </c>
      <c r="J19" s="7">
        <f t="shared" si="0"/>
        <v>8.85</v>
      </c>
      <c r="K19" s="7">
        <f t="shared" si="0"/>
        <v>8.85</v>
      </c>
      <c r="L19" s="7">
        <f t="shared" si="0"/>
        <v>8.75</v>
      </c>
      <c r="M19" s="7">
        <f t="shared" si="0"/>
        <v>8.75</v>
      </c>
      <c r="N19" s="7">
        <f t="shared" si="0"/>
        <v>0</v>
      </c>
      <c r="O19" s="8">
        <f>AVERAGE(O7:O11)</f>
        <v>91.15</v>
      </c>
      <c r="P19" s="9">
        <f>_xlfn.STDEV.P(O7:O11)</f>
        <v>1.019803902718557</v>
      </c>
      <c r="Q19" s="28">
        <f>_xlfn.CONFIDENCE.T(0.1,P19,D19)</f>
        <v>0.9722717263384878</v>
      </c>
    </row>
    <row r="20" spans="2:17">
      <c r="B20" s="14" t="s">
        <v>68</v>
      </c>
      <c r="C20" s="14" t="s">
        <v>67</v>
      </c>
      <c r="D20" s="15">
        <v>5</v>
      </c>
      <c r="E20" s="15">
        <v>20</v>
      </c>
      <c r="F20" s="16">
        <f>AVERAGE(F12:F16)</f>
        <v>8.9499999999999993</v>
      </c>
      <c r="G20" s="16">
        <f t="shared" ref="G20:N20" si="1">AVERAGE(G12:G16)</f>
        <v>9.0500000000000007</v>
      </c>
      <c r="H20" s="16">
        <f t="shared" si="1"/>
        <v>8.8000000000000007</v>
      </c>
      <c r="I20" s="16">
        <f t="shared" si="1"/>
        <v>8.75</v>
      </c>
      <c r="J20" s="16">
        <f t="shared" si="1"/>
        <v>8.8000000000000007</v>
      </c>
      <c r="K20" s="16">
        <f t="shared" si="1"/>
        <v>8.75</v>
      </c>
      <c r="L20" s="16">
        <f t="shared" si="1"/>
        <v>8.9</v>
      </c>
      <c r="M20" s="16">
        <f t="shared" si="1"/>
        <v>8.6999999999999993</v>
      </c>
      <c r="N20" s="16">
        <f t="shared" si="1"/>
        <v>0</v>
      </c>
      <c r="O20" s="17">
        <f>AVERAGE(O12:O16)</f>
        <v>90.7</v>
      </c>
      <c r="P20" s="18">
        <f>_xlfn.STDEV.P(O12:O16)</f>
        <v>0.84261497731763568</v>
      </c>
      <c r="Q20" s="28">
        <f>_xlfn.CONFIDENCE.T(0.1,P20,D20)</f>
        <v>0.80334142323965796</v>
      </c>
    </row>
    <row r="21" spans="2:17">
      <c r="B21" s="23" t="s">
        <v>92</v>
      </c>
      <c r="C21" s="22"/>
      <c r="D21" s="24">
        <f>D19+D20</f>
        <v>10</v>
      </c>
      <c r="E21" s="22">
        <v>20</v>
      </c>
      <c r="F21" s="25">
        <f>AVERAGE(F7:F16)</f>
        <v>9.0500000000000007</v>
      </c>
      <c r="G21" s="25">
        <f t="shared" ref="G21:N21" si="2">AVERAGE(G7:G16)</f>
        <v>9.0500000000000007</v>
      </c>
      <c r="H21" s="25">
        <f t="shared" si="2"/>
        <v>8.85</v>
      </c>
      <c r="I21" s="25">
        <f t="shared" si="2"/>
        <v>8.8000000000000007</v>
      </c>
      <c r="J21" s="25">
        <f t="shared" si="2"/>
        <v>8.8249999999999993</v>
      </c>
      <c r="K21" s="25">
        <f t="shared" si="2"/>
        <v>8.8000000000000007</v>
      </c>
      <c r="L21" s="25">
        <f t="shared" si="2"/>
        <v>8.8249999999999993</v>
      </c>
      <c r="M21" s="25">
        <f t="shared" si="2"/>
        <v>8.7249999999999996</v>
      </c>
      <c r="N21" s="25">
        <f t="shared" si="2"/>
        <v>0</v>
      </c>
      <c r="O21" s="27">
        <f>AVERAGE(O7:O16)</f>
        <v>90.924999999999997</v>
      </c>
      <c r="P21" s="26">
        <f>_xlfn.STDEV.P(O7:O16)</f>
        <v>0.96209407024469273</v>
      </c>
      <c r="Q21" s="29">
        <f>_xlfn.CONFIDENCE.T(0.1,P21,D21)</f>
        <v>0.55770785241657694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黎明</vt:lpstr>
      <vt:lpstr>红标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2024-05-29T03:55:22Z</dcterms:created>
  <dcterms:modified xsi:type="dcterms:W3CDTF">2024-09-20T05:06:16Z</dcterms:modified>
</cp:coreProperties>
</file>