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longwang/Downloads/咖啡第三期杯测/"/>
    </mc:Choice>
  </mc:AlternateContent>
  <xr:revisionPtr revIDLastSave="0" documentId="13_ncr:1_{1241F9AD-DA58-3247-8755-1A87CAB9EB07}" xr6:coauthVersionLast="47" xr6:coauthVersionMax="47" xr10:uidLastSave="{00000000-0000-0000-0000-000000000000}"/>
  <bookViews>
    <workbookView xWindow="480" yWindow="500" windowWidth="28240" windowHeight="15760" activeTab="1" xr2:uid="{1D9B785D-9046-B042-8122-C9DD59E3F15F}"/>
  </bookViews>
  <sheets>
    <sheet name="圣何塞" sheetId="1" r:id="rId1"/>
    <sheet name="巨树庄园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9" i="2" l="1"/>
  <c r="P18" i="2"/>
  <c r="Q18" i="2" s="1"/>
  <c r="P17" i="2"/>
  <c r="O19" i="2"/>
  <c r="O18" i="2"/>
  <c r="O17" i="2"/>
  <c r="G17" i="2"/>
  <c r="H17" i="2"/>
  <c r="I17" i="2"/>
  <c r="J17" i="2"/>
  <c r="K17" i="2"/>
  <c r="L17" i="2"/>
  <c r="M17" i="2"/>
  <c r="N17" i="2"/>
  <c r="G18" i="2"/>
  <c r="H18" i="2"/>
  <c r="I18" i="2"/>
  <c r="J18" i="2"/>
  <c r="K18" i="2"/>
  <c r="L18" i="2"/>
  <c r="M18" i="2"/>
  <c r="N18" i="2"/>
  <c r="G19" i="2"/>
  <c r="H19" i="2"/>
  <c r="I19" i="2"/>
  <c r="J19" i="2"/>
  <c r="K19" i="2"/>
  <c r="L19" i="2"/>
  <c r="M19" i="2"/>
  <c r="N19" i="2"/>
  <c r="F18" i="2"/>
  <c r="F19" i="2"/>
  <c r="F17" i="2"/>
  <c r="Q17" i="2"/>
  <c r="D19" i="2"/>
  <c r="P22" i="1"/>
  <c r="P21" i="1"/>
  <c r="P20" i="1"/>
  <c r="O22" i="1"/>
  <c r="O21" i="1"/>
  <c r="O20" i="1"/>
  <c r="G20" i="1"/>
  <c r="H20" i="1"/>
  <c r="I20" i="1"/>
  <c r="J20" i="1"/>
  <c r="K20" i="1"/>
  <c r="L20" i="1"/>
  <c r="M20" i="1"/>
  <c r="N20" i="1"/>
  <c r="G21" i="1"/>
  <c r="H21" i="1"/>
  <c r="I21" i="1"/>
  <c r="J21" i="1"/>
  <c r="K21" i="1"/>
  <c r="L21" i="1"/>
  <c r="M21" i="1"/>
  <c r="N21" i="1"/>
  <c r="G22" i="1"/>
  <c r="H22" i="1"/>
  <c r="I22" i="1"/>
  <c r="J22" i="1"/>
  <c r="K22" i="1"/>
  <c r="L22" i="1"/>
  <c r="M22" i="1"/>
  <c r="N22" i="1"/>
  <c r="F22" i="1"/>
  <c r="F21" i="1"/>
  <c r="F20" i="1"/>
  <c r="D22" i="1"/>
  <c r="Q21" i="1"/>
  <c r="Q20" i="1"/>
  <c r="Q19" i="2" l="1"/>
  <c r="Q22" i="1"/>
</calcChain>
</file>

<file path=xl/sharedStrings.xml><?xml version="1.0" encoding="utf-8"?>
<sst xmlns="http://schemas.openxmlformats.org/spreadsheetml/2006/main" count="228" uniqueCount="75">
  <si>
    <t>名称</t>
  </si>
  <si>
    <t>国家</t>
  </si>
  <si>
    <t>产区</t>
  </si>
  <si>
    <t>庄园</t>
  </si>
  <si>
    <t>豆种</t>
  </si>
  <si>
    <t>处理法</t>
  </si>
  <si>
    <t>烘焙程度</t>
  </si>
  <si>
    <t>描述</t>
  </si>
  <si>
    <t>生产商</t>
    <phoneticPr fontId="2" type="noConversion"/>
  </si>
  <si>
    <t>价格</t>
    <phoneticPr fontId="2" type="noConversion"/>
  </si>
  <si>
    <t>浅度</t>
    <phoneticPr fontId="2" type="noConversion"/>
  </si>
  <si>
    <t>气味（0-5分）</t>
  </si>
  <si>
    <t>口味（0-5分）</t>
  </si>
  <si>
    <t>干香</t>
  </si>
  <si>
    <t>湿香</t>
  </si>
  <si>
    <t>前调</t>
  </si>
  <si>
    <t>中调</t>
  </si>
  <si>
    <t>后调</t>
  </si>
  <si>
    <t>余韵</t>
  </si>
  <si>
    <t>程度</t>
  </si>
  <si>
    <t>酸感</t>
  </si>
  <si>
    <t>苦感</t>
  </si>
  <si>
    <t>风味</t>
    <phoneticPr fontId="2" type="noConversion"/>
  </si>
  <si>
    <t>方法</t>
    <phoneticPr fontId="2" type="noConversion"/>
  </si>
  <si>
    <t>细则</t>
    <phoneticPr fontId="2" type="noConversion"/>
  </si>
  <si>
    <t>测试者</t>
    <phoneticPr fontId="2" type="noConversion"/>
  </si>
  <si>
    <t>初始分</t>
  </si>
  <si>
    <t>香气</t>
  </si>
  <si>
    <t>醇厚感</t>
  </si>
  <si>
    <t>香甜感</t>
    <phoneticPr fontId="2" type="noConversion"/>
  </si>
  <si>
    <t>平衡感</t>
  </si>
  <si>
    <t>个人感觉</t>
  </si>
  <si>
    <t>干净度</t>
  </si>
  <si>
    <t>风味减分</t>
    <phoneticPr fontId="2" type="noConversion"/>
  </si>
  <si>
    <t>总分</t>
  </si>
  <si>
    <t>描述</t>
    <phoneticPr fontId="2" type="noConversion"/>
  </si>
  <si>
    <t>评分标准</t>
    <phoneticPr fontId="2" type="noConversion"/>
  </si>
  <si>
    <t>样本数</t>
    <phoneticPr fontId="2" type="noConversion"/>
  </si>
  <si>
    <t>甜感</t>
  </si>
  <si>
    <t>总分</t>
    <phoneticPr fontId="2" type="noConversion"/>
  </si>
  <si>
    <t>标准差</t>
    <phoneticPr fontId="2" type="noConversion"/>
  </si>
  <si>
    <t>王氏</t>
    <phoneticPr fontId="2" type="noConversion"/>
  </si>
  <si>
    <t>手冲</t>
    <phoneticPr fontId="2" type="noConversion"/>
  </si>
  <si>
    <t>汪氏</t>
    <phoneticPr fontId="2" type="noConversion"/>
  </si>
  <si>
    <t>手冲</t>
  </si>
  <si>
    <t>笔者</t>
  </si>
  <si>
    <t>番石榴、坚果的香气，酸感类似于石榴，微醋栗感，其他风味包括杏桃和菠萝，余韵具有红茶感，核桃、坚果感和奶油醇，干净度一般</t>
  </si>
  <si>
    <t>虹吸</t>
  </si>
  <si>
    <t>茉莉，石榴清香。明亮而清新的石榴、柑橘，中后调转微茉莉、佛手柑，石榴酸感一直延伸至余韵。整体十分干净。</t>
  </si>
  <si>
    <t>室友</t>
    <phoneticPr fontId="1" type="noConversion"/>
  </si>
  <si>
    <t>圣何塞</t>
    <phoneticPr fontId="2" type="noConversion"/>
  </si>
  <si>
    <t>萨尔瓦多</t>
    <phoneticPr fontId="2" type="noConversion"/>
  </si>
  <si>
    <t>Santa Ana</t>
    <phoneticPr fontId="1" type="noConversion"/>
  </si>
  <si>
    <t>San Jose</t>
    <phoneticPr fontId="1" type="noConversion"/>
  </si>
  <si>
    <t>帕卡马拉</t>
    <phoneticPr fontId="2" type="noConversion"/>
  </si>
  <si>
    <t>水洗</t>
    <phoneticPr fontId="2" type="noConversion"/>
  </si>
  <si>
    <t>清晰的番石榴香气，伴随杏桃和菠萝酸甜，低温后酸甜转变为杨桃和青提，番石榴风味依旧，花蜜余韵，整体具象且平衡</t>
    <phoneticPr fontId="2" type="noConversion"/>
  </si>
  <si>
    <t>CHG</t>
    <phoneticPr fontId="2" type="noConversion"/>
  </si>
  <si>
    <t>巨树庄园LOT9地块</t>
    <phoneticPr fontId="2" type="noConversion"/>
  </si>
  <si>
    <t>Trifinio</t>
    <phoneticPr fontId="1" type="noConversion"/>
  </si>
  <si>
    <t>巨树庄园</t>
    <phoneticPr fontId="1" type="noConversion"/>
  </si>
  <si>
    <t>瑰夏</t>
    <phoneticPr fontId="2" type="noConversion"/>
  </si>
  <si>
    <t>白色花香，甜橙，白桃，佛手柑</t>
    <phoneticPr fontId="2" type="noConversion"/>
  </si>
  <si>
    <t>CCRA</t>
    <phoneticPr fontId="2" type="noConversion"/>
  </si>
  <si>
    <t>浅中</t>
    <phoneticPr fontId="2" type="noConversion"/>
  </si>
  <si>
    <t>糊坚果气味，咖啡液微佛手柑，淡雅的柠檬酸感，延续至余韵，中调开始出现微佛手柑、茉莉的香气，后调微奶香，余韵坚果回甘明显</t>
  </si>
  <si>
    <t>花香干香，茉莉绿茶湿香，前调微微酸，中后调具有板栗、坚果、杏仁的醇厚感，余韵微茉莉感，微苦</t>
  </si>
  <si>
    <t>柑橘佛手柑干香，石榴花、佛手柑湿香。番石榴酸感，茉莉清香，余韵味醇。中后调有涩感。</t>
  </si>
  <si>
    <t>葡萄湿香，前中调橙子、葡萄风味，后调至余韵强烈坚果，瓜子回醇，余韵微苦。</t>
  </si>
  <si>
    <t>微青柠酸感</t>
  </si>
  <si>
    <t>板栗湿香，柠檬酸感，后调坚果、核桃回醇，余韵坚果、杏仁感</t>
  </si>
  <si>
    <t>柠檬式明亮酸感，风味淡雅</t>
  </si>
  <si>
    <t>90CL</t>
    <phoneticPr fontId="2" type="noConversion"/>
  </si>
  <si>
    <t>合计</t>
    <phoneticPr fontId="2" type="noConversion"/>
  </si>
  <si>
    <t>湿香是带有茉莉味的坚果，微微柠檬的酸感，后调至余韵具有微茉莉、佛手柑风味。但整体是突出的银杏、松子和板栗的醇厚感和苦感，延伸至余韵。放凉后酸感增强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</si>
</sst>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_);[Red]\(0.0\)"/>
    <numFmt numFmtId="178" formatCode="0.0_ 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000000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b/>
      <sz val="11"/>
      <color rgb="FFC000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1"/>
      <color rgb="FF7030A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 vertical="center" wrapText="1"/>
    </xf>
    <xf numFmtId="176" fontId="0" fillId="2" borderId="1" xfId="0" applyNumberFormat="1" applyFill="1" applyBorder="1" applyAlignment="1"/>
    <xf numFmtId="177" fontId="0" fillId="2" borderId="1" xfId="0" applyNumberFormat="1" applyFill="1" applyBorder="1" applyAlignment="1"/>
    <xf numFmtId="177" fontId="6" fillId="2" borderId="1" xfId="0" applyNumberFormat="1" applyFont="1" applyFill="1" applyBorder="1" applyAlignment="1"/>
    <xf numFmtId="177" fontId="7" fillId="2" borderId="1" xfId="0" applyNumberFormat="1" applyFont="1" applyFill="1" applyBorder="1" applyAlignment="1"/>
    <xf numFmtId="177" fontId="8" fillId="2" borderId="1" xfId="0" applyNumberFormat="1" applyFont="1" applyFill="1" applyBorder="1" applyAlignment="1"/>
    <xf numFmtId="176" fontId="0" fillId="3" borderId="1" xfId="0" applyNumberFormat="1" applyFill="1" applyBorder="1" applyAlignment="1"/>
    <xf numFmtId="177" fontId="0" fillId="3" borderId="1" xfId="0" applyNumberFormat="1" applyFill="1" applyBorder="1" applyAlignment="1"/>
    <xf numFmtId="177" fontId="6" fillId="3" borderId="1" xfId="0" applyNumberFormat="1" applyFont="1" applyFill="1" applyBorder="1" applyAlignment="1"/>
    <xf numFmtId="177" fontId="7" fillId="3" borderId="1" xfId="0" applyNumberFormat="1" applyFont="1" applyFill="1" applyBorder="1" applyAlignment="1"/>
    <xf numFmtId="0" fontId="0" fillId="4" borderId="1" xfId="0" applyFill="1" applyBorder="1" applyAlignment="1">
      <alignment horizontal="center"/>
    </xf>
    <xf numFmtId="176" fontId="0" fillId="4" borderId="1" xfId="0" applyNumberFormat="1" applyFill="1" applyBorder="1" applyAlignment="1"/>
    <xf numFmtId="177" fontId="0" fillId="4" borderId="1" xfId="0" applyNumberFormat="1" applyFill="1" applyBorder="1" applyAlignment="1"/>
    <xf numFmtId="178" fontId="0" fillId="4" borderId="1" xfId="0" applyNumberFormat="1" applyFill="1" applyBorder="1" applyAlignment="1"/>
    <xf numFmtId="177" fontId="6" fillId="4" borderId="1" xfId="0" applyNumberFormat="1" applyFont="1" applyFill="1" applyBorder="1" applyAlignment="1"/>
    <xf numFmtId="177" fontId="8" fillId="4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7B92-FC9A-E146-9CC5-28276726FAB3}">
  <dimension ref="A1:AK22"/>
  <sheetViews>
    <sheetView workbookViewId="0">
      <selection activeCell="B19" sqref="B19:Q22"/>
    </sheetView>
  </sheetViews>
  <sheetFormatPr baseColWidth="10" defaultRowHeight="16"/>
  <sheetData>
    <row r="1" spans="1:3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37" s="1" customFormat="1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10</v>
      </c>
      <c r="H2" s="1" t="s">
        <v>56</v>
      </c>
      <c r="I2" s="1" t="s">
        <v>57</v>
      </c>
      <c r="J2" s="1">
        <v>88</v>
      </c>
    </row>
    <row r="3" spans="1:37" s="1" customFormat="1">
      <c r="T3" s="2" t="s">
        <v>11</v>
      </c>
      <c r="U3" s="2"/>
      <c r="V3" s="2"/>
      <c r="W3" s="2"/>
      <c r="X3" s="2" t="s">
        <v>12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s="1" customFormat="1">
      <c r="T4" s="2" t="s">
        <v>13</v>
      </c>
      <c r="U4" s="2"/>
      <c r="V4" s="2" t="s">
        <v>14</v>
      </c>
      <c r="W4" s="2"/>
      <c r="X4" s="2" t="s">
        <v>15</v>
      </c>
      <c r="Y4" s="2"/>
      <c r="Z4" s="2"/>
      <c r="AA4" s="2"/>
      <c r="AB4" s="2" t="s">
        <v>16</v>
      </c>
      <c r="AC4" s="2"/>
      <c r="AD4" s="2"/>
      <c r="AE4" s="2"/>
      <c r="AF4" s="2" t="s">
        <v>17</v>
      </c>
      <c r="AG4" s="2"/>
      <c r="AH4" s="2"/>
      <c r="AI4" s="2"/>
      <c r="AJ4" s="2" t="s">
        <v>18</v>
      </c>
      <c r="AK4" s="2"/>
    </row>
    <row r="5" spans="1:37" s="1" customFormat="1">
      <c r="T5" s="2" t="s">
        <v>7</v>
      </c>
      <c r="U5" s="2" t="s">
        <v>19</v>
      </c>
      <c r="V5" s="2" t="s">
        <v>7</v>
      </c>
      <c r="W5" s="2" t="s">
        <v>19</v>
      </c>
      <c r="X5" s="2" t="s">
        <v>20</v>
      </c>
      <c r="Y5" s="2" t="s">
        <v>21</v>
      </c>
      <c r="Z5" s="2" t="s">
        <v>22</v>
      </c>
      <c r="AA5" s="2"/>
      <c r="AB5" s="2" t="s">
        <v>20</v>
      </c>
      <c r="AC5" s="2" t="s">
        <v>21</v>
      </c>
      <c r="AD5" s="2" t="s">
        <v>22</v>
      </c>
      <c r="AE5" s="2"/>
      <c r="AF5" s="2" t="s">
        <v>20</v>
      </c>
      <c r="AG5" s="2" t="s">
        <v>21</v>
      </c>
      <c r="AH5" s="2" t="s">
        <v>22</v>
      </c>
      <c r="AI5" s="2"/>
      <c r="AJ5" s="2" t="s">
        <v>7</v>
      </c>
      <c r="AK5" s="2" t="s">
        <v>19</v>
      </c>
    </row>
    <row r="6" spans="1:37" s="2" customFormat="1" ht="15">
      <c r="A6" s="2" t="s">
        <v>23</v>
      </c>
      <c r="B6" s="2" t="s">
        <v>24</v>
      </c>
      <c r="C6" s="2" t="s">
        <v>25</v>
      </c>
      <c r="E6" s="2" t="s">
        <v>26</v>
      </c>
      <c r="F6" s="2" t="s">
        <v>27</v>
      </c>
      <c r="G6" s="2" t="s">
        <v>20</v>
      </c>
      <c r="H6" s="2" t="s">
        <v>28</v>
      </c>
      <c r="I6" s="2" t="s">
        <v>29</v>
      </c>
      <c r="J6" s="2" t="s">
        <v>30</v>
      </c>
      <c r="K6" s="2" t="s">
        <v>18</v>
      </c>
      <c r="L6" s="2" t="s">
        <v>31</v>
      </c>
      <c r="M6" s="2" t="s">
        <v>32</v>
      </c>
      <c r="N6" s="2" t="s">
        <v>33</v>
      </c>
      <c r="O6" s="2" t="s">
        <v>34</v>
      </c>
      <c r="P6" s="2" t="s">
        <v>35</v>
      </c>
      <c r="X6" s="2" t="s">
        <v>19</v>
      </c>
      <c r="Y6" s="2" t="s">
        <v>19</v>
      </c>
      <c r="Z6" s="2" t="s">
        <v>7</v>
      </c>
      <c r="AA6" s="2" t="s">
        <v>19</v>
      </c>
      <c r="AB6" s="2" t="s">
        <v>19</v>
      </c>
      <c r="AC6" s="2" t="s">
        <v>19</v>
      </c>
      <c r="AD6" s="2" t="s">
        <v>7</v>
      </c>
      <c r="AE6" s="2" t="s">
        <v>19</v>
      </c>
      <c r="AF6" s="2" t="s">
        <v>19</v>
      </c>
      <c r="AG6" s="2" t="s">
        <v>19</v>
      </c>
      <c r="AH6" s="2" t="s">
        <v>7</v>
      </c>
      <c r="AI6" s="2" t="s">
        <v>19</v>
      </c>
    </row>
    <row r="7" spans="1:37">
      <c r="A7" s="7" t="s">
        <v>47</v>
      </c>
      <c r="B7" s="7"/>
      <c r="C7" s="7" t="s">
        <v>45</v>
      </c>
      <c r="D7" s="8"/>
      <c r="E7" s="9">
        <v>20</v>
      </c>
      <c r="F7" s="9">
        <v>9.5</v>
      </c>
      <c r="G7" s="9">
        <v>9.25</v>
      </c>
      <c r="H7" s="9">
        <v>8.75</v>
      </c>
      <c r="I7" s="9">
        <v>9</v>
      </c>
      <c r="J7" s="9">
        <v>9</v>
      </c>
      <c r="K7" s="9">
        <v>8.75</v>
      </c>
      <c r="L7" s="9">
        <v>9</v>
      </c>
      <c r="M7" s="9">
        <v>9</v>
      </c>
      <c r="N7" s="8">
        <v>0</v>
      </c>
      <c r="O7" s="10">
        <v>92.25</v>
      </c>
      <c r="P7" s="7" t="s">
        <v>67</v>
      </c>
    </row>
    <row r="8" spans="1:37">
      <c r="A8" s="7" t="s">
        <v>44</v>
      </c>
      <c r="B8" s="7"/>
      <c r="C8" s="7" t="s">
        <v>45</v>
      </c>
      <c r="D8" s="8"/>
      <c r="E8" s="9">
        <v>20</v>
      </c>
      <c r="F8" s="9">
        <v>9.25</v>
      </c>
      <c r="G8" s="9">
        <v>9.25</v>
      </c>
      <c r="H8" s="9">
        <v>9</v>
      </c>
      <c r="I8" s="9">
        <v>9.25</v>
      </c>
      <c r="J8" s="9">
        <v>8.75</v>
      </c>
      <c r="K8" s="9">
        <v>8.75</v>
      </c>
      <c r="L8" s="9">
        <v>9</v>
      </c>
      <c r="M8" s="9">
        <v>8.75</v>
      </c>
      <c r="N8" s="8">
        <v>0</v>
      </c>
      <c r="O8" s="10">
        <v>92</v>
      </c>
      <c r="P8" s="7" t="s">
        <v>46</v>
      </c>
    </row>
    <row r="9" spans="1:37">
      <c r="A9" s="7" t="s">
        <v>47</v>
      </c>
      <c r="B9" s="7"/>
      <c r="C9" s="7" t="s">
        <v>45</v>
      </c>
      <c r="D9" s="8"/>
      <c r="E9" s="9">
        <v>20</v>
      </c>
      <c r="F9" s="9">
        <v>9.25</v>
      </c>
      <c r="G9" s="9">
        <v>9.25</v>
      </c>
      <c r="H9" s="9">
        <v>8.75</v>
      </c>
      <c r="I9" s="9">
        <v>9</v>
      </c>
      <c r="J9" s="9">
        <v>9</v>
      </c>
      <c r="K9" s="9">
        <v>9</v>
      </c>
      <c r="L9" s="9">
        <v>9</v>
      </c>
      <c r="M9" s="9">
        <v>9.25</v>
      </c>
      <c r="N9" s="8">
        <v>0</v>
      </c>
      <c r="O9" s="10">
        <v>92.5</v>
      </c>
      <c r="P9" s="7" t="s">
        <v>48</v>
      </c>
    </row>
    <row r="10" spans="1:37">
      <c r="A10" s="7" t="s">
        <v>44</v>
      </c>
      <c r="B10" s="7"/>
      <c r="C10" s="7" t="s">
        <v>45</v>
      </c>
      <c r="D10" s="8"/>
      <c r="E10" s="9">
        <v>20</v>
      </c>
      <c r="F10" s="9">
        <v>9.25</v>
      </c>
      <c r="G10" s="9">
        <v>9.25</v>
      </c>
      <c r="H10" s="9">
        <v>9</v>
      </c>
      <c r="I10" s="9">
        <v>8.75</v>
      </c>
      <c r="J10" s="9">
        <v>9</v>
      </c>
      <c r="K10" s="9">
        <v>8.75</v>
      </c>
      <c r="L10" s="9">
        <v>9</v>
      </c>
      <c r="M10" s="9">
        <v>8.75</v>
      </c>
      <c r="N10" s="8">
        <v>0</v>
      </c>
      <c r="O10" s="10">
        <v>91.75</v>
      </c>
      <c r="P10" s="7" t="s">
        <v>69</v>
      </c>
    </row>
    <row r="11" spans="1:37">
      <c r="A11" s="7" t="s">
        <v>44</v>
      </c>
      <c r="B11" s="7"/>
      <c r="C11" s="7" t="s">
        <v>45</v>
      </c>
      <c r="D11" s="8"/>
      <c r="E11" s="9">
        <v>20</v>
      </c>
      <c r="F11" s="9">
        <v>9</v>
      </c>
      <c r="G11" s="9">
        <v>9.25</v>
      </c>
      <c r="H11" s="9">
        <v>9.25</v>
      </c>
      <c r="I11" s="9">
        <v>8.75</v>
      </c>
      <c r="J11" s="9">
        <v>8.75</v>
      </c>
      <c r="K11" s="9">
        <v>8.75</v>
      </c>
      <c r="L11" s="9">
        <v>8.75</v>
      </c>
      <c r="M11" s="9">
        <v>8.5</v>
      </c>
      <c r="N11" s="8">
        <v>0</v>
      </c>
      <c r="O11" s="10">
        <v>91</v>
      </c>
      <c r="P11" s="7" t="s">
        <v>70</v>
      </c>
    </row>
    <row r="12" spans="1:37">
      <c r="A12" s="7" t="s">
        <v>44</v>
      </c>
      <c r="B12" s="11"/>
      <c r="C12" s="7" t="s">
        <v>45</v>
      </c>
      <c r="D12" s="8"/>
      <c r="E12" s="9">
        <v>20</v>
      </c>
      <c r="F12" s="9">
        <v>9</v>
      </c>
      <c r="G12" s="9">
        <v>9.25</v>
      </c>
      <c r="H12" s="9">
        <v>8.75</v>
      </c>
      <c r="I12" s="9">
        <v>9</v>
      </c>
      <c r="J12" s="9">
        <v>9</v>
      </c>
      <c r="K12" s="9">
        <v>8.75</v>
      </c>
      <c r="L12" s="9">
        <v>9</v>
      </c>
      <c r="M12" s="9">
        <v>9</v>
      </c>
      <c r="N12" s="8">
        <v>0</v>
      </c>
      <c r="O12" s="10">
        <v>91.75</v>
      </c>
      <c r="P12" s="7" t="s">
        <v>71</v>
      </c>
    </row>
    <row r="13" spans="1:37">
      <c r="A13" s="7" t="s">
        <v>44</v>
      </c>
      <c r="B13" s="7"/>
      <c r="C13" s="7" t="s">
        <v>49</v>
      </c>
      <c r="D13" s="8"/>
      <c r="E13" s="9">
        <v>20</v>
      </c>
      <c r="F13" s="9">
        <v>9</v>
      </c>
      <c r="G13" s="9">
        <v>9</v>
      </c>
      <c r="H13" s="9">
        <v>9</v>
      </c>
      <c r="I13" s="9">
        <v>9.25</v>
      </c>
      <c r="J13" s="9">
        <v>9.25</v>
      </c>
      <c r="K13" s="9">
        <v>9</v>
      </c>
      <c r="L13" s="9">
        <v>9</v>
      </c>
      <c r="M13" s="9">
        <v>8.75</v>
      </c>
      <c r="N13" s="8">
        <v>0</v>
      </c>
      <c r="O13" s="10">
        <v>92.25</v>
      </c>
    </row>
    <row r="14" spans="1:37">
      <c r="A14" s="7" t="s">
        <v>44</v>
      </c>
      <c r="B14" s="7"/>
      <c r="C14" s="7" t="s">
        <v>49</v>
      </c>
      <c r="D14" s="8"/>
      <c r="E14" s="9">
        <v>20</v>
      </c>
      <c r="F14" s="9">
        <v>9.25</v>
      </c>
      <c r="G14" s="9">
        <v>9.25</v>
      </c>
      <c r="H14" s="9">
        <v>9</v>
      </c>
      <c r="I14" s="9">
        <v>8.75</v>
      </c>
      <c r="J14" s="9">
        <v>8.75</v>
      </c>
      <c r="K14" s="9">
        <v>9</v>
      </c>
      <c r="L14" s="9">
        <v>9</v>
      </c>
      <c r="M14" s="9">
        <v>8.75</v>
      </c>
      <c r="N14" s="8">
        <v>0</v>
      </c>
      <c r="O14" s="10">
        <v>91.75</v>
      </c>
    </row>
    <row r="15" spans="1:37">
      <c r="A15" s="7" t="s">
        <v>44</v>
      </c>
      <c r="B15" s="7"/>
      <c r="C15" s="7" t="s">
        <v>49</v>
      </c>
      <c r="D15" s="8"/>
      <c r="E15" s="9">
        <v>20</v>
      </c>
      <c r="F15" s="9">
        <v>9</v>
      </c>
      <c r="G15" s="9">
        <v>9.25</v>
      </c>
      <c r="H15" s="9">
        <v>8.75</v>
      </c>
      <c r="I15" s="9">
        <v>9</v>
      </c>
      <c r="J15" s="9">
        <v>8.75</v>
      </c>
      <c r="K15" s="9">
        <v>9</v>
      </c>
      <c r="L15" s="9">
        <v>9</v>
      </c>
      <c r="M15" s="9">
        <v>9</v>
      </c>
      <c r="N15" s="8">
        <v>0</v>
      </c>
      <c r="O15" s="10">
        <v>91.75</v>
      </c>
    </row>
    <row r="16" spans="1:37">
      <c r="A16" s="7" t="s">
        <v>44</v>
      </c>
      <c r="B16" s="7"/>
      <c r="C16" s="7" t="s">
        <v>49</v>
      </c>
      <c r="D16" s="8"/>
      <c r="E16" s="9">
        <v>20</v>
      </c>
      <c r="F16" s="9">
        <v>9</v>
      </c>
      <c r="G16" s="9">
        <v>9.25</v>
      </c>
      <c r="H16" s="9">
        <v>9</v>
      </c>
      <c r="I16" s="9">
        <v>9</v>
      </c>
      <c r="J16" s="9">
        <v>9</v>
      </c>
      <c r="K16" s="9">
        <v>8.75</v>
      </c>
      <c r="L16" s="9">
        <v>9</v>
      </c>
      <c r="M16" s="9">
        <v>8.75</v>
      </c>
      <c r="N16" s="8">
        <v>0</v>
      </c>
      <c r="O16" s="10">
        <v>91.75</v>
      </c>
    </row>
    <row r="17" spans="1:17">
      <c r="A17" s="7" t="s">
        <v>44</v>
      </c>
      <c r="B17" s="7"/>
      <c r="C17" s="7" t="s">
        <v>49</v>
      </c>
      <c r="D17" s="8"/>
      <c r="E17" s="9">
        <v>20</v>
      </c>
      <c r="F17" s="9">
        <v>9</v>
      </c>
      <c r="G17" s="9">
        <v>9.25</v>
      </c>
      <c r="H17" s="9">
        <v>9.25</v>
      </c>
      <c r="I17" s="9">
        <v>9</v>
      </c>
      <c r="J17" s="9">
        <v>9</v>
      </c>
      <c r="K17" s="9">
        <v>9</v>
      </c>
      <c r="L17" s="9">
        <v>9</v>
      </c>
      <c r="M17" s="9">
        <v>8.75</v>
      </c>
      <c r="N17" s="8">
        <v>0</v>
      </c>
      <c r="O17" s="10">
        <v>92.25</v>
      </c>
    </row>
    <row r="19" spans="1:17">
      <c r="B19" s="3" t="s">
        <v>36</v>
      </c>
      <c r="C19" s="3" t="s">
        <v>23</v>
      </c>
      <c r="D19" s="3" t="s">
        <v>37</v>
      </c>
      <c r="E19" s="3" t="s">
        <v>26</v>
      </c>
      <c r="F19" s="3" t="s">
        <v>27</v>
      </c>
      <c r="G19" s="3" t="s">
        <v>20</v>
      </c>
      <c r="H19" s="3" t="s">
        <v>28</v>
      </c>
      <c r="I19" s="3" t="s">
        <v>38</v>
      </c>
      <c r="J19" s="3" t="s">
        <v>30</v>
      </c>
      <c r="K19" s="3" t="s">
        <v>18</v>
      </c>
      <c r="L19" s="3" t="s">
        <v>31</v>
      </c>
      <c r="M19" s="4" t="s">
        <v>32</v>
      </c>
      <c r="N19" s="4" t="s">
        <v>33</v>
      </c>
      <c r="O19" s="3" t="s">
        <v>39</v>
      </c>
      <c r="P19" s="3" t="s">
        <v>40</v>
      </c>
      <c r="Q19" s="3" t="s">
        <v>72</v>
      </c>
    </row>
    <row r="20" spans="1:17">
      <c r="B20" s="5" t="s">
        <v>41</v>
      </c>
      <c r="C20" s="5" t="s">
        <v>42</v>
      </c>
      <c r="D20" s="12">
        <v>6</v>
      </c>
      <c r="E20" s="13">
        <v>20</v>
      </c>
      <c r="F20" s="13">
        <f>AVERAGE(F7:F12)</f>
        <v>9.2083333333333339</v>
      </c>
      <c r="G20" s="13">
        <f t="shared" ref="G20:N20" si="0">AVERAGE(G7:G12)</f>
        <v>9.25</v>
      </c>
      <c r="H20" s="13">
        <f t="shared" si="0"/>
        <v>8.9166666666666661</v>
      </c>
      <c r="I20" s="13">
        <f t="shared" si="0"/>
        <v>8.9583333333333339</v>
      </c>
      <c r="J20" s="13">
        <f t="shared" si="0"/>
        <v>8.9166666666666661</v>
      </c>
      <c r="K20" s="13">
        <f t="shared" si="0"/>
        <v>8.7916666666666661</v>
      </c>
      <c r="L20" s="13">
        <f t="shared" si="0"/>
        <v>8.9583333333333339</v>
      </c>
      <c r="M20" s="13">
        <f t="shared" si="0"/>
        <v>8.875</v>
      </c>
      <c r="N20" s="13">
        <f t="shared" si="0"/>
        <v>0</v>
      </c>
      <c r="O20" s="14">
        <f>AVERAGE(O7:O12)</f>
        <v>91.875</v>
      </c>
      <c r="P20" s="15">
        <f>_xlfn.STDEV.P(O7:O12)</f>
        <v>0.4732423621500228</v>
      </c>
      <c r="Q20" s="16">
        <f>_xlfn.CONFIDENCE.T(0.1,P20,D20)</f>
        <v>0.38930812217207622</v>
      </c>
    </row>
    <row r="21" spans="1:17">
      <c r="B21" s="6" t="s">
        <v>43</v>
      </c>
      <c r="C21" s="6" t="s">
        <v>42</v>
      </c>
      <c r="D21" s="17">
        <v>5</v>
      </c>
      <c r="E21" s="18">
        <v>20</v>
      </c>
      <c r="F21" s="18">
        <f>AVERAGE(F13:F17)</f>
        <v>9.0500000000000007</v>
      </c>
      <c r="G21" s="18">
        <f t="shared" ref="G21:N21" si="1">AVERAGE(G13:G17)</f>
        <v>9.1999999999999993</v>
      </c>
      <c r="H21" s="18">
        <f t="shared" si="1"/>
        <v>9</v>
      </c>
      <c r="I21" s="18">
        <f t="shared" si="1"/>
        <v>9</v>
      </c>
      <c r="J21" s="18">
        <f t="shared" si="1"/>
        <v>8.9499999999999993</v>
      </c>
      <c r="K21" s="18">
        <f t="shared" si="1"/>
        <v>8.9499999999999993</v>
      </c>
      <c r="L21" s="18">
        <f t="shared" si="1"/>
        <v>9</v>
      </c>
      <c r="M21" s="18">
        <f t="shared" si="1"/>
        <v>8.8000000000000007</v>
      </c>
      <c r="N21" s="18">
        <f t="shared" si="1"/>
        <v>0</v>
      </c>
      <c r="O21" s="19">
        <f>AVERAGE(O13:O17)</f>
        <v>91.95</v>
      </c>
      <c r="P21" s="20">
        <f>_xlfn.STDEV.P(O13:O17)</f>
        <v>0.2449489742783178</v>
      </c>
      <c r="Q21" s="16">
        <f>_xlfn.CONFIDENCE.T(0.1,P21,D21)</f>
        <v>0.23353211480320041</v>
      </c>
    </row>
    <row r="22" spans="1:17">
      <c r="B22" s="21" t="s">
        <v>73</v>
      </c>
      <c r="C22" s="21"/>
      <c r="D22" s="22">
        <f>D20+D21</f>
        <v>11</v>
      </c>
      <c r="E22" s="23">
        <v>20</v>
      </c>
      <c r="F22" s="24">
        <f>AVERAGE(F7:F17)</f>
        <v>9.1363636363636367</v>
      </c>
      <c r="G22" s="24">
        <f t="shared" ref="G22:N22" si="2">AVERAGE(G7:G17)</f>
        <v>9.2272727272727266</v>
      </c>
      <c r="H22" s="24">
        <f t="shared" si="2"/>
        <v>8.954545454545455</v>
      </c>
      <c r="I22" s="24">
        <f t="shared" si="2"/>
        <v>8.9772727272727266</v>
      </c>
      <c r="J22" s="24">
        <f t="shared" si="2"/>
        <v>8.9318181818181817</v>
      </c>
      <c r="K22" s="24">
        <f t="shared" si="2"/>
        <v>8.8636363636363633</v>
      </c>
      <c r="L22" s="24">
        <f t="shared" si="2"/>
        <v>8.9772727272727266</v>
      </c>
      <c r="M22" s="24">
        <f t="shared" si="2"/>
        <v>8.8409090909090917</v>
      </c>
      <c r="N22" s="24">
        <f t="shared" si="2"/>
        <v>0</v>
      </c>
      <c r="O22" s="25">
        <f>AVERAGE(O7:O17)</f>
        <v>91.909090909090907</v>
      </c>
      <c r="P22" s="23">
        <f>_xlfn.STDEV.P(O7:O17)</f>
        <v>0.38836380660534231</v>
      </c>
      <c r="Q22" s="26">
        <f>_xlfn.CONFIDENCE.T(0.1,P22,D22)</f>
        <v>0.21223211712890444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11F4-A184-3541-9B31-DAB55A67712D}">
  <dimension ref="A1:AK19"/>
  <sheetViews>
    <sheetView tabSelected="1" workbookViewId="0">
      <selection activeCell="D11" sqref="D11"/>
    </sheetView>
  </sheetViews>
  <sheetFormatPr baseColWidth="10" defaultRowHeight="16"/>
  <sheetData>
    <row r="1" spans="1:3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37" s="1" customFormat="1">
      <c r="A2" s="1" t="s">
        <v>58</v>
      </c>
      <c r="B2" s="1" t="s">
        <v>51</v>
      </c>
      <c r="C2" s="1" t="s">
        <v>59</v>
      </c>
      <c r="D2" s="1" t="s">
        <v>60</v>
      </c>
      <c r="E2" s="1" t="s">
        <v>61</v>
      </c>
      <c r="F2" s="1" t="s">
        <v>55</v>
      </c>
      <c r="G2" s="1" t="s">
        <v>64</v>
      </c>
      <c r="H2" s="1" t="s">
        <v>62</v>
      </c>
      <c r="I2" s="1" t="s">
        <v>63</v>
      </c>
      <c r="J2" s="1">
        <v>146</v>
      </c>
    </row>
    <row r="3" spans="1:37" s="1" customFormat="1">
      <c r="T3" s="2" t="s">
        <v>11</v>
      </c>
      <c r="U3" s="2"/>
      <c r="V3" s="2"/>
      <c r="W3" s="2"/>
      <c r="X3" s="2" t="s">
        <v>12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s="1" customFormat="1">
      <c r="T4" s="2" t="s">
        <v>13</v>
      </c>
      <c r="U4" s="2"/>
      <c r="V4" s="2" t="s">
        <v>14</v>
      </c>
      <c r="W4" s="2"/>
      <c r="X4" s="2" t="s">
        <v>15</v>
      </c>
      <c r="Y4" s="2"/>
      <c r="Z4" s="2"/>
      <c r="AA4" s="2"/>
      <c r="AB4" s="2" t="s">
        <v>16</v>
      </c>
      <c r="AC4" s="2"/>
      <c r="AD4" s="2"/>
      <c r="AE4" s="2"/>
      <c r="AF4" s="2" t="s">
        <v>17</v>
      </c>
      <c r="AG4" s="2"/>
      <c r="AH4" s="2"/>
      <c r="AI4" s="2"/>
      <c r="AJ4" s="2" t="s">
        <v>18</v>
      </c>
      <c r="AK4" s="2"/>
    </row>
    <row r="5" spans="1:37" s="1" customFormat="1">
      <c r="T5" s="2" t="s">
        <v>7</v>
      </c>
      <c r="U5" s="2" t="s">
        <v>19</v>
      </c>
      <c r="V5" s="2" t="s">
        <v>7</v>
      </c>
      <c r="W5" s="2" t="s">
        <v>19</v>
      </c>
      <c r="X5" s="2" t="s">
        <v>20</v>
      </c>
      <c r="Y5" s="2" t="s">
        <v>21</v>
      </c>
      <c r="Z5" s="2" t="s">
        <v>22</v>
      </c>
      <c r="AA5" s="2"/>
      <c r="AB5" s="2" t="s">
        <v>20</v>
      </c>
      <c r="AC5" s="2" t="s">
        <v>21</v>
      </c>
      <c r="AD5" s="2" t="s">
        <v>22</v>
      </c>
      <c r="AE5" s="2"/>
      <c r="AF5" s="2" t="s">
        <v>20</v>
      </c>
      <c r="AG5" s="2" t="s">
        <v>21</v>
      </c>
      <c r="AH5" s="2" t="s">
        <v>22</v>
      </c>
      <c r="AI5" s="2"/>
      <c r="AJ5" s="2" t="s">
        <v>7</v>
      </c>
      <c r="AK5" s="2" t="s">
        <v>19</v>
      </c>
    </row>
    <row r="6" spans="1:37" s="2" customFormat="1" ht="15">
      <c r="A6" s="2" t="s">
        <v>23</v>
      </c>
      <c r="B6" s="2" t="s">
        <v>24</v>
      </c>
      <c r="C6" s="2" t="s">
        <v>25</v>
      </c>
      <c r="E6" s="2" t="s">
        <v>26</v>
      </c>
      <c r="F6" s="2" t="s">
        <v>27</v>
      </c>
      <c r="G6" s="2" t="s">
        <v>20</v>
      </c>
      <c r="H6" s="2" t="s">
        <v>28</v>
      </c>
      <c r="I6" s="2" t="s">
        <v>29</v>
      </c>
      <c r="J6" s="2" t="s">
        <v>30</v>
      </c>
      <c r="K6" s="2" t="s">
        <v>18</v>
      </c>
      <c r="L6" s="2" t="s">
        <v>31</v>
      </c>
      <c r="M6" s="2" t="s">
        <v>32</v>
      </c>
      <c r="N6" s="2" t="s">
        <v>33</v>
      </c>
      <c r="O6" s="2" t="s">
        <v>34</v>
      </c>
      <c r="P6" s="2" t="s">
        <v>35</v>
      </c>
      <c r="X6" s="2" t="s">
        <v>19</v>
      </c>
      <c r="Y6" s="2" t="s">
        <v>19</v>
      </c>
      <c r="Z6" s="2" t="s">
        <v>7</v>
      </c>
      <c r="AA6" s="2" t="s">
        <v>19</v>
      </c>
      <c r="AB6" s="2" t="s">
        <v>19</v>
      </c>
      <c r="AC6" s="2" t="s">
        <v>19</v>
      </c>
      <c r="AD6" s="2" t="s">
        <v>7</v>
      </c>
      <c r="AE6" s="2" t="s">
        <v>19</v>
      </c>
      <c r="AF6" s="2" t="s">
        <v>19</v>
      </c>
      <c r="AG6" s="2" t="s">
        <v>19</v>
      </c>
      <c r="AH6" s="2" t="s">
        <v>7</v>
      </c>
      <c r="AI6" s="2" t="s">
        <v>19</v>
      </c>
    </row>
    <row r="7" spans="1:37">
      <c r="A7" s="7" t="s">
        <v>47</v>
      </c>
      <c r="B7" s="7"/>
      <c r="C7" s="7" t="s">
        <v>45</v>
      </c>
      <c r="D7" s="8"/>
      <c r="E7" s="9">
        <v>20</v>
      </c>
      <c r="F7" s="9">
        <v>9</v>
      </c>
      <c r="G7" s="9">
        <v>9.25</v>
      </c>
      <c r="H7" s="9">
        <v>9</v>
      </c>
      <c r="I7" s="9">
        <v>8.75</v>
      </c>
      <c r="J7" s="9">
        <v>9</v>
      </c>
      <c r="K7" s="9">
        <v>8.75</v>
      </c>
      <c r="L7" s="9">
        <v>9</v>
      </c>
      <c r="M7" s="9">
        <v>9.25</v>
      </c>
      <c r="N7" s="8">
        <v>0</v>
      </c>
      <c r="O7" s="10">
        <v>92</v>
      </c>
      <c r="P7" s="7" t="s">
        <v>65</v>
      </c>
    </row>
    <row r="8" spans="1:37">
      <c r="A8" s="7" t="s">
        <v>47</v>
      </c>
      <c r="B8" s="7"/>
      <c r="C8" s="7" t="s">
        <v>45</v>
      </c>
      <c r="D8" s="8"/>
      <c r="E8" s="9">
        <v>20</v>
      </c>
      <c r="F8" s="9">
        <v>9.25</v>
      </c>
      <c r="G8" s="9">
        <v>7</v>
      </c>
      <c r="H8" s="9">
        <v>9.25</v>
      </c>
      <c r="I8" s="9">
        <v>8.25</v>
      </c>
      <c r="J8" s="9">
        <v>8.5</v>
      </c>
      <c r="K8" s="9">
        <v>8.75</v>
      </c>
      <c r="L8" s="9">
        <v>8.5</v>
      </c>
      <c r="M8" s="9">
        <v>8.75</v>
      </c>
      <c r="N8" s="8">
        <v>0</v>
      </c>
      <c r="O8" s="10">
        <v>88.25</v>
      </c>
      <c r="P8" s="7" t="s">
        <v>66</v>
      </c>
    </row>
    <row r="9" spans="1:37">
      <c r="A9" s="7" t="s">
        <v>44</v>
      </c>
      <c r="B9" s="7"/>
      <c r="C9" s="7" t="s">
        <v>45</v>
      </c>
      <c r="D9" s="8"/>
      <c r="E9" s="9">
        <v>20</v>
      </c>
      <c r="F9" s="9">
        <v>9.25</v>
      </c>
      <c r="G9" s="9">
        <v>8.5</v>
      </c>
      <c r="H9" s="9">
        <v>9.5</v>
      </c>
      <c r="I9" s="9">
        <v>8.75</v>
      </c>
      <c r="J9" s="9">
        <v>8.75</v>
      </c>
      <c r="K9" s="9">
        <v>8.5</v>
      </c>
      <c r="L9" s="9">
        <v>8.5</v>
      </c>
      <c r="M9" s="9">
        <v>8.5</v>
      </c>
      <c r="N9" s="8">
        <v>0</v>
      </c>
      <c r="O9" s="10">
        <v>90.25</v>
      </c>
      <c r="P9" s="7" t="s">
        <v>68</v>
      </c>
    </row>
    <row r="10" spans="1:37">
      <c r="A10" s="7" t="s">
        <v>44</v>
      </c>
      <c r="B10" s="7"/>
      <c r="C10" s="7" t="s">
        <v>45</v>
      </c>
      <c r="D10" s="8"/>
      <c r="E10" s="9">
        <v>20</v>
      </c>
      <c r="F10" s="9">
        <v>8.75</v>
      </c>
      <c r="G10" s="9">
        <v>9</v>
      </c>
      <c r="H10" s="9">
        <v>9.5</v>
      </c>
      <c r="I10" s="9">
        <v>8.75</v>
      </c>
      <c r="J10" s="9">
        <v>8.5</v>
      </c>
      <c r="K10" s="9">
        <v>8.5</v>
      </c>
      <c r="L10" s="9">
        <v>8.5</v>
      </c>
      <c r="M10" s="9">
        <v>8.5</v>
      </c>
      <c r="N10" s="8">
        <v>0</v>
      </c>
      <c r="O10" s="10">
        <v>90</v>
      </c>
      <c r="P10" s="7" t="s">
        <v>74</v>
      </c>
    </row>
    <row r="11" spans="1:37">
      <c r="A11" s="7" t="s">
        <v>47</v>
      </c>
      <c r="B11" s="7"/>
      <c r="C11" s="7" t="s">
        <v>49</v>
      </c>
      <c r="D11" s="8"/>
      <c r="E11" s="9">
        <v>20</v>
      </c>
      <c r="F11" s="9">
        <v>9</v>
      </c>
      <c r="G11" s="9">
        <v>9.25</v>
      </c>
      <c r="H11" s="9">
        <v>9</v>
      </c>
      <c r="I11" s="9">
        <v>9.25</v>
      </c>
      <c r="J11" s="9">
        <v>9</v>
      </c>
      <c r="K11" s="9">
        <v>8.75</v>
      </c>
      <c r="L11" s="9">
        <v>9</v>
      </c>
      <c r="M11" s="9">
        <v>9</v>
      </c>
      <c r="N11" s="8">
        <v>0</v>
      </c>
      <c r="O11" s="10">
        <v>92.25</v>
      </c>
    </row>
    <row r="12" spans="1:37">
      <c r="A12" s="7" t="s">
        <v>47</v>
      </c>
      <c r="B12" s="7"/>
      <c r="C12" s="7" t="s">
        <v>49</v>
      </c>
      <c r="D12" s="8"/>
      <c r="E12" s="9">
        <v>20</v>
      </c>
      <c r="F12" s="9">
        <v>9</v>
      </c>
      <c r="G12" s="9">
        <v>7</v>
      </c>
      <c r="H12" s="9">
        <v>9</v>
      </c>
      <c r="I12" s="9">
        <v>8</v>
      </c>
      <c r="J12" s="9">
        <v>8.5</v>
      </c>
      <c r="K12" s="9">
        <v>8.75</v>
      </c>
      <c r="L12" s="9">
        <v>8.25</v>
      </c>
      <c r="M12" s="9">
        <v>9</v>
      </c>
      <c r="N12" s="8">
        <v>0</v>
      </c>
      <c r="O12" s="10">
        <v>87.5</v>
      </c>
    </row>
    <row r="13" spans="1:37">
      <c r="A13" s="7" t="s">
        <v>44</v>
      </c>
      <c r="B13" s="7"/>
      <c r="C13" s="7" t="s">
        <v>49</v>
      </c>
      <c r="D13" s="8"/>
      <c r="E13" s="9">
        <v>20</v>
      </c>
      <c r="F13" s="9">
        <v>9</v>
      </c>
      <c r="G13" s="9">
        <v>8.75</v>
      </c>
      <c r="H13" s="9">
        <v>9</v>
      </c>
      <c r="I13" s="9">
        <v>8.5</v>
      </c>
      <c r="J13" s="9">
        <v>8.75</v>
      </c>
      <c r="K13" s="9">
        <v>9</v>
      </c>
      <c r="L13" s="9">
        <v>8.75</v>
      </c>
      <c r="M13" s="9">
        <v>9</v>
      </c>
      <c r="N13" s="8">
        <v>0</v>
      </c>
      <c r="O13" s="10">
        <v>90.75</v>
      </c>
    </row>
    <row r="14" spans="1:37">
      <c r="A14" s="7" t="s">
        <v>44</v>
      </c>
      <c r="B14" s="7"/>
      <c r="C14" s="7" t="s">
        <v>49</v>
      </c>
      <c r="D14" s="8"/>
      <c r="E14" s="9">
        <v>20</v>
      </c>
      <c r="F14" s="9">
        <v>9</v>
      </c>
      <c r="G14" s="9">
        <v>8.75</v>
      </c>
      <c r="H14" s="9">
        <v>9.25</v>
      </c>
      <c r="I14" s="9">
        <v>8.75</v>
      </c>
      <c r="J14" s="9">
        <v>8.75</v>
      </c>
      <c r="K14" s="9">
        <v>9</v>
      </c>
      <c r="L14" s="9">
        <v>8.75</v>
      </c>
      <c r="M14" s="9">
        <v>9</v>
      </c>
      <c r="N14" s="8">
        <v>0</v>
      </c>
      <c r="O14" s="10">
        <v>91.25</v>
      </c>
    </row>
    <row r="16" spans="1:37">
      <c r="B16" s="3" t="s">
        <v>36</v>
      </c>
      <c r="C16" s="3" t="s">
        <v>23</v>
      </c>
      <c r="D16" s="3" t="s">
        <v>37</v>
      </c>
      <c r="E16" s="3" t="s">
        <v>26</v>
      </c>
      <c r="F16" s="3" t="s">
        <v>27</v>
      </c>
      <c r="G16" s="3" t="s">
        <v>20</v>
      </c>
      <c r="H16" s="3" t="s">
        <v>28</v>
      </c>
      <c r="I16" s="3" t="s">
        <v>38</v>
      </c>
      <c r="J16" s="3" t="s">
        <v>30</v>
      </c>
      <c r="K16" s="3" t="s">
        <v>18</v>
      </c>
      <c r="L16" s="3" t="s">
        <v>31</v>
      </c>
      <c r="M16" s="4" t="s">
        <v>32</v>
      </c>
      <c r="N16" s="4" t="s">
        <v>33</v>
      </c>
      <c r="O16" s="3" t="s">
        <v>39</v>
      </c>
      <c r="P16" s="3" t="s">
        <v>40</v>
      </c>
      <c r="Q16" s="3" t="s">
        <v>72</v>
      </c>
    </row>
    <row r="17" spans="2:17">
      <c r="B17" s="5" t="s">
        <v>41</v>
      </c>
      <c r="C17" s="5" t="s">
        <v>42</v>
      </c>
      <c r="D17" s="12">
        <v>4</v>
      </c>
      <c r="E17" s="13">
        <v>20</v>
      </c>
      <c r="F17" s="13">
        <f>AVERAGE(F7:F10)</f>
        <v>9.0625</v>
      </c>
      <c r="G17" s="13">
        <f t="shared" ref="G17:N17" si="0">AVERAGE(G7:G10)</f>
        <v>8.4375</v>
      </c>
      <c r="H17" s="13">
        <f t="shared" si="0"/>
        <v>9.3125</v>
      </c>
      <c r="I17" s="13">
        <f t="shared" si="0"/>
        <v>8.625</v>
      </c>
      <c r="J17" s="13">
        <f t="shared" si="0"/>
        <v>8.6875</v>
      </c>
      <c r="K17" s="13">
        <f t="shared" si="0"/>
        <v>8.625</v>
      </c>
      <c r="L17" s="13">
        <f t="shared" si="0"/>
        <v>8.625</v>
      </c>
      <c r="M17" s="13">
        <f t="shared" si="0"/>
        <v>8.75</v>
      </c>
      <c r="N17" s="13">
        <f t="shared" si="0"/>
        <v>0</v>
      </c>
      <c r="O17" s="14">
        <f>AVERAGE(O7:O10)</f>
        <v>90.125</v>
      </c>
      <c r="P17" s="15">
        <f>_xlfn.STDEV.P(O7:O10)</f>
        <v>1.3287682265918312</v>
      </c>
      <c r="Q17" s="16">
        <f>_xlfn.CONFIDENCE.T(0.1,P17,D17)</f>
        <v>1.5635372788938398</v>
      </c>
    </row>
    <row r="18" spans="2:17">
      <c r="B18" s="6" t="s">
        <v>43</v>
      </c>
      <c r="C18" s="6" t="s">
        <v>42</v>
      </c>
      <c r="D18" s="17">
        <v>4</v>
      </c>
      <c r="E18" s="18">
        <v>20</v>
      </c>
      <c r="F18" s="18">
        <f>AVERAGE(F11:F14)</f>
        <v>9</v>
      </c>
      <c r="G18" s="18">
        <f t="shared" ref="G18:N18" si="1">AVERAGE(G11:G14)</f>
        <v>8.4375</v>
      </c>
      <c r="H18" s="18">
        <f t="shared" si="1"/>
        <v>9.0625</v>
      </c>
      <c r="I18" s="18">
        <f t="shared" si="1"/>
        <v>8.625</v>
      </c>
      <c r="J18" s="18">
        <f t="shared" si="1"/>
        <v>8.75</v>
      </c>
      <c r="K18" s="18">
        <f t="shared" si="1"/>
        <v>8.875</v>
      </c>
      <c r="L18" s="18">
        <f t="shared" si="1"/>
        <v>8.6875</v>
      </c>
      <c r="M18" s="18">
        <f t="shared" si="1"/>
        <v>9</v>
      </c>
      <c r="N18" s="18">
        <f t="shared" si="1"/>
        <v>0</v>
      </c>
      <c r="O18" s="19">
        <f>AVERAGE(O11:O14)</f>
        <v>90.4375</v>
      </c>
      <c r="P18" s="20">
        <f>_xlfn.STDEV.P(O11:O14)</f>
        <v>1.7798788582372678</v>
      </c>
      <c r="Q18" s="16">
        <f>_xlfn.CONFIDENCE.T(0.1,P18,D18)</f>
        <v>2.094350911676202</v>
      </c>
    </row>
    <row r="19" spans="2:17">
      <c r="B19" s="21" t="s">
        <v>73</v>
      </c>
      <c r="C19" s="21"/>
      <c r="D19" s="22">
        <f>D17+D18</f>
        <v>8</v>
      </c>
      <c r="E19" s="23">
        <v>20</v>
      </c>
      <c r="F19" s="24">
        <f>AVERAGE(F7:F14)</f>
        <v>9.03125</v>
      </c>
      <c r="G19" s="24">
        <f t="shared" ref="G19:N19" si="2">AVERAGE(G7:G14)</f>
        <v>8.4375</v>
      </c>
      <c r="H19" s="24">
        <f t="shared" si="2"/>
        <v>9.1875</v>
      </c>
      <c r="I19" s="24">
        <f t="shared" si="2"/>
        <v>8.625</v>
      </c>
      <c r="J19" s="24">
        <f t="shared" si="2"/>
        <v>8.71875</v>
      </c>
      <c r="K19" s="24">
        <f t="shared" si="2"/>
        <v>8.75</v>
      </c>
      <c r="L19" s="24">
        <f t="shared" si="2"/>
        <v>8.65625</v>
      </c>
      <c r="M19" s="24">
        <f t="shared" si="2"/>
        <v>8.875</v>
      </c>
      <c r="N19" s="24">
        <f t="shared" si="2"/>
        <v>0</v>
      </c>
      <c r="O19" s="25">
        <f>AVERAGE(O7:O14)</f>
        <v>90.28125</v>
      </c>
      <c r="P19" s="23">
        <f>_xlfn.STDEV.P(O7:O14)</f>
        <v>1.5783570373967988</v>
      </c>
      <c r="Q19" s="26">
        <f>_xlfn.CONFIDENCE.T(0.1,P19,D19)</f>
        <v>1.0572382961832756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圣何塞</vt:lpstr>
      <vt:lpstr>巨树庄园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2024-11-05T03:50:16Z</dcterms:created>
  <dcterms:modified xsi:type="dcterms:W3CDTF">2024-12-28T17:53:06Z</dcterms:modified>
</cp:coreProperties>
</file>