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577922D4-D877-0447-8BD2-FC8FEE7536A1}" xr6:coauthVersionLast="47" xr6:coauthVersionMax="47" xr10:uidLastSave="{00000000-0000-0000-0000-000000000000}"/>
  <bookViews>
    <workbookView xWindow="1140" yWindow="1520" windowWidth="27660" windowHeight="14740" firstSheet="11" activeTab="24" xr2:uid="{00000000-000D-0000-FFFF-FFFF00000000}"/>
  </bookViews>
  <sheets>
    <sheet name="红标瑰夏蔗糖" sheetId="8" r:id="rId1"/>
    <sheet name="红标瑰夏创始者" sheetId="10" r:id="rId2"/>
    <sheet name="红标瑰夏Leon" sheetId="27" r:id="rId3"/>
    <sheet name="绿标（初吾）" sheetId="14" r:id="rId4"/>
    <sheet name="绿标" sheetId="28" r:id="rId5"/>
    <sheet name="FST瑰夏" sheetId="11" r:id="rId6"/>
    <sheet name="阿尔铁里瑰夏" sheetId="12" r:id="rId7"/>
    <sheet name="阿尔铁里" sheetId="29" r:id="rId8"/>
    <sheet name="哈特曼瑰夏" sheetId="13" r:id="rId9"/>
    <sheet name="卡萨鲁伊斯" sheetId="15" r:id="rId10"/>
    <sheet name="23125" sheetId="16" r:id="rId11"/>
    <sheet name="卡门" sheetId="17" r:id="rId12"/>
    <sheet name="蕾利达" sheetId="18" r:id="rId13"/>
    <sheet name="詹森日晒" sheetId="19" r:id="rId14"/>
    <sheet name="黑熊詹森" sheetId="22" r:id="rId15"/>
    <sheet name="詹森H505" sheetId="23" r:id="rId16"/>
    <sheet name="詹森A598" sheetId="25" r:id="rId17"/>
    <sheet name="极光水洗" sheetId="20" r:id="rId18"/>
    <sheet name="极光" sheetId="31" r:id="rId19"/>
    <sheet name="corpachi" sheetId="21" r:id="rId20"/>
    <sheet name="Chevas" sheetId="24" r:id="rId21"/>
    <sheet name="芭比朵" sheetId="26" r:id="rId22"/>
    <sheet name="胡果" sheetId="30" r:id="rId23"/>
    <sheet name="翡翠7" sheetId="32" r:id="rId24"/>
    <sheet name="余晖" sheetId="33" r:id="rId25"/>
    <sheet name="El Burro" sheetId="3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33" l="1"/>
  <c r="P18" i="33"/>
  <c r="P17" i="33"/>
  <c r="O19" i="33"/>
  <c r="O18" i="33"/>
  <c r="O17" i="33"/>
  <c r="G17" i="33"/>
  <c r="H17" i="33"/>
  <c r="I17" i="33"/>
  <c r="J17" i="33"/>
  <c r="K17" i="33"/>
  <c r="L17" i="33"/>
  <c r="M17" i="33"/>
  <c r="N17" i="33"/>
  <c r="G18" i="33"/>
  <c r="H18" i="33"/>
  <c r="I18" i="33"/>
  <c r="J18" i="33"/>
  <c r="K18" i="33"/>
  <c r="L18" i="33"/>
  <c r="M18" i="33"/>
  <c r="N18" i="33"/>
  <c r="G19" i="33"/>
  <c r="H19" i="33"/>
  <c r="I19" i="33"/>
  <c r="J19" i="33"/>
  <c r="K19" i="33"/>
  <c r="L19" i="33"/>
  <c r="M19" i="33"/>
  <c r="N19" i="33"/>
  <c r="F19" i="33"/>
  <c r="F18" i="33"/>
  <c r="F17" i="33"/>
  <c r="P19" i="34"/>
  <c r="P18" i="34"/>
  <c r="P17" i="34"/>
  <c r="O19" i="34"/>
  <c r="O18" i="34"/>
  <c r="O17" i="34"/>
  <c r="G17" i="34"/>
  <c r="H17" i="34"/>
  <c r="I17" i="34"/>
  <c r="J17" i="34"/>
  <c r="K17" i="34"/>
  <c r="L17" i="34"/>
  <c r="M17" i="34"/>
  <c r="N17" i="34"/>
  <c r="G18" i="34"/>
  <c r="H18" i="34"/>
  <c r="I18" i="34"/>
  <c r="J18" i="34"/>
  <c r="K18" i="34"/>
  <c r="L18" i="34"/>
  <c r="M18" i="34"/>
  <c r="N18" i="34"/>
  <c r="G19" i="34"/>
  <c r="H19" i="34"/>
  <c r="I19" i="34"/>
  <c r="J19" i="34"/>
  <c r="K19" i="34"/>
  <c r="L19" i="34"/>
  <c r="M19" i="34"/>
  <c r="N19" i="34"/>
  <c r="F19" i="34"/>
  <c r="F18" i="34"/>
  <c r="F17" i="34"/>
  <c r="D19" i="34"/>
  <c r="Q18" i="34"/>
  <c r="Q17" i="34"/>
  <c r="D19" i="33"/>
  <c r="Q18" i="33"/>
  <c r="Q17" i="33"/>
  <c r="O22" i="32"/>
  <c r="P23" i="32"/>
  <c r="P22" i="32"/>
  <c r="Q22" i="32" s="1"/>
  <c r="O23" i="32"/>
  <c r="G22" i="32"/>
  <c r="H22" i="32"/>
  <c r="I22" i="32"/>
  <c r="J22" i="32"/>
  <c r="K22" i="32"/>
  <c r="L22" i="32"/>
  <c r="M22" i="32"/>
  <c r="N22" i="32"/>
  <c r="G23" i="32"/>
  <c r="H23" i="32"/>
  <c r="I23" i="32"/>
  <c r="J23" i="32"/>
  <c r="K23" i="32"/>
  <c r="L23" i="32"/>
  <c r="M23" i="32"/>
  <c r="N23" i="32"/>
  <c r="F23" i="32"/>
  <c r="F22" i="32"/>
  <c r="Q21" i="32"/>
  <c r="P21" i="32"/>
  <c r="O21" i="32"/>
  <c r="G21" i="32"/>
  <c r="H21" i="32"/>
  <c r="I21" i="32"/>
  <c r="J21" i="32"/>
  <c r="K21" i="32"/>
  <c r="L21" i="32"/>
  <c r="M21" i="32"/>
  <c r="N21" i="32"/>
  <c r="F21" i="32"/>
  <c r="F16" i="13"/>
  <c r="F17" i="28"/>
  <c r="F18" i="28"/>
  <c r="D23" i="32"/>
  <c r="P19" i="31"/>
  <c r="O19" i="31"/>
  <c r="P18" i="31"/>
  <c r="Q18" i="31" s="1"/>
  <c r="O18" i="31"/>
  <c r="P17" i="31"/>
  <c r="Q17" i="31" s="1"/>
  <c r="O17" i="31"/>
  <c r="G17" i="31"/>
  <c r="H17" i="31"/>
  <c r="I17" i="31"/>
  <c r="J17" i="31"/>
  <c r="K17" i="31"/>
  <c r="L17" i="31"/>
  <c r="M17" i="31"/>
  <c r="N17" i="31"/>
  <c r="G18" i="31"/>
  <c r="H18" i="31"/>
  <c r="I18" i="31"/>
  <c r="J18" i="31"/>
  <c r="K18" i="31"/>
  <c r="L18" i="31"/>
  <c r="M18" i="31"/>
  <c r="N18" i="31"/>
  <c r="G19" i="31"/>
  <c r="H19" i="31"/>
  <c r="I19" i="31"/>
  <c r="J19" i="31"/>
  <c r="K19" i="31"/>
  <c r="L19" i="31"/>
  <c r="M19" i="31"/>
  <c r="N19" i="31"/>
  <c r="F19" i="31"/>
  <c r="F18" i="31"/>
  <c r="F17" i="31"/>
  <c r="D19" i="31"/>
  <c r="P21" i="30"/>
  <c r="P20" i="30"/>
  <c r="Q20" i="30" s="1"/>
  <c r="P19" i="30"/>
  <c r="O21" i="30"/>
  <c r="O20" i="30"/>
  <c r="O19" i="30"/>
  <c r="G19" i="30"/>
  <c r="H19" i="30"/>
  <c r="I19" i="30"/>
  <c r="J19" i="30"/>
  <c r="K19" i="30"/>
  <c r="L19" i="30"/>
  <c r="M19" i="30"/>
  <c r="N19" i="30"/>
  <c r="G20" i="30"/>
  <c r="H20" i="30"/>
  <c r="I20" i="30"/>
  <c r="J20" i="30"/>
  <c r="K20" i="30"/>
  <c r="L20" i="30"/>
  <c r="M20" i="30"/>
  <c r="N20" i="30"/>
  <c r="G21" i="30"/>
  <c r="H21" i="30"/>
  <c r="I21" i="30"/>
  <c r="J21" i="30"/>
  <c r="K21" i="30"/>
  <c r="L21" i="30"/>
  <c r="M21" i="30"/>
  <c r="N21" i="30"/>
  <c r="F19" i="30"/>
  <c r="F21" i="30"/>
  <c r="F20" i="30"/>
  <c r="D21" i="30"/>
  <c r="Q19" i="30"/>
  <c r="P23" i="26"/>
  <c r="P22" i="26"/>
  <c r="P21" i="26"/>
  <c r="F22" i="26"/>
  <c r="H22" i="26"/>
  <c r="O23" i="26"/>
  <c r="O22" i="26"/>
  <c r="O21" i="26"/>
  <c r="G21" i="26"/>
  <c r="H21" i="26"/>
  <c r="I21" i="26"/>
  <c r="J21" i="26"/>
  <c r="K21" i="26"/>
  <c r="L21" i="26"/>
  <c r="M21" i="26"/>
  <c r="N21" i="26"/>
  <c r="G22" i="26"/>
  <c r="I22" i="26"/>
  <c r="J22" i="26"/>
  <c r="K22" i="26"/>
  <c r="L22" i="26"/>
  <c r="M22" i="26"/>
  <c r="N22" i="26"/>
  <c r="G23" i="26"/>
  <c r="H23" i="26"/>
  <c r="I23" i="26"/>
  <c r="J23" i="26"/>
  <c r="K23" i="26"/>
  <c r="L23" i="26"/>
  <c r="M23" i="26"/>
  <c r="N23" i="26"/>
  <c r="F23" i="26"/>
  <c r="F21" i="26"/>
  <c r="Q21" i="26"/>
  <c r="D23" i="26"/>
  <c r="P21" i="29"/>
  <c r="P20" i="29"/>
  <c r="P19" i="29"/>
  <c r="O21" i="29"/>
  <c r="O20" i="29"/>
  <c r="O19" i="29"/>
  <c r="G19" i="29"/>
  <c r="H19" i="29"/>
  <c r="I19" i="29"/>
  <c r="J19" i="29"/>
  <c r="K19" i="29"/>
  <c r="L19" i="29"/>
  <c r="M19" i="29"/>
  <c r="N19" i="29"/>
  <c r="G20" i="29"/>
  <c r="H20" i="29"/>
  <c r="I20" i="29"/>
  <c r="J20" i="29"/>
  <c r="K20" i="29"/>
  <c r="L20" i="29"/>
  <c r="M20" i="29"/>
  <c r="N20" i="29"/>
  <c r="G21" i="29"/>
  <c r="H21" i="29"/>
  <c r="I21" i="29"/>
  <c r="J21" i="29"/>
  <c r="K21" i="29"/>
  <c r="L21" i="29"/>
  <c r="M21" i="29"/>
  <c r="N21" i="29"/>
  <c r="F21" i="29"/>
  <c r="F20" i="29"/>
  <c r="F19" i="29"/>
  <c r="Q19" i="34" l="1"/>
  <c r="Q19" i="33"/>
  <c r="Q23" i="32"/>
  <c r="Q19" i="31"/>
  <c r="Q21" i="30"/>
  <c r="Q23" i="26"/>
  <c r="P19" i="27"/>
  <c r="P18" i="27"/>
  <c r="P17" i="27"/>
  <c r="O19" i="27"/>
  <c r="O18" i="27"/>
  <c r="O17" i="27"/>
  <c r="G17" i="27"/>
  <c r="H17" i="27"/>
  <c r="I17" i="27"/>
  <c r="J17" i="27"/>
  <c r="K17" i="27"/>
  <c r="L17" i="27"/>
  <c r="M17" i="27"/>
  <c r="N17" i="27"/>
  <c r="G18" i="27"/>
  <c r="H18" i="27"/>
  <c r="I18" i="27"/>
  <c r="J18" i="27"/>
  <c r="K18" i="27"/>
  <c r="L18" i="27"/>
  <c r="M18" i="27"/>
  <c r="N18" i="27"/>
  <c r="G19" i="27"/>
  <c r="H19" i="27"/>
  <c r="I19" i="27"/>
  <c r="J19" i="27"/>
  <c r="K19" i="27"/>
  <c r="L19" i="27"/>
  <c r="M19" i="27"/>
  <c r="N19" i="27"/>
  <c r="F19" i="27"/>
  <c r="F18" i="27"/>
  <c r="F17" i="27"/>
  <c r="P18" i="28"/>
  <c r="P17" i="28"/>
  <c r="Q17" i="28" s="1"/>
  <c r="P16" i="28"/>
  <c r="O18" i="28"/>
  <c r="O17" i="28"/>
  <c r="O16" i="28"/>
  <c r="G16" i="28"/>
  <c r="H16" i="28"/>
  <c r="I16" i="28"/>
  <c r="J16" i="28"/>
  <c r="K16" i="28"/>
  <c r="L16" i="28"/>
  <c r="M16" i="28"/>
  <c r="N16" i="28"/>
  <c r="G17" i="28"/>
  <c r="H17" i="28"/>
  <c r="I17" i="28"/>
  <c r="J17" i="28"/>
  <c r="K17" i="28"/>
  <c r="L17" i="28"/>
  <c r="M17" i="28"/>
  <c r="N17" i="28"/>
  <c r="G18" i="28"/>
  <c r="H18" i="28"/>
  <c r="I18" i="28"/>
  <c r="J18" i="28"/>
  <c r="K18" i="28"/>
  <c r="L18" i="28"/>
  <c r="M18" i="28"/>
  <c r="N18" i="28"/>
  <c r="F16" i="28"/>
  <c r="D21" i="29"/>
  <c r="Q20" i="29"/>
  <c r="D18" i="28"/>
  <c r="Q18" i="28"/>
  <c r="D19" i="27"/>
  <c r="Q15" i="25"/>
  <c r="P14" i="25"/>
  <c r="Q14" i="24"/>
  <c r="F14" i="25"/>
  <c r="F13" i="25"/>
  <c r="P15" i="25"/>
  <c r="O15" i="25"/>
  <c r="N15" i="25"/>
  <c r="M15" i="25"/>
  <c r="L15" i="25"/>
  <c r="K15" i="25"/>
  <c r="J15" i="25"/>
  <c r="I15" i="25"/>
  <c r="H15" i="25"/>
  <c r="G15" i="25"/>
  <c r="F15" i="25"/>
  <c r="D15" i="25"/>
  <c r="O14" i="25"/>
  <c r="N14" i="25"/>
  <c r="M14" i="25"/>
  <c r="L14" i="25"/>
  <c r="K14" i="25"/>
  <c r="J14" i="25"/>
  <c r="I14" i="25"/>
  <c r="H14" i="25"/>
  <c r="G14" i="25"/>
  <c r="P13" i="25"/>
  <c r="Q13" i="25" s="1"/>
  <c r="O13" i="25"/>
  <c r="N13" i="25"/>
  <c r="M13" i="25"/>
  <c r="L13" i="25"/>
  <c r="K13" i="25"/>
  <c r="J13" i="25"/>
  <c r="I13" i="25"/>
  <c r="H13" i="25"/>
  <c r="G13" i="25"/>
  <c r="F14" i="24"/>
  <c r="F13" i="24"/>
  <c r="P15" i="24"/>
  <c r="Q15" i="24" s="1"/>
  <c r="O15" i="24"/>
  <c r="N15" i="24"/>
  <c r="M15" i="24"/>
  <c r="L15" i="24"/>
  <c r="K15" i="24"/>
  <c r="J15" i="24"/>
  <c r="I15" i="24"/>
  <c r="H15" i="24"/>
  <c r="G15" i="24"/>
  <c r="F15" i="24"/>
  <c r="D15" i="24"/>
  <c r="P14" i="24"/>
  <c r="O14" i="24"/>
  <c r="N14" i="24"/>
  <c r="M14" i="24"/>
  <c r="L14" i="24"/>
  <c r="K14" i="24"/>
  <c r="J14" i="24"/>
  <c r="I14" i="24"/>
  <c r="H14" i="24"/>
  <c r="G14" i="24"/>
  <c r="P13" i="24"/>
  <c r="Q13" i="24" s="1"/>
  <c r="O13" i="24"/>
  <c r="N13" i="24"/>
  <c r="M13" i="24"/>
  <c r="L13" i="24"/>
  <c r="K13" i="24"/>
  <c r="J13" i="24"/>
  <c r="I13" i="24"/>
  <c r="H13" i="24"/>
  <c r="G13" i="24"/>
  <c r="N15" i="23"/>
  <c r="M15" i="23"/>
  <c r="L15" i="23"/>
  <c r="K15" i="23"/>
  <c r="J15" i="23"/>
  <c r="I15" i="23"/>
  <c r="H15" i="23"/>
  <c r="G15" i="23"/>
  <c r="F15" i="23"/>
  <c r="D15" i="23"/>
  <c r="P14" i="23"/>
  <c r="Q14" i="23" s="1"/>
  <c r="O14" i="23"/>
  <c r="N14" i="23"/>
  <c r="M14" i="23"/>
  <c r="L14" i="23"/>
  <c r="K14" i="23"/>
  <c r="J14" i="23"/>
  <c r="I14" i="23"/>
  <c r="H14" i="23"/>
  <c r="G14" i="23"/>
  <c r="F14" i="23"/>
  <c r="N13" i="23"/>
  <c r="M13" i="23"/>
  <c r="L13" i="23"/>
  <c r="K13" i="23"/>
  <c r="J13" i="23"/>
  <c r="I13" i="23"/>
  <c r="H13" i="23"/>
  <c r="G13" i="23"/>
  <c r="F13" i="23"/>
  <c r="Q14" i="22"/>
  <c r="P14" i="22"/>
  <c r="O14" i="22"/>
  <c r="G13" i="22"/>
  <c r="H13" i="22"/>
  <c r="I13" i="22"/>
  <c r="J13" i="22"/>
  <c r="K13" i="22"/>
  <c r="L13" i="22"/>
  <c r="M13" i="22"/>
  <c r="N13" i="22"/>
  <c r="G14" i="22"/>
  <c r="H14" i="22"/>
  <c r="I14" i="22"/>
  <c r="J14" i="22"/>
  <c r="K14" i="22"/>
  <c r="L14" i="22"/>
  <c r="M14" i="22"/>
  <c r="N14" i="22"/>
  <c r="G15" i="22"/>
  <c r="H15" i="22"/>
  <c r="I15" i="22"/>
  <c r="J15" i="22"/>
  <c r="K15" i="22"/>
  <c r="L15" i="22"/>
  <c r="M15" i="22"/>
  <c r="N15" i="22"/>
  <c r="F15" i="22"/>
  <c r="F14" i="22"/>
  <c r="F13" i="22"/>
  <c r="D15" i="22"/>
  <c r="Q23" i="21"/>
  <c r="Q22" i="21"/>
  <c r="Q21" i="21"/>
  <c r="P23" i="21"/>
  <c r="P22" i="21"/>
  <c r="P21" i="21"/>
  <c r="O23" i="21"/>
  <c r="O22" i="21"/>
  <c r="O21" i="21"/>
  <c r="G21" i="21"/>
  <c r="H21" i="21"/>
  <c r="I21" i="21"/>
  <c r="J21" i="21"/>
  <c r="K21" i="21"/>
  <c r="L21" i="21"/>
  <c r="M21" i="21"/>
  <c r="N21" i="21"/>
  <c r="G22" i="21"/>
  <c r="H22" i="21"/>
  <c r="I22" i="21"/>
  <c r="J22" i="21"/>
  <c r="K22" i="21"/>
  <c r="L22" i="21"/>
  <c r="M22" i="21"/>
  <c r="N22" i="21"/>
  <c r="G23" i="21"/>
  <c r="H23" i="21"/>
  <c r="I23" i="21"/>
  <c r="J23" i="21"/>
  <c r="K23" i="21"/>
  <c r="L23" i="21"/>
  <c r="M23" i="21"/>
  <c r="N23" i="21"/>
  <c r="F23" i="21"/>
  <c r="F22" i="21"/>
  <c r="F21" i="21"/>
  <c r="D23" i="21"/>
  <c r="Q14" i="20"/>
  <c r="P16" i="20"/>
  <c r="P15" i="20"/>
  <c r="P14" i="20"/>
  <c r="O16" i="20"/>
  <c r="O15" i="20"/>
  <c r="O14" i="20"/>
  <c r="G14" i="20"/>
  <c r="H14" i="20"/>
  <c r="I14" i="20"/>
  <c r="J14" i="20"/>
  <c r="K14" i="20"/>
  <c r="L14" i="20"/>
  <c r="M14" i="20"/>
  <c r="N14" i="20"/>
  <c r="G15" i="20"/>
  <c r="H15" i="20"/>
  <c r="I15" i="20"/>
  <c r="J15" i="20"/>
  <c r="K15" i="20"/>
  <c r="L15" i="20"/>
  <c r="M15" i="20"/>
  <c r="N15" i="20"/>
  <c r="G16" i="20"/>
  <c r="H16" i="20"/>
  <c r="I16" i="20"/>
  <c r="J16" i="20"/>
  <c r="K16" i="20"/>
  <c r="L16" i="20"/>
  <c r="M16" i="20"/>
  <c r="N16" i="20"/>
  <c r="F16" i="20"/>
  <c r="F15" i="20"/>
  <c r="F14" i="20"/>
  <c r="D16" i="20"/>
  <c r="Q15" i="20"/>
  <c r="Q22" i="19"/>
  <c r="P22" i="19"/>
  <c r="O22" i="19"/>
  <c r="G22" i="19"/>
  <c r="H22" i="19"/>
  <c r="I22" i="19"/>
  <c r="J22" i="19"/>
  <c r="K22" i="19"/>
  <c r="L22" i="19"/>
  <c r="M22" i="19"/>
  <c r="N22" i="19"/>
  <c r="F22" i="19"/>
  <c r="P20" i="19"/>
  <c r="P21" i="19"/>
  <c r="O21" i="19"/>
  <c r="O20" i="19"/>
  <c r="G20" i="19"/>
  <c r="H20" i="19"/>
  <c r="I20" i="19"/>
  <c r="J20" i="19"/>
  <c r="K20" i="19"/>
  <c r="L20" i="19"/>
  <c r="M20" i="19"/>
  <c r="N20" i="19"/>
  <c r="G21" i="19"/>
  <c r="H21" i="19"/>
  <c r="I21" i="19"/>
  <c r="J21" i="19"/>
  <c r="K21" i="19"/>
  <c r="L21" i="19"/>
  <c r="M21" i="19"/>
  <c r="N21" i="19"/>
  <c r="F21" i="19"/>
  <c r="F20" i="19"/>
  <c r="D22" i="19"/>
  <c r="Q21" i="19"/>
  <c r="Q20" i="19"/>
  <c r="Q18" i="18"/>
  <c r="O17" i="18"/>
  <c r="F17" i="18"/>
  <c r="P19" i="18"/>
  <c r="Q19" i="18" s="1"/>
  <c r="O19" i="18"/>
  <c r="N19" i="18"/>
  <c r="M19" i="18"/>
  <c r="L19" i="18"/>
  <c r="K19" i="18"/>
  <c r="J19" i="18"/>
  <c r="I19" i="18"/>
  <c r="H19" i="18"/>
  <c r="G19" i="18"/>
  <c r="F19" i="18"/>
  <c r="D19" i="18"/>
  <c r="P18" i="18"/>
  <c r="O18" i="18"/>
  <c r="N18" i="18"/>
  <c r="M18" i="18"/>
  <c r="L18" i="18"/>
  <c r="K18" i="18"/>
  <c r="J18" i="18"/>
  <c r="I18" i="18"/>
  <c r="H18" i="18"/>
  <c r="G18" i="18"/>
  <c r="F18" i="18"/>
  <c r="P17" i="18"/>
  <c r="Q17" i="18" s="1"/>
  <c r="N17" i="18"/>
  <c r="M17" i="18"/>
  <c r="L17" i="18"/>
  <c r="K17" i="18"/>
  <c r="J17" i="18"/>
  <c r="I17" i="18"/>
  <c r="H17" i="18"/>
  <c r="G17" i="18"/>
  <c r="P19" i="17"/>
  <c r="O19" i="17"/>
  <c r="G19" i="17"/>
  <c r="H19" i="17"/>
  <c r="I19" i="17"/>
  <c r="J19" i="17"/>
  <c r="K19" i="17"/>
  <c r="L19" i="17"/>
  <c r="M19" i="17"/>
  <c r="N19" i="17"/>
  <c r="F19" i="17"/>
  <c r="P18" i="17"/>
  <c r="O18" i="17"/>
  <c r="G18" i="17"/>
  <c r="H18" i="17"/>
  <c r="I18" i="17"/>
  <c r="J18" i="17"/>
  <c r="K18" i="17"/>
  <c r="L18" i="17"/>
  <c r="M18" i="17"/>
  <c r="N18" i="17"/>
  <c r="F18" i="17"/>
  <c r="Q17" i="17"/>
  <c r="P17" i="17"/>
  <c r="O17" i="17"/>
  <c r="G17" i="17"/>
  <c r="H17" i="17"/>
  <c r="I17" i="17"/>
  <c r="J17" i="17"/>
  <c r="K17" i="17"/>
  <c r="L17" i="17"/>
  <c r="M17" i="17"/>
  <c r="N17" i="17"/>
  <c r="F17" i="17"/>
  <c r="D19" i="17"/>
  <c r="Q19" i="17" s="1"/>
  <c r="Q18" i="17"/>
  <c r="O17" i="16"/>
  <c r="O16" i="16"/>
  <c r="O15" i="16"/>
  <c r="G16" i="16"/>
  <c r="G15" i="16"/>
  <c r="P17" i="16"/>
  <c r="Q17" i="16" s="1"/>
  <c r="N17" i="16"/>
  <c r="M17" i="16"/>
  <c r="L17" i="16"/>
  <c r="K17" i="16"/>
  <c r="J17" i="16"/>
  <c r="I17" i="16"/>
  <c r="H17" i="16"/>
  <c r="G17" i="16"/>
  <c r="F17" i="16"/>
  <c r="D17" i="16"/>
  <c r="P16" i="16"/>
  <c r="Q16" i="16" s="1"/>
  <c r="N16" i="16"/>
  <c r="M16" i="16"/>
  <c r="L16" i="16"/>
  <c r="K16" i="16"/>
  <c r="J16" i="16"/>
  <c r="I16" i="16"/>
  <c r="H16" i="16"/>
  <c r="F16" i="16"/>
  <c r="P15" i="16"/>
  <c r="Q15" i="16" s="1"/>
  <c r="N15" i="16"/>
  <c r="M15" i="16"/>
  <c r="L15" i="16"/>
  <c r="K15" i="16"/>
  <c r="J15" i="16"/>
  <c r="I15" i="16"/>
  <c r="H15" i="16"/>
  <c r="F15" i="16"/>
  <c r="Q18" i="15"/>
  <c r="Q16" i="15"/>
  <c r="P18" i="15"/>
  <c r="P17" i="15"/>
  <c r="P16" i="15"/>
  <c r="O18" i="15"/>
  <c r="O17" i="15"/>
  <c r="O16" i="15"/>
  <c r="G18" i="15"/>
  <c r="H18" i="15"/>
  <c r="I18" i="15"/>
  <c r="J18" i="15"/>
  <c r="K18" i="15"/>
  <c r="L18" i="15"/>
  <c r="M18" i="15"/>
  <c r="N18" i="15"/>
  <c r="F18" i="15"/>
  <c r="G16" i="15"/>
  <c r="H16" i="15"/>
  <c r="I16" i="15"/>
  <c r="J16" i="15"/>
  <c r="K16" i="15"/>
  <c r="L16" i="15"/>
  <c r="M16" i="15"/>
  <c r="N16" i="15"/>
  <c r="G17" i="15"/>
  <c r="H17" i="15"/>
  <c r="I17" i="15"/>
  <c r="J17" i="15"/>
  <c r="K17" i="15"/>
  <c r="L17" i="15"/>
  <c r="M17" i="15"/>
  <c r="N17" i="15"/>
  <c r="F17" i="15"/>
  <c r="F16" i="15"/>
  <c r="D18" i="15"/>
  <c r="Q17" i="15"/>
  <c r="F18" i="13"/>
  <c r="N18" i="13"/>
  <c r="M18" i="13"/>
  <c r="L18" i="13"/>
  <c r="K18" i="13"/>
  <c r="J18" i="13"/>
  <c r="I18" i="13"/>
  <c r="H18" i="13"/>
  <c r="G18" i="13"/>
  <c r="D18" i="13"/>
  <c r="N17" i="13"/>
  <c r="M17" i="13"/>
  <c r="L17" i="13"/>
  <c r="K17" i="13"/>
  <c r="J17" i="13"/>
  <c r="I17" i="13"/>
  <c r="H17" i="13"/>
  <c r="G17" i="13"/>
  <c r="F17" i="13"/>
  <c r="N16" i="13"/>
  <c r="M16" i="13"/>
  <c r="L16" i="13"/>
  <c r="K16" i="13"/>
  <c r="J16" i="13"/>
  <c r="I16" i="13"/>
  <c r="H16" i="13"/>
  <c r="G16" i="13"/>
  <c r="P19" i="12"/>
  <c r="P18" i="12"/>
  <c r="P17" i="12"/>
  <c r="O19" i="12"/>
  <c r="O18" i="12"/>
  <c r="O17" i="12"/>
  <c r="G17" i="12"/>
  <c r="H17" i="12"/>
  <c r="I17" i="12"/>
  <c r="J17" i="12"/>
  <c r="K17" i="12"/>
  <c r="L17" i="12"/>
  <c r="M17" i="12"/>
  <c r="N17" i="12"/>
  <c r="G18" i="12"/>
  <c r="H18" i="12"/>
  <c r="I18" i="12"/>
  <c r="J18" i="12"/>
  <c r="K18" i="12"/>
  <c r="L18" i="12"/>
  <c r="M18" i="12"/>
  <c r="N18" i="12"/>
  <c r="G19" i="12"/>
  <c r="H19" i="12"/>
  <c r="I19" i="12"/>
  <c r="J19" i="12"/>
  <c r="K19" i="12"/>
  <c r="L19" i="12"/>
  <c r="M19" i="12"/>
  <c r="N19" i="12"/>
  <c r="F19" i="12"/>
  <c r="F18" i="12"/>
  <c r="F17" i="12"/>
  <c r="D19" i="12"/>
  <c r="Q18" i="12"/>
  <c r="Q17" i="12"/>
  <c r="Q13" i="11"/>
  <c r="P15" i="11"/>
  <c r="P14" i="11"/>
  <c r="Q14" i="11" s="1"/>
  <c r="P13" i="11"/>
  <c r="O15" i="11"/>
  <c r="O13" i="11"/>
  <c r="G13" i="11"/>
  <c r="H13" i="11"/>
  <c r="I13" i="11"/>
  <c r="J13" i="11"/>
  <c r="K13" i="11"/>
  <c r="L13" i="11"/>
  <c r="M13" i="11"/>
  <c r="N13" i="11"/>
  <c r="G14" i="11"/>
  <c r="H14" i="11"/>
  <c r="I14" i="11"/>
  <c r="J14" i="11"/>
  <c r="K14" i="11"/>
  <c r="L14" i="11"/>
  <c r="M14" i="11"/>
  <c r="N14" i="11"/>
  <c r="G15" i="11"/>
  <c r="H15" i="11"/>
  <c r="I15" i="11"/>
  <c r="J15" i="11"/>
  <c r="K15" i="11"/>
  <c r="L15" i="11"/>
  <c r="M15" i="11"/>
  <c r="N15" i="11"/>
  <c r="F15" i="11"/>
  <c r="F14" i="11"/>
  <c r="F13" i="11"/>
  <c r="D15" i="11"/>
  <c r="O14" i="11"/>
  <c r="Q20" i="14"/>
  <c r="P20" i="14"/>
  <c r="O20" i="14"/>
  <c r="G20" i="14"/>
  <c r="H20" i="14"/>
  <c r="I20" i="14"/>
  <c r="J20" i="14"/>
  <c r="K20" i="14"/>
  <c r="L20" i="14"/>
  <c r="M20" i="14"/>
  <c r="N20" i="14"/>
  <c r="F20" i="14"/>
  <c r="Q18" i="14"/>
  <c r="P19" i="14"/>
  <c r="P18" i="14"/>
  <c r="M19" i="14"/>
  <c r="O19" i="14"/>
  <c r="O18" i="14"/>
  <c r="G18" i="14"/>
  <c r="H18" i="14"/>
  <c r="I18" i="14"/>
  <c r="J18" i="14"/>
  <c r="K18" i="14"/>
  <c r="L18" i="14"/>
  <c r="M18" i="14"/>
  <c r="N18" i="14"/>
  <c r="G19" i="14"/>
  <c r="H19" i="14"/>
  <c r="I19" i="14"/>
  <c r="J19" i="14"/>
  <c r="K19" i="14"/>
  <c r="L19" i="14"/>
  <c r="N19" i="14"/>
  <c r="F19" i="14"/>
  <c r="F18" i="14"/>
  <c r="D20" i="14"/>
  <c r="Q19" i="14"/>
  <c r="Q16" i="10"/>
  <c r="Q17" i="10"/>
  <c r="Q15" i="10"/>
  <c r="P16" i="10"/>
  <c r="P15" i="10"/>
  <c r="O16" i="10"/>
  <c r="O15" i="10"/>
  <c r="G15" i="10"/>
  <c r="H15" i="10"/>
  <c r="I15" i="10"/>
  <c r="J15" i="10"/>
  <c r="K15" i="10"/>
  <c r="L15" i="10"/>
  <c r="M15" i="10"/>
  <c r="N15" i="10"/>
  <c r="G16" i="10"/>
  <c r="H16" i="10"/>
  <c r="I16" i="10"/>
  <c r="J16" i="10"/>
  <c r="K16" i="10"/>
  <c r="L16" i="10"/>
  <c r="M16" i="10"/>
  <c r="N16" i="10"/>
  <c r="F16" i="10"/>
  <c r="F15" i="10"/>
  <c r="N17" i="10"/>
  <c r="M17" i="10"/>
  <c r="L17" i="10"/>
  <c r="K17" i="10"/>
  <c r="J17" i="10"/>
  <c r="I17" i="10"/>
  <c r="H17" i="10"/>
  <c r="G17" i="10"/>
  <c r="F17" i="10"/>
  <c r="D17" i="10"/>
  <c r="P16" i="8"/>
  <c r="O16" i="8"/>
  <c r="F17" i="8"/>
  <c r="F16" i="8"/>
  <c r="F15" i="8"/>
  <c r="N17" i="8"/>
  <c r="M17" i="8"/>
  <c r="L17" i="8"/>
  <c r="K17" i="8"/>
  <c r="J17" i="8"/>
  <c r="I17" i="8"/>
  <c r="H17" i="8"/>
  <c r="G17" i="8"/>
  <c r="D17" i="8"/>
  <c r="Q16" i="8"/>
  <c r="N16" i="8"/>
  <c r="M16" i="8"/>
  <c r="L16" i="8"/>
  <c r="K16" i="8"/>
  <c r="J16" i="8"/>
  <c r="I16" i="8"/>
  <c r="H16" i="8"/>
  <c r="G16" i="8"/>
  <c r="N15" i="8"/>
  <c r="M15" i="8"/>
  <c r="L15" i="8"/>
  <c r="K15" i="8"/>
  <c r="J15" i="8"/>
  <c r="I15" i="8"/>
  <c r="H15" i="8"/>
  <c r="G15" i="8"/>
  <c r="Q21" i="29" l="1"/>
  <c r="Q19" i="27"/>
  <c r="Q19" i="29"/>
  <c r="Q16" i="28"/>
  <c r="Q18" i="27"/>
  <c r="Q17" i="27"/>
  <c r="Q16" i="20"/>
  <c r="Q19" i="12"/>
  <c r="Q15" i="11"/>
  <c r="O8" i="25" l="1"/>
  <c r="O9" i="25"/>
  <c r="O10" i="25"/>
  <c r="O8" i="22"/>
  <c r="O9" i="22"/>
  <c r="O10" i="22"/>
  <c r="O8" i="24"/>
  <c r="O9" i="24"/>
  <c r="O10" i="24"/>
  <c r="O8" i="23"/>
  <c r="O11" i="19"/>
  <c r="O10" i="23" l="1"/>
  <c r="O9" i="21"/>
  <c r="O14" i="21"/>
  <c r="O15" i="21"/>
  <c r="O7" i="25"/>
  <c r="O7" i="24" l="1"/>
  <c r="O16" i="19" l="1"/>
  <c r="O10" i="19"/>
  <c r="O8" i="21"/>
  <c r="O7" i="23"/>
  <c r="O7" i="22"/>
  <c r="O8" i="20"/>
  <c r="O9" i="19"/>
  <c r="O15" i="23" l="1"/>
  <c r="P13" i="23"/>
  <c r="Q13" i="23" s="1"/>
  <c r="P15" i="23"/>
  <c r="Q15" i="23" s="1"/>
  <c r="O13" i="23"/>
  <c r="O15" i="22"/>
  <c r="O13" i="22"/>
  <c r="P15" i="22"/>
  <c r="Q15" i="22" s="1"/>
  <c r="P13" i="22"/>
  <c r="Q13" i="22" s="1"/>
  <c r="O9" i="23"/>
  <c r="O11" i="20" l="1"/>
  <c r="O15" i="19"/>
  <c r="O13" i="21"/>
  <c r="O14" i="19"/>
  <c r="O14" i="18"/>
  <c r="O8" i="19"/>
  <c r="O7" i="21"/>
  <c r="O10" i="18"/>
  <c r="O9" i="18"/>
  <c r="O13" i="18"/>
  <c r="O10" i="20"/>
  <c r="O13" i="19"/>
  <c r="O9" i="20"/>
  <c r="O7" i="20"/>
  <c r="O7" i="19"/>
  <c r="O8" i="18"/>
  <c r="O7" i="18"/>
  <c r="O8" i="17"/>
  <c r="O9" i="17"/>
  <c r="O10" i="17"/>
  <c r="O14" i="17"/>
  <c r="O13" i="17"/>
  <c r="O12" i="18"/>
  <c r="O11" i="18"/>
  <c r="O7" i="17"/>
  <c r="O12" i="17"/>
  <c r="O11" i="17"/>
  <c r="O12" i="16"/>
  <c r="O10" i="15"/>
  <c r="O8" i="16"/>
  <c r="O9" i="16"/>
  <c r="O11" i="16" l="1"/>
  <c r="O13" i="15"/>
  <c r="O12" i="15"/>
  <c r="O12" i="14"/>
  <c r="O8" i="15" l="1"/>
  <c r="O9" i="15"/>
  <c r="O10" i="14"/>
  <c r="O11" i="14"/>
  <c r="O15" i="14"/>
  <c r="O9" i="14"/>
  <c r="O10" i="16"/>
  <c r="O7" i="16"/>
  <c r="O11" i="15"/>
  <c r="O7" i="15"/>
  <c r="O8" i="14"/>
  <c r="O9" i="13"/>
  <c r="O14" i="14"/>
  <c r="O13" i="13"/>
  <c r="O13" i="14"/>
  <c r="O7" i="14"/>
  <c r="O14" i="12"/>
  <c r="O10" i="12"/>
  <c r="O9" i="12"/>
  <c r="O7" i="13"/>
  <c r="O8" i="13"/>
  <c r="O16" i="13" l="1"/>
  <c r="P16" i="13"/>
  <c r="Q16" i="13" s="1"/>
  <c r="O13" i="12"/>
  <c r="O11" i="13"/>
  <c r="O12" i="13"/>
  <c r="O10" i="13"/>
  <c r="P18" i="13" s="1"/>
  <c r="Q18" i="13" s="1"/>
  <c r="O17" i="13" l="1"/>
  <c r="P17" i="13"/>
  <c r="Q17" i="13" s="1"/>
  <c r="O18" i="13"/>
  <c r="O8" i="11"/>
  <c r="O10" i="10"/>
  <c r="O7" i="12"/>
  <c r="O8" i="12"/>
  <c r="O10" i="11" l="1"/>
  <c r="O12" i="10"/>
  <c r="O12" i="12"/>
  <c r="O11" i="12"/>
  <c r="J2" i="12"/>
  <c r="O9" i="11"/>
  <c r="O7" i="11"/>
  <c r="O8" i="10"/>
  <c r="O9" i="10"/>
  <c r="O9" i="8"/>
  <c r="O8" i="8"/>
  <c r="O7" i="10"/>
  <c r="O11" i="10"/>
  <c r="O11" i="8"/>
  <c r="O7" i="8"/>
  <c r="P15" i="8" l="1"/>
  <c r="Q15" i="8" s="1"/>
  <c r="O15" i="8"/>
  <c r="P17" i="8"/>
  <c r="Q17" i="8" s="1"/>
  <c r="O17" i="8"/>
  <c r="P17" i="10"/>
  <c r="O17" i="10"/>
  <c r="O12" i="8"/>
  <c r="O10" i="8"/>
</calcChain>
</file>

<file path=xl/sharedStrings.xml><?xml version="1.0" encoding="utf-8"?>
<sst xmlns="http://schemas.openxmlformats.org/spreadsheetml/2006/main" count="3177" uniqueCount="459">
  <si>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</si>
  <si>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</si>
  <si>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</si>
  <si>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</si>
  <si>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</si>
  <si>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</si>
  <si>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</si>
  <si>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</si>
  <si>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描述</t>
  </si>
  <si>
    <t>程度</t>
  </si>
  <si>
    <t>酸感</t>
  </si>
  <si>
    <t>苦感</t>
  </si>
  <si>
    <t>甜感</t>
  </si>
  <si>
    <t>方法</t>
    <phoneticPr fontId="1" type="noConversion"/>
  </si>
  <si>
    <t>测试者</t>
    <phoneticPr fontId="1" type="noConversion"/>
  </si>
  <si>
    <t>初始分</t>
  </si>
  <si>
    <t>香气</t>
  </si>
  <si>
    <t>醇厚感</t>
  </si>
  <si>
    <t>平衡感</t>
  </si>
  <si>
    <t>个人感觉</t>
  </si>
  <si>
    <t>干净度</t>
  </si>
  <si>
    <t>总分</t>
  </si>
  <si>
    <t>描述</t>
    <phoneticPr fontId="1" type="noConversion"/>
  </si>
  <si>
    <t>手冲</t>
    <phoneticPr fontId="1" type="noConversion"/>
  </si>
  <si>
    <t>笔者</t>
    <phoneticPr fontId="1" type="noConversion"/>
  </si>
  <si>
    <t>室友</t>
    <phoneticPr fontId="1" type="noConversion"/>
  </si>
  <si>
    <t>名称</t>
  </si>
  <si>
    <t>国家</t>
  </si>
  <si>
    <t>产区</t>
  </si>
  <si>
    <t>庄园</t>
  </si>
  <si>
    <t>豆种</t>
  </si>
  <si>
    <t>处理法</t>
  </si>
  <si>
    <t>烘焙程度</t>
  </si>
  <si>
    <t>翡翠庄园</t>
  </si>
  <si>
    <t>水洗</t>
    <phoneticPr fontId="1" type="noConversion"/>
  </si>
  <si>
    <t>波奎特</t>
    <phoneticPr fontId="1" type="noConversion"/>
  </si>
  <si>
    <t>评分标准</t>
    <phoneticPr fontId="1" type="noConversion"/>
  </si>
  <si>
    <t>样本数</t>
    <phoneticPr fontId="1" type="noConversion"/>
  </si>
  <si>
    <t>总分</t>
    <phoneticPr fontId="1" type="noConversion"/>
  </si>
  <si>
    <t>标准差</t>
    <phoneticPr fontId="1" type="noConversion"/>
  </si>
  <si>
    <t>王氏</t>
    <phoneticPr fontId="1" type="noConversion"/>
  </si>
  <si>
    <t>汪氏</t>
    <phoneticPr fontId="1" type="noConversion"/>
  </si>
  <si>
    <t>风味减分</t>
    <phoneticPr fontId="1" type="noConversion"/>
  </si>
  <si>
    <t>巴拿马</t>
    <phoneticPr fontId="1" type="noConversion"/>
  </si>
  <si>
    <t>天津初吾咖啡</t>
    <phoneticPr fontId="1" type="noConversion"/>
  </si>
  <si>
    <t>生产商</t>
    <phoneticPr fontId="1" type="noConversion"/>
  </si>
  <si>
    <t>红标瑰夏</t>
    <phoneticPr fontId="1" type="noConversion"/>
  </si>
  <si>
    <t>瑰夏</t>
    <phoneticPr fontId="1" type="noConversion"/>
  </si>
  <si>
    <t>浅度</t>
    <phoneticPr fontId="1" type="noConversion"/>
  </si>
  <si>
    <t>细则</t>
    <phoneticPr fontId="1" type="noConversion"/>
  </si>
  <si>
    <t>蜂蜜感显著更强，酸甜明显加强，温度降低后酸感后调更多，回甘强烈</t>
    <phoneticPr fontId="1" type="noConversion"/>
  </si>
  <si>
    <t>花香</t>
    <phoneticPr fontId="1" type="noConversion"/>
  </si>
  <si>
    <t>茉莉，柑橘</t>
    <phoneticPr fontId="1" type="noConversion"/>
  </si>
  <si>
    <t>茉莉，柑橘，佛手柑，蜂蜜</t>
    <phoneticPr fontId="1" type="noConversion"/>
  </si>
  <si>
    <t>强烈香油，奶油，蜂蜜</t>
    <phoneticPr fontId="1" type="noConversion"/>
  </si>
  <si>
    <t>绿标瑰夏</t>
    <phoneticPr fontId="1" type="noConversion"/>
  </si>
  <si>
    <t>香甜感</t>
    <phoneticPr fontId="1" type="noConversion"/>
  </si>
  <si>
    <t>风味</t>
    <phoneticPr fontId="1" type="noConversion"/>
  </si>
  <si>
    <t>六月花园咖啡馆</t>
    <phoneticPr fontId="1" type="noConversion"/>
  </si>
  <si>
    <t>创始者地块</t>
    <phoneticPr fontId="1" type="noConversion"/>
  </si>
  <si>
    <t>微白杏、微榛果醇（中后调）</t>
    <phoneticPr fontId="1" type="noConversion"/>
  </si>
  <si>
    <t>花香茉莉</t>
    <phoneticPr fontId="1" type="noConversion"/>
  </si>
  <si>
    <t>柑橘茉莉</t>
    <phoneticPr fontId="1" type="noConversion"/>
  </si>
  <si>
    <t>柑橘茉莉香油</t>
    <phoneticPr fontId="1" type="noConversion"/>
  </si>
  <si>
    <t>柑橘香油蜂蜜</t>
    <phoneticPr fontId="1" type="noConversion"/>
  </si>
  <si>
    <t>蜂蜜余韵</t>
    <phoneticPr fontId="1" type="noConversion"/>
  </si>
  <si>
    <t>柑橘蜂蜜香油</t>
    <phoneticPr fontId="1" type="noConversion"/>
  </si>
  <si>
    <t>蜂蜜香油茉莉</t>
    <phoneticPr fontId="1" type="noConversion"/>
  </si>
  <si>
    <t>酸感更明亮，甜感更突出，醇厚感稍弱，回甘更强，余韵微白杏感</t>
    <phoneticPr fontId="1" type="noConversion"/>
  </si>
  <si>
    <t>地块</t>
    <phoneticPr fontId="1" type="noConversion"/>
  </si>
  <si>
    <t>价格</t>
    <phoneticPr fontId="1" type="noConversion"/>
  </si>
  <si>
    <t>堪纳斯Trapiche子庄园蔗糖地块</t>
    <phoneticPr fontId="1" type="noConversion"/>
  </si>
  <si>
    <t>茉莉花，白杏，佛手柑，蔗糖，红茶，蜂蜜，余韵持久，甜感出色</t>
    <phoneticPr fontId="1" type="noConversion"/>
  </si>
  <si>
    <t>花香柑橘</t>
    <phoneticPr fontId="1" type="noConversion"/>
  </si>
  <si>
    <t>茉莉佛手柑</t>
    <phoneticPr fontId="1" type="noConversion"/>
  </si>
  <si>
    <t>茉莉佛手柑白杏</t>
    <phoneticPr fontId="1" type="noConversion"/>
  </si>
  <si>
    <t>佛手柑白杏香油</t>
    <phoneticPr fontId="1" type="noConversion"/>
  </si>
  <si>
    <t>香油蜂蜜</t>
    <phoneticPr fontId="1" type="noConversion"/>
  </si>
  <si>
    <t>风味稍弱，酸感好，层次感稍弱</t>
    <phoneticPr fontId="1" type="noConversion"/>
  </si>
  <si>
    <t>佛手柑，茉莉，桃</t>
    <phoneticPr fontId="1" type="noConversion"/>
  </si>
  <si>
    <t>佛手柑，桃</t>
    <phoneticPr fontId="1" type="noConversion"/>
  </si>
  <si>
    <t>佛手柑，桃，香油</t>
    <phoneticPr fontId="1" type="noConversion"/>
  </si>
  <si>
    <t>茉莉青草</t>
    <phoneticPr fontId="1" type="noConversion"/>
  </si>
  <si>
    <t>佛手柑茉莉</t>
    <phoneticPr fontId="1" type="noConversion"/>
  </si>
  <si>
    <t>佛手柑茉莉红糖</t>
    <phoneticPr fontId="1" type="noConversion"/>
  </si>
  <si>
    <t>香油红茶回甘</t>
    <phoneticPr fontId="1" type="noConversion"/>
  </si>
  <si>
    <t>红糖蜂蜜</t>
    <phoneticPr fontId="1" type="noConversion"/>
  </si>
  <si>
    <t>圣特蕾莎瑰夏</t>
    <phoneticPr fontId="1" type="noConversion"/>
  </si>
  <si>
    <t>初吾</t>
    <phoneticPr fontId="1" type="noConversion"/>
  </si>
  <si>
    <t>酸感极为明亮澄澈，蔓越莓，余韵悠长，中后调像红标</t>
    <phoneticPr fontId="1" type="noConversion"/>
  </si>
  <si>
    <t>茉莉花香</t>
    <phoneticPr fontId="1" type="noConversion"/>
  </si>
  <si>
    <t>甜橙黄桃茉莉</t>
    <phoneticPr fontId="1" type="noConversion"/>
  </si>
  <si>
    <t>黄桃佛手柑茉莉</t>
    <phoneticPr fontId="1" type="noConversion"/>
  </si>
  <si>
    <t>刘评：入口无比强烈的花香和甘甜，一丝丝的苦涩味都没有，口感分层无比清晰，尤其是后调的强度、回甘和余韵的杏子般的区别于前调的佛手柑和茉莉花香，仿佛</t>
    <phoneticPr fontId="1" type="noConversion"/>
  </si>
  <si>
    <t>还有一股清爽的香油、红糖般的口感，十分有特色。口感很有独特性，重点在如此清晰的层次感实在过于令人心动。</t>
    <phoneticPr fontId="1" type="noConversion"/>
  </si>
  <si>
    <t>阿尔铁里</t>
    <phoneticPr fontId="1" type="noConversion"/>
  </si>
  <si>
    <t>Mimas</t>
    <phoneticPr fontId="1" type="noConversion"/>
  </si>
  <si>
    <t>Jasmine, Orchid Orange blossom, Chamomile, Mango, Orange, Toffee</t>
    <phoneticPr fontId="1" type="noConversion"/>
  </si>
  <si>
    <t>甜橙白杏乌龙茶黄桃花香奶油甜感出色干净度好</t>
    <phoneticPr fontId="1" type="noConversion"/>
  </si>
  <si>
    <t>红蜜处理</t>
    <phoneticPr fontId="1" type="noConversion"/>
  </si>
  <si>
    <t>Coffee Circulor</t>
    <phoneticPr fontId="1" type="noConversion"/>
  </si>
  <si>
    <t>酸感很明亮清澈，极微苦，层次多变而丰富，回甘不太持久</t>
    <phoneticPr fontId="1" type="noConversion"/>
  </si>
  <si>
    <t>淡雅</t>
    <phoneticPr fontId="1" type="noConversion"/>
  </si>
  <si>
    <t>浓烈的花香</t>
    <phoneticPr fontId="1" type="noConversion"/>
  </si>
  <si>
    <t>花香莓果</t>
    <phoneticPr fontId="1" type="noConversion"/>
  </si>
  <si>
    <t>西梅杨桃</t>
    <phoneticPr fontId="1" type="noConversion"/>
  </si>
  <si>
    <t>西梅杏子</t>
    <phoneticPr fontId="1" type="noConversion"/>
  </si>
  <si>
    <t>杏子樱桃</t>
    <phoneticPr fontId="1" type="noConversion"/>
  </si>
  <si>
    <t>樱桃佛手柑</t>
    <phoneticPr fontId="1" type="noConversion"/>
  </si>
  <si>
    <t>微酸蜂蜜回甘</t>
    <phoneticPr fontId="1" type="noConversion"/>
  </si>
  <si>
    <t>杏子佛手柑</t>
    <phoneticPr fontId="1" type="noConversion"/>
  </si>
  <si>
    <t>佛手柑，微醇微酸，蜂蜜回甘</t>
    <phoneticPr fontId="1" type="noConversion"/>
  </si>
  <si>
    <t>前中调风味久置后寡淡</t>
    <phoneticPr fontId="1" type="noConversion"/>
  </si>
  <si>
    <t>花香青草</t>
    <phoneticPr fontId="1" type="noConversion"/>
  </si>
  <si>
    <t>柑橘柠檬</t>
    <phoneticPr fontId="1" type="noConversion"/>
  </si>
  <si>
    <t>茉莉蜂蜜香油</t>
    <phoneticPr fontId="1" type="noConversion"/>
  </si>
  <si>
    <t>花蜜香</t>
    <phoneticPr fontId="1" type="noConversion"/>
  </si>
  <si>
    <t>白杏樱桃</t>
    <phoneticPr fontId="1" type="noConversion"/>
  </si>
  <si>
    <t>白杏樱桃佛手柑</t>
    <phoneticPr fontId="1" type="noConversion"/>
  </si>
  <si>
    <t>茶感奶油蜂蜜茉莉</t>
    <phoneticPr fontId="1" type="noConversion"/>
  </si>
  <si>
    <t>放凉后更酸，余韵香油更明显一些，干净度很高</t>
    <phoneticPr fontId="1" type="noConversion"/>
  </si>
  <si>
    <t>初吾咖啡</t>
    <phoneticPr fontId="1" type="noConversion"/>
  </si>
  <si>
    <t>微苦</t>
    <phoneticPr fontId="1" type="noConversion"/>
  </si>
  <si>
    <t>24格</t>
    <phoneticPr fontId="1" type="noConversion"/>
  </si>
  <si>
    <t>29格</t>
    <phoneticPr fontId="1" type="noConversion"/>
  </si>
  <si>
    <t>19格</t>
    <phoneticPr fontId="1" type="noConversion"/>
  </si>
  <si>
    <t>风味有些被苦感掩盖，酸感明亮</t>
    <phoneticPr fontId="1" type="noConversion"/>
  </si>
  <si>
    <t>酸感明亮，甜度出色</t>
    <phoneticPr fontId="1" type="noConversion"/>
  </si>
  <si>
    <t>花果香</t>
    <phoneticPr fontId="1" type="noConversion"/>
  </si>
  <si>
    <t>柑橘白杏</t>
    <phoneticPr fontId="1" type="noConversion"/>
  </si>
  <si>
    <t>柑橘白杏樱桃</t>
    <phoneticPr fontId="1" type="noConversion"/>
  </si>
  <si>
    <t>微醇微苦</t>
    <phoneticPr fontId="1" type="noConversion"/>
  </si>
  <si>
    <t>柑橘白杏桃</t>
    <phoneticPr fontId="1" type="noConversion"/>
  </si>
  <si>
    <t>柑橘白杏茉莉</t>
    <phoneticPr fontId="1" type="noConversion"/>
  </si>
  <si>
    <t>茶感，微醇持久</t>
    <phoneticPr fontId="1" type="noConversion"/>
  </si>
  <si>
    <t>明亮多汁的酸感，余韵很好，降温后风味清晰</t>
    <phoneticPr fontId="1" type="noConversion"/>
  </si>
  <si>
    <t>柠檬甘菊</t>
    <phoneticPr fontId="1" type="noConversion"/>
  </si>
  <si>
    <t>柠檬柑橘</t>
    <phoneticPr fontId="1" type="noConversion"/>
  </si>
  <si>
    <t>柠檬甘菊坚果</t>
    <phoneticPr fontId="1" type="noConversion"/>
  </si>
  <si>
    <t>强烈奶油/牛奶回甘悠长</t>
    <phoneticPr fontId="1" type="noConversion"/>
  </si>
  <si>
    <t>后调至余韵的层次感转变很高</t>
    <phoneticPr fontId="1" type="noConversion"/>
  </si>
  <si>
    <t>柑橘樱桃</t>
    <phoneticPr fontId="1" type="noConversion"/>
  </si>
  <si>
    <t>樱桃栗子奶油</t>
    <phoneticPr fontId="1" type="noConversion"/>
  </si>
  <si>
    <t>极微苦，醇厚，奶油回甘</t>
    <phoneticPr fontId="1" type="noConversion"/>
  </si>
  <si>
    <t>哈特曼瑰夏</t>
    <phoneticPr fontId="1" type="noConversion"/>
  </si>
  <si>
    <t>哈特曼庄园</t>
    <phoneticPr fontId="1" type="noConversion"/>
  </si>
  <si>
    <t>花香，白桃，佛手柑，白茶，莓果，杏干，甜度出色，余韵持久</t>
    <phoneticPr fontId="1" type="noConversion"/>
  </si>
  <si>
    <t>圣特蕾莎庄园</t>
    <phoneticPr fontId="1" type="noConversion"/>
  </si>
  <si>
    <t>20格</t>
    <phoneticPr fontId="1" type="noConversion"/>
  </si>
  <si>
    <t>风味较淡，层次转变明显</t>
    <phoneticPr fontId="1" type="noConversion"/>
  </si>
  <si>
    <t>佛手柑蜂蜜</t>
    <phoneticPr fontId="1" type="noConversion"/>
  </si>
  <si>
    <t>红茶枫糖</t>
    <phoneticPr fontId="1" type="noConversion"/>
  </si>
  <si>
    <t>白桃白杏</t>
    <phoneticPr fontId="1" type="noConversion"/>
  </si>
  <si>
    <t>柑橘白杏白桃</t>
    <phoneticPr fontId="1" type="noConversion"/>
  </si>
  <si>
    <t>柑橘白杏奶油</t>
    <phoneticPr fontId="1" type="noConversion"/>
  </si>
  <si>
    <t>花香蜂蜜</t>
    <phoneticPr fontId="1" type="noConversion"/>
  </si>
  <si>
    <t>佛手柑柑橘</t>
    <phoneticPr fontId="1" type="noConversion"/>
  </si>
  <si>
    <t>蜂蜜香油佛手柑</t>
    <phoneticPr fontId="1" type="noConversion"/>
  </si>
  <si>
    <t>蜂蜜香油</t>
    <phoneticPr fontId="1" type="noConversion"/>
  </si>
  <si>
    <t>葫芦蜂蜜奶油醇微但悠长</t>
    <phoneticPr fontId="1" type="noConversion"/>
  </si>
  <si>
    <t>卡萨鲁伊斯</t>
    <phoneticPr fontId="1" type="noConversion"/>
  </si>
  <si>
    <t>日晒</t>
    <phoneticPr fontId="1" type="noConversion"/>
  </si>
  <si>
    <t>90+</t>
    <phoneticPr fontId="1" type="noConversion"/>
  </si>
  <si>
    <t>风味很稳定，比印尼日晒干净得多，不涩，酸感明亮</t>
    <phoneticPr fontId="1" type="noConversion"/>
  </si>
  <si>
    <t>玫瑰西梅</t>
    <phoneticPr fontId="1" type="noConversion"/>
  </si>
  <si>
    <t>玫瑰白桃杏</t>
    <phoneticPr fontId="1" type="noConversion"/>
  </si>
  <si>
    <t>白桃杏</t>
    <phoneticPr fontId="1" type="noConversion"/>
  </si>
  <si>
    <t>微红酒余韵</t>
    <phoneticPr fontId="1" type="noConversion"/>
  </si>
  <si>
    <t>香油人参矮牵牛的风味极具个性</t>
    <phoneticPr fontId="1" type="noConversion"/>
  </si>
  <si>
    <t>清新花香茶感</t>
    <phoneticPr fontId="1" type="noConversion"/>
  </si>
  <si>
    <t>花香 茶感</t>
    <phoneticPr fontId="1" type="noConversion"/>
  </si>
  <si>
    <t>茉莉柑橘</t>
    <phoneticPr fontId="1" type="noConversion"/>
  </si>
  <si>
    <t>茉莉柑橘人参</t>
    <phoneticPr fontId="1" type="noConversion"/>
  </si>
  <si>
    <t>茉莉人参金银花</t>
    <phoneticPr fontId="1" type="noConversion"/>
  </si>
  <si>
    <t>人参蜂蜜茉莉</t>
    <phoneticPr fontId="1" type="noConversion"/>
  </si>
  <si>
    <t>沃肯</t>
    <phoneticPr fontId="1" type="noConversion"/>
  </si>
  <si>
    <t>香气：蜂蜜、矮牵牛；口味：茉莉金银花、人参、矮牵牛；余味：蜂蜜、黄梅、中度</t>
    <phoneticPr fontId="1" type="noConversion"/>
  </si>
  <si>
    <t>佛手柑，红茶，核果，莓果，玫瑰花，蔗糖，酸甜出色，余韵持久</t>
    <phoneticPr fontId="1" type="noConversion"/>
  </si>
  <si>
    <t>面纱El Velo地块</t>
    <phoneticPr fontId="1" type="noConversion"/>
  </si>
  <si>
    <t>柑橘青柠</t>
    <phoneticPr fontId="1" type="noConversion"/>
  </si>
  <si>
    <t>柑橘杏桃</t>
    <phoneticPr fontId="1" type="noConversion"/>
  </si>
  <si>
    <t>柑橘杏桃蜂蜜</t>
    <phoneticPr fontId="1" type="noConversion"/>
  </si>
  <si>
    <t>蜂蜜微醇</t>
    <phoneticPr fontId="1" type="noConversion"/>
  </si>
  <si>
    <t>典型的日晒莓果风味，酸感同样明亮饱满</t>
    <phoneticPr fontId="1" type="noConversion"/>
  </si>
  <si>
    <t>柑橘</t>
    <phoneticPr fontId="1" type="noConversion"/>
  </si>
  <si>
    <t>柑橘杏桃绿茶</t>
    <phoneticPr fontId="1" type="noConversion"/>
  </si>
  <si>
    <t>微醇</t>
    <phoneticPr fontId="1" type="noConversion"/>
  </si>
  <si>
    <t>复杂莓果</t>
    <phoneticPr fontId="1" type="noConversion"/>
  </si>
  <si>
    <t>莓果杏子</t>
    <phoneticPr fontId="1" type="noConversion"/>
  </si>
  <si>
    <t>玫瑰莓果红酒蔗糖</t>
    <phoneticPr fontId="1" type="noConversion"/>
  </si>
  <si>
    <t>玫瑰余韵，微苦</t>
    <phoneticPr fontId="1" type="noConversion"/>
  </si>
  <si>
    <t>余韵奶油感强，酸感集中在前中，饱满多汁</t>
    <phoneticPr fontId="1" type="noConversion"/>
  </si>
  <si>
    <t>卡萨鲁伊斯庄园</t>
    <phoneticPr fontId="1" type="noConversion"/>
  </si>
  <si>
    <t>白桃，玫瑰，蜂蜜，杏干，黄桃</t>
    <phoneticPr fontId="1" type="noConversion"/>
  </si>
  <si>
    <t>茉莉金银花人参感在中后调强烈</t>
    <phoneticPr fontId="1" type="noConversion"/>
  </si>
  <si>
    <t>柑橘人参茉莉</t>
    <phoneticPr fontId="1" type="noConversion"/>
  </si>
  <si>
    <t>柑橘茉莉栀子花</t>
    <phoneticPr fontId="1" type="noConversion"/>
  </si>
  <si>
    <t>人参茉莉栀子花回甘</t>
    <phoneticPr fontId="1" type="noConversion"/>
  </si>
  <si>
    <t>酸感明亮</t>
    <phoneticPr fontId="1" type="noConversion"/>
  </si>
  <si>
    <t>莓果</t>
    <phoneticPr fontId="1" type="noConversion"/>
  </si>
  <si>
    <t>西梅柑橘</t>
    <phoneticPr fontId="1" type="noConversion"/>
  </si>
  <si>
    <t>西梅柑橘莓果</t>
    <phoneticPr fontId="1" type="noConversion"/>
  </si>
  <si>
    <t>西梅莓果玫瑰</t>
    <phoneticPr fontId="1" type="noConversion"/>
  </si>
  <si>
    <t>莓果微红酒</t>
    <phoneticPr fontId="1" type="noConversion"/>
  </si>
  <si>
    <t>卡门瑰夏</t>
    <phoneticPr fontId="1" type="noConversion"/>
  </si>
  <si>
    <t>卡门帕洛玛</t>
    <phoneticPr fontId="1" type="noConversion"/>
  </si>
  <si>
    <t>茉莉花，甜橙，佛手柑</t>
    <phoneticPr fontId="1" type="noConversion"/>
  </si>
  <si>
    <t>啟程拓殖</t>
    <phoneticPr fontId="1" type="noConversion"/>
  </si>
  <si>
    <t>花香茉莉微发酵</t>
    <phoneticPr fontId="1" type="noConversion"/>
  </si>
  <si>
    <t>柑橘微可可茉莉</t>
    <phoneticPr fontId="1" type="noConversion"/>
  </si>
  <si>
    <t>柑橘杏桃微可可</t>
    <phoneticPr fontId="1" type="noConversion"/>
  </si>
  <si>
    <t>榛子可可奶油醇</t>
    <phoneticPr fontId="1" type="noConversion"/>
  </si>
  <si>
    <t>蕾莉达</t>
    <phoneticPr fontId="1" type="noConversion"/>
  </si>
  <si>
    <t>余韵几乎消失，口感偏淡，回甘有巧克力味，酸感稍强</t>
    <phoneticPr fontId="1" type="noConversion"/>
  </si>
  <si>
    <t>花香巧克力</t>
    <phoneticPr fontId="1" type="noConversion"/>
  </si>
  <si>
    <t>柑橘甜橙</t>
    <phoneticPr fontId="1" type="noConversion"/>
  </si>
  <si>
    <t>柑橘甜橙微茉莉</t>
    <phoneticPr fontId="1" type="noConversion"/>
  </si>
  <si>
    <t>微茉莉很快消失</t>
    <phoneticPr fontId="1" type="noConversion"/>
  </si>
  <si>
    <t>茉莉香油奶油感强</t>
    <phoneticPr fontId="1" type="noConversion"/>
  </si>
  <si>
    <t>花香奶油</t>
    <phoneticPr fontId="1" type="noConversion"/>
  </si>
  <si>
    <t>柑橘佛手柑</t>
    <phoneticPr fontId="1" type="noConversion"/>
  </si>
  <si>
    <t>柑橘茉莉甜橙蜂蜜</t>
    <phoneticPr fontId="1" type="noConversion"/>
  </si>
  <si>
    <t>蜂蜜微奶油醇</t>
    <phoneticPr fontId="1" type="noConversion"/>
  </si>
  <si>
    <t>风味较为淡雅酸感十分明亮余韵微醇</t>
    <phoneticPr fontId="1" type="noConversion"/>
  </si>
  <si>
    <t>柑橘微柠檬茉莉</t>
    <phoneticPr fontId="1" type="noConversion"/>
  </si>
  <si>
    <t>柠檬草悠长，红糖</t>
    <phoneticPr fontId="1" type="noConversion"/>
  </si>
  <si>
    <t>佛手柑微柠檬</t>
    <phoneticPr fontId="1" type="noConversion"/>
  </si>
  <si>
    <t>佛手柑茉莉柠檬</t>
    <phoneticPr fontId="1" type="noConversion"/>
  </si>
  <si>
    <t>茉莉栀子花回甘强</t>
    <phoneticPr fontId="1" type="noConversion"/>
  </si>
  <si>
    <t>甜感出色酸感明亮类似于柑橘黄桃</t>
    <phoneticPr fontId="1" type="noConversion"/>
  </si>
  <si>
    <t>青柠风味前中调明显，后调余韵微茉莉感</t>
    <phoneticPr fontId="1" type="noConversion"/>
  </si>
  <si>
    <t>蕾利达庄园</t>
    <phoneticPr fontId="1" type="noConversion"/>
  </si>
  <si>
    <t>极浅度</t>
    <phoneticPr fontId="1" type="noConversion"/>
  </si>
  <si>
    <t>白色花香，柠檬，佛手柑，蜂蜜甜</t>
    <phoneticPr fontId="1" type="noConversion"/>
  </si>
  <si>
    <t>德林造味</t>
    <phoneticPr fontId="1" type="noConversion"/>
  </si>
  <si>
    <t>酸感十分明亮纯净</t>
    <phoneticPr fontId="1" type="noConversion"/>
  </si>
  <si>
    <t>柑橘青柠茉莉</t>
    <phoneticPr fontId="1" type="noConversion"/>
  </si>
  <si>
    <t>茉莉蜂蜜回甘</t>
    <phoneticPr fontId="1" type="noConversion"/>
  </si>
  <si>
    <t>放凉后有柠檬的纯净感</t>
    <phoneticPr fontId="1" type="noConversion"/>
  </si>
  <si>
    <t>柑橘佛手柑茉莉</t>
    <phoneticPr fontId="1" type="noConversion"/>
  </si>
  <si>
    <t>Apollon's Gold</t>
    <phoneticPr fontId="1" type="noConversion"/>
  </si>
  <si>
    <t>Cordilera</t>
    <phoneticPr fontId="1" type="noConversion"/>
  </si>
  <si>
    <t>水洗 厌氧冷发酵</t>
    <phoneticPr fontId="1" type="noConversion"/>
  </si>
  <si>
    <t>柠檬茉莉覆盆子</t>
    <phoneticPr fontId="1" type="noConversion"/>
  </si>
  <si>
    <t>Corpachi</t>
    <phoneticPr fontId="1" type="noConversion"/>
  </si>
  <si>
    <t>红球咖啡</t>
    <phoneticPr fontId="1" type="noConversion"/>
  </si>
  <si>
    <t>茉莉花，青柠，柑橘苏打，白桃，佛手柑</t>
    <phoneticPr fontId="1" type="noConversion"/>
  </si>
  <si>
    <t>极光庄园</t>
    <phoneticPr fontId="1" type="noConversion"/>
  </si>
  <si>
    <t>极光火石</t>
    <phoneticPr fontId="1" type="noConversion"/>
  </si>
  <si>
    <t>詹森庄园</t>
    <phoneticPr fontId="1" type="noConversion"/>
  </si>
  <si>
    <t>詹森瑰夏</t>
    <phoneticPr fontId="1" type="noConversion"/>
  </si>
  <si>
    <t>黄桃 覆盆子</t>
    <phoneticPr fontId="1" type="noConversion"/>
  </si>
  <si>
    <t>Toybox Coffee</t>
    <phoneticPr fontId="1" type="noConversion"/>
  </si>
  <si>
    <t>醇厚感很强</t>
    <phoneticPr fontId="1" type="noConversion"/>
  </si>
  <si>
    <t>柠檬</t>
    <phoneticPr fontId="1" type="noConversion"/>
  </si>
  <si>
    <t>柠檬茉莉</t>
    <phoneticPr fontId="1" type="noConversion"/>
  </si>
  <si>
    <t>柠檬余韵微醇</t>
    <phoneticPr fontId="1" type="noConversion"/>
  </si>
  <si>
    <t>花香莓果蓝莓</t>
    <phoneticPr fontId="1" type="noConversion"/>
  </si>
  <si>
    <t>柑橘柠檬青梅</t>
    <phoneticPr fontId="1" type="noConversion"/>
  </si>
  <si>
    <t>柑橘柠檬青梅莓果</t>
    <phoneticPr fontId="1" type="noConversion"/>
  </si>
  <si>
    <t>莓果回甘悠长</t>
    <phoneticPr fontId="1" type="noConversion"/>
  </si>
  <si>
    <t>黑熊詹森</t>
    <phoneticPr fontId="1" type="noConversion"/>
  </si>
  <si>
    <t>詹森庄园Los Alpes农场</t>
    <phoneticPr fontId="1" type="noConversion"/>
  </si>
  <si>
    <t>柳橙，白花，绿茶，非常干净清爽，细腻度高</t>
    <phoneticPr fontId="1" type="noConversion"/>
  </si>
  <si>
    <t>黑熊咖啡</t>
    <phoneticPr fontId="1" type="noConversion"/>
  </si>
  <si>
    <t>Hacienda 505</t>
    <phoneticPr fontId="1" type="noConversion"/>
  </si>
  <si>
    <t>詹森庄园Tierras Altas区</t>
    <phoneticPr fontId="1" type="noConversion"/>
  </si>
  <si>
    <t>水洗72h+日晒5d</t>
    <phoneticPr fontId="1" type="noConversion"/>
  </si>
  <si>
    <t>绿茶，蜂蜜，黄李子</t>
    <phoneticPr fontId="1" type="noConversion"/>
  </si>
  <si>
    <t>整体呈现出蔓越莓果汁的风味</t>
    <phoneticPr fontId="1" type="noConversion"/>
  </si>
  <si>
    <t>西梅青柠红醋栗</t>
    <phoneticPr fontId="1" type="noConversion"/>
  </si>
  <si>
    <t>西梅青柠</t>
    <phoneticPr fontId="1" type="noConversion"/>
  </si>
  <si>
    <t>西梅青柠莓果</t>
    <phoneticPr fontId="1" type="noConversion"/>
  </si>
  <si>
    <t>莓果回甘微酸</t>
    <phoneticPr fontId="1" type="noConversion"/>
  </si>
  <si>
    <t>很淡，中调起具有烟感</t>
    <phoneticPr fontId="1" type="noConversion"/>
  </si>
  <si>
    <t>花香绿茶</t>
    <phoneticPr fontId="1" type="noConversion"/>
  </si>
  <si>
    <t>花香茉莉甜橙</t>
    <phoneticPr fontId="1" type="noConversion"/>
  </si>
  <si>
    <t>柑橘蜂蜜茉莉</t>
    <phoneticPr fontId="1" type="noConversion"/>
  </si>
  <si>
    <t>甜橙茉莉绿茶回甘</t>
    <phoneticPr fontId="1" type="noConversion"/>
  </si>
  <si>
    <t>炸裂的茉莉香气</t>
    <phoneticPr fontId="1" type="noConversion"/>
  </si>
  <si>
    <t>强烈绿茶感，有绿茶的微涩感</t>
    <phoneticPr fontId="1" type="noConversion"/>
  </si>
  <si>
    <t>茶感减淡，茉莉感增强</t>
    <phoneticPr fontId="1" type="noConversion"/>
  </si>
  <si>
    <t>绿茶李子石榴</t>
    <phoneticPr fontId="1" type="noConversion"/>
  </si>
  <si>
    <t>蜂蜜绿茶李子</t>
    <phoneticPr fontId="1" type="noConversion"/>
  </si>
  <si>
    <t>强烈茉莉绿茶回甘</t>
    <phoneticPr fontId="1" type="noConversion"/>
  </si>
  <si>
    <t>花香茉莉金银花</t>
    <phoneticPr fontId="1" type="noConversion"/>
  </si>
  <si>
    <t>茉莉蜂蜜奶油</t>
    <phoneticPr fontId="1" type="noConversion"/>
  </si>
  <si>
    <t>蓝莓黄桃</t>
    <phoneticPr fontId="1" type="noConversion"/>
  </si>
  <si>
    <t>蓝莓</t>
    <phoneticPr fontId="1" type="noConversion"/>
  </si>
  <si>
    <t>柑橘青柠梅子</t>
    <phoneticPr fontId="1" type="noConversion"/>
  </si>
  <si>
    <t>柑橘梅子茉莉</t>
    <phoneticPr fontId="1" type="noConversion"/>
  </si>
  <si>
    <t>茉莉佛手柑回甘，微酸</t>
    <phoneticPr fontId="1" type="noConversion"/>
  </si>
  <si>
    <t>齐瓦士(Chevas)庄园</t>
    <phoneticPr fontId="1" type="noConversion"/>
  </si>
  <si>
    <t>猎户座（Orion）</t>
    <phoneticPr fontId="1" type="noConversion"/>
  </si>
  <si>
    <t>水洗+冷酵母接种</t>
    <phoneticPr fontId="1" type="noConversion"/>
  </si>
  <si>
    <t>杏子，葡萄柚，柠檬</t>
    <phoneticPr fontId="1" type="noConversion"/>
  </si>
  <si>
    <t>Alpes 598</t>
    <phoneticPr fontId="1" type="noConversion"/>
  </si>
  <si>
    <t>油桃，玫瑰，黄李子</t>
    <phoneticPr fontId="1" type="noConversion"/>
  </si>
  <si>
    <t>酸感微尖，柠檬在后调加强</t>
    <phoneticPr fontId="1" type="noConversion"/>
  </si>
  <si>
    <t>玫瑰，发酵果香</t>
    <phoneticPr fontId="1" type="noConversion"/>
  </si>
  <si>
    <t>发酵果香</t>
    <phoneticPr fontId="1" type="noConversion"/>
  </si>
  <si>
    <t>柚子，柠檬</t>
    <phoneticPr fontId="1" type="noConversion"/>
  </si>
  <si>
    <t>微酸，发酵感持久</t>
    <phoneticPr fontId="1" type="noConversion"/>
  </si>
  <si>
    <t>茉莉油桃风味一直在加强，酸感柔和</t>
    <phoneticPr fontId="1" type="noConversion"/>
  </si>
  <si>
    <t>花香茉莉黄瓜</t>
    <phoneticPr fontId="1" type="noConversion"/>
  </si>
  <si>
    <t>李子柠檬</t>
    <phoneticPr fontId="1" type="noConversion"/>
  </si>
  <si>
    <t>李子柠檬茉莉</t>
    <phoneticPr fontId="1" type="noConversion"/>
  </si>
  <si>
    <t>李子柠檬茉莉油桃</t>
    <phoneticPr fontId="1" type="noConversion"/>
  </si>
  <si>
    <t>茉莉油桃回甘微酸</t>
    <phoneticPr fontId="1" type="noConversion"/>
  </si>
  <si>
    <t>酸感类似于柚子和柠檬，茉莉佛手柑风味一直在加强，酸感柔和，醇厚感强</t>
    <phoneticPr fontId="1" type="noConversion"/>
  </si>
  <si>
    <t>花香茉莉佛手柑</t>
    <phoneticPr fontId="1" type="noConversion"/>
  </si>
  <si>
    <t>茉莉蜂蜜微奶油</t>
    <phoneticPr fontId="1" type="noConversion"/>
  </si>
  <si>
    <t>蓝莓余韵微酸，酸感十分明亮，微锐利，昂扬</t>
    <phoneticPr fontId="1" type="noConversion"/>
  </si>
  <si>
    <t>有绿茶的苦感</t>
    <phoneticPr fontId="1" type="noConversion"/>
  </si>
  <si>
    <t>淡花香</t>
    <phoneticPr fontId="1" type="noConversion"/>
  </si>
  <si>
    <t>花香茶菊花</t>
    <phoneticPr fontId="1" type="noConversion"/>
  </si>
  <si>
    <t>柑橘李子</t>
    <phoneticPr fontId="1" type="noConversion"/>
  </si>
  <si>
    <t>绿茶李子茉莉</t>
    <phoneticPr fontId="1" type="noConversion"/>
  </si>
  <si>
    <t>茉莉绿茶蜂蜜回甘</t>
    <phoneticPr fontId="1" type="noConversion"/>
  </si>
  <si>
    <t>手冲</t>
  </si>
  <si>
    <t>苦薄荷感瑕疵风味</t>
  </si>
  <si>
    <t>笔者</t>
  </si>
  <si>
    <t>柚子风味明显，中后调微苦，放凉后苦感增强</t>
  </si>
  <si>
    <t>红酒</t>
  </si>
  <si>
    <t>花香茉莉红酒</t>
  </si>
  <si>
    <t>黄柠檬</t>
  </si>
  <si>
    <t>黄柠檬，柚子，黄杏</t>
  </si>
  <si>
    <t>微酸微涩</t>
  </si>
  <si>
    <t>酸感饱满，红茶余韵</t>
  </si>
  <si>
    <t>非常干净清爽，细腻</t>
  </si>
  <si>
    <t>花香茉莉</t>
  </si>
  <si>
    <t>花香茉莉微青草</t>
  </si>
  <si>
    <t>柑橘，甜橙，茉莉</t>
  </si>
  <si>
    <t>茉莉，微酸，余韵轻快</t>
  </si>
  <si>
    <t>黄桃，余韵微苦，干香较浓</t>
  </si>
  <si>
    <t>油桃的涩感有所体现</t>
  </si>
  <si>
    <t>花香茉莉黄桃</t>
  </si>
  <si>
    <t>花香茉莉奶油</t>
  </si>
  <si>
    <t>柑橘</t>
  </si>
  <si>
    <t>柑橘，油桃</t>
  </si>
  <si>
    <t>较淡，微酸，微花香</t>
  </si>
  <si>
    <t>浅中</t>
    <phoneticPr fontId="1" type="noConversion"/>
  </si>
  <si>
    <t>蜜瓜香气</t>
  </si>
  <si>
    <t>茉莉佛手柑风味典型</t>
  </si>
  <si>
    <t>花香</t>
  </si>
  <si>
    <t>花香茉莉青草蜜瓜</t>
  </si>
  <si>
    <t>柑橘茉莉</t>
  </si>
  <si>
    <t>柑橘茉莉佛手柑</t>
  </si>
  <si>
    <t>茉莉蜂蜜</t>
  </si>
  <si>
    <t>酸感与甜感好，醇厚感有所流失</t>
  </si>
  <si>
    <t>莓果</t>
  </si>
  <si>
    <t>清新的莓果</t>
  </si>
  <si>
    <t>柑橘，莓果，西梅</t>
  </si>
  <si>
    <t>莓果，西梅</t>
  </si>
  <si>
    <t>微酸莓果悠长</t>
  </si>
  <si>
    <t>90CL</t>
    <phoneticPr fontId="1" type="noConversion"/>
  </si>
  <si>
    <t>合计</t>
    <phoneticPr fontId="1" type="noConversion"/>
  </si>
  <si>
    <t>湿香强烈茉莉薄荷感，余韵奶油感强</t>
  </si>
  <si>
    <t>花香茉莉青草</t>
  </si>
  <si>
    <t>柑橘茉莉洋甘菊</t>
  </si>
  <si>
    <t>微醇，坚果</t>
  </si>
  <si>
    <t>放置时间过长，风味流失但没有明显瑕疵风味</t>
  </si>
  <si>
    <t>风味流失明显，且有轻微焦苦感</t>
  </si>
  <si>
    <t>芭比朵</t>
    <phoneticPr fontId="1" type="noConversion"/>
  </si>
  <si>
    <t>芭比朵庄园</t>
    <phoneticPr fontId="1" type="noConversion"/>
  </si>
  <si>
    <t>佛手柑，茉莉花，蔗糖，茶香，白桃，甜度好，蜂蜜水般的触感，余韵持久</t>
    <phoneticPr fontId="1" type="noConversion"/>
  </si>
  <si>
    <t>Leon</t>
    <phoneticPr fontId="1" type="noConversion"/>
  </si>
  <si>
    <t>茉莉花，柑橘，橙子，花蜜，红色浆果，红茶，蔗糖</t>
    <phoneticPr fontId="1" type="noConversion"/>
  </si>
  <si>
    <t>哈拉米约地块</t>
    <phoneticPr fontId="1" type="noConversion"/>
  </si>
  <si>
    <t>CCRA</t>
    <phoneticPr fontId="1" type="noConversion"/>
  </si>
  <si>
    <t>茉莉花，佛手柑，甜橙，桃子，果汁感</t>
    <phoneticPr fontId="1" type="noConversion"/>
  </si>
  <si>
    <t>茉莉花，佛手柑，水蜜桃，蜂蜜果茶</t>
    <phoneticPr fontId="1" type="noConversion"/>
  </si>
  <si>
    <t>酸感明亮，佛手柑的风味一直在加强，放凉后有微杏桃</t>
  </si>
  <si>
    <t>柑橘佛手柑</t>
  </si>
  <si>
    <t>佛手柑柑橘</t>
  </si>
  <si>
    <t>佛手柑微醇蜂蜜回甘</t>
  </si>
  <si>
    <t>清新的茉莉花香，整体呈现出柑橘到杏桃的高温风味转变，余韵有茉莉和白桃之感；低温风味转变为明亮的柑橘至佛手柑，杏桃风味减弱</t>
    <phoneticPr fontId="1" type="noConversion"/>
  </si>
  <si>
    <t>整体柑橘感和微杏桃，余韵茶感明显，佛手柑茉莉很炸裂，放凉之后酸感依然明亮通透，柑橘蔗糖式甜感突出；白桃感更显著</t>
  </si>
  <si>
    <t>花香茉莉佛手柑</t>
  </si>
  <si>
    <t>茉莉佛手柑蜂蜜</t>
  </si>
  <si>
    <t>茉莉佛手柑</t>
  </si>
  <si>
    <t>茉莉佛手柑柑橘</t>
  </si>
  <si>
    <t>茉莉佛手柑柑橘蔗糖</t>
  </si>
  <si>
    <t>佛手柑蔗糖蜂蜜甜感和红茶</t>
  </si>
  <si>
    <t>青柠柑橘甜感在前中调，茉莉感在后调迅速加强；放凉后青柠感增强，佛手柑和茉莉香气更充足</t>
  </si>
  <si>
    <t>茉莉</t>
  </si>
  <si>
    <t>柑橘佛手柑甜橙</t>
  </si>
  <si>
    <t>甜橙柑橘佛手柑</t>
  </si>
  <si>
    <t>甜橙佛手柑柑橘</t>
  </si>
  <si>
    <t>蔗糖蜂蜜佛手柑茉莉回甘</t>
  </si>
  <si>
    <t>放凉后茉莉和柠檬的风味更加突出，整体偏淡</t>
  </si>
  <si>
    <t>柑橘青柠</t>
  </si>
  <si>
    <t>柑橘青柠微茉莉</t>
  </si>
  <si>
    <t>淡淡的茉莉，微醇</t>
  </si>
  <si>
    <t>强烈的茉莉香气，风味是柠檬、佛手柑、薄荷，温度降低后转白桃，余韵蔗糖甜感伴有香油、茉莉、佛手柑的气味</t>
  </si>
  <si>
    <t>手沖</t>
  </si>
  <si>
    <t>茉莉，丝瓜香气，柑橘、佛手柑、茉莉风味浓郁，后调柠檬向，余韵蜂蜜、蔗糖、香油感，伴随茉莉佛手柑香气</t>
  </si>
  <si>
    <t>放凉以后佛手柑和蔗糖的回甘加强</t>
  </si>
  <si>
    <t>茉莉干香很浓郁，醇厚度高，余韵奶油、牛奶、蜂蜜感强</t>
  </si>
  <si>
    <t>栀子花香气，茉莉佛手柑回甘</t>
  </si>
  <si>
    <t>虹吸</t>
  </si>
  <si>
    <t>柑橘转柠檬向，中后调水果糖风味，余韵水果糖、茉莉、微奶油、放凉后微柠檬向</t>
  </si>
  <si>
    <t>茉莉清香；清新的茉莉和茶感，后调余韵有所加强；酸感类似于柑橘，微柠檬；整体风味较淡。</t>
  </si>
  <si>
    <t>胡果瑰夏</t>
    <phoneticPr fontId="1" type="noConversion"/>
  </si>
  <si>
    <t>胡果庄园</t>
    <phoneticPr fontId="1" type="noConversion"/>
  </si>
  <si>
    <t>厌氧日晒</t>
    <phoneticPr fontId="1" type="noConversion"/>
  </si>
  <si>
    <t>茶花、甜橙、新鲜浆果、菠萝</t>
    <phoneticPr fontId="1" type="noConversion"/>
  </si>
  <si>
    <t>GrandCRU</t>
    <phoneticPr fontId="1" type="noConversion"/>
  </si>
  <si>
    <t>复杂花果香，葡萄、青梅和微柠檬的酸感，草莓、甜橙的甜感，余韵水果糖、微酸，微奶油。放凉后柠檬感加强，水果糖余韵增强</t>
  </si>
  <si>
    <t>复杂花果香，酸感柑橘、青梅，柠檬向，持续至余韵；具有莓果、西瓜的风味，后调至余韵具茉莉、莓果、玫瑰、枫糖回甘，微红酒，微奶油醇</t>
  </si>
  <si>
    <t>丰富的莓果香气，伴有奶香，酸感如西梅和葡萄，明亮饱满；风味具有明显蓝莓、西瓜、黄桃等果调，余韵较为强烈莓果回甘。微苦，层次感稍不足</t>
  </si>
  <si>
    <t>果香味浓郁，酸感明亮，甜感俱佳，醇厚感稍弱，水温降低后有尖酸感</t>
  </si>
  <si>
    <t>咖啡液具有浓郁的牛奶香气，酸感随温度降低变强甚至有尖酸感</t>
  </si>
  <si>
    <t>GrandCru</t>
    <phoneticPr fontId="1" type="noConversion"/>
  </si>
  <si>
    <t>茉莉花、佛手柑、白桃</t>
    <phoneticPr fontId="1" type="noConversion"/>
  </si>
  <si>
    <t>极光火石24产季</t>
    <phoneticPr fontId="1" type="noConversion"/>
  </si>
  <si>
    <t>柑橘、茉莉香气；明亮柑橘酸感，后调余韵强烈茉莉佛手柑香气，微香油、奶油醇；放凉后柑橘、茉莉感更强，余韵微微苦，坚果回甘</t>
  </si>
  <si>
    <t>茉莉清香，微烧焦感；酸感柑橘风味丰富，茉莉香气炸裂，到余韵阶段依然历久弥香。茶感贯穿中后调，整体还具有杏桃和核桃之感，余韵微苦。</t>
  </si>
  <si>
    <t>茉莉，佛手柑，榛子，白桃</t>
  </si>
  <si>
    <t>茶桔般的酸感，回甘强烈</t>
  </si>
  <si>
    <t>清亮的茉莉、佛手柑香气；明亮而淡雅的柑橘式酸感，放凉后柠檬向；余韵微苦</t>
  </si>
  <si>
    <t>微茉莉、桂花干香，湿香更显著，体现为茉莉、佛手柑、蜜瓜、黄瓜，酸感非常明亮，柑橘带有昂扬的柠檬感；风味体现为香橙、佛手柑、洋甘菊，后调至余韵具有突出的茉莉风味，伴有明显的绿茶感，蜂蜜回甘。放凉后香气和茶感更明显</t>
  </si>
  <si>
    <t>水果感特别浓郁，玫瑰、莓果风味</t>
  </si>
  <si>
    <t>翡翠第七名</t>
    <phoneticPr fontId="1" type="noConversion"/>
  </si>
  <si>
    <t>翡翠庄园</t>
    <phoneticPr fontId="1" type="noConversion"/>
  </si>
  <si>
    <t>浅度90</t>
    <phoneticPr fontId="1" type="noConversion"/>
  </si>
  <si>
    <t>茉莉花，桃子，柠檬草，橘子，佛手柑，明亮多汁的酸度，极度的平衡圆润</t>
    <phoneticPr fontId="1" type="noConversion"/>
  </si>
  <si>
    <t>六月花园</t>
    <phoneticPr fontId="1" type="noConversion"/>
  </si>
  <si>
    <t>水温降低后回甘极强</t>
  </si>
  <si>
    <t>佛手柑、茉莉香气浓郁，柑橘、柠檬酸感明亮淡雅，佛手柑、茉莉、金银花、人参的风味从前调到后调徐徐展开，余韵佛手柑、蜂蜜回甘突出，微奶油醇。整体具有板栗、坚果般的醇厚感。</t>
  </si>
  <si>
    <t>茉莉香气突出，柑橘、柠檬酸感明亮，中后调转向佛手柑、金银花风味卓著，余韵蜂蜜、微红茶</t>
  </si>
  <si>
    <t>复杂花果香，风味蓝莓、玫瑰、葡萄酒，余韵奶香浓郁</t>
  </si>
  <si>
    <t>整体柑橘酸感明亮，口感干净，蔗糖蜂蜜回甘突出</t>
    <phoneticPr fontId="1" type="noConversion"/>
  </si>
  <si>
    <t>清新的佛手柑、茉莉、香橙、淡花蜜，酸感比较淡，类似于柑橘和饱满多汁的香水柠檬，后调至余韵茉莉、佛手柑香气和甜橙、蜂蜜般的甜感</t>
    <phoneticPr fontId="1" type="noConversion"/>
  </si>
  <si>
    <t>杏桃、薄荷风味在中后调发展，红糖回甘强烈</t>
    <phoneticPr fontId="1" type="noConversion"/>
  </si>
  <si>
    <t>干湿香茉莉感强，咖啡液佛手柑风味明显，白桃余韵</t>
    <phoneticPr fontId="1" type="noConversion"/>
  </si>
  <si>
    <t>佛手柑风味明显，醇厚感突出</t>
    <phoneticPr fontId="1" type="noConversion"/>
  </si>
  <si>
    <t>酸感饱满，回甘强烈</t>
    <phoneticPr fontId="1" type="noConversion"/>
  </si>
  <si>
    <t>淡雅的茉莉干湿香，酸感明亮的柑橘柠檬向，高温风味类似于淡雅的柠檬橘皮汁，中温风味强度有所加强。放凉后酸感更为饱满，具有杏桃、柑橘和佛手柑的风味。余韵具有杏干果脯的甜感，并有微微的绿茶感。</t>
    <phoneticPr fontId="1" type="noConversion"/>
  </si>
  <si>
    <t>茉莉洋甘菊金银花的香气非常明亮、浓郁、沁人心脾，干香中还带有一些瓜果调性。柠檬的酸感昂扬明亮，集中在前中调，后调回落，体现为牛奶、椰汁般醇厚感。其他风味包括橘子皮、柠檬草和佛手柑，皆比较淡雅。余韵继承后调的醇厚特性，但更加微弱。整体柑橘、柠檬水和茉莉花茶的感觉</t>
    <phoneticPr fontId="1" type="noConversion"/>
  </si>
  <si>
    <t>浓郁的茉莉佛手柑干香。整体干净度极高，茉莉、佛手柑风味特别突出，柠檬式淡雅酸感非常明亮，醇厚如牛奶般。像干净的水果糖、佛手柑茶，蜂蜜回甘隽永</t>
    <phoneticPr fontId="1" type="noConversion"/>
  </si>
  <si>
    <t>淡雅的花香干香，浓郁的湿香，包括柑橘、茉莉、佛手柑、黄瓜、青瓜；非常丰富的佛手柑的香气延伸至余韵，历久弥香；其他风味包括金银花、葫芦，余韵微红薯感。酸感类似于柑橘，非常明亮。</t>
    <phoneticPr fontId="1" type="noConversion"/>
  </si>
  <si>
    <t>茉莉、佛手柑强烈香气，湿香的佛手柑香气更重，咖啡液伴有浓厚绿茶清香。酸感非常明亮，柑橘转柠檬向，中后调放凉后依次呈现青梅、杏桃、樱桃、佛手柑的风味，余韵伴有强烈佛手柑和绿茶香，但没有对应的涩感，干净度极高</t>
  </si>
  <si>
    <t>余晖</t>
    <phoneticPr fontId="1" type="noConversion"/>
  </si>
  <si>
    <t>黛博拉庄园</t>
    <phoneticPr fontId="1" type="noConversion"/>
  </si>
  <si>
    <t>橙花，丑橘，杏子</t>
    <phoneticPr fontId="1" type="noConversion"/>
  </si>
  <si>
    <t>Blendin Coffee Club</t>
    <phoneticPr fontId="1" type="noConversion"/>
  </si>
  <si>
    <t>驴子庄园</t>
    <phoneticPr fontId="1" type="noConversion"/>
  </si>
  <si>
    <t>El Burro</t>
    <phoneticPr fontId="1" type="noConversion"/>
  </si>
  <si>
    <t>茉莉花、水蜜桃、青柠</t>
    <phoneticPr fontId="1" type="noConversion"/>
  </si>
  <si>
    <t>酸感明亮、昂扬，十分类似于甜橙和柠檬；中后调甜橙风味加强，杏感和水果糖的甜感突出。酸感一直延伸至余韵，呈现出柠檬的风味。余韵还具有茉莉、佛手柑的悠长清香。整体十分干净，酸感和甜感均突出，像香橙果汁，发酵感不强，水果式的香气不强</t>
  </si>
  <si>
    <t>西瓜、莓果香气，酸感明亮，类似于柠檬。杏桃、樱桃的叠加风味，后调微微莓果向。余韵具杏桃香，微奶油醇。整体干净而均衡。</t>
  </si>
  <si>
    <t>茉莉佛手柑的浓郁香气，柠檬式酸感持续至中调，随后被茉莉和佛手柑的回香取代。茉莉佛手柑香气持续至余韵，伴有蜂蜜回甘。出现的其他风味包括白桃、白杏和微坚果。此咖啡烘焙较深，中后调有苦感，影响了干净度的表达。</t>
  </si>
  <si>
    <t>青瓜、茉莉干湿香。入口就是强烈的茉莉绿茶感，一直延伸至余韵，余韵绿茶风味加强。绿茶的微涩感明显。</t>
  </si>
  <si>
    <t>草莓香气，湿香茉莉风味，酸感类似于西梅，淡雅；其他风味包括树莓、草莓、杏干，中调显著；后调回醇强烈，余韵具有草莓香气和牛奶般的醇厚感</t>
  </si>
  <si>
    <t>中调兰花、佛手柑风味突出</t>
  </si>
  <si>
    <t>汪</t>
  </si>
  <si>
    <t>茉莉、佛手柑香气，湿香有焦糊感，柑橘酸感，茉莉、佛手柑风味显著，延续至余韵，体现为蜂蜜回甘和茉莉余韵。中后调还有银杏和坚果的风味，醇厚感好，但干净度低。</t>
  </si>
  <si>
    <t>花香、莓果、红酒干湿香，高温风味体现为石榴、甜橙、蓝莓，干净度很高；低温风味体现为西梅、荔枝、龙眼、甜橙，饱满多汁，余韵龙眼、西梅酸感，整体非常饱满干净，像酸甜果汁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</si>
</sst>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.0_ 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/>
    <xf numFmtId="0" fontId="5" fillId="0" borderId="0" xfId="0" applyFont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177" fontId="4" fillId="2" borderId="1" xfId="0" applyNumberFormat="1" applyFont="1" applyFill="1" applyBorder="1"/>
    <xf numFmtId="177" fontId="7" fillId="2" borderId="1" xfId="0" applyNumberFormat="1" applyFont="1" applyFill="1" applyBorder="1"/>
    <xf numFmtId="177" fontId="8" fillId="2" borderId="1" xfId="0" applyNumberFormat="1" applyFont="1" applyFill="1" applyBorder="1"/>
    <xf numFmtId="176" fontId="0" fillId="3" borderId="1" xfId="0" applyNumberFormat="1" applyFill="1" applyBorder="1"/>
    <xf numFmtId="177" fontId="0" fillId="3" borderId="1" xfId="0" applyNumberFormat="1" applyFill="1" applyBorder="1"/>
    <xf numFmtId="178" fontId="0" fillId="3" borderId="1" xfId="0" applyNumberFormat="1" applyFill="1" applyBorder="1"/>
    <xf numFmtId="177" fontId="4" fillId="3" borderId="1" xfId="0" applyNumberFormat="1" applyFont="1" applyFill="1" applyBorder="1"/>
    <xf numFmtId="177" fontId="7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76" fontId="0" fillId="4" borderId="1" xfId="0" applyNumberFormat="1" applyFill="1" applyBorder="1"/>
    <xf numFmtId="177" fontId="0" fillId="4" borderId="1" xfId="0" applyNumberFormat="1" applyFill="1" applyBorder="1"/>
    <xf numFmtId="178" fontId="0" fillId="4" borderId="1" xfId="0" applyNumberFormat="1" applyFill="1" applyBorder="1"/>
    <xf numFmtId="177" fontId="4" fillId="4" borderId="1" xfId="0" applyNumberFormat="1" applyFont="1" applyFill="1" applyBorder="1"/>
    <xf numFmtId="177" fontId="8" fillId="4" borderId="1" xfId="0" applyNumberFormat="1" applyFont="1" applyFill="1" applyBorder="1"/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7" fontId="4" fillId="0" borderId="0" xfId="0" applyNumberFormat="1" applyFont="1"/>
    <xf numFmtId="177" fontId="8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7881-3957-4811-A8CF-B70E16B787FE}">
  <dimension ref="A1:AK17"/>
  <sheetViews>
    <sheetView workbookViewId="0">
      <selection activeCell="J21" sqref="J21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69</v>
      </c>
      <c r="K1" t="s">
        <v>70</v>
      </c>
    </row>
    <row r="2" spans="1:37">
      <c r="A2" t="s">
        <v>46</v>
      </c>
      <c r="B2" t="s">
        <v>43</v>
      </c>
      <c r="C2" t="s">
        <v>35</v>
      </c>
      <c r="D2" t="s">
        <v>33</v>
      </c>
      <c r="E2" t="s">
        <v>47</v>
      </c>
      <c r="F2" t="s">
        <v>34</v>
      </c>
      <c r="G2" t="s">
        <v>48</v>
      </c>
      <c r="H2" t="s">
        <v>72</v>
      </c>
      <c r="I2" t="s">
        <v>44</v>
      </c>
      <c r="J2" t="s">
        <v>71</v>
      </c>
      <c r="K2">
        <v>425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9.5</v>
      </c>
      <c r="G7">
        <v>9.5</v>
      </c>
      <c r="H7">
        <v>9.5</v>
      </c>
      <c r="I7">
        <v>9.5</v>
      </c>
      <c r="J7">
        <v>9.75</v>
      </c>
      <c r="K7">
        <v>9.5</v>
      </c>
      <c r="L7">
        <v>9.75</v>
      </c>
      <c r="M7">
        <v>9.5</v>
      </c>
      <c r="N7">
        <v>0</v>
      </c>
      <c r="O7">
        <f>SUM(E7:N7)</f>
        <v>96.5</v>
      </c>
      <c r="P7" t="s">
        <v>50</v>
      </c>
      <c r="T7" s="1" t="s">
        <v>51</v>
      </c>
      <c r="U7">
        <v>3</v>
      </c>
      <c r="V7" t="s">
        <v>51</v>
      </c>
      <c r="W7">
        <v>3</v>
      </c>
      <c r="X7">
        <v>2</v>
      </c>
      <c r="Y7">
        <v>0</v>
      </c>
      <c r="Z7" t="s">
        <v>52</v>
      </c>
      <c r="AA7">
        <v>3</v>
      </c>
      <c r="AB7">
        <v>3</v>
      </c>
      <c r="AC7">
        <v>0</v>
      </c>
      <c r="AD7" t="s">
        <v>52</v>
      </c>
      <c r="AE7">
        <v>4</v>
      </c>
      <c r="AF7">
        <v>3</v>
      </c>
      <c r="AG7">
        <v>0</v>
      </c>
      <c r="AH7" t="s">
        <v>53</v>
      </c>
      <c r="AI7">
        <v>4</v>
      </c>
      <c r="AJ7" t="s">
        <v>54</v>
      </c>
      <c r="AK7">
        <v>4</v>
      </c>
    </row>
    <row r="8" spans="1:37">
      <c r="A8" t="s">
        <v>23</v>
      </c>
      <c r="C8" t="s">
        <v>24</v>
      </c>
      <c r="E8">
        <v>20</v>
      </c>
      <c r="F8">
        <v>9.75</v>
      </c>
      <c r="G8">
        <v>9.5</v>
      </c>
      <c r="H8">
        <v>9.25</v>
      </c>
      <c r="I8">
        <v>9.75</v>
      </c>
      <c r="J8">
        <v>9.75</v>
      </c>
      <c r="K8">
        <v>9.5</v>
      </c>
      <c r="L8">
        <v>9.5</v>
      </c>
      <c r="M8">
        <v>9.75</v>
      </c>
      <c r="N8">
        <v>0</v>
      </c>
      <c r="O8">
        <f>SUM(E8:N8)</f>
        <v>96.75</v>
      </c>
      <c r="P8" t="s">
        <v>68</v>
      </c>
      <c r="T8" s="1" t="s">
        <v>61</v>
      </c>
      <c r="U8">
        <v>4</v>
      </c>
      <c r="V8" s="1" t="s">
        <v>61</v>
      </c>
      <c r="W8">
        <v>4</v>
      </c>
      <c r="X8">
        <v>3</v>
      </c>
      <c r="Y8">
        <v>0</v>
      </c>
      <c r="Z8" s="1" t="s">
        <v>62</v>
      </c>
      <c r="AA8">
        <v>4</v>
      </c>
      <c r="AB8">
        <v>3</v>
      </c>
      <c r="AC8">
        <v>0</v>
      </c>
      <c r="AD8" s="1" t="s">
        <v>66</v>
      </c>
      <c r="AE8">
        <v>4</v>
      </c>
      <c r="AF8">
        <v>3</v>
      </c>
      <c r="AG8">
        <v>0</v>
      </c>
      <c r="AH8" s="1" t="s">
        <v>66</v>
      </c>
      <c r="AI8">
        <v>3</v>
      </c>
      <c r="AJ8" s="1" t="s">
        <v>67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9.5</v>
      </c>
      <c r="G9">
        <v>9.75</v>
      </c>
      <c r="H9">
        <v>9.25</v>
      </c>
      <c r="I9">
        <v>9.5</v>
      </c>
      <c r="J9">
        <v>9.5</v>
      </c>
      <c r="K9">
        <v>9.5</v>
      </c>
      <c r="L9">
        <v>9.5</v>
      </c>
      <c r="M9">
        <v>9.75</v>
      </c>
      <c r="N9">
        <v>0</v>
      </c>
      <c r="O9">
        <f t="shared" ref="O9" si="0">SUM(E9:N9)</f>
        <v>96.25</v>
      </c>
      <c r="T9" s="1" t="s">
        <v>51</v>
      </c>
      <c r="U9">
        <v>4</v>
      </c>
      <c r="V9" s="1" t="s">
        <v>73</v>
      </c>
      <c r="W9">
        <v>4</v>
      </c>
      <c r="X9">
        <v>2</v>
      </c>
      <c r="Y9">
        <v>0</v>
      </c>
      <c r="Z9" s="1" t="s">
        <v>74</v>
      </c>
      <c r="AA9">
        <v>3</v>
      </c>
      <c r="AB9">
        <v>3</v>
      </c>
      <c r="AC9">
        <v>0</v>
      </c>
      <c r="AD9" s="1" t="s">
        <v>75</v>
      </c>
      <c r="AE9">
        <v>3</v>
      </c>
      <c r="AF9">
        <v>3</v>
      </c>
      <c r="AG9">
        <v>0</v>
      </c>
      <c r="AH9" s="1" t="s">
        <v>76</v>
      </c>
      <c r="AI9">
        <v>3</v>
      </c>
      <c r="AJ9" s="1" t="s">
        <v>77</v>
      </c>
      <c r="AK9">
        <v>4</v>
      </c>
    </row>
    <row r="10" spans="1:37">
      <c r="A10" t="s">
        <v>23</v>
      </c>
      <c r="C10" t="s">
        <v>25</v>
      </c>
      <c r="E10">
        <v>20</v>
      </c>
      <c r="F10">
        <v>9.5</v>
      </c>
      <c r="G10">
        <v>9.5</v>
      </c>
      <c r="H10">
        <v>9.5</v>
      </c>
      <c r="I10">
        <v>9.5</v>
      </c>
      <c r="J10">
        <v>9.5</v>
      </c>
      <c r="K10">
        <v>9.5</v>
      </c>
      <c r="L10">
        <v>10</v>
      </c>
      <c r="M10">
        <v>9.5</v>
      </c>
      <c r="N10">
        <v>0</v>
      </c>
      <c r="O10">
        <f>SUM(E10:N10)</f>
        <v>96.5</v>
      </c>
    </row>
    <row r="11" spans="1:37">
      <c r="A11" t="s">
        <v>23</v>
      </c>
      <c r="C11" t="s">
        <v>25</v>
      </c>
      <c r="E11">
        <v>20</v>
      </c>
      <c r="F11">
        <v>9.5</v>
      </c>
      <c r="G11">
        <v>9.5</v>
      </c>
      <c r="H11">
        <v>9.25</v>
      </c>
      <c r="I11">
        <v>9.75</v>
      </c>
      <c r="J11">
        <v>9.5</v>
      </c>
      <c r="K11">
        <v>9.5</v>
      </c>
      <c r="L11">
        <v>9.5</v>
      </c>
      <c r="M11">
        <v>9.5</v>
      </c>
      <c r="N11">
        <v>0</v>
      </c>
      <c r="O11">
        <f>SUM(E11:N11)</f>
        <v>96</v>
      </c>
    </row>
    <row r="12" spans="1:37">
      <c r="A12" t="s">
        <v>23</v>
      </c>
      <c r="C12" t="s">
        <v>25</v>
      </c>
      <c r="E12">
        <v>20</v>
      </c>
      <c r="F12">
        <v>9.5</v>
      </c>
      <c r="G12">
        <v>9.5</v>
      </c>
      <c r="H12">
        <v>9.5</v>
      </c>
      <c r="I12">
        <v>9.5</v>
      </c>
      <c r="J12">
        <v>9.5</v>
      </c>
      <c r="K12">
        <v>9.25</v>
      </c>
      <c r="L12">
        <v>9.5</v>
      </c>
      <c r="M12">
        <v>9.5</v>
      </c>
      <c r="N12">
        <v>0</v>
      </c>
      <c r="O12">
        <f>SUM(E12:N12)</f>
        <v>95.75</v>
      </c>
    </row>
    <row r="14" spans="1:37">
      <c r="B14" s="2" t="s">
        <v>36</v>
      </c>
      <c r="C14" s="2" t="s">
        <v>13</v>
      </c>
      <c r="D14" s="2" t="s">
        <v>37</v>
      </c>
      <c r="E14" s="2" t="s">
        <v>15</v>
      </c>
      <c r="F14" s="2" t="s">
        <v>16</v>
      </c>
      <c r="G14" s="2" t="s">
        <v>10</v>
      </c>
      <c r="H14" s="2" t="s">
        <v>17</v>
      </c>
      <c r="I14" s="2" t="s">
        <v>12</v>
      </c>
      <c r="J14" s="2" t="s">
        <v>18</v>
      </c>
      <c r="K14" s="2" t="s">
        <v>7</v>
      </c>
      <c r="L14" s="2" t="s">
        <v>19</v>
      </c>
      <c r="M14" s="5" t="s">
        <v>20</v>
      </c>
      <c r="N14" s="5" t="s">
        <v>42</v>
      </c>
      <c r="O14" s="2" t="s">
        <v>38</v>
      </c>
      <c r="P14" s="2" t="s">
        <v>39</v>
      </c>
      <c r="Q14" s="2" t="s">
        <v>355</v>
      </c>
    </row>
    <row r="15" spans="1:37">
      <c r="B15" s="3" t="s">
        <v>40</v>
      </c>
      <c r="C15" s="3" t="s">
        <v>23</v>
      </c>
      <c r="D15" s="17">
        <v>3</v>
      </c>
      <c r="E15" s="18">
        <v>20</v>
      </c>
      <c r="F15" s="18">
        <f>AVERAGE(F7:F9)</f>
        <v>9.5833333333333339</v>
      </c>
      <c r="G15" s="18">
        <f t="shared" ref="G15:N15" si="1">AVERAGE(G7:G9)</f>
        <v>9.5833333333333339</v>
      </c>
      <c r="H15" s="18">
        <f t="shared" si="1"/>
        <v>9.3333333333333339</v>
      </c>
      <c r="I15" s="18">
        <f t="shared" si="1"/>
        <v>9.5833333333333339</v>
      </c>
      <c r="J15" s="18">
        <f>AVERAGE(J7:J9)</f>
        <v>9.6666666666666661</v>
      </c>
      <c r="K15" s="18">
        <f t="shared" si="1"/>
        <v>9.5</v>
      </c>
      <c r="L15" s="18">
        <f t="shared" si="1"/>
        <v>9.5833333333333339</v>
      </c>
      <c r="M15" s="18">
        <f t="shared" si="1"/>
        <v>9.6666666666666661</v>
      </c>
      <c r="N15" s="19">
        <f t="shared" si="1"/>
        <v>0</v>
      </c>
      <c r="O15" s="20">
        <f>AVERAGE(O7:O9)</f>
        <v>96.5</v>
      </c>
      <c r="P15" s="21">
        <f>_xlfn.STDEV.P(O7:O9)</f>
        <v>0.20412414523193151</v>
      </c>
      <c r="Q15" s="22">
        <f>_xlfn.CONFIDENCE.T(0.1,P15,D15)</f>
        <v>0.34412360080584281</v>
      </c>
    </row>
    <row r="16" spans="1:37">
      <c r="B16" s="4" t="s">
        <v>41</v>
      </c>
      <c r="C16" s="4" t="s">
        <v>23</v>
      </c>
      <c r="D16" s="23">
        <v>3</v>
      </c>
      <c r="E16" s="24">
        <v>20</v>
      </c>
      <c r="F16" s="24">
        <f>AVERAGE(F10:F12)</f>
        <v>9.5</v>
      </c>
      <c r="G16" s="24">
        <f t="shared" ref="G16:N16" si="2">AVERAGE(G10:G12)</f>
        <v>9.5</v>
      </c>
      <c r="H16" s="24">
        <f t="shared" si="2"/>
        <v>9.4166666666666661</v>
      </c>
      <c r="I16" s="24">
        <f t="shared" si="2"/>
        <v>9.5833333333333339</v>
      </c>
      <c r="J16" s="24">
        <f>AVERAGE(J10:J12)</f>
        <v>9.5</v>
      </c>
      <c r="K16" s="24">
        <f t="shared" si="2"/>
        <v>9.4166666666666661</v>
      </c>
      <c r="L16" s="24">
        <f t="shared" si="2"/>
        <v>9.6666666666666661</v>
      </c>
      <c r="M16" s="24">
        <f t="shared" si="2"/>
        <v>9.5</v>
      </c>
      <c r="N16" s="25">
        <f t="shared" si="2"/>
        <v>0</v>
      </c>
      <c r="O16" s="26">
        <f>AVERAGE(O10:O12)</f>
        <v>96.083333333333329</v>
      </c>
      <c r="P16" s="27">
        <f>_xlfn.STDEV.P(O10:O12)</f>
        <v>0.31180478223116176</v>
      </c>
      <c r="Q16" s="22">
        <f>_xlfn.CONFIDENCE.T(0.1,P16,D16)</f>
        <v>0.52565748303784698</v>
      </c>
    </row>
    <row r="17" spans="2:17">
      <c r="B17" s="28" t="s">
        <v>356</v>
      </c>
      <c r="C17" s="28"/>
      <c r="D17" s="29">
        <f>D15+D16</f>
        <v>6</v>
      </c>
      <c r="E17" s="30">
        <v>20</v>
      </c>
      <c r="F17" s="31">
        <f>AVERAGE(F7:F12)</f>
        <v>9.5416666666666661</v>
      </c>
      <c r="G17" s="31">
        <f t="shared" ref="G17:M17" si="3">AVERAGE(G7:G12)</f>
        <v>9.5416666666666661</v>
      </c>
      <c r="H17" s="31">
        <f t="shared" si="3"/>
        <v>9.375</v>
      </c>
      <c r="I17" s="31">
        <f t="shared" si="3"/>
        <v>9.5833333333333339</v>
      </c>
      <c r="J17" s="31">
        <f t="shared" si="3"/>
        <v>9.5833333333333339</v>
      </c>
      <c r="K17" s="31">
        <f t="shared" si="3"/>
        <v>9.4583333333333339</v>
      </c>
      <c r="L17" s="31">
        <f t="shared" si="3"/>
        <v>9.625</v>
      </c>
      <c r="M17" s="31">
        <f t="shared" si="3"/>
        <v>9.5833333333333339</v>
      </c>
      <c r="N17" s="31">
        <f>AVERAGE(N7:N12)</f>
        <v>0</v>
      </c>
      <c r="O17" s="32">
        <f>AVERAGE(O7:O12)</f>
        <v>96.291666666666671</v>
      </c>
      <c r="P17" s="30">
        <f>_xlfn.STDEV.P(O7:O12)</f>
        <v>0.33592740617910621</v>
      </c>
      <c r="Q17" s="33">
        <f>_xlfn.CONFIDENCE.T(0.1,P17,D17)</f>
        <v>0.27634733942999329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127E-693C-9844-9BBB-FFFD8DB5EAAB}">
  <dimension ref="A1:AK18"/>
  <sheetViews>
    <sheetView workbookViewId="0">
      <selection activeCell="Q19" sqref="Q19"/>
    </sheetView>
  </sheetViews>
  <sheetFormatPr baseColWidth="10" defaultRowHeight="15"/>
  <cols>
    <col min="1" max="16" width="8.83203125" customWidth="1"/>
  </cols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160</v>
      </c>
      <c r="B2" t="s">
        <v>43</v>
      </c>
      <c r="C2" t="s">
        <v>35</v>
      </c>
      <c r="D2" t="s">
        <v>192</v>
      </c>
      <c r="E2" t="s">
        <v>47</v>
      </c>
      <c r="F2" t="s">
        <v>161</v>
      </c>
      <c r="G2" t="s">
        <v>48</v>
      </c>
      <c r="H2" t="s">
        <v>193</v>
      </c>
      <c r="I2" t="s">
        <v>121</v>
      </c>
      <c r="J2">
        <v>165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9.25</v>
      </c>
      <c r="H7">
        <v>8.5</v>
      </c>
      <c r="I7">
        <v>9.25</v>
      </c>
      <c r="J7">
        <v>8.75</v>
      </c>
      <c r="K7">
        <v>8.75</v>
      </c>
      <c r="L7">
        <v>9</v>
      </c>
      <c r="M7">
        <v>9.25</v>
      </c>
      <c r="N7">
        <v>0</v>
      </c>
      <c r="O7">
        <f>SUM(E7:N7)</f>
        <v>92</v>
      </c>
      <c r="P7" t="s">
        <v>163</v>
      </c>
      <c r="T7" s="1" t="s">
        <v>116</v>
      </c>
      <c r="U7">
        <v>3</v>
      </c>
      <c r="V7" t="s">
        <v>116</v>
      </c>
      <c r="W7">
        <v>4</v>
      </c>
      <c r="X7">
        <v>2</v>
      </c>
      <c r="Y7">
        <v>0</v>
      </c>
      <c r="Z7" t="s">
        <v>164</v>
      </c>
      <c r="AA7">
        <v>3</v>
      </c>
      <c r="AB7">
        <v>2</v>
      </c>
      <c r="AC7">
        <v>0</v>
      </c>
      <c r="AD7" t="s">
        <v>165</v>
      </c>
      <c r="AE7">
        <v>3</v>
      </c>
      <c r="AF7">
        <v>2</v>
      </c>
      <c r="AG7">
        <v>0</v>
      </c>
      <c r="AH7" t="s">
        <v>166</v>
      </c>
      <c r="AI7">
        <v>3</v>
      </c>
      <c r="AJ7" t="s">
        <v>167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9.25</v>
      </c>
      <c r="G8">
        <v>9.25</v>
      </c>
      <c r="H8">
        <v>8.5</v>
      </c>
      <c r="I8">
        <v>9</v>
      </c>
      <c r="J8">
        <v>8.75</v>
      </c>
      <c r="K8">
        <v>8.75</v>
      </c>
      <c r="L8">
        <v>8.75</v>
      </c>
      <c r="M8">
        <v>8.75</v>
      </c>
      <c r="N8">
        <v>0</v>
      </c>
      <c r="O8">
        <f t="shared" ref="O8:O10" si="0">SUM(E8:N8)</f>
        <v>91</v>
      </c>
      <c r="T8" s="1" t="s">
        <v>51</v>
      </c>
      <c r="U8">
        <v>3</v>
      </c>
      <c r="V8" s="1" t="s">
        <v>51</v>
      </c>
      <c r="W8">
        <v>3</v>
      </c>
      <c r="X8">
        <v>3</v>
      </c>
      <c r="Y8">
        <v>0</v>
      </c>
      <c r="Z8" s="1" t="s">
        <v>184</v>
      </c>
      <c r="AA8">
        <v>3</v>
      </c>
      <c r="AB8">
        <v>3</v>
      </c>
      <c r="AC8">
        <v>0</v>
      </c>
      <c r="AD8" s="1" t="s">
        <v>180</v>
      </c>
      <c r="AE8">
        <v>3</v>
      </c>
      <c r="AF8">
        <v>2</v>
      </c>
      <c r="AG8">
        <v>0</v>
      </c>
      <c r="AH8" s="1" t="s">
        <v>185</v>
      </c>
      <c r="AI8">
        <v>3</v>
      </c>
      <c r="AJ8" s="1" t="s">
        <v>186</v>
      </c>
      <c r="AK8">
        <v>2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9.25</v>
      </c>
      <c r="H9">
        <v>8.5</v>
      </c>
      <c r="I9">
        <v>9.25</v>
      </c>
      <c r="J9">
        <v>8.75</v>
      </c>
      <c r="K9">
        <v>8.5</v>
      </c>
      <c r="L9">
        <v>8.75</v>
      </c>
      <c r="M9">
        <v>8.5</v>
      </c>
      <c r="N9">
        <v>0</v>
      </c>
      <c r="O9">
        <f t="shared" si="0"/>
        <v>90.75</v>
      </c>
      <c r="P9" t="s">
        <v>183</v>
      </c>
      <c r="T9" s="1" t="s">
        <v>104</v>
      </c>
      <c r="U9">
        <v>4</v>
      </c>
      <c r="V9" s="1" t="s">
        <v>187</v>
      </c>
      <c r="W9">
        <v>3</v>
      </c>
      <c r="X9">
        <v>3</v>
      </c>
      <c r="Y9">
        <v>0</v>
      </c>
      <c r="Z9" s="1" t="s">
        <v>188</v>
      </c>
      <c r="AA9">
        <v>3</v>
      </c>
      <c r="AB9">
        <v>3</v>
      </c>
      <c r="AC9">
        <v>0</v>
      </c>
      <c r="AD9" s="1" t="s">
        <v>188</v>
      </c>
      <c r="AE9">
        <v>3</v>
      </c>
      <c r="AF9">
        <v>3</v>
      </c>
      <c r="AG9">
        <v>0</v>
      </c>
      <c r="AH9" s="1" t="s">
        <v>189</v>
      </c>
      <c r="AI9">
        <v>3</v>
      </c>
      <c r="AJ9" s="1" t="s">
        <v>190</v>
      </c>
      <c r="AK9">
        <v>3</v>
      </c>
    </row>
    <row r="10" spans="1:37">
      <c r="A10" t="s">
        <v>23</v>
      </c>
      <c r="C10" t="s">
        <v>24</v>
      </c>
      <c r="E10">
        <v>20</v>
      </c>
      <c r="F10">
        <v>9.25</v>
      </c>
      <c r="G10">
        <v>9.5</v>
      </c>
      <c r="H10">
        <v>8.5</v>
      </c>
      <c r="I10">
        <v>9.25</v>
      </c>
      <c r="J10">
        <v>8.75</v>
      </c>
      <c r="K10">
        <v>8.75</v>
      </c>
      <c r="L10">
        <v>8.75</v>
      </c>
      <c r="M10">
        <v>8.75</v>
      </c>
      <c r="N10">
        <v>0</v>
      </c>
      <c r="O10">
        <f t="shared" si="0"/>
        <v>91.5</v>
      </c>
      <c r="P10" t="s">
        <v>198</v>
      </c>
      <c r="T10" s="1" t="s">
        <v>104</v>
      </c>
      <c r="U10">
        <v>3</v>
      </c>
      <c r="V10" s="1" t="s">
        <v>199</v>
      </c>
      <c r="W10">
        <v>3</v>
      </c>
      <c r="X10">
        <v>3</v>
      </c>
      <c r="Y10">
        <v>0</v>
      </c>
      <c r="Z10" s="1" t="s">
        <v>200</v>
      </c>
      <c r="AA10">
        <v>3</v>
      </c>
      <c r="AB10">
        <v>3</v>
      </c>
      <c r="AC10">
        <v>0</v>
      </c>
      <c r="AD10" s="1" t="s">
        <v>201</v>
      </c>
      <c r="AE10">
        <v>3</v>
      </c>
      <c r="AF10">
        <v>3</v>
      </c>
      <c r="AG10">
        <v>0</v>
      </c>
      <c r="AH10" s="1" t="s">
        <v>202</v>
      </c>
      <c r="AI10">
        <v>3</v>
      </c>
      <c r="AJ10" s="1" t="s">
        <v>203</v>
      </c>
      <c r="AK10">
        <v>3</v>
      </c>
    </row>
    <row r="11" spans="1:37">
      <c r="A11" t="s">
        <v>23</v>
      </c>
      <c r="C11" t="s">
        <v>25</v>
      </c>
      <c r="E11">
        <v>20</v>
      </c>
      <c r="F11">
        <v>9.25</v>
      </c>
      <c r="G11">
        <v>9</v>
      </c>
      <c r="H11">
        <v>8.75</v>
      </c>
      <c r="I11">
        <v>8.75</v>
      </c>
      <c r="J11">
        <v>9</v>
      </c>
      <c r="K11">
        <v>8.5</v>
      </c>
      <c r="L11">
        <v>9</v>
      </c>
      <c r="M11">
        <v>9</v>
      </c>
      <c r="N11">
        <v>0</v>
      </c>
      <c r="O11">
        <f>SUM(E11:N11)</f>
        <v>91.25</v>
      </c>
    </row>
    <row r="12" spans="1:37">
      <c r="A12" t="s">
        <v>23</v>
      </c>
      <c r="C12" t="s">
        <v>25</v>
      </c>
      <c r="E12">
        <v>20</v>
      </c>
      <c r="F12">
        <v>9</v>
      </c>
      <c r="G12">
        <v>9</v>
      </c>
      <c r="H12">
        <v>9.25</v>
      </c>
      <c r="I12">
        <v>9</v>
      </c>
      <c r="J12">
        <v>9</v>
      </c>
      <c r="K12">
        <v>8.75</v>
      </c>
      <c r="L12">
        <v>9</v>
      </c>
      <c r="M12">
        <v>8.75</v>
      </c>
      <c r="N12">
        <v>0</v>
      </c>
      <c r="O12">
        <f>SUM(E12:N12)</f>
        <v>91.75</v>
      </c>
    </row>
    <row r="13" spans="1:37">
      <c r="A13" t="s">
        <v>23</v>
      </c>
      <c r="C13" t="s">
        <v>25</v>
      </c>
      <c r="E13">
        <v>20</v>
      </c>
      <c r="F13">
        <v>9</v>
      </c>
      <c r="G13">
        <v>8.75</v>
      </c>
      <c r="H13">
        <v>9</v>
      </c>
      <c r="I13">
        <v>9</v>
      </c>
      <c r="J13">
        <v>9</v>
      </c>
      <c r="K13">
        <v>8.75</v>
      </c>
      <c r="L13">
        <v>8.75</v>
      </c>
      <c r="M13">
        <v>8.75</v>
      </c>
      <c r="N13">
        <v>0</v>
      </c>
      <c r="O13">
        <f>SUM(E13:N13)</f>
        <v>91</v>
      </c>
    </row>
    <row r="15" spans="1:37">
      <c r="B15" s="2" t="s">
        <v>36</v>
      </c>
      <c r="C15" s="2" t="s">
        <v>13</v>
      </c>
      <c r="D15" s="2" t="s">
        <v>37</v>
      </c>
      <c r="E15" s="2" t="s">
        <v>15</v>
      </c>
      <c r="F15" s="2" t="s">
        <v>16</v>
      </c>
      <c r="G15" s="2" t="s">
        <v>10</v>
      </c>
      <c r="H15" s="2" t="s">
        <v>17</v>
      </c>
      <c r="I15" s="2" t="s">
        <v>12</v>
      </c>
      <c r="J15" s="2" t="s">
        <v>18</v>
      </c>
      <c r="K15" s="2" t="s">
        <v>7</v>
      </c>
      <c r="L15" s="2" t="s">
        <v>19</v>
      </c>
      <c r="M15" s="5" t="s">
        <v>20</v>
      </c>
      <c r="N15" s="5" t="s">
        <v>42</v>
      </c>
      <c r="O15" s="2" t="s">
        <v>38</v>
      </c>
      <c r="P15" s="2" t="s">
        <v>39</v>
      </c>
      <c r="Q15" s="2" t="s">
        <v>355</v>
      </c>
    </row>
    <row r="16" spans="1:37">
      <c r="B16" s="3" t="s">
        <v>40</v>
      </c>
      <c r="C16" s="3" t="s">
        <v>23</v>
      </c>
      <c r="D16" s="17">
        <v>4</v>
      </c>
      <c r="E16" s="18">
        <v>20</v>
      </c>
      <c r="F16" s="18">
        <f>AVERAGE(F7:F10)</f>
        <v>9.25</v>
      </c>
      <c r="G16" s="18">
        <f t="shared" ref="G16:N16" si="1">AVERAGE(G7:G10)</f>
        <v>9.3125</v>
      </c>
      <c r="H16" s="18">
        <f t="shared" si="1"/>
        <v>8.5</v>
      </c>
      <c r="I16" s="18">
        <f t="shared" si="1"/>
        <v>9.1875</v>
      </c>
      <c r="J16" s="18">
        <f t="shared" si="1"/>
        <v>8.75</v>
      </c>
      <c r="K16" s="18">
        <f t="shared" si="1"/>
        <v>8.6875</v>
      </c>
      <c r="L16" s="18">
        <f t="shared" si="1"/>
        <v>8.8125</v>
      </c>
      <c r="M16" s="18">
        <f t="shared" si="1"/>
        <v>8.8125</v>
      </c>
      <c r="N16" s="18">
        <f t="shared" si="1"/>
        <v>0</v>
      </c>
      <c r="O16" s="20">
        <f>AVERAGE(O6:O9)</f>
        <v>91.25</v>
      </c>
      <c r="P16" s="21">
        <f>_xlfn.STDEV.P(O7:O10)</f>
        <v>0.48007160924178799</v>
      </c>
      <c r="Q16" s="22">
        <f>_xlfn.CONFIDENCE.T(0.1,P16,D16)</f>
        <v>0.56489148563804648</v>
      </c>
    </row>
    <row r="17" spans="2:17">
      <c r="B17" s="4" t="s">
        <v>41</v>
      </c>
      <c r="C17" s="4" t="s">
        <v>23</v>
      </c>
      <c r="D17" s="23">
        <v>3</v>
      </c>
      <c r="E17" s="24">
        <v>20</v>
      </c>
      <c r="F17" s="24">
        <f>AVERAGE(F11:F13)</f>
        <v>9.0833333333333339</v>
      </c>
      <c r="G17" s="24">
        <f t="shared" ref="G17:N17" si="2">AVERAGE(G11:G13)</f>
        <v>8.9166666666666661</v>
      </c>
      <c r="H17" s="24">
        <f t="shared" si="2"/>
        <v>9</v>
      </c>
      <c r="I17" s="24">
        <f t="shared" si="2"/>
        <v>8.9166666666666661</v>
      </c>
      <c r="J17" s="24">
        <f t="shared" si="2"/>
        <v>9</v>
      </c>
      <c r="K17" s="24">
        <f t="shared" si="2"/>
        <v>8.6666666666666661</v>
      </c>
      <c r="L17" s="24">
        <f t="shared" si="2"/>
        <v>8.9166666666666661</v>
      </c>
      <c r="M17" s="24">
        <f t="shared" si="2"/>
        <v>8.8333333333333339</v>
      </c>
      <c r="N17" s="24">
        <f t="shared" si="2"/>
        <v>0</v>
      </c>
      <c r="O17" s="26">
        <f>AVERAGE(O11:O13)</f>
        <v>91.333333333333329</v>
      </c>
      <c r="P17" s="27">
        <f>_xlfn.STDEV.P(O11:O13)</f>
        <v>0.31180478223116176</v>
      </c>
      <c r="Q17" s="22">
        <f>_xlfn.CONFIDENCE.T(0.1,P17,D17)</f>
        <v>0.52565748303784698</v>
      </c>
    </row>
    <row r="18" spans="2:17">
      <c r="B18" s="28" t="s">
        <v>356</v>
      </c>
      <c r="C18" s="28"/>
      <c r="D18" s="29">
        <f>D16+D17</f>
        <v>7</v>
      </c>
      <c r="E18" s="30">
        <v>20</v>
      </c>
      <c r="F18" s="31">
        <f>AVERAGE(F7:F13)</f>
        <v>9.1785714285714288</v>
      </c>
      <c r="G18" s="31">
        <f t="shared" ref="G18:N18" si="3">AVERAGE(G7:G13)</f>
        <v>9.1428571428571423</v>
      </c>
      <c r="H18" s="31">
        <f t="shared" si="3"/>
        <v>8.7142857142857135</v>
      </c>
      <c r="I18" s="31">
        <f t="shared" si="3"/>
        <v>9.0714285714285712</v>
      </c>
      <c r="J18" s="31">
        <f t="shared" si="3"/>
        <v>8.8571428571428577</v>
      </c>
      <c r="K18" s="31">
        <f t="shared" si="3"/>
        <v>8.6785714285714288</v>
      </c>
      <c r="L18" s="31">
        <f t="shared" si="3"/>
        <v>8.8571428571428577</v>
      </c>
      <c r="M18" s="31">
        <f t="shared" si="3"/>
        <v>8.8214285714285712</v>
      </c>
      <c r="N18" s="31">
        <f t="shared" si="3"/>
        <v>0</v>
      </c>
      <c r="O18" s="32">
        <f>AVERAGE(O7:O13)</f>
        <v>91.321428571428569</v>
      </c>
      <c r="P18" s="30">
        <f>_xlfn.STDEV.P(O7:O13)</f>
        <v>0.41649656391752149</v>
      </c>
      <c r="Q18" s="33">
        <f>_xlfn.CONFIDENCE.T(0.1,P18,D18)</f>
        <v>0.30589719695962425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5E43-4A42-054E-A4D9-C8D7B0590E6C}">
  <dimension ref="A1:AK17"/>
  <sheetViews>
    <sheetView topLeftCell="U1" workbookViewId="0">
      <selection activeCell="AH8" sqref="AH8"/>
    </sheetView>
  </sheetViews>
  <sheetFormatPr baseColWidth="10" defaultRowHeight="15"/>
  <cols>
    <col min="1" max="16" width="8.83203125" customWidth="1"/>
  </cols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>
        <v>23125</v>
      </c>
      <c r="B2" t="s">
        <v>43</v>
      </c>
      <c r="C2" t="s">
        <v>175</v>
      </c>
      <c r="D2" t="s">
        <v>162</v>
      </c>
      <c r="E2" t="s">
        <v>47</v>
      </c>
      <c r="F2" t="s">
        <v>34</v>
      </c>
      <c r="G2" t="s">
        <v>48</v>
      </c>
      <c r="H2" t="s">
        <v>176</v>
      </c>
      <c r="I2" t="s">
        <v>100</v>
      </c>
      <c r="J2">
        <v>205.55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9.5</v>
      </c>
      <c r="G7">
        <v>9.5</v>
      </c>
      <c r="H7">
        <v>9</v>
      </c>
      <c r="I7">
        <v>9.25</v>
      </c>
      <c r="J7">
        <v>9.5</v>
      </c>
      <c r="K7">
        <v>9.25</v>
      </c>
      <c r="L7">
        <v>9.25</v>
      </c>
      <c r="M7">
        <v>9.5</v>
      </c>
      <c r="N7">
        <v>0</v>
      </c>
      <c r="O7">
        <f>SUM(E7:N7)</f>
        <v>94.75</v>
      </c>
      <c r="P7" t="s">
        <v>168</v>
      </c>
      <c r="T7" s="1" t="s">
        <v>169</v>
      </c>
      <c r="U7">
        <v>4</v>
      </c>
      <c r="V7" t="s">
        <v>170</v>
      </c>
      <c r="W7">
        <v>4</v>
      </c>
      <c r="X7">
        <v>2</v>
      </c>
      <c r="Y7">
        <v>0</v>
      </c>
      <c r="Z7" t="s">
        <v>171</v>
      </c>
      <c r="AA7">
        <v>4</v>
      </c>
      <c r="AB7">
        <v>2</v>
      </c>
      <c r="AC7">
        <v>0</v>
      </c>
      <c r="AD7" t="s">
        <v>172</v>
      </c>
      <c r="AE7">
        <v>4</v>
      </c>
      <c r="AF7">
        <v>2</v>
      </c>
      <c r="AG7">
        <v>0</v>
      </c>
      <c r="AH7" t="s">
        <v>173</v>
      </c>
      <c r="AI7">
        <v>4</v>
      </c>
      <c r="AJ7" t="s">
        <v>174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9.25</v>
      </c>
      <c r="G8">
        <v>9.25</v>
      </c>
      <c r="H8">
        <v>9.25</v>
      </c>
      <c r="I8">
        <v>9</v>
      </c>
      <c r="J8">
        <v>9</v>
      </c>
      <c r="K8">
        <v>9.25</v>
      </c>
      <c r="L8">
        <v>9.25</v>
      </c>
      <c r="M8">
        <v>9.25</v>
      </c>
      <c r="N8">
        <v>0</v>
      </c>
      <c r="O8">
        <f t="shared" ref="O8:O9" si="0">SUM(E8:N8)</f>
        <v>93.5</v>
      </c>
      <c r="P8" t="s">
        <v>194</v>
      </c>
      <c r="T8" s="1" t="s">
        <v>51</v>
      </c>
      <c r="U8">
        <v>3</v>
      </c>
      <c r="V8" s="1" t="s">
        <v>61</v>
      </c>
      <c r="W8">
        <v>3</v>
      </c>
      <c r="X8">
        <v>2</v>
      </c>
      <c r="Y8">
        <v>0</v>
      </c>
      <c r="Z8" s="1" t="s">
        <v>62</v>
      </c>
      <c r="AA8">
        <v>3</v>
      </c>
      <c r="AB8">
        <v>2</v>
      </c>
      <c r="AC8">
        <v>0</v>
      </c>
      <c r="AD8" s="1" t="s">
        <v>195</v>
      </c>
      <c r="AE8">
        <v>3</v>
      </c>
      <c r="AF8">
        <v>2</v>
      </c>
      <c r="AG8">
        <v>0</v>
      </c>
      <c r="AH8" s="1" t="s">
        <v>196</v>
      </c>
      <c r="AI8">
        <v>3</v>
      </c>
      <c r="AJ8" s="1" t="s">
        <v>197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9.5</v>
      </c>
      <c r="G9">
        <v>9</v>
      </c>
      <c r="H9">
        <v>9</v>
      </c>
      <c r="I9">
        <v>8.75</v>
      </c>
      <c r="J9">
        <v>9.25</v>
      </c>
      <c r="K9">
        <v>9.25</v>
      </c>
      <c r="L9">
        <v>9.25</v>
      </c>
      <c r="M9">
        <v>9.25</v>
      </c>
      <c r="N9">
        <v>0</v>
      </c>
      <c r="O9">
        <f t="shared" si="0"/>
        <v>93.25</v>
      </c>
      <c r="T9" s="1"/>
    </row>
    <row r="10" spans="1:37">
      <c r="A10" t="s">
        <v>23</v>
      </c>
      <c r="C10" t="s">
        <v>25</v>
      </c>
      <c r="E10">
        <v>20</v>
      </c>
      <c r="F10">
        <v>9</v>
      </c>
      <c r="G10">
        <v>9.25</v>
      </c>
      <c r="H10">
        <v>9</v>
      </c>
      <c r="I10">
        <v>9.25</v>
      </c>
      <c r="J10">
        <v>9</v>
      </c>
      <c r="K10">
        <v>9</v>
      </c>
      <c r="L10">
        <v>9.25</v>
      </c>
      <c r="M10">
        <v>9.25</v>
      </c>
      <c r="N10">
        <v>0</v>
      </c>
      <c r="O10">
        <f>SUM(E10:N10)</f>
        <v>93</v>
      </c>
    </row>
    <row r="11" spans="1:37">
      <c r="A11" t="s">
        <v>23</v>
      </c>
      <c r="C11" t="s">
        <v>25</v>
      </c>
      <c r="E11">
        <v>20</v>
      </c>
      <c r="F11">
        <v>9</v>
      </c>
      <c r="G11">
        <v>9</v>
      </c>
      <c r="H11">
        <v>9.25</v>
      </c>
      <c r="I11">
        <v>9.25</v>
      </c>
      <c r="J11">
        <v>9.25</v>
      </c>
      <c r="K11">
        <v>9.25</v>
      </c>
      <c r="L11">
        <v>9.25</v>
      </c>
      <c r="M11">
        <v>9</v>
      </c>
      <c r="N11">
        <v>0</v>
      </c>
      <c r="O11">
        <f>SUM(E11:N11)</f>
        <v>93.25</v>
      </c>
    </row>
    <row r="12" spans="1:37">
      <c r="A12" t="s">
        <v>23</v>
      </c>
      <c r="C12" t="s">
        <v>25</v>
      </c>
      <c r="E12">
        <v>20</v>
      </c>
      <c r="F12">
        <v>9</v>
      </c>
      <c r="G12">
        <v>9.25</v>
      </c>
      <c r="H12">
        <v>9</v>
      </c>
      <c r="I12">
        <v>9.25</v>
      </c>
      <c r="J12">
        <v>9.25</v>
      </c>
      <c r="K12">
        <v>9.25</v>
      </c>
      <c r="L12">
        <v>9</v>
      </c>
      <c r="M12">
        <v>9</v>
      </c>
      <c r="N12">
        <v>0</v>
      </c>
      <c r="O12">
        <f>SUM(E12:N12)</f>
        <v>93</v>
      </c>
    </row>
    <row r="14" spans="1:37">
      <c r="B14" s="2" t="s">
        <v>36</v>
      </c>
      <c r="C14" s="2" t="s">
        <v>13</v>
      </c>
      <c r="D14" s="2" t="s">
        <v>37</v>
      </c>
      <c r="E14" s="2" t="s">
        <v>15</v>
      </c>
      <c r="F14" s="2" t="s">
        <v>16</v>
      </c>
      <c r="G14" s="2" t="s">
        <v>10</v>
      </c>
      <c r="H14" s="2" t="s">
        <v>17</v>
      </c>
      <c r="I14" s="2" t="s">
        <v>12</v>
      </c>
      <c r="J14" s="2" t="s">
        <v>18</v>
      </c>
      <c r="K14" s="2" t="s">
        <v>7</v>
      </c>
      <c r="L14" s="2" t="s">
        <v>19</v>
      </c>
      <c r="M14" s="5" t="s">
        <v>20</v>
      </c>
      <c r="N14" s="5" t="s">
        <v>42</v>
      </c>
      <c r="O14" s="2" t="s">
        <v>38</v>
      </c>
      <c r="P14" s="2" t="s">
        <v>39</v>
      </c>
      <c r="Q14" s="2" t="s">
        <v>355</v>
      </c>
    </row>
    <row r="15" spans="1:37">
      <c r="B15" s="3" t="s">
        <v>40</v>
      </c>
      <c r="C15" s="3" t="s">
        <v>23</v>
      </c>
      <c r="D15" s="17">
        <v>3</v>
      </c>
      <c r="E15" s="18">
        <v>20</v>
      </c>
      <c r="F15" s="18">
        <f>AVERAGE(F7:F9)</f>
        <v>9.4166666666666661</v>
      </c>
      <c r="G15" s="18">
        <f>AVERAGE(G7:G9)</f>
        <v>9.25</v>
      </c>
      <c r="H15" s="18">
        <f t="shared" ref="H15:N15" si="1">AVERAGE(H7:H9)</f>
        <v>9.0833333333333339</v>
      </c>
      <c r="I15" s="18">
        <f t="shared" si="1"/>
        <v>9</v>
      </c>
      <c r="J15" s="18">
        <f>AVERAGE(J7:J9)</f>
        <v>9.25</v>
      </c>
      <c r="K15" s="18">
        <f t="shared" si="1"/>
        <v>9.25</v>
      </c>
      <c r="L15" s="18">
        <f t="shared" si="1"/>
        <v>9.25</v>
      </c>
      <c r="M15" s="18">
        <f t="shared" si="1"/>
        <v>9.3333333333333339</v>
      </c>
      <c r="N15" s="19">
        <f t="shared" si="1"/>
        <v>0</v>
      </c>
      <c r="O15" s="20">
        <f>AVERAGE(O7:O9)</f>
        <v>93.833333333333329</v>
      </c>
      <c r="P15" s="21">
        <f>_xlfn.STDEV.P(O7:O9)</f>
        <v>0.65616732283431756</v>
      </c>
      <c r="Q15" s="22">
        <f>_xlfn.CONFIDENCE.T(0.1,P15,D15)</f>
        <v>1.1062026082623007</v>
      </c>
    </row>
    <row r="16" spans="1:37">
      <c r="B16" s="4" t="s">
        <v>41</v>
      </c>
      <c r="C16" s="4" t="s">
        <v>23</v>
      </c>
      <c r="D16" s="23">
        <v>3</v>
      </c>
      <c r="E16" s="24">
        <v>20</v>
      </c>
      <c r="F16" s="24">
        <f>AVERAGE(F10:F12)</f>
        <v>9</v>
      </c>
      <c r="G16" s="24">
        <f>AVERAGE(G10:G12)</f>
        <v>9.1666666666666661</v>
      </c>
      <c r="H16" s="24">
        <f t="shared" ref="H16:N16" si="2">AVERAGE(H10:H12)</f>
        <v>9.0833333333333339</v>
      </c>
      <c r="I16" s="24">
        <f t="shared" si="2"/>
        <v>9.25</v>
      </c>
      <c r="J16" s="24">
        <f>AVERAGE(J10:J12)</f>
        <v>9.1666666666666661</v>
      </c>
      <c r="K16" s="24">
        <f t="shared" si="2"/>
        <v>9.1666666666666661</v>
      </c>
      <c r="L16" s="24">
        <f t="shared" si="2"/>
        <v>9.1666666666666661</v>
      </c>
      <c r="M16" s="24">
        <f t="shared" si="2"/>
        <v>9.0833333333333339</v>
      </c>
      <c r="N16" s="25">
        <f t="shared" si="2"/>
        <v>0</v>
      </c>
      <c r="O16" s="26">
        <f>AVERAGE(O10:O12)</f>
        <v>93.083333333333329</v>
      </c>
      <c r="P16" s="27">
        <f>_xlfn.STDEV.P(O10:O12)</f>
        <v>0.11785113019775792</v>
      </c>
      <c r="Q16" s="22">
        <f>_xlfn.CONFIDENCE.T(0.1,P16,D16)</f>
        <v>0.19867985355975665</v>
      </c>
    </row>
    <row r="17" spans="2:17">
      <c r="B17" s="28" t="s">
        <v>356</v>
      </c>
      <c r="C17" s="28"/>
      <c r="D17" s="29">
        <f>D15+D16</f>
        <v>6</v>
      </c>
      <c r="E17" s="30">
        <v>20</v>
      </c>
      <c r="F17" s="31">
        <f>AVERAGE(F7:F12)</f>
        <v>9.2083333333333339</v>
      </c>
      <c r="G17" s="31">
        <f t="shared" ref="G17:M17" si="3">AVERAGE(G7:G12)</f>
        <v>9.2083333333333339</v>
      </c>
      <c r="H17" s="31">
        <f t="shared" si="3"/>
        <v>9.0833333333333339</v>
      </c>
      <c r="I17" s="31">
        <f t="shared" si="3"/>
        <v>9.125</v>
      </c>
      <c r="J17" s="31">
        <f t="shared" si="3"/>
        <v>9.2083333333333339</v>
      </c>
      <c r="K17" s="31">
        <f t="shared" si="3"/>
        <v>9.2083333333333339</v>
      </c>
      <c r="L17" s="31">
        <f t="shared" si="3"/>
        <v>9.2083333333333339</v>
      </c>
      <c r="M17" s="31">
        <f t="shared" si="3"/>
        <v>9.2083333333333339</v>
      </c>
      <c r="N17" s="31">
        <f>AVERAGE(N7:N12)</f>
        <v>0</v>
      </c>
      <c r="O17" s="32">
        <f>AVERAGE(O7:O12)</f>
        <v>93.458333333333329</v>
      </c>
      <c r="P17" s="30">
        <f>_xlfn.STDEV.P(O7:O12)</f>
        <v>0.60236801228337344</v>
      </c>
      <c r="Q17" s="33">
        <f>_xlfn.CONFIDENCE.T(0.1,P17,D17)</f>
        <v>0.49553205392087268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6DBE-A0E8-284D-A145-2A09ECEBCA84}">
  <dimension ref="A1:AK19"/>
  <sheetViews>
    <sheetView workbookViewId="0">
      <selection activeCell="M23" sqref="M23"/>
    </sheetView>
  </sheetViews>
  <sheetFormatPr baseColWidth="10" defaultRowHeight="15"/>
  <cols>
    <col min="1" max="16" width="8.83203125" customWidth="1"/>
  </cols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204</v>
      </c>
      <c r="B2" t="s">
        <v>43</v>
      </c>
      <c r="C2" t="s">
        <v>35</v>
      </c>
      <c r="D2" t="s">
        <v>205</v>
      </c>
      <c r="E2" t="s">
        <v>47</v>
      </c>
      <c r="F2" t="s">
        <v>34</v>
      </c>
      <c r="G2" t="s">
        <v>48</v>
      </c>
      <c r="H2" t="s">
        <v>206</v>
      </c>
      <c r="I2" t="s">
        <v>207</v>
      </c>
      <c r="J2">
        <v>224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9.25</v>
      </c>
      <c r="H7">
        <v>8.75</v>
      </c>
      <c r="I7">
        <v>9.25</v>
      </c>
      <c r="J7">
        <v>9.5</v>
      </c>
      <c r="K7">
        <v>9</v>
      </c>
      <c r="L7">
        <v>9.25</v>
      </c>
      <c r="M7">
        <v>9.5</v>
      </c>
      <c r="N7">
        <v>0</v>
      </c>
      <c r="O7">
        <f>SUM(E7:N7)</f>
        <v>93.75</v>
      </c>
      <c r="T7" s="1" t="s">
        <v>61</v>
      </c>
      <c r="U7">
        <v>3</v>
      </c>
      <c r="V7" t="s">
        <v>208</v>
      </c>
      <c r="W7">
        <v>3</v>
      </c>
      <c r="X7">
        <v>3</v>
      </c>
      <c r="Y7">
        <v>0</v>
      </c>
      <c r="Z7" t="s">
        <v>184</v>
      </c>
      <c r="AA7">
        <v>3</v>
      </c>
      <c r="AB7">
        <v>3</v>
      </c>
      <c r="AC7">
        <v>0</v>
      </c>
      <c r="AD7" t="s">
        <v>209</v>
      </c>
      <c r="AE7">
        <v>3</v>
      </c>
      <c r="AF7">
        <v>3</v>
      </c>
      <c r="AG7">
        <v>0</v>
      </c>
      <c r="AH7" t="s">
        <v>210</v>
      </c>
      <c r="AI7">
        <v>3</v>
      </c>
      <c r="AJ7" t="s">
        <v>211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</v>
      </c>
      <c r="G8">
        <v>9</v>
      </c>
      <c r="H8">
        <v>8</v>
      </c>
      <c r="I8">
        <v>9.25</v>
      </c>
      <c r="J8">
        <v>8.75</v>
      </c>
      <c r="K8">
        <v>8.25</v>
      </c>
      <c r="L8">
        <v>8.5</v>
      </c>
      <c r="M8">
        <v>9.25</v>
      </c>
      <c r="N8">
        <v>0</v>
      </c>
      <c r="O8">
        <f>SUM(E8:N8)</f>
        <v>90</v>
      </c>
      <c r="P8" t="s">
        <v>213</v>
      </c>
      <c r="T8" s="1" t="s">
        <v>214</v>
      </c>
      <c r="U8">
        <v>3</v>
      </c>
      <c r="V8" s="1" t="s">
        <v>214</v>
      </c>
      <c r="W8">
        <v>3</v>
      </c>
      <c r="X8">
        <v>2</v>
      </c>
      <c r="Y8">
        <v>0</v>
      </c>
      <c r="Z8" s="1" t="s">
        <v>215</v>
      </c>
      <c r="AA8">
        <v>2</v>
      </c>
      <c r="AB8">
        <v>2</v>
      </c>
      <c r="AC8">
        <v>0</v>
      </c>
      <c r="AD8" s="1" t="s">
        <v>215</v>
      </c>
      <c r="AE8">
        <v>2</v>
      </c>
      <c r="AF8">
        <v>1</v>
      </c>
      <c r="AG8">
        <v>0</v>
      </c>
      <c r="AH8" s="1" t="s">
        <v>216</v>
      </c>
      <c r="AI8">
        <v>2</v>
      </c>
      <c r="AJ8" s="1" t="s">
        <v>217</v>
      </c>
      <c r="AK8">
        <v>1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9.5</v>
      </c>
      <c r="H9">
        <v>8.5</v>
      </c>
      <c r="I9">
        <v>9.25</v>
      </c>
      <c r="J9">
        <v>9.25</v>
      </c>
      <c r="K9">
        <v>9</v>
      </c>
      <c r="L9">
        <v>9</v>
      </c>
      <c r="M9">
        <v>9.25</v>
      </c>
      <c r="N9">
        <v>0</v>
      </c>
      <c r="O9">
        <f t="shared" ref="O9:O10" si="0">SUM(E9:N9)</f>
        <v>93</v>
      </c>
      <c r="T9" s="1" t="s">
        <v>51</v>
      </c>
      <c r="U9">
        <v>3</v>
      </c>
      <c r="V9" s="1" t="s">
        <v>208</v>
      </c>
      <c r="W9">
        <v>3</v>
      </c>
      <c r="X9">
        <v>3</v>
      </c>
      <c r="Y9">
        <v>0</v>
      </c>
      <c r="Z9" s="1" t="s">
        <v>215</v>
      </c>
      <c r="AA9">
        <v>3</v>
      </c>
      <c r="AB9">
        <v>3</v>
      </c>
      <c r="AC9">
        <v>0</v>
      </c>
      <c r="AD9" s="1" t="s">
        <v>215</v>
      </c>
      <c r="AE9">
        <v>3</v>
      </c>
      <c r="AF9">
        <v>2</v>
      </c>
      <c r="AG9">
        <v>0</v>
      </c>
      <c r="AH9" s="1" t="s">
        <v>62</v>
      </c>
      <c r="AI9">
        <v>3</v>
      </c>
      <c r="AJ9" s="1" t="s">
        <v>218</v>
      </c>
      <c r="AK9">
        <v>3</v>
      </c>
    </row>
    <row r="10" spans="1:37">
      <c r="A10" t="s">
        <v>23</v>
      </c>
      <c r="C10" t="s">
        <v>24</v>
      </c>
      <c r="E10">
        <v>20</v>
      </c>
      <c r="F10">
        <v>9.5</v>
      </c>
      <c r="G10">
        <v>9.25</v>
      </c>
      <c r="H10">
        <v>8.5</v>
      </c>
      <c r="I10">
        <v>9.25</v>
      </c>
      <c r="J10">
        <v>9.25</v>
      </c>
      <c r="K10">
        <v>9.25</v>
      </c>
      <c r="L10">
        <v>9.25</v>
      </c>
      <c r="M10">
        <v>9.5</v>
      </c>
      <c r="N10">
        <v>0</v>
      </c>
      <c r="O10">
        <f t="shared" si="0"/>
        <v>93.75</v>
      </c>
      <c r="T10" s="1" t="s">
        <v>219</v>
      </c>
      <c r="U10">
        <v>3</v>
      </c>
      <c r="V10" s="1" t="s">
        <v>73</v>
      </c>
      <c r="W10">
        <v>3</v>
      </c>
      <c r="X10">
        <v>3</v>
      </c>
      <c r="Y10">
        <v>0</v>
      </c>
      <c r="Z10" s="1" t="s">
        <v>220</v>
      </c>
      <c r="AA10">
        <v>3</v>
      </c>
      <c r="AB10">
        <v>2</v>
      </c>
      <c r="AC10">
        <v>0</v>
      </c>
      <c r="AD10" s="1" t="s">
        <v>215</v>
      </c>
      <c r="AE10">
        <v>3</v>
      </c>
      <c r="AF10">
        <v>2</v>
      </c>
      <c r="AG10">
        <v>0</v>
      </c>
      <c r="AH10" s="1" t="s">
        <v>221</v>
      </c>
      <c r="AI10">
        <v>3</v>
      </c>
      <c r="AJ10" s="1" t="s">
        <v>222</v>
      </c>
      <c r="AK10">
        <v>3</v>
      </c>
    </row>
    <row r="11" spans="1:37">
      <c r="A11" t="s">
        <v>23</v>
      </c>
      <c r="C11" t="s">
        <v>25</v>
      </c>
      <c r="E11">
        <v>20</v>
      </c>
      <c r="F11">
        <v>9.25</v>
      </c>
      <c r="G11">
        <v>9</v>
      </c>
      <c r="H11">
        <v>9.25</v>
      </c>
      <c r="I11">
        <v>9.5</v>
      </c>
      <c r="J11">
        <v>9.25</v>
      </c>
      <c r="K11">
        <v>9</v>
      </c>
      <c r="L11">
        <v>9.25</v>
      </c>
      <c r="M11">
        <v>9</v>
      </c>
      <c r="N11">
        <v>0</v>
      </c>
      <c r="O11">
        <f>SUM(E11:N11)</f>
        <v>93.5</v>
      </c>
    </row>
    <row r="12" spans="1:37">
      <c r="A12" t="s">
        <v>23</v>
      </c>
      <c r="C12" t="s">
        <v>25</v>
      </c>
      <c r="E12">
        <v>20</v>
      </c>
      <c r="F12">
        <v>9.25</v>
      </c>
      <c r="G12">
        <v>9</v>
      </c>
      <c r="H12">
        <v>9.25</v>
      </c>
      <c r="I12">
        <v>9.25</v>
      </c>
      <c r="J12">
        <v>9.25</v>
      </c>
      <c r="K12">
        <v>9.25</v>
      </c>
      <c r="L12">
        <v>9.25</v>
      </c>
      <c r="M12">
        <v>9</v>
      </c>
      <c r="N12">
        <v>0</v>
      </c>
      <c r="O12">
        <f>SUM(E12:N12)</f>
        <v>93.5</v>
      </c>
    </row>
    <row r="13" spans="1:37">
      <c r="A13" t="s">
        <v>23</v>
      </c>
      <c r="C13" t="s">
        <v>25</v>
      </c>
      <c r="E13">
        <v>20</v>
      </c>
      <c r="F13">
        <v>9.25</v>
      </c>
      <c r="G13">
        <v>9</v>
      </c>
      <c r="H13">
        <v>9.25</v>
      </c>
      <c r="I13">
        <v>9</v>
      </c>
      <c r="J13">
        <v>9.25</v>
      </c>
      <c r="K13">
        <v>9</v>
      </c>
      <c r="L13">
        <v>9.25</v>
      </c>
      <c r="M13">
        <v>9</v>
      </c>
      <c r="N13">
        <v>0</v>
      </c>
      <c r="O13">
        <f>SUM(E13:N13)</f>
        <v>93</v>
      </c>
    </row>
    <row r="14" spans="1:37">
      <c r="A14" t="s">
        <v>23</v>
      </c>
      <c r="C14" t="s">
        <v>25</v>
      </c>
      <c r="E14">
        <v>29</v>
      </c>
      <c r="F14">
        <v>9.25</v>
      </c>
      <c r="G14">
        <v>9</v>
      </c>
      <c r="H14">
        <v>9.25</v>
      </c>
      <c r="I14">
        <v>9.25</v>
      </c>
      <c r="J14">
        <v>9.25</v>
      </c>
      <c r="K14">
        <v>0</v>
      </c>
      <c r="L14">
        <v>9.25</v>
      </c>
      <c r="M14">
        <v>9.25</v>
      </c>
      <c r="N14">
        <v>0</v>
      </c>
      <c r="O14">
        <f>SUM(E14:N14)</f>
        <v>93.5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3</v>
      </c>
      <c r="E17" s="18">
        <v>20</v>
      </c>
      <c r="F17" s="18">
        <f>AVERAGE(F7,F9:F10)</f>
        <v>9.3333333333333339</v>
      </c>
      <c r="G17" s="18">
        <f t="shared" ref="G17:N17" si="1">AVERAGE(G7,G9:G10)</f>
        <v>9.3333333333333339</v>
      </c>
      <c r="H17" s="18">
        <f t="shared" si="1"/>
        <v>8.5833333333333339</v>
      </c>
      <c r="I17" s="18">
        <f t="shared" si="1"/>
        <v>9.25</v>
      </c>
      <c r="J17" s="18">
        <f t="shared" si="1"/>
        <v>9.3333333333333339</v>
      </c>
      <c r="K17" s="18">
        <f t="shared" si="1"/>
        <v>9.0833333333333339</v>
      </c>
      <c r="L17" s="18">
        <f t="shared" si="1"/>
        <v>9.1666666666666661</v>
      </c>
      <c r="M17" s="18">
        <f t="shared" si="1"/>
        <v>9.4166666666666661</v>
      </c>
      <c r="N17" s="18">
        <f t="shared" si="1"/>
        <v>0</v>
      </c>
      <c r="O17" s="20">
        <f>AVERAGE(O7,O9:O10)</f>
        <v>93.5</v>
      </c>
      <c r="P17" s="21">
        <f>_xlfn.STDEV.P(O7,O9:O10)</f>
        <v>0.35355339059327379</v>
      </c>
      <c r="Q17" s="22">
        <f>_xlfn.CONFIDENCE.T(0.1,P17,D17)</f>
        <v>0.59603956067927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9.25</v>
      </c>
      <c r="G18" s="24">
        <f t="shared" ref="G18:N18" si="2">AVERAGE(G11:G14)</f>
        <v>9</v>
      </c>
      <c r="H18" s="24">
        <f t="shared" si="2"/>
        <v>9.25</v>
      </c>
      <c r="I18" s="24">
        <f t="shared" si="2"/>
        <v>9.25</v>
      </c>
      <c r="J18" s="24">
        <f t="shared" si="2"/>
        <v>9.25</v>
      </c>
      <c r="K18" s="24">
        <f t="shared" si="2"/>
        <v>6.8125</v>
      </c>
      <c r="L18" s="24">
        <f t="shared" si="2"/>
        <v>9.25</v>
      </c>
      <c r="M18" s="24">
        <f t="shared" si="2"/>
        <v>9.0625</v>
      </c>
      <c r="N18" s="24">
        <f t="shared" si="2"/>
        <v>0</v>
      </c>
      <c r="O18" s="26">
        <f>AVERAGE(O11:O14)</f>
        <v>93.375</v>
      </c>
      <c r="P18" s="27">
        <f>_xlfn.STDEV.P(O11:O14)</f>
        <v>0.21650635094610965</v>
      </c>
      <c r="Q18" s="22">
        <f>_xlfn.CONFIDENCE.T(0.1,P18,D18)</f>
        <v>0.25475906485947281</v>
      </c>
    </row>
    <row r="19" spans="2:17">
      <c r="B19" s="28" t="s">
        <v>356</v>
      </c>
      <c r="C19" s="28"/>
      <c r="D19" s="29">
        <f>D17+D18</f>
        <v>7</v>
      </c>
      <c r="E19" s="30">
        <v>20</v>
      </c>
      <c r="F19" s="31">
        <f>AVERAGE(F7,F9:F14)</f>
        <v>9.2857142857142865</v>
      </c>
      <c r="G19" s="31">
        <f t="shared" ref="G19:N19" si="3">AVERAGE(G7,G9:G14)</f>
        <v>9.1428571428571423</v>
      </c>
      <c r="H19" s="31">
        <f t="shared" si="3"/>
        <v>8.9642857142857135</v>
      </c>
      <c r="I19" s="31">
        <f t="shared" si="3"/>
        <v>9.25</v>
      </c>
      <c r="J19" s="31">
        <f t="shared" si="3"/>
        <v>9.2857142857142865</v>
      </c>
      <c r="K19" s="31">
        <f t="shared" si="3"/>
        <v>7.7857142857142856</v>
      </c>
      <c r="L19" s="31">
        <f t="shared" si="3"/>
        <v>9.2142857142857135</v>
      </c>
      <c r="M19" s="31">
        <f t="shared" si="3"/>
        <v>9.2142857142857135</v>
      </c>
      <c r="N19" s="31">
        <f t="shared" si="3"/>
        <v>0</v>
      </c>
      <c r="O19" s="32">
        <f>AVERAGE(O7,O9:O14)</f>
        <v>93.428571428571431</v>
      </c>
      <c r="P19" s="30">
        <f>_xlfn.STDEV.P(O7,O9:O14)</f>
        <v>0.29014422873699858</v>
      </c>
      <c r="Q19" s="33">
        <f>_xlfn.CONFIDENCE.T(0.1,P19,D19)</f>
        <v>0.21309733134373682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E37C-05FD-2744-9532-2450CFAE4BB7}">
  <dimension ref="A1:AK19"/>
  <sheetViews>
    <sheetView workbookViewId="0">
      <selection activeCell="P24" sqref="P24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212</v>
      </c>
      <c r="B2" t="s">
        <v>43</v>
      </c>
      <c r="C2" t="s">
        <v>35</v>
      </c>
      <c r="D2" t="s">
        <v>231</v>
      </c>
      <c r="E2" t="s">
        <v>47</v>
      </c>
      <c r="F2" t="s">
        <v>34</v>
      </c>
      <c r="G2" t="s">
        <v>232</v>
      </c>
      <c r="H2" t="s">
        <v>233</v>
      </c>
      <c r="I2" t="s">
        <v>234</v>
      </c>
      <c r="J2">
        <v>196.9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9.5</v>
      </c>
      <c r="H7">
        <v>8.5</v>
      </c>
      <c r="I7">
        <v>9.25</v>
      </c>
      <c r="J7">
        <v>9.5</v>
      </c>
      <c r="K7">
        <v>9.5</v>
      </c>
      <c r="L7">
        <v>9.25</v>
      </c>
      <c r="M7">
        <v>9.25</v>
      </c>
      <c r="N7">
        <v>0</v>
      </c>
      <c r="O7">
        <f t="shared" ref="O7:O14" si="0">SUM(E7:N7)</f>
        <v>94</v>
      </c>
      <c r="P7" t="s">
        <v>223</v>
      </c>
      <c r="T7" s="1" t="s">
        <v>219</v>
      </c>
      <c r="U7">
        <v>3</v>
      </c>
      <c r="V7" t="s">
        <v>61</v>
      </c>
      <c r="W7">
        <v>3</v>
      </c>
      <c r="X7">
        <v>2</v>
      </c>
      <c r="Y7">
        <v>0</v>
      </c>
      <c r="Z7" t="s">
        <v>62</v>
      </c>
      <c r="AA7">
        <v>2</v>
      </c>
      <c r="AB7">
        <v>3</v>
      </c>
      <c r="AC7">
        <v>0</v>
      </c>
      <c r="AD7" t="s">
        <v>224</v>
      </c>
      <c r="AE7">
        <v>3</v>
      </c>
      <c r="AF7">
        <v>2</v>
      </c>
      <c r="AG7">
        <v>0</v>
      </c>
      <c r="AH7" t="s">
        <v>171</v>
      </c>
      <c r="AI7">
        <v>3</v>
      </c>
      <c r="AJ7" t="s">
        <v>225</v>
      </c>
      <c r="AK7">
        <v>2</v>
      </c>
    </row>
    <row r="8" spans="1:37">
      <c r="A8" t="s">
        <v>23</v>
      </c>
      <c r="C8" t="s">
        <v>24</v>
      </c>
      <c r="E8">
        <v>20</v>
      </c>
      <c r="F8">
        <v>9.25</v>
      </c>
      <c r="G8">
        <v>9.5</v>
      </c>
      <c r="H8">
        <v>8.5</v>
      </c>
      <c r="I8">
        <v>9.25</v>
      </c>
      <c r="J8">
        <v>9.5</v>
      </c>
      <c r="K8">
        <v>9.25</v>
      </c>
      <c r="L8">
        <v>9.25</v>
      </c>
      <c r="M8">
        <v>9.5</v>
      </c>
      <c r="N8">
        <v>0</v>
      </c>
      <c r="O8">
        <f t="shared" si="0"/>
        <v>94</v>
      </c>
      <c r="T8" s="1" t="s">
        <v>61</v>
      </c>
      <c r="U8">
        <v>3</v>
      </c>
      <c r="V8" s="1" t="s">
        <v>61</v>
      </c>
      <c r="W8">
        <v>3</v>
      </c>
      <c r="X8">
        <v>3</v>
      </c>
      <c r="Y8">
        <v>0</v>
      </c>
      <c r="Z8" s="1" t="s">
        <v>220</v>
      </c>
      <c r="AA8">
        <v>3</v>
      </c>
      <c r="AB8">
        <v>3</v>
      </c>
      <c r="AC8">
        <v>0</v>
      </c>
      <c r="AD8" s="1" t="s">
        <v>226</v>
      </c>
      <c r="AE8">
        <v>3</v>
      </c>
      <c r="AF8">
        <v>3</v>
      </c>
      <c r="AG8">
        <v>0</v>
      </c>
      <c r="AH8" s="1" t="s">
        <v>227</v>
      </c>
      <c r="AI8">
        <v>3</v>
      </c>
      <c r="AJ8" s="1" t="s">
        <v>228</v>
      </c>
      <c r="AK8">
        <v>4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9.5</v>
      </c>
      <c r="H9">
        <v>8.5</v>
      </c>
      <c r="I9">
        <v>9</v>
      </c>
      <c r="J9">
        <v>9</v>
      </c>
      <c r="K9">
        <v>9</v>
      </c>
      <c r="L9">
        <v>9.25</v>
      </c>
      <c r="M9">
        <v>9.5</v>
      </c>
      <c r="N9">
        <v>0</v>
      </c>
      <c r="O9">
        <f t="shared" si="0"/>
        <v>93</v>
      </c>
      <c r="P9" t="s">
        <v>235</v>
      </c>
      <c r="T9" s="1" t="s">
        <v>61</v>
      </c>
      <c r="U9">
        <v>3</v>
      </c>
      <c r="V9" s="1" t="s">
        <v>61</v>
      </c>
      <c r="W9">
        <v>3</v>
      </c>
      <c r="X9">
        <v>3</v>
      </c>
      <c r="Y9">
        <v>0</v>
      </c>
      <c r="Z9" s="1" t="s">
        <v>179</v>
      </c>
      <c r="AA9">
        <v>3</v>
      </c>
      <c r="AB9">
        <v>3</v>
      </c>
      <c r="AC9">
        <v>0</v>
      </c>
      <c r="AD9" s="1" t="s">
        <v>179</v>
      </c>
      <c r="AE9">
        <v>3</v>
      </c>
      <c r="AF9">
        <v>3</v>
      </c>
      <c r="AG9">
        <v>0</v>
      </c>
      <c r="AH9" s="1" t="s">
        <v>236</v>
      </c>
      <c r="AI9">
        <v>3</v>
      </c>
      <c r="AJ9" s="1" t="s">
        <v>237</v>
      </c>
      <c r="AK9">
        <v>3</v>
      </c>
    </row>
    <row r="10" spans="1:37">
      <c r="A10" t="s">
        <v>23</v>
      </c>
      <c r="C10" t="s">
        <v>24</v>
      </c>
      <c r="E10">
        <v>20</v>
      </c>
      <c r="F10">
        <v>9.25</v>
      </c>
      <c r="G10">
        <v>9.5</v>
      </c>
      <c r="H10">
        <v>8.5</v>
      </c>
      <c r="I10">
        <v>9.25</v>
      </c>
      <c r="J10">
        <v>9.5</v>
      </c>
      <c r="K10">
        <v>9.25</v>
      </c>
      <c r="L10">
        <v>9.25</v>
      </c>
      <c r="M10">
        <v>9.5</v>
      </c>
      <c r="N10">
        <v>0</v>
      </c>
      <c r="O10">
        <f t="shared" si="0"/>
        <v>94</v>
      </c>
      <c r="P10" t="s">
        <v>238</v>
      </c>
      <c r="T10" s="1" t="s">
        <v>61</v>
      </c>
      <c r="U10">
        <v>3</v>
      </c>
      <c r="V10" s="1" t="s">
        <v>61</v>
      </c>
      <c r="W10">
        <v>3</v>
      </c>
      <c r="X10">
        <v>3</v>
      </c>
      <c r="Y10">
        <v>0</v>
      </c>
      <c r="Z10" s="1" t="s">
        <v>184</v>
      </c>
      <c r="AA10">
        <v>3</v>
      </c>
      <c r="AB10">
        <v>3</v>
      </c>
      <c r="AC10">
        <v>0</v>
      </c>
      <c r="AD10" s="1" t="s">
        <v>220</v>
      </c>
      <c r="AE10">
        <v>3</v>
      </c>
      <c r="AF10">
        <v>3</v>
      </c>
      <c r="AG10">
        <v>0</v>
      </c>
      <c r="AH10" s="1" t="s">
        <v>239</v>
      </c>
      <c r="AI10">
        <v>3</v>
      </c>
      <c r="AJ10" s="1" t="s">
        <v>237</v>
      </c>
      <c r="AK10">
        <v>3</v>
      </c>
    </row>
    <row r="11" spans="1:37" ht="16" customHeight="1">
      <c r="A11" t="s">
        <v>23</v>
      </c>
      <c r="C11" t="s">
        <v>25</v>
      </c>
      <c r="E11">
        <v>20</v>
      </c>
      <c r="F11">
        <v>9.25</v>
      </c>
      <c r="G11">
        <v>9</v>
      </c>
      <c r="H11">
        <v>8.75</v>
      </c>
      <c r="I11">
        <v>9.25</v>
      </c>
      <c r="J11">
        <v>8.75</v>
      </c>
      <c r="K11">
        <v>9.25</v>
      </c>
      <c r="L11">
        <v>9</v>
      </c>
      <c r="M11">
        <v>9.25</v>
      </c>
      <c r="N11">
        <v>0</v>
      </c>
      <c r="O11">
        <f t="shared" si="0"/>
        <v>92.5</v>
      </c>
    </row>
    <row r="12" spans="1:37">
      <c r="A12" t="s">
        <v>23</v>
      </c>
      <c r="C12" t="s">
        <v>25</v>
      </c>
      <c r="E12">
        <v>20</v>
      </c>
      <c r="F12">
        <v>9.25</v>
      </c>
      <c r="G12">
        <v>9.5</v>
      </c>
      <c r="H12">
        <v>9</v>
      </c>
      <c r="I12">
        <v>9</v>
      </c>
      <c r="J12">
        <v>8.75</v>
      </c>
      <c r="K12">
        <v>9</v>
      </c>
      <c r="L12">
        <v>9.25</v>
      </c>
      <c r="M12">
        <v>9.25</v>
      </c>
      <c r="N12">
        <v>0</v>
      </c>
      <c r="O12">
        <f t="shared" si="0"/>
        <v>93</v>
      </c>
    </row>
    <row r="13" spans="1:37">
      <c r="A13" t="s">
        <v>23</v>
      </c>
      <c r="C13" t="s">
        <v>25</v>
      </c>
      <c r="E13">
        <v>20</v>
      </c>
      <c r="F13">
        <v>9</v>
      </c>
      <c r="G13">
        <v>9.25</v>
      </c>
      <c r="H13">
        <v>8.75</v>
      </c>
      <c r="I13">
        <v>9</v>
      </c>
      <c r="J13">
        <v>9</v>
      </c>
      <c r="K13">
        <v>9</v>
      </c>
      <c r="L13">
        <v>9</v>
      </c>
      <c r="M13">
        <v>8.75</v>
      </c>
      <c r="N13">
        <v>0</v>
      </c>
      <c r="O13">
        <f t="shared" si="0"/>
        <v>91.75</v>
      </c>
    </row>
    <row r="14" spans="1:37">
      <c r="A14" t="s">
        <v>23</v>
      </c>
      <c r="C14" t="s">
        <v>25</v>
      </c>
      <c r="E14">
        <v>20</v>
      </c>
      <c r="F14">
        <v>9.25</v>
      </c>
      <c r="G14">
        <v>9.25</v>
      </c>
      <c r="H14">
        <v>9</v>
      </c>
      <c r="I14">
        <v>9.25</v>
      </c>
      <c r="J14">
        <v>9</v>
      </c>
      <c r="K14">
        <v>9</v>
      </c>
      <c r="L14">
        <v>9.25</v>
      </c>
      <c r="M14">
        <v>9.25</v>
      </c>
      <c r="N14">
        <v>0</v>
      </c>
      <c r="O14">
        <f t="shared" si="0"/>
        <v>93.25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4</v>
      </c>
      <c r="E17" s="18">
        <v>20</v>
      </c>
      <c r="F17" s="18">
        <f>AVERAGE(F7:F10)</f>
        <v>9.25</v>
      </c>
      <c r="G17" s="18">
        <f t="shared" ref="G17:N17" si="1">AVERAGE(G7:G10)</f>
        <v>9.5</v>
      </c>
      <c r="H17" s="18">
        <f t="shared" si="1"/>
        <v>8.5</v>
      </c>
      <c r="I17" s="18">
        <f t="shared" si="1"/>
        <v>9.1875</v>
      </c>
      <c r="J17" s="18">
        <f t="shared" si="1"/>
        <v>9.375</v>
      </c>
      <c r="K17" s="18">
        <f t="shared" si="1"/>
        <v>9.25</v>
      </c>
      <c r="L17" s="18">
        <f t="shared" si="1"/>
        <v>9.25</v>
      </c>
      <c r="M17" s="18">
        <f t="shared" si="1"/>
        <v>9.4375</v>
      </c>
      <c r="N17" s="18">
        <f t="shared" si="1"/>
        <v>0</v>
      </c>
      <c r="O17" s="20">
        <f>AVERAGE(O7:O10)</f>
        <v>93.75</v>
      </c>
      <c r="P17" s="21">
        <f>_xlfn.STDEV.P(O7:O10)</f>
        <v>0.4330127018922193</v>
      </c>
      <c r="Q17" s="22">
        <f>_xlfn.CONFIDENCE.T(0.1,P17,D17)</f>
        <v>0.50951812971894561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9.1875</v>
      </c>
      <c r="G18" s="24">
        <f t="shared" ref="G18:N18" si="2">AVERAGE(G11:G14)</f>
        <v>9.25</v>
      </c>
      <c r="H18" s="24">
        <f t="shared" si="2"/>
        <v>8.875</v>
      </c>
      <c r="I18" s="24">
        <f t="shared" si="2"/>
        <v>9.125</v>
      </c>
      <c r="J18" s="24">
        <f t="shared" si="2"/>
        <v>8.875</v>
      </c>
      <c r="K18" s="24">
        <f t="shared" si="2"/>
        <v>9.0625</v>
      </c>
      <c r="L18" s="24">
        <f t="shared" si="2"/>
        <v>9.125</v>
      </c>
      <c r="M18" s="24">
        <f t="shared" si="2"/>
        <v>9.125</v>
      </c>
      <c r="N18" s="24">
        <f t="shared" si="2"/>
        <v>0</v>
      </c>
      <c r="O18" s="26">
        <f>AVERAGE(O11:O14)</f>
        <v>92.625</v>
      </c>
      <c r="P18" s="27">
        <f>_xlfn.STDEV.P(O11:O14)</f>
        <v>0.57282196186947998</v>
      </c>
      <c r="Q18" s="22">
        <f>_xlfn.CONFIDENCE.T(0.1,P18,D18)</f>
        <v>0.67402912985753927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AVERAGE(F7:F14)</f>
        <v>9.21875</v>
      </c>
      <c r="G19" s="31">
        <f t="shared" ref="G19:N19" si="3">AVERAGE(G7:G14)</f>
        <v>9.375</v>
      </c>
      <c r="H19" s="31">
        <f t="shared" si="3"/>
        <v>8.6875</v>
      </c>
      <c r="I19" s="31">
        <f t="shared" si="3"/>
        <v>9.15625</v>
      </c>
      <c r="J19" s="31">
        <f t="shared" si="3"/>
        <v>9.125</v>
      </c>
      <c r="K19" s="31">
        <f t="shared" si="3"/>
        <v>9.15625</v>
      </c>
      <c r="L19" s="31">
        <f t="shared" si="3"/>
        <v>9.1875</v>
      </c>
      <c r="M19" s="31">
        <f t="shared" si="3"/>
        <v>9.28125</v>
      </c>
      <c r="N19" s="31">
        <f t="shared" si="3"/>
        <v>0</v>
      </c>
      <c r="O19" s="32">
        <f>AVERAGE(O7:O14)</f>
        <v>93.1875</v>
      </c>
      <c r="P19" s="30">
        <f>_xlfn.STDEV.P(O7:O14)</f>
        <v>0.7577722283113838</v>
      </c>
      <c r="Q19" s="33">
        <f>_xlfn.CONFIDENCE.T(0.1,P19,D19)</f>
        <v>0.50758212531954738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B362-A553-964D-BA9F-BC5616D8D172}">
  <dimension ref="A1:AK22"/>
  <sheetViews>
    <sheetView topLeftCell="A2" workbookViewId="0">
      <selection activeCell="AH12" sqref="AH12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250</v>
      </c>
      <c r="B2" t="s">
        <v>43</v>
      </c>
      <c r="C2" t="s">
        <v>175</v>
      </c>
      <c r="D2" t="s">
        <v>249</v>
      </c>
      <c r="E2" t="s">
        <v>47</v>
      </c>
      <c r="F2" t="s">
        <v>161</v>
      </c>
      <c r="G2" t="s">
        <v>48</v>
      </c>
      <c r="H2" t="s">
        <v>251</v>
      </c>
      <c r="I2" t="s">
        <v>252</v>
      </c>
      <c r="J2">
        <v>262.29000000000002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9.25</v>
      </c>
      <c r="H7">
        <v>8.5</v>
      </c>
      <c r="I7">
        <v>9.5</v>
      </c>
      <c r="J7">
        <v>9</v>
      </c>
      <c r="K7">
        <v>8.75</v>
      </c>
      <c r="L7">
        <v>8.75</v>
      </c>
      <c r="M7">
        <v>9.25</v>
      </c>
      <c r="N7">
        <v>0</v>
      </c>
      <c r="O7">
        <f t="shared" ref="O7:O16" si="0">SUM(E7:N7)</f>
        <v>92.25</v>
      </c>
      <c r="P7" t="s">
        <v>229</v>
      </c>
    </row>
    <row r="8" spans="1:37">
      <c r="A8" t="s">
        <v>23</v>
      </c>
      <c r="C8" t="s">
        <v>24</v>
      </c>
      <c r="E8">
        <v>20</v>
      </c>
      <c r="F8">
        <v>9.25</v>
      </c>
      <c r="G8">
        <v>9.5</v>
      </c>
      <c r="H8">
        <v>8.5</v>
      </c>
      <c r="I8">
        <v>9.5</v>
      </c>
      <c r="J8">
        <v>9</v>
      </c>
      <c r="K8">
        <v>9</v>
      </c>
      <c r="L8">
        <v>9</v>
      </c>
      <c r="M8">
        <v>9.25</v>
      </c>
      <c r="N8">
        <v>0</v>
      </c>
      <c r="O8">
        <f t="shared" si="0"/>
        <v>93</v>
      </c>
      <c r="T8" s="1" t="s">
        <v>104</v>
      </c>
      <c r="U8">
        <v>3</v>
      </c>
      <c r="V8" t="s">
        <v>257</v>
      </c>
      <c r="W8">
        <v>4</v>
      </c>
      <c r="X8">
        <v>3</v>
      </c>
      <c r="Y8">
        <v>0</v>
      </c>
      <c r="Z8" t="s">
        <v>114</v>
      </c>
      <c r="AA8">
        <v>3</v>
      </c>
      <c r="AB8">
        <v>3</v>
      </c>
      <c r="AC8">
        <v>0</v>
      </c>
      <c r="AD8" t="s">
        <v>258</v>
      </c>
      <c r="AE8">
        <v>3</v>
      </c>
      <c r="AF8">
        <v>3</v>
      </c>
      <c r="AG8">
        <v>0</v>
      </c>
      <c r="AH8" t="s">
        <v>259</v>
      </c>
      <c r="AI8">
        <v>3</v>
      </c>
      <c r="AJ8" t="s">
        <v>260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9.5</v>
      </c>
      <c r="H9">
        <v>9</v>
      </c>
      <c r="I9">
        <v>9.5</v>
      </c>
      <c r="J9">
        <v>9</v>
      </c>
      <c r="K9">
        <v>8.75</v>
      </c>
      <c r="L9">
        <v>8.75</v>
      </c>
      <c r="M9">
        <v>9</v>
      </c>
      <c r="N9">
        <v>0</v>
      </c>
      <c r="O9">
        <f t="shared" si="0"/>
        <v>92.75</v>
      </c>
      <c r="P9" t="s">
        <v>269</v>
      </c>
      <c r="T9" s="1" t="s">
        <v>104</v>
      </c>
      <c r="U9">
        <v>3</v>
      </c>
      <c r="V9" s="1" t="s">
        <v>199</v>
      </c>
      <c r="W9">
        <v>4</v>
      </c>
      <c r="X9">
        <v>3</v>
      </c>
      <c r="Y9">
        <v>0</v>
      </c>
      <c r="Z9" s="1" t="s">
        <v>270</v>
      </c>
      <c r="AA9">
        <v>3</v>
      </c>
      <c r="AB9">
        <v>3</v>
      </c>
      <c r="AC9">
        <v>0</v>
      </c>
      <c r="AD9" s="1" t="s">
        <v>271</v>
      </c>
      <c r="AE9">
        <v>3</v>
      </c>
      <c r="AF9">
        <v>3</v>
      </c>
      <c r="AG9">
        <v>0</v>
      </c>
      <c r="AH9" s="1" t="s">
        <v>272</v>
      </c>
      <c r="AI9">
        <v>3</v>
      </c>
      <c r="AJ9" s="1" t="s">
        <v>273</v>
      </c>
      <c r="AK9">
        <v>3</v>
      </c>
    </row>
    <row r="10" spans="1:37">
      <c r="A10" t="s">
        <v>23</v>
      </c>
      <c r="C10" t="s">
        <v>24</v>
      </c>
      <c r="E10">
        <v>20</v>
      </c>
      <c r="F10">
        <v>9.25</v>
      </c>
      <c r="G10">
        <v>9.5</v>
      </c>
      <c r="H10">
        <v>8.75</v>
      </c>
      <c r="I10">
        <v>9.5</v>
      </c>
      <c r="J10">
        <v>9.25</v>
      </c>
      <c r="K10">
        <v>9</v>
      </c>
      <c r="L10">
        <v>9.25</v>
      </c>
      <c r="M10">
        <v>9.25</v>
      </c>
      <c r="N10">
        <v>0</v>
      </c>
      <c r="O10">
        <f t="shared" si="0"/>
        <v>93.75</v>
      </c>
      <c r="T10" s="1" t="s">
        <v>287</v>
      </c>
      <c r="U10">
        <v>3</v>
      </c>
      <c r="V10" s="1" t="s">
        <v>288</v>
      </c>
      <c r="W10">
        <v>3</v>
      </c>
      <c r="X10">
        <v>3</v>
      </c>
      <c r="Y10">
        <v>0</v>
      </c>
      <c r="Z10" s="1" t="s">
        <v>137</v>
      </c>
      <c r="AA10">
        <v>3</v>
      </c>
      <c r="AB10">
        <v>3</v>
      </c>
      <c r="AC10">
        <v>0</v>
      </c>
      <c r="AD10" s="1" t="s">
        <v>289</v>
      </c>
      <c r="AE10">
        <v>3</v>
      </c>
      <c r="AF10">
        <v>3</v>
      </c>
      <c r="AG10">
        <v>0</v>
      </c>
      <c r="AH10" s="1" t="s">
        <v>290</v>
      </c>
      <c r="AI10">
        <v>3</v>
      </c>
      <c r="AJ10" s="1" t="s">
        <v>291</v>
      </c>
      <c r="AK10">
        <v>2</v>
      </c>
    </row>
    <row r="11" spans="1:37">
      <c r="A11" t="s">
        <v>23</v>
      </c>
      <c r="C11" t="s">
        <v>24</v>
      </c>
      <c r="E11">
        <v>20</v>
      </c>
      <c r="F11">
        <v>9.25</v>
      </c>
      <c r="G11">
        <v>9.5</v>
      </c>
      <c r="H11">
        <v>8.5</v>
      </c>
      <c r="I11">
        <v>9.5</v>
      </c>
      <c r="J11">
        <v>9</v>
      </c>
      <c r="K11">
        <v>9</v>
      </c>
      <c r="L11">
        <v>9.25</v>
      </c>
      <c r="M11">
        <v>9</v>
      </c>
      <c r="N11">
        <v>0</v>
      </c>
      <c r="O11">
        <f t="shared" si="0"/>
        <v>93</v>
      </c>
      <c r="P11" t="s">
        <v>312</v>
      </c>
      <c r="T11" s="1"/>
      <c r="V11" s="1"/>
      <c r="Z11" s="1"/>
      <c r="AD11" s="1"/>
      <c r="AH11" s="1"/>
      <c r="AJ11" s="1"/>
    </row>
    <row r="12" spans="1:37">
      <c r="A12" s="8" t="s">
        <v>319</v>
      </c>
      <c r="B12" s="8"/>
      <c r="C12" s="8" t="s">
        <v>321</v>
      </c>
      <c r="D12" s="9"/>
      <c r="E12" s="11">
        <v>20</v>
      </c>
      <c r="F12" s="11">
        <v>9.5</v>
      </c>
      <c r="G12" s="11">
        <v>9.25</v>
      </c>
      <c r="H12" s="11">
        <v>8.75</v>
      </c>
      <c r="I12" s="11">
        <v>9.5</v>
      </c>
      <c r="J12" s="11">
        <v>9</v>
      </c>
      <c r="K12" s="11">
        <v>8.75</v>
      </c>
      <c r="L12" s="11">
        <v>9</v>
      </c>
      <c r="M12" s="11">
        <v>9.25</v>
      </c>
      <c r="N12" s="9">
        <v>0</v>
      </c>
      <c r="O12" s="10">
        <v>93</v>
      </c>
      <c r="P12" s="9"/>
      <c r="Q12" s="9"/>
      <c r="R12" s="9"/>
      <c r="S12" s="9"/>
      <c r="T12" s="8" t="s">
        <v>350</v>
      </c>
      <c r="U12" s="11">
        <v>3</v>
      </c>
      <c r="V12" s="8" t="s">
        <v>351</v>
      </c>
      <c r="W12" s="11">
        <v>4</v>
      </c>
      <c r="X12" s="11">
        <v>3</v>
      </c>
      <c r="Y12" s="9">
        <v>0</v>
      </c>
      <c r="Z12" s="8" t="s">
        <v>352</v>
      </c>
      <c r="AA12" s="11">
        <v>3</v>
      </c>
      <c r="AB12" s="11">
        <v>3</v>
      </c>
      <c r="AC12" s="9">
        <v>0</v>
      </c>
      <c r="AD12" s="8" t="s">
        <v>353</v>
      </c>
      <c r="AE12" s="11">
        <v>3</v>
      </c>
      <c r="AF12" s="11">
        <v>3</v>
      </c>
      <c r="AG12" s="9">
        <v>0</v>
      </c>
      <c r="AH12" s="8" t="s">
        <v>353</v>
      </c>
      <c r="AI12" s="11">
        <v>3</v>
      </c>
      <c r="AJ12" s="8" t="s">
        <v>354</v>
      </c>
      <c r="AK12" s="11">
        <v>3</v>
      </c>
    </row>
    <row r="13" spans="1:37">
      <c r="A13" t="s">
        <v>23</v>
      </c>
      <c r="C13" t="s">
        <v>25</v>
      </c>
      <c r="E13">
        <v>20</v>
      </c>
      <c r="F13">
        <v>9</v>
      </c>
      <c r="G13">
        <v>9.25</v>
      </c>
      <c r="H13">
        <v>9</v>
      </c>
      <c r="I13">
        <v>9.5</v>
      </c>
      <c r="J13">
        <v>9</v>
      </c>
      <c r="K13">
        <v>9</v>
      </c>
      <c r="L13">
        <v>9.25</v>
      </c>
      <c r="M13">
        <v>9</v>
      </c>
      <c r="N13">
        <v>0</v>
      </c>
      <c r="O13">
        <f t="shared" si="0"/>
        <v>93</v>
      </c>
    </row>
    <row r="14" spans="1:37">
      <c r="A14" t="s">
        <v>23</v>
      </c>
      <c r="C14" t="s">
        <v>25</v>
      </c>
      <c r="E14">
        <v>20</v>
      </c>
      <c r="F14">
        <v>9</v>
      </c>
      <c r="G14">
        <v>9.25</v>
      </c>
      <c r="H14">
        <v>9</v>
      </c>
      <c r="I14">
        <v>9.5</v>
      </c>
      <c r="J14">
        <v>9</v>
      </c>
      <c r="K14">
        <v>9</v>
      </c>
      <c r="L14">
        <v>9.25</v>
      </c>
      <c r="M14">
        <v>8.75</v>
      </c>
      <c r="N14">
        <v>0</v>
      </c>
      <c r="O14">
        <f t="shared" si="0"/>
        <v>92.75</v>
      </c>
    </row>
    <row r="15" spans="1:37">
      <c r="A15" t="s">
        <v>23</v>
      </c>
      <c r="C15" t="s">
        <v>25</v>
      </c>
      <c r="E15">
        <v>20</v>
      </c>
      <c r="F15">
        <v>9</v>
      </c>
      <c r="G15">
        <v>9.25</v>
      </c>
      <c r="H15">
        <v>9.25</v>
      </c>
      <c r="I15">
        <v>9.25</v>
      </c>
      <c r="J15">
        <v>9.25</v>
      </c>
      <c r="K15">
        <v>8.75</v>
      </c>
      <c r="L15">
        <v>9</v>
      </c>
      <c r="M15">
        <v>8.75</v>
      </c>
      <c r="N15">
        <v>0</v>
      </c>
      <c r="O15">
        <f t="shared" si="0"/>
        <v>92.5</v>
      </c>
    </row>
    <row r="16" spans="1:37">
      <c r="A16" t="s">
        <v>23</v>
      </c>
      <c r="C16" t="s">
        <v>25</v>
      </c>
      <c r="E16">
        <v>20</v>
      </c>
      <c r="F16">
        <v>9.25</v>
      </c>
      <c r="G16">
        <v>9.5</v>
      </c>
      <c r="H16">
        <v>9</v>
      </c>
      <c r="I16">
        <v>9.25</v>
      </c>
      <c r="J16">
        <v>9</v>
      </c>
      <c r="K16">
        <v>9.25</v>
      </c>
      <c r="L16">
        <v>9.25</v>
      </c>
      <c r="M16">
        <v>9</v>
      </c>
      <c r="N16">
        <v>0</v>
      </c>
      <c r="O16">
        <f t="shared" si="0"/>
        <v>93.5</v>
      </c>
    </row>
    <row r="17" spans="1:17">
      <c r="A17" s="8" t="s">
        <v>319</v>
      </c>
      <c r="B17" s="8"/>
      <c r="C17" t="s">
        <v>25</v>
      </c>
      <c r="D17" s="9"/>
      <c r="E17" s="11">
        <v>20</v>
      </c>
      <c r="F17" s="11">
        <v>9.25</v>
      </c>
      <c r="G17" s="11">
        <v>9.25</v>
      </c>
      <c r="H17" s="11">
        <v>9</v>
      </c>
      <c r="I17" s="11">
        <v>9.25</v>
      </c>
      <c r="J17" s="11">
        <v>9</v>
      </c>
      <c r="K17" s="11">
        <v>9</v>
      </c>
      <c r="L17" s="11">
        <v>9.25</v>
      </c>
      <c r="M17" s="11">
        <v>9</v>
      </c>
      <c r="N17" s="9">
        <v>0</v>
      </c>
      <c r="O17" s="10">
        <v>93</v>
      </c>
      <c r="P17" s="8" t="s">
        <v>349</v>
      </c>
    </row>
    <row r="19" spans="1:17">
      <c r="B19" s="2" t="s">
        <v>36</v>
      </c>
      <c r="C19" s="2" t="s">
        <v>13</v>
      </c>
      <c r="D19" s="2" t="s">
        <v>37</v>
      </c>
      <c r="E19" s="2" t="s">
        <v>15</v>
      </c>
      <c r="F19" s="2" t="s">
        <v>16</v>
      </c>
      <c r="G19" s="2" t="s">
        <v>10</v>
      </c>
      <c r="H19" s="2" t="s">
        <v>17</v>
      </c>
      <c r="I19" s="2" t="s">
        <v>12</v>
      </c>
      <c r="J19" s="2" t="s">
        <v>18</v>
      </c>
      <c r="K19" s="2" t="s">
        <v>7</v>
      </c>
      <c r="L19" s="2" t="s">
        <v>19</v>
      </c>
      <c r="M19" s="5" t="s">
        <v>20</v>
      </c>
      <c r="N19" s="5" t="s">
        <v>42</v>
      </c>
      <c r="O19" s="2" t="s">
        <v>38</v>
      </c>
      <c r="P19" s="2" t="s">
        <v>39</v>
      </c>
      <c r="Q19" s="2" t="s">
        <v>355</v>
      </c>
    </row>
    <row r="20" spans="1:17">
      <c r="B20" s="3" t="s">
        <v>40</v>
      </c>
      <c r="C20" s="3" t="s">
        <v>23</v>
      </c>
      <c r="D20" s="17">
        <v>6</v>
      </c>
      <c r="E20" s="18">
        <v>20</v>
      </c>
      <c r="F20" s="18">
        <f>AVERAGE(F7:F12)</f>
        <v>9.2916666666666661</v>
      </c>
      <c r="G20" s="18">
        <f t="shared" ref="G20:N20" si="1">AVERAGE(G7:G12)</f>
        <v>9.4166666666666661</v>
      </c>
      <c r="H20" s="18">
        <f t="shared" si="1"/>
        <v>8.6666666666666661</v>
      </c>
      <c r="I20" s="18">
        <f t="shared" si="1"/>
        <v>9.5</v>
      </c>
      <c r="J20" s="18">
        <f t="shared" si="1"/>
        <v>9.0416666666666661</v>
      </c>
      <c r="K20" s="18">
        <f t="shared" si="1"/>
        <v>8.875</v>
      </c>
      <c r="L20" s="18">
        <f t="shared" si="1"/>
        <v>9</v>
      </c>
      <c r="M20" s="18">
        <f t="shared" si="1"/>
        <v>9.1666666666666661</v>
      </c>
      <c r="N20" s="18">
        <f t="shared" si="1"/>
        <v>0</v>
      </c>
      <c r="O20" s="20">
        <f>AVERAGE(O7:O12)</f>
        <v>92.958333333333329</v>
      </c>
      <c r="P20" s="21">
        <f>_xlfn.STDEV.P(O7:O12)</f>
        <v>0.44292274219727706</v>
      </c>
      <c r="Q20" s="22">
        <f>_xlfn.CONFIDENCE.T(0.1,P20,D20)</f>
        <v>0.36436598838855716</v>
      </c>
    </row>
    <row r="21" spans="1:17">
      <c r="B21" s="4" t="s">
        <v>41</v>
      </c>
      <c r="C21" s="4" t="s">
        <v>23</v>
      </c>
      <c r="D21" s="23">
        <v>5</v>
      </c>
      <c r="E21" s="24">
        <v>20</v>
      </c>
      <c r="F21" s="24">
        <f>AVERAGE(F13:F17)</f>
        <v>9.1</v>
      </c>
      <c r="G21" s="24">
        <f t="shared" ref="G21:N21" si="2">AVERAGE(G13:G17)</f>
        <v>9.3000000000000007</v>
      </c>
      <c r="H21" s="24">
        <f t="shared" si="2"/>
        <v>9.0500000000000007</v>
      </c>
      <c r="I21" s="24">
        <f t="shared" si="2"/>
        <v>9.35</v>
      </c>
      <c r="J21" s="24">
        <f t="shared" si="2"/>
        <v>9.0500000000000007</v>
      </c>
      <c r="K21" s="24">
        <f t="shared" si="2"/>
        <v>9</v>
      </c>
      <c r="L21" s="24">
        <f t="shared" si="2"/>
        <v>9.1999999999999993</v>
      </c>
      <c r="M21" s="24">
        <f t="shared" si="2"/>
        <v>8.9</v>
      </c>
      <c r="N21" s="24">
        <f t="shared" si="2"/>
        <v>0</v>
      </c>
      <c r="O21" s="26">
        <f>AVERAGE(O13:O17)</f>
        <v>92.95</v>
      </c>
      <c r="P21" s="27">
        <f>_xlfn.STDEV.P(O13:O17)</f>
        <v>0.33166247903554003</v>
      </c>
      <c r="Q21" s="22">
        <f>_xlfn.CONFIDENCE.T(0.1,P21,D21)</f>
        <v>0.31620397822950908</v>
      </c>
    </row>
    <row r="22" spans="1:17">
      <c r="B22" s="28" t="s">
        <v>356</v>
      </c>
      <c r="C22" s="28"/>
      <c r="D22" s="29">
        <f>D20+D21</f>
        <v>11</v>
      </c>
      <c r="E22" s="30">
        <v>20</v>
      </c>
      <c r="F22" s="31">
        <f>AVERAGE(F7:F17)</f>
        <v>9.204545454545455</v>
      </c>
      <c r="G22" s="31">
        <f t="shared" ref="G22:N22" si="3">AVERAGE(G7:G17)</f>
        <v>9.3636363636363633</v>
      </c>
      <c r="H22" s="31">
        <f t="shared" si="3"/>
        <v>8.8409090909090917</v>
      </c>
      <c r="I22" s="31">
        <f t="shared" si="3"/>
        <v>9.4318181818181817</v>
      </c>
      <c r="J22" s="31">
        <f t="shared" si="3"/>
        <v>9.045454545454545</v>
      </c>
      <c r="K22" s="31">
        <f t="shared" si="3"/>
        <v>8.9318181818181817</v>
      </c>
      <c r="L22" s="31">
        <f t="shared" si="3"/>
        <v>9.0909090909090917</v>
      </c>
      <c r="M22" s="31">
        <f t="shared" si="3"/>
        <v>9.045454545454545</v>
      </c>
      <c r="N22" s="31">
        <f t="shared" si="3"/>
        <v>0</v>
      </c>
      <c r="O22" s="32">
        <f>AVERAGE(O7:O17)</f>
        <v>92.954545454545453</v>
      </c>
      <c r="P22" s="30">
        <f>_xlfn.STDEV.P(O7:O17)</f>
        <v>0.39626354032187944</v>
      </c>
      <c r="Q22" s="33">
        <f>_xlfn.CONFIDENCE.T(0.1,P22,D22)</f>
        <v>0.21654914457301694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B1DAE-B100-024C-BD3B-62D46535834D}">
  <dimension ref="A1:AK15"/>
  <sheetViews>
    <sheetView topLeftCell="F1" workbookViewId="0">
      <selection activeCell="AJ7" sqref="AJ7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261</v>
      </c>
      <c r="B2" t="s">
        <v>43</v>
      </c>
      <c r="C2" t="s">
        <v>175</v>
      </c>
      <c r="D2" t="s">
        <v>262</v>
      </c>
      <c r="E2" t="s">
        <v>47</v>
      </c>
      <c r="F2" t="s">
        <v>34</v>
      </c>
      <c r="G2" t="s">
        <v>48</v>
      </c>
      <c r="H2" t="s">
        <v>263</v>
      </c>
      <c r="I2" t="s">
        <v>264</v>
      </c>
      <c r="J2">
        <v>218.6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9.75</v>
      </c>
      <c r="G7">
        <v>9.5</v>
      </c>
      <c r="H7">
        <v>9.25</v>
      </c>
      <c r="I7">
        <v>9.25</v>
      </c>
      <c r="J7">
        <v>9.25</v>
      </c>
      <c r="K7">
        <v>9.25</v>
      </c>
      <c r="L7">
        <v>9.5</v>
      </c>
      <c r="M7">
        <v>9.25</v>
      </c>
      <c r="N7">
        <v>0</v>
      </c>
      <c r="O7">
        <f>SUM(E7:N7)</f>
        <v>95</v>
      </c>
      <c r="P7" t="s">
        <v>279</v>
      </c>
      <c r="T7" s="1" t="s">
        <v>61</v>
      </c>
      <c r="U7">
        <v>4</v>
      </c>
      <c r="V7" t="s">
        <v>276</v>
      </c>
      <c r="W7">
        <v>4</v>
      </c>
      <c r="X7">
        <v>3</v>
      </c>
      <c r="Y7">
        <v>0</v>
      </c>
      <c r="Z7" t="s">
        <v>62</v>
      </c>
      <c r="AA7">
        <v>3</v>
      </c>
      <c r="AB7">
        <v>3</v>
      </c>
      <c r="AC7">
        <v>0</v>
      </c>
      <c r="AD7" t="s">
        <v>62</v>
      </c>
      <c r="AE7">
        <v>3</v>
      </c>
      <c r="AF7">
        <v>3</v>
      </c>
      <c r="AG7">
        <v>0</v>
      </c>
      <c r="AH7" t="s">
        <v>277</v>
      </c>
      <c r="AI7">
        <v>3</v>
      </c>
      <c r="AJ7" t="s">
        <v>278</v>
      </c>
      <c r="AK7">
        <v>4</v>
      </c>
    </row>
    <row r="8" spans="1:37">
      <c r="A8" s="7" t="s">
        <v>319</v>
      </c>
      <c r="B8" s="7"/>
      <c r="C8" s="7" t="s">
        <v>321</v>
      </c>
      <c r="D8" s="16"/>
      <c r="E8" s="10">
        <v>20</v>
      </c>
      <c r="F8" s="14">
        <v>9.5</v>
      </c>
      <c r="G8" s="14">
        <v>9.5</v>
      </c>
      <c r="H8" s="14">
        <v>8.75</v>
      </c>
      <c r="I8" s="14">
        <v>9</v>
      </c>
      <c r="J8" s="14">
        <v>9.25</v>
      </c>
      <c r="K8" s="14">
        <v>9</v>
      </c>
      <c r="L8" s="14">
        <v>9.25</v>
      </c>
      <c r="M8" s="14">
        <v>9.5</v>
      </c>
      <c r="N8" s="13">
        <v>0</v>
      </c>
      <c r="O8">
        <f t="shared" ref="O8:O10" si="0">SUM(E8:N8)</f>
        <v>93.75</v>
      </c>
      <c r="P8" s="12" t="s">
        <v>329</v>
      </c>
      <c r="Q8" s="13"/>
      <c r="R8" s="13"/>
      <c r="S8" s="13"/>
      <c r="T8" s="12" t="s">
        <v>330</v>
      </c>
      <c r="U8" s="14">
        <v>3</v>
      </c>
      <c r="V8" s="12" t="s">
        <v>331</v>
      </c>
      <c r="W8" s="14">
        <v>3</v>
      </c>
      <c r="X8" s="14">
        <v>3</v>
      </c>
      <c r="Y8" s="13">
        <v>0</v>
      </c>
      <c r="Z8" s="12" t="s">
        <v>332</v>
      </c>
      <c r="AA8" s="14">
        <v>3</v>
      </c>
      <c r="AB8" s="14">
        <v>3</v>
      </c>
      <c r="AC8" s="13">
        <v>0</v>
      </c>
      <c r="AD8" s="12" t="s">
        <v>332</v>
      </c>
      <c r="AE8" s="14">
        <v>3</v>
      </c>
      <c r="AF8" s="14">
        <v>3</v>
      </c>
      <c r="AG8" s="13">
        <v>0</v>
      </c>
      <c r="AH8" s="12" t="s">
        <v>332</v>
      </c>
      <c r="AI8" s="14">
        <v>3</v>
      </c>
      <c r="AJ8" s="12" t="s">
        <v>333</v>
      </c>
    </row>
    <row r="9" spans="1:37">
      <c r="A9" t="s">
        <v>23</v>
      </c>
      <c r="C9" t="s">
        <v>25</v>
      </c>
      <c r="E9">
        <v>20</v>
      </c>
      <c r="F9">
        <v>9.25</v>
      </c>
      <c r="G9">
        <v>9.5</v>
      </c>
      <c r="H9">
        <v>9.5</v>
      </c>
      <c r="I9">
        <v>9.25</v>
      </c>
      <c r="J9">
        <v>9.25</v>
      </c>
      <c r="K9">
        <v>9.25</v>
      </c>
      <c r="L9">
        <v>9.5</v>
      </c>
      <c r="M9">
        <v>9</v>
      </c>
      <c r="N9">
        <v>0</v>
      </c>
      <c r="O9">
        <f t="shared" si="0"/>
        <v>94.5</v>
      </c>
    </row>
    <row r="10" spans="1:37" s="15" customFormat="1">
      <c r="A10" s="7" t="s">
        <v>319</v>
      </c>
      <c r="B10" s="12"/>
      <c r="C10" t="s">
        <v>25</v>
      </c>
      <c r="D10" s="13"/>
      <c r="E10" s="10">
        <v>20</v>
      </c>
      <c r="F10" s="14">
        <v>9.25</v>
      </c>
      <c r="G10" s="14">
        <v>9.5</v>
      </c>
      <c r="H10" s="14">
        <v>9.25</v>
      </c>
      <c r="I10" s="14">
        <v>9.25</v>
      </c>
      <c r="J10" s="14">
        <v>9.25</v>
      </c>
      <c r="K10" s="14">
        <v>9.25</v>
      </c>
      <c r="L10" s="14">
        <v>9.25</v>
      </c>
      <c r="M10" s="14">
        <v>9</v>
      </c>
      <c r="N10" s="13"/>
      <c r="O10">
        <f t="shared" si="0"/>
        <v>94</v>
      </c>
      <c r="P10" s="12" t="s">
        <v>328</v>
      </c>
    </row>
    <row r="12" spans="1:37">
      <c r="B12" s="2" t="s">
        <v>36</v>
      </c>
      <c r="C12" s="2" t="s">
        <v>13</v>
      </c>
      <c r="D12" s="2" t="s">
        <v>37</v>
      </c>
      <c r="E12" s="2" t="s">
        <v>15</v>
      </c>
      <c r="F12" s="2" t="s">
        <v>16</v>
      </c>
      <c r="G12" s="2" t="s">
        <v>10</v>
      </c>
      <c r="H12" s="2" t="s">
        <v>17</v>
      </c>
      <c r="I12" s="2" t="s">
        <v>12</v>
      </c>
      <c r="J12" s="2" t="s">
        <v>18</v>
      </c>
      <c r="K12" s="2" t="s">
        <v>7</v>
      </c>
      <c r="L12" s="2" t="s">
        <v>19</v>
      </c>
      <c r="M12" s="5" t="s">
        <v>20</v>
      </c>
      <c r="N12" s="5" t="s">
        <v>42</v>
      </c>
      <c r="O12" s="2" t="s">
        <v>38</v>
      </c>
      <c r="P12" s="2" t="s">
        <v>39</v>
      </c>
      <c r="Q12" s="2" t="s">
        <v>355</v>
      </c>
    </row>
    <row r="13" spans="1:37">
      <c r="B13" s="3" t="s">
        <v>40</v>
      </c>
      <c r="C13" s="3" t="s">
        <v>23</v>
      </c>
      <c r="D13" s="17">
        <v>2</v>
      </c>
      <c r="E13" s="18">
        <v>20</v>
      </c>
      <c r="F13" s="18">
        <f>AVERAGE(F7:F8)</f>
        <v>9.625</v>
      </c>
      <c r="G13" s="18">
        <f t="shared" ref="G13:N13" si="1">AVERAGE(G7:G8)</f>
        <v>9.5</v>
      </c>
      <c r="H13" s="18">
        <f t="shared" si="1"/>
        <v>9</v>
      </c>
      <c r="I13" s="18">
        <f t="shared" si="1"/>
        <v>9.125</v>
      </c>
      <c r="J13" s="18">
        <f t="shared" si="1"/>
        <v>9.25</v>
      </c>
      <c r="K13" s="18">
        <f t="shared" si="1"/>
        <v>9.125</v>
      </c>
      <c r="L13" s="18">
        <f t="shared" si="1"/>
        <v>9.375</v>
      </c>
      <c r="M13" s="18">
        <f t="shared" si="1"/>
        <v>9.375</v>
      </c>
      <c r="N13" s="18">
        <f t="shared" si="1"/>
        <v>0</v>
      </c>
      <c r="O13" s="20">
        <f>AVERAGE(O7:O8)</f>
        <v>94.375</v>
      </c>
      <c r="P13" s="21">
        <f>_xlfn.STDEV.P(O7:O8)</f>
        <v>0.625</v>
      </c>
      <c r="Q13" s="22">
        <f>_xlfn.CONFIDENCE.T(0.1,P13,D13)</f>
        <v>2.7903103192209744</v>
      </c>
    </row>
    <row r="14" spans="1:37">
      <c r="B14" s="4" t="s">
        <v>41</v>
      </c>
      <c r="C14" s="4" t="s">
        <v>23</v>
      </c>
      <c r="D14" s="23">
        <v>2</v>
      </c>
      <c r="E14" s="24">
        <v>20</v>
      </c>
      <c r="F14" s="24">
        <f>AVERAGE(F9:F10)</f>
        <v>9.25</v>
      </c>
      <c r="G14" s="24">
        <f t="shared" ref="G14:N14" si="2">AVERAGE(G9:G10)</f>
        <v>9.5</v>
      </c>
      <c r="H14" s="24">
        <f t="shared" si="2"/>
        <v>9.375</v>
      </c>
      <c r="I14" s="24">
        <f t="shared" si="2"/>
        <v>9.25</v>
      </c>
      <c r="J14" s="24">
        <f t="shared" si="2"/>
        <v>9.25</v>
      </c>
      <c r="K14" s="24">
        <f t="shared" si="2"/>
        <v>9.25</v>
      </c>
      <c r="L14" s="24">
        <f t="shared" si="2"/>
        <v>9.375</v>
      </c>
      <c r="M14" s="24">
        <f t="shared" si="2"/>
        <v>9</v>
      </c>
      <c r="N14" s="24">
        <f t="shared" si="2"/>
        <v>0</v>
      </c>
      <c r="O14" s="26">
        <f>AVERAGE(O9:O10)</f>
        <v>94.25</v>
      </c>
      <c r="P14" s="27">
        <f>_xlfn.STDEV.P(O9:O10)</f>
        <v>0.25</v>
      </c>
      <c r="Q14" s="22">
        <f>_xlfn.CONFIDENCE.T(0.1,P14,D14)</f>
        <v>1.1161241276883898</v>
      </c>
    </row>
    <row r="15" spans="1:37">
      <c r="B15" s="28" t="s">
        <v>356</v>
      </c>
      <c r="C15" s="28"/>
      <c r="D15" s="29">
        <f>D13+D14</f>
        <v>4</v>
      </c>
      <c r="E15" s="30">
        <v>20</v>
      </c>
      <c r="F15" s="31">
        <f>AVERAGE(F7:F10)</f>
        <v>9.4375</v>
      </c>
      <c r="G15" s="31">
        <f t="shared" ref="G15:N15" si="3">AVERAGE(G7:G10)</f>
        <v>9.5</v>
      </c>
      <c r="H15" s="31">
        <f t="shared" si="3"/>
        <v>9.1875</v>
      </c>
      <c r="I15" s="31">
        <f t="shared" si="3"/>
        <v>9.1875</v>
      </c>
      <c r="J15" s="31">
        <f t="shared" si="3"/>
        <v>9.25</v>
      </c>
      <c r="K15" s="31">
        <f t="shared" si="3"/>
        <v>9.1875</v>
      </c>
      <c r="L15" s="31">
        <f t="shared" si="3"/>
        <v>9.375</v>
      </c>
      <c r="M15" s="31">
        <f t="shared" si="3"/>
        <v>9.1875</v>
      </c>
      <c r="N15" s="31">
        <f t="shared" si="3"/>
        <v>0</v>
      </c>
      <c r="O15" s="32">
        <f>AVERAGE(O7:O10)</f>
        <v>94.3125</v>
      </c>
      <c r="P15" s="30">
        <f>_xlfn.STDEV.P(O7:O10)</f>
        <v>0.48007160924178799</v>
      </c>
      <c r="Q15" s="33">
        <f>_xlfn.CONFIDENCE.T(0.1,P15,D15)</f>
        <v>0.56489148563804648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9D1D-BDBC-2B45-9ACE-0FD6D5F886CA}">
  <dimension ref="A1:AK15"/>
  <sheetViews>
    <sheetView workbookViewId="0">
      <selection activeCell="AH8" sqref="AH8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265</v>
      </c>
      <c r="B2" t="s">
        <v>43</v>
      </c>
      <c r="C2" t="s">
        <v>175</v>
      </c>
      <c r="D2" t="s">
        <v>266</v>
      </c>
      <c r="E2" t="s">
        <v>47</v>
      </c>
      <c r="F2" t="s">
        <v>267</v>
      </c>
      <c r="G2" t="s">
        <v>48</v>
      </c>
      <c r="H2" t="s">
        <v>268</v>
      </c>
      <c r="I2" t="s">
        <v>100</v>
      </c>
      <c r="J2">
        <v>171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9.5</v>
      </c>
      <c r="G7">
        <v>9.5</v>
      </c>
      <c r="H7">
        <v>9.25</v>
      </c>
      <c r="I7">
        <v>9.5</v>
      </c>
      <c r="J7">
        <v>9.25</v>
      </c>
      <c r="K7">
        <v>9.25</v>
      </c>
      <c r="L7">
        <v>9.5</v>
      </c>
      <c r="M7">
        <v>9</v>
      </c>
      <c r="N7">
        <v>0</v>
      </c>
      <c r="O7">
        <f>SUM(E7:N7)</f>
        <v>94.75</v>
      </c>
      <c r="P7" t="s">
        <v>280</v>
      </c>
      <c r="T7" s="1" t="s">
        <v>275</v>
      </c>
      <c r="U7">
        <v>4</v>
      </c>
      <c r="V7" t="s">
        <v>281</v>
      </c>
      <c r="W7">
        <v>3</v>
      </c>
      <c r="X7">
        <v>2</v>
      </c>
      <c r="Y7">
        <v>0</v>
      </c>
      <c r="Z7" t="s">
        <v>282</v>
      </c>
      <c r="AA7">
        <v>3</v>
      </c>
      <c r="AB7">
        <v>2</v>
      </c>
      <c r="AC7">
        <v>0</v>
      </c>
      <c r="AD7" t="s">
        <v>282</v>
      </c>
      <c r="AE7">
        <v>3</v>
      </c>
      <c r="AF7">
        <v>2</v>
      </c>
      <c r="AG7">
        <v>0</v>
      </c>
      <c r="AH7" t="s">
        <v>283</v>
      </c>
      <c r="AI7">
        <v>3</v>
      </c>
      <c r="AJ7" t="s">
        <v>284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9.25</v>
      </c>
      <c r="G8">
        <v>9</v>
      </c>
      <c r="H8">
        <v>9.25</v>
      </c>
      <c r="I8">
        <v>9.25</v>
      </c>
      <c r="J8">
        <v>9.25</v>
      </c>
      <c r="K8">
        <v>9.25</v>
      </c>
      <c r="L8">
        <v>9.25</v>
      </c>
      <c r="M8">
        <v>8.75</v>
      </c>
      <c r="N8">
        <v>0</v>
      </c>
      <c r="O8">
        <f>SUM(E8:N8)</f>
        <v>93.25</v>
      </c>
      <c r="P8" t="s">
        <v>313</v>
      </c>
      <c r="T8" s="1" t="s">
        <v>314</v>
      </c>
      <c r="U8">
        <v>3</v>
      </c>
      <c r="V8" s="1" t="s">
        <v>315</v>
      </c>
      <c r="W8">
        <v>3</v>
      </c>
      <c r="X8">
        <v>2</v>
      </c>
      <c r="Y8">
        <v>0</v>
      </c>
      <c r="Z8" s="1" t="s">
        <v>316</v>
      </c>
      <c r="AA8">
        <v>3</v>
      </c>
      <c r="AB8">
        <v>1</v>
      </c>
      <c r="AC8">
        <v>1</v>
      </c>
      <c r="AD8" s="1" t="s">
        <v>282</v>
      </c>
      <c r="AE8">
        <v>3</v>
      </c>
      <c r="AF8">
        <v>1</v>
      </c>
      <c r="AG8">
        <v>1</v>
      </c>
      <c r="AH8" s="1" t="s">
        <v>317</v>
      </c>
      <c r="AI8">
        <v>3</v>
      </c>
      <c r="AJ8" s="1" t="s">
        <v>318</v>
      </c>
      <c r="AK8">
        <v>3</v>
      </c>
    </row>
    <row r="9" spans="1:37">
      <c r="A9" t="s">
        <v>23</v>
      </c>
      <c r="C9" t="s">
        <v>25</v>
      </c>
      <c r="E9">
        <v>20</v>
      </c>
      <c r="F9">
        <v>9.25</v>
      </c>
      <c r="G9">
        <v>9.25</v>
      </c>
      <c r="H9">
        <v>9.5</v>
      </c>
      <c r="I9">
        <v>9.25</v>
      </c>
      <c r="J9">
        <v>9.25</v>
      </c>
      <c r="K9">
        <v>9.25</v>
      </c>
      <c r="L9">
        <v>9.25</v>
      </c>
      <c r="M9">
        <v>9.25</v>
      </c>
      <c r="N9">
        <v>0</v>
      </c>
      <c r="O9">
        <f>SUM(E9:N9)</f>
        <v>94.25</v>
      </c>
    </row>
    <row r="10" spans="1:37">
      <c r="A10" t="s">
        <v>23</v>
      </c>
      <c r="C10" t="s">
        <v>25</v>
      </c>
      <c r="E10">
        <v>20</v>
      </c>
      <c r="F10">
        <v>9.25</v>
      </c>
      <c r="G10">
        <v>9.5</v>
      </c>
      <c r="H10">
        <v>9</v>
      </c>
      <c r="I10">
        <v>9</v>
      </c>
      <c r="J10">
        <v>8.75</v>
      </c>
      <c r="K10">
        <v>9.25</v>
      </c>
      <c r="L10">
        <v>9.25</v>
      </c>
      <c r="M10">
        <v>9</v>
      </c>
      <c r="N10">
        <v>0</v>
      </c>
      <c r="O10">
        <f>SUM(E10:N10)</f>
        <v>93</v>
      </c>
    </row>
    <row r="12" spans="1:37">
      <c r="B12" s="2" t="s">
        <v>36</v>
      </c>
      <c r="C12" s="2" t="s">
        <v>13</v>
      </c>
      <c r="D12" s="2" t="s">
        <v>37</v>
      </c>
      <c r="E12" s="2" t="s">
        <v>15</v>
      </c>
      <c r="F12" s="2" t="s">
        <v>16</v>
      </c>
      <c r="G12" s="2" t="s">
        <v>10</v>
      </c>
      <c r="H12" s="2" t="s">
        <v>17</v>
      </c>
      <c r="I12" s="2" t="s">
        <v>12</v>
      </c>
      <c r="J12" s="2" t="s">
        <v>18</v>
      </c>
      <c r="K12" s="2" t="s">
        <v>7</v>
      </c>
      <c r="L12" s="2" t="s">
        <v>19</v>
      </c>
      <c r="M12" s="5" t="s">
        <v>20</v>
      </c>
      <c r="N12" s="5" t="s">
        <v>42</v>
      </c>
      <c r="O12" s="2" t="s">
        <v>38</v>
      </c>
      <c r="P12" s="2" t="s">
        <v>39</v>
      </c>
      <c r="Q12" s="2" t="s">
        <v>355</v>
      </c>
    </row>
    <row r="13" spans="1:37">
      <c r="B13" s="3" t="s">
        <v>40</v>
      </c>
      <c r="C13" s="3" t="s">
        <v>23</v>
      </c>
      <c r="D13" s="17">
        <v>2</v>
      </c>
      <c r="E13" s="18">
        <v>20</v>
      </c>
      <c r="F13" s="18">
        <f>AVERAGE(F7:F8)</f>
        <v>9.375</v>
      </c>
      <c r="G13" s="18">
        <f t="shared" ref="G13:N13" si="0">AVERAGE(G7:G8)</f>
        <v>9.25</v>
      </c>
      <c r="H13" s="18">
        <f t="shared" si="0"/>
        <v>9.25</v>
      </c>
      <c r="I13" s="18">
        <f t="shared" si="0"/>
        <v>9.375</v>
      </c>
      <c r="J13" s="18">
        <f t="shared" si="0"/>
        <v>9.25</v>
      </c>
      <c r="K13" s="18">
        <f t="shared" si="0"/>
        <v>9.25</v>
      </c>
      <c r="L13" s="18">
        <f t="shared" si="0"/>
        <v>9.375</v>
      </c>
      <c r="M13" s="18">
        <f t="shared" si="0"/>
        <v>8.875</v>
      </c>
      <c r="N13" s="18">
        <f t="shared" si="0"/>
        <v>0</v>
      </c>
      <c r="O13" s="20">
        <f>AVERAGE(O7:O8)</f>
        <v>94</v>
      </c>
      <c r="P13" s="21">
        <f>_xlfn.STDEV.P(O7:O8)</f>
        <v>0.75</v>
      </c>
      <c r="Q13" s="22">
        <f>_xlfn.CONFIDENCE.T(0.1,P13,D13)</f>
        <v>3.3483723830651693</v>
      </c>
    </row>
    <row r="14" spans="1:37">
      <c r="B14" s="4" t="s">
        <v>41</v>
      </c>
      <c r="C14" s="4" t="s">
        <v>23</v>
      </c>
      <c r="D14" s="23">
        <v>2</v>
      </c>
      <c r="E14" s="24">
        <v>20</v>
      </c>
      <c r="F14" s="24">
        <f>AVERAGE(F9:F10)</f>
        <v>9.25</v>
      </c>
      <c r="G14" s="24">
        <f t="shared" ref="G14:N14" si="1">AVERAGE(G9:G10)</f>
        <v>9.375</v>
      </c>
      <c r="H14" s="24">
        <f t="shared" si="1"/>
        <v>9.25</v>
      </c>
      <c r="I14" s="24">
        <f t="shared" si="1"/>
        <v>9.125</v>
      </c>
      <c r="J14" s="24">
        <f t="shared" si="1"/>
        <v>9</v>
      </c>
      <c r="K14" s="24">
        <f t="shared" si="1"/>
        <v>9.25</v>
      </c>
      <c r="L14" s="24">
        <f t="shared" si="1"/>
        <v>9.25</v>
      </c>
      <c r="M14" s="24">
        <f t="shared" si="1"/>
        <v>9.125</v>
      </c>
      <c r="N14" s="24">
        <f t="shared" si="1"/>
        <v>0</v>
      </c>
      <c r="O14" s="26">
        <f>AVERAGE(O9:O10)</f>
        <v>93.625</v>
      </c>
      <c r="P14" s="27">
        <f>_xlfn.STDEV.P(O9:O10)</f>
        <v>0.625</v>
      </c>
      <c r="Q14" s="22">
        <f>_xlfn.CONFIDENCE.T(0.1,P14,D14)</f>
        <v>2.7903103192209744</v>
      </c>
    </row>
    <row r="15" spans="1:37">
      <c r="B15" s="28" t="s">
        <v>356</v>
      </c>
      <c r="C15" s="28"/>
      <c r="D15" s="29">
        <f>D13+D14</f>
        <v>4</v>
      </c>
      <c r="E15" s="30">
        <v>20</v>
      </c>
      <c r="F15" s="31">
        <f>AVERAGE(F7:F10)</f>
        <v>9.3125</v>
      </c>
      <c r="G15" s="31">
        <f t="shared" ref="G15:N15" si="2">AVERAGE(G7:G10)</f>
        <v>9.3125</v>
      </c>
      <c r="H15" s="31">
        <f t="shared" si="2"/>
        <v>9.25</v>
      </c>
      <c r="I15" s="31">
        <f t="shared" si="2"/>
        <v>9.25</v>
      </c>
      <c r="J15" s="31">
        <f t="shared" si="2"/>
        <v>9.125</v>
      </c>
      <c r="K15" s="31">
        <f t="shared" si="2"/>
        <v>9.25</v>
      </c>
      <c r="L15" s="31">
        <f t="shared" si="2"/>
        <v>9.3125</v>
      </c>
      <c r="M15" s="31">
        <f t="shared" si="2"/>
        <v>9</v>
      </c>
      <c r="N15" s="31">
        <f t="shared" si="2"/>
        <v>0</v>
      </c>
      <c r="O15" s="32">
        <f>AVERAGE(O7:O10)</f>
        <v>93.8125</v>
      </c>
      <c r="P15" s="30">
        <f>_xlfn.STDEV.P(O7:O10)</f>
        <v>0.71534519639122485</v>
      </c>
      <c r="Q15" s="33">
        <f>_xlfn.CONFIDENCE.T(0.1,P15,D15)</f>
        <v>0.84173361422411885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B7FD-1B97-5540-AB66-E95FFDEB2D29}">
  <dimension ref="A1:AK15"/>
  <sheetViews>
    <sheetView workbookViewId="0">
      <selection activeCell="AJ7" sqref="AJ7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296</v>
      </c>
      <c r="B2" t="s">
        <v>43</v>
      </c>
      <c r="C2" t="s">
        <v>175</v>
      </c>
      <c r="D2" t="s">
        <v>266</v>
      </c>
      <c r="E2" t="s">
        <v>47</v>
      </c>
      <c r="F2" t="s">
        <v>34</v>
      </c>
      <c r="G2" t="s">
        <v>48</v>
      </c>
      <c r="H2" t="s">
        <v>297</v>
      </c>
      <c r="I2" t="s">
        <v>100</v>
      </c>
      <c r="J2">
        <v>235.7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9.5</v>
      </c>
      <c r="G7">
        <v>9.5</v>
      </c>
      <c r="H7">
        <v>8.5</v>
      </c>
      <c r="I7">
        <v>9</v>
      </c>
      <c r="J7">
        <v>9.25</v>
      </c>
      <c r="K7">
        <v>9</v>
      </c>
      <c r="L7">
        <v>9.25</v>
      </c>
      <c r="M7">
        <v>9.5</v>
      </c>
      <c r="N7">
        <v>0</v>
      </c>
      <c r="O7">
        <f>SUM(E7:N7)</f>
        <v>93.5</v>
      </c>
      <c r="P7" t="s">
        <v>303</v>
      </c>
      <c r="T7" s="1" t="s">
        <v>61</v>
      </c>
      <c r="U7">
        <v>3</v>
      </c>
      <c r="V7" t="s">
        <v>304</v>
      </c>
      <c r="W7">
        <v>3</v>
      </c>
      <c r="X7">
        <v>3</v>
      </c>
      <c r="Y7">
        <v>0</v>
      </c>
      <c r="Z7" t="s">
        <v>305</v>
      </c>
      <c r="AA7">
        <v>3</v>
      </c>
      <c r="AB7">
        <v>3</v>
      </c>
      <c r="AC7">
        <v>0</v>
      </c>
      <c r="AD7" t="s">
        <v>306</v>
      </c>
      <c r="AE7">
        <v>3</v>
      </c>
      <c r="AF7">
        <v>3</v>
      </c>
      <c r="AG7">
        <v>0</v>
      </c>
      <c r="AH7" t="s">
        <v>307</v>
      </c>
      <c r="AI7">
        <v>3</v>
      </c>
      <c r="AJ7" t="s">
        <v>308</v>
      </c>
      <c r="AK7">
        <v>2</v>
      </c>
    </row>
    <row r="8" spans="1:37">
      <c r="A8" s="7" t="s">
        <v>319</v>
      </c>
      <c r="B8" s="7"/>
      <c r="C8" s="7" t="s">
        <v>321</v>
      </c>
      <c r="D8" s="16"/>
      <c r="E8" s="10">
        <v>20</v>
      </c>
      <c r="F8" s="11">
        <v>9.5</v>
      </c>
      <c r="G8" s="11">
        <v>9.25</v>
      </c>
      <c r="H8" s="11">
        <v>8.75</v>
      </c>
      <c r="I8" s="11">
        <v>9</v>
      </c>
      <c r="J8" s="11">
        <v>9</v>
      </c>
      <c r="K8" s="11">
        <v>9</v>
      </c>
      <c r="L8" s="11">
        <v>9</v>
      </c>
      <c r="M8" s="11">
        <v>8.75</v>
      </c>
      <c r="N8" s="9">
        <v>0</v>
      </c>
      <c r="O8">
        <f t="shared" ref="O8:O10" si="0">SUM(E8:N8)</f>
        <v>92.25</v>
      </c>
      <c r="P8" s="8" t="s">
        <v>335</v>
      </c>
      <c r="Q8" s="9"/>
      <c r="R8" s="9"/>
      <c r="S8" s="9"/>
      <c r="T8" s="8" t="s">
        <v>336</v>
      </c>
      <c r="U8" s="11">
        <v>3</v>
      </c>
      <c r="V8" s="8" t="s">
        <v>337</v>
      </c>
      <c r="W8" s="11">
        <v>3</v>
      </c>
      <c r="X8" s="11">
        <v>3</v>
      </c>
      <c r="Y8" s="9">
        <v>0</v>
      </c>
      <c r="Z8" s="8" t="s">
        <v>338</v>
      </c>
      <c r="AA8" s="11">
        <v>3</v>
      </c>
      <c r="AB8" s="11">
        <v>3</v>
      </c>
      <c r="AC8" s="9">
        <v>0</v>
      </c>
      <c r="AD8" s="8" t="s">
        <v>339</v>
      </c>
      <c r="AE8" s="11">
        <v>3</v>
      </c>
      <c r="AF8" s="11">
        <v>3</v>
      </c>
      <c r="AG8" s="9">
        <v>0</v>
      </c>
      <c r="AH8" s="8" t="s">
        <v>339</v>
      </c>
      <c r="AI8" s="11">
        <v>2</v>
      </c>
      <c r="AJ8" s="8" t="s">
        <v>340</v>
      </c>
      <c r="AK8" s="11">
        <v>2</v>
      </c>
    </row>
    <row r="9" spans="1:37">
      <c r="A9" t="s">
        <v>23</v>
      </c>
      <c r="C9" t="s">
        <v>25</v>
      </c>
      <c r="E9">
        <v>20</v>
      </c>
      <c r="F9">
        <v>9.25</v>
      </c>
      <c r="G9">
        <v>9</v>
      </c>
      <c r="H9">
        <v>9</v>
      </c>
      <c r="I9">
        <v>9</v>
      </c>
      <c r="J9">
        <v>9.25</v>
      </c>
      <c r="K9">
        <v>9</v>
      </c>
      <c r="L9">
        <v>9</v>
      </c>
      <c r="M9">
        <v>9</v>
      </c>
      <c r="N9">
        <v>0</v>
      </c>
      <c r="O9">
        <f t="shared" si="0"/>
        <v>92.5</v>
      </c>
    </row>
    <row r="10" spans="1:37">
      <c r="A10" s="7" t="s">
        <v>319</v>
      </c>
      <c r="B10" s="8"/>
      <c r="C10" t="s">
        <v>25</v>
      </c>
      <c r="D10" s="9"/>
      <c r="E10" s="10">
        <v>20</v>
      </c>
      <c r="F10" s="11">
        <v>9</v>
      </c>
      <c r="G10" s="11">
        <v>9.25</v>
      </c>
      <c r="H10" s="11">
        <v>9.25</v>
      </c>
      <c r="I10" s="11">
        <v>9</v>
      </c>
      <c r="J10" s="11">
        <v>9.25</v>
      </c>
      <c r="K10" s="11">
        <v>8.75</v>
      </c>
      <c r="L10" s="11">
        <v>9.25</v>
      </c>
      <c r="M10" s="11">
        <v>8.75</v>
      </c>
      <c r="N10" s="9">
        <v>0</v>
      </c>
      <c r="O10">
        <f t="shared" si="0"/>
        <v>92.5</v>
      </c>
      <c r="P10" s="8" t="s">
        <v>334</v>
      </c>
    </row>
    <row r="12" spans="1:37">
      <c r="B12" s="2" t="s">
        <v>36</v>
      </c>
      <c r="C12" s="2" t="s">
        <v>13</v>
      </c>
      <c r="D12" s="2" t="s">
        <v>37</v>
      </c>
      <c r="E12" s="2" t="s">
        <v>15</v>
      </c>
      <c r="F12" s="2" t="s">
        <v>16</v>
      </c>
      <c r="G12" s="2" t="s">
        <v>10</v>
      </c>
      <c r="H12" s="2" t="s">
        <v>17</v>
      </c>
      <c r="I12" s="2" t="s">
        <v>12</v>
      </c>
      <c r="J12" s="2" t="s">
        <v>18</v>
      </c>
      <c r="K12" s="2" t="s">
        <v>7</v>
      </c>
      <c r="L12" s="2" t="s">
        <v>19</v>
      </c>
      <c r="M12" s="5" t="s">
        <v>20</v>
      </c>
      <c r="N12" s="5" t="s">
        <v>42</v>
      </c>
      <c r="O12" s="2" t="s">
        <v>38</v>
      </c>
      <c r="P12" s="2" t="s">
        <v>39</v>
      </c>
      <c r="Q12" s="2" t="s">
        <v>355</v>
      </c>
    </row>
    <row r="13" spans="1:37">
      <c r="B13" s="3" t="s">
        <v>40</v>
      </c>
      <c r="C13" s="3" t="s">
        <v>23</v>
      </c>
      <c r="D13" s="17">
        <v>2</v>
      </c>
      <c r="E13" s="18">
        <v>20</v>
      </c>
      <c r="F13" s="18">
        <f>AVERAGE(F7:F8)</f>
        <v>9.5</v>
      </c>
      <c r="G13" s="18">
        <f t="shared" ref="G13:N13" si="1">AVERAGE(G7:G8)</f>
        <v>9.375</v>
      </c>
      <c r="H13" s="18">
        <f t="shared" si="1"/>
        <v>8.625</v>
      </c>
      <c r="I13" s="18">
        <f t="shared" si="1"/>
        <v>9</v>
      </c>
      <c r="J13" s="18">
        <f t="shared" si="1"/>
        <v>9.125</v>
      </c>
      <c r="K13" s="18">
        <f t="shared" si="1"/>
        <v>9</v>
      </c>
      <c r="L13" s="18">
        <f t="shared" si="1"/>
        <v>9.125</v>
      </c>
      <c r="M13" s="18">
        <f t="shared" si="1"/>
        <v>9.125</v>
      </c>
      <c r="N13" s="18">
        <f t="shared" si="1"/>
        <v>0</v>
      </c>
      <c r="O13" s="20">
        <f>AVERAGE(O7:O8)</f>
        <v>92.875</v>
      </c>
      <c r="P13" s="21">
        <f>_xlfn.STDEV.P(O7:O8)</f>
        <v>0.625</v>
      </c>
      <c r="Q13" s="22">
        <f>_xlfn.CONFIDENCE.T(0.1,P13,D13)</f>
        <v>2.7903103192209744</v>
      </c>
    </row>
    <row r="14" spans="1:37">
      <c r="B14" s="4" t="s">
        <v>41</v>
      </c>
      <c r="C14" s="4" t="s">
        <v>23</v>
      </c>
      <c r="D14" s="23">
        <v>2</v>
      </c>
      <c r="E14" s="24">
        <v>20</v>
      </c>
      <c r="F14" s="24">
        <f>AVERAGE(F9:F10)</f>
        <v>9.125</v>
      </c>
      <c r="G14" s="24">
        <f t="shared" ref="G14:N14" si="2">AVERAGE(G9:G10)</f>
        <v>9.125</v>
      </c>
      <c r="H14" s="24">
        <f t="shared" si="2"/>
        <v>9.125</v>
      </c>
      <c r="I14" s="24">
        <f t="shared" si="2"/>
        <v>9</v>
      </c>
      <c r="J14" s="24">
        <f t="shared" si="2"/>
        <v>9.25</v>
      </c>
      <c r="K14" s="24">
        <f t="shared" si="2"/>
        <v>8.875</v>
      </c>
      <c r="L14" s="24">
        <f t="shared" si="2"/>
        <v>9.125</v>
      </c>
      <c r="M14" s="24">
        <f t="shared" si="2"/>
        <v>8.875</v>
      </c>
      <c r="N14" s="24">
        <f t="shared" si="2"/>
        <v>0</v>
      </c>
      <c r="O14" s="26">
        <f>AVERAGE(O9:O10)</f>
        <v>92.5</v>
      </c>
      <c r="P14" s="27">
        <f>_xlfn.STDEV.P(O9:O10)</f>
        <v>0</v>
      </c>
      <c r="Q14" s="22">
        <v>0</v>
      </c>
    </row>
    <row r="15" spans="1:37">
      <c r="B15" s="28" t="s">
        <v>356</v>
      </c>
      <c r="C15" s="28"/>
      <c r="D15" s="29">
        <f>D13+D14</f>
        <v>4</v>
      </c>
      <c r="E15" s="30">
        <v>20</v>
      </c>
      <c r="F15" s="31">
        <f>AVERAGE(F7:F10)</f>
        <v>9.3125</v>
      </c>
      <c r="G15" s="31">
        <f t="shared" ref="G15:N15" si="3">AVERAGE(G7:G10)</f>
        <v>9.25</v>
      </c>
      <c r="H15" s="31">
        <f t="shared" si="3"/>
        <v>8.875</v>
      </c>
      <c r="I15" s="31">
        <f t="shared" si="3"/>
        <v>9</v>
      </c>
      <c r="J15" s="31">
        <f t="shared" si="3"/>
        <v>9.1875</v>
      </c>
      <c r="K15" s="31">
        <f t="shared" si="3"/>
        <v>8.9375</v>
      </c>
      <c r="L15" s="31">
        <f t="shared" si="3"/>
        <v>9.125</v>
      </c>
      <c r="M15" s="31">
        <f t="shared" si="3"/>
        <v>9</v>
      </c>
      <c r="N15" s="31">
        <f t="shared" si="3"/>
        <v>0</v>
      </c>
      <c r="O15" s="32">
        <f>AVERAGE(O7:O10)</f>
        <v>92.6875</v>
      </c>
      <c r="P15" s="30">
        <f>_xlfn.STDEV.P(O7:O10)</f>
        <v>0.48007160924178799</v>
      </c>
      <c r="Q15" s="33">
        <f>_xlfn.CONFIDENCE.T(0.1,P15,D15)</f>
        <v>0.56489148563804648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7FED-AAE7-C347-A3AE-AF2C7B2D1CFE}">
  <dimension ref="A1:AK16"/>
  <sheetViews>
    <sheetView workbookViewId="0">
      <selection activeCell="A6" sqref="A1:XFD6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248</v>
      </c>
      <c r="B2" t="s">
        <v>43</v>
      </c>
      <c r="C2" t="s">
        <v>175</v>
      </c>
      <c r="D2" t="s">
        <v>247</v>
      </c>
      <c r="E2" t="s">
        <v>47</v>
      </c>
      <c r="F2" t="s">
        <v>34</v>
      </c>
      <c r="G2" t="s">
        <v>341</v>
      </c>
      <c r="H2" t="s">
        <v>246</v>
      </c>
      <c r="I2" t="s">
        <v>245</v>
      </c>
      <c r="J2">
        <v>156.46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9.5</v>
      </c>
      <c r="H7">
        <v>8.75</v>
      </c>
      <c r="I7">
        <v>9</v>
      </c>
      <c r="J7">
        <v>9</v>
      </c>
      <c r="K7">
        <v>8.75</v>
      </c>
      <c r="L7">
        <v>9</v>
      </c>
      <c r="M7">
        <v>9</v>
      </c>
      <c r="N7">
        <v>0</v>
      </c>
      <c r="O7">
        <f>SUM(E7:N7)</f>
        <v>92.25</v>
      </c>
      <c r="P7" t="s">
        <v>230</v>
      </c>
    </row>
    <row r="8" spans="1:37">
      <c r="A8" t="s">
        <v>23</v>
      </c>
      <c r="C8" t="s">
        <v>24</v>
      </c>
      <c r="E8">
        <v>20</v>
      </c>
      <c r="F8">
        <v>9.5</v>
      </c>
      <c r="G8">
        <v>9</v>
      </c>
      <c r="H8">
        <v>9</v>
      </c>
      <c r="I8">
        <v>9</v>
      </c>
      <c r="J8">
        <v>8.5</v>
      </c>
      <c r="K8">
        <v>8.75</v>
      </c>
      <c r="L8">
        <v>8.75</v>
      </c>
      <c r="M8">
        <v>8.75</v>
      </c>
      <c r="N8">
        <v>0</v>
      </c>
      <c r="O8">
        <f>SUM(E8:N8)</f>
        <v>91.25</v>
      </c>
      <c r="P8" t="s">
        <v>274</v>
      </c>
      <c r="T8" s="1" t="s">
        <v>61</v>
      </c>
      <c r="U8">
        <v>3</v>
      </c>
      <c r="V8" t="s">
        <v>275</v>
      </c>
      <c r="W8">
        <v>3</v>
      </c>
      <c r="X8">
        <v>2</v>
      </c>
      <c r="Y8">
        <v>0</v>
      </c>
      <c r="Z8" t="s">
        <v>171</v>
      </c>
      <c r="AA8">
        <v>3</v>
      </c>
      <c r="AB8">
        <v>2</v>
      </c>
      <c r="AC8">
        <v>0</v>
      </c>
      <c r="AD8" t="s">
        <v>171</v>
      </c>
      <c r="AE8">
        <v>3</v>
      </c>
      <c r="AF8">
        <v>3</v>
      </c>
      <c r="AG8">
        <v>0</v>
      </c>
      <c r="AH8" t="s">
        <v>171</v>
      </c>
      <c r="AI8">
        <v>3</v>
      </c>
      <c r="AJ8" t="s">
        <v>237</v>
      </c>
      <c r="AK8">
        <v>3</v>
      </c>
    </row>
    <row r="9" spans="1:37">
      <c r="A9" t="s">
        <v>23</v>
      </c>
      <c r="C9" t="s">
        <v>25</v>
      </c>
      <c r="E9">
        <v>20</v>
      </c>
      <c r="F9">
        <v>9</v>
      </c>
      <c r="G9">
        <v>9.25</v>
      </c>
      <c r="H9">
        <v>9.25</v>
      </c>
      <c r="I9">
        <v>9</v>
      </c>
      <c r="J9">
        <v>9</v>
      </c>
      <c r="K9">
        <v>8.75</v>
      </c>
      <c r="L9">
        <v>9</v>
      </c>
      <c r="M9">
        <v>8.75</v>
      </c>
      <c r="N9">
        <v>0</v>
      </c>
      <c r="O9">
        <f>SUM(E9:N9)</f>
        <v>92</v>
      </c>
    </row>
    <row r="10" spans="1:37">
      <c r="A10" t="s">
        <v>23</v>
      </c>
      <c r="C10" t="s">
        <v>25</v>
      </c>
      <c r="E10">
        <v>20</v>
      </c>
      <c r="F10">
        <v>9.25</v>
      </c>
      <c r="G10">
        <v>9</v>
      </c>
      <c r="H10">
        <v>9.5</v>
      </c>
      <c r="I10">
        <v>9.25</v>
      </c>
      <c r="J10">
        <v>9</v>
      </c>
      <c r="K10">
        <v>9</v>
      </c>
      <c r="L10">
        <v>9.25</v>
      </c>
      <c r="M10">
        <v>9</v>
      </c>
      <c r="N10">
        <v>0</v>
      </c>
      <c r="O10">
        <f>SUM(E10:N10)</f>
        <v>93.25</v>
      </c>
    </row>
    <row r="11" spans="1:37">
      <c r="A11" t="s">
        <v>23</v>
      </c>
      <c r="C11" t="s">
        <v>25</v>
      </c>
      <c r="E11">
        <v>20</v>
      </c>
      <c r="F11">
        <v>9.25</v>
      </c>
      <c r="G11">
        <v>9.25</v>
      </c>
      <c r="H11">
        <v>9.5</v>
      </c>
      <c r="I11">
        <v>9.25</v>
      </c>
      <c r="J11">
        <v>9.25</v>
      </c>
      <c r="K11">
        <v>9</v>
      </c>
      <c r="L11">
        <v>9.25</v>
      </c>
      <c r="M11">
        <v>8.75</v>
      </c>
      <c r="N11">
        <v>0</v>
      </c>
      <c r="O11">
        <f>SUM(E11:N11)</f>
        <v>93.5</v>
      </c>
    </row>
    <row r="13" spans="1:37">
      <c r="B13" s="2" t="s">
        <v>36</v>
      </c>
      <c r="C13" s="2" t="s">
        <v>13</v>
      </c>
      <c r="D13" s="2" t="s">
        <v>37</v>
      </c>
      <c r="E13" s="2" t="s">
        <v>15</v>
      </c>
      <c r="F13" s="2" t="s">
        <v>16</v>
      </c>
      <c r="G13" s="2" t="s">
        <v>10</v>
      </c>
      <c r="H13" s="2" t="s">
        <v>17</v>
      </c>
      <c r="I13" s="2" t="s">
        <v>12</v>
      </c>
      <c r="J13" s="2" t="s">
        <v>18</v>
      </c>
      <c r="K13" s="2" t="s">
        <v>7</v>
      </c>
      <c r="L13" s="2" t="s">
        <v>19</v>
      </c>
      <c r="M13" s="5" t="s">
        <v>20</v>
      </c>
      <c r="N13" s="5" t="s">
        <v>42</v>
      </c>
      <c r="O13" s="2" t="s">
        <v>38</v>
      </c>
      <c r="P13" s="2" t="s">
        <v>39</v>
      </c>
      <c r="Q13" s="2" t="s">
        <v>355</v>
      </c>
    </row>
    <row r="14" spans="1:37">
      <c r="B14" s="3" t="s">
        <v>40</v>
      </c>
      <c r="C14" s="3" t="s">
        <v>23</v>
      </c>
      <c r="D14" s="17">
        <v>2</v>
      </c>
      <c r="E14" s="18">
        <v>20</v>
      </c>
      <c r="F14" s="18">
        <f>AVERAGE(F7:F8)</f>
        <v>9.375</v>
      </c>
      <c r="G14" s="18">
        <f t="shared" ref="G14:N14" si="0">AVERAGE(G7:G8)</f>
        <v>9.25</v>
      </c>
      <c r="H14" s="18">
        <f t="shared" si="0"/>
        <v>8.875</v>
      </c>
      <c r="I14" s="18">
        <f t="shared" si="0"/>
        <v>9</v>
      </c>
      <c r="J14" s="18">
        <f t="shared" si="0"/>
        <v>8.75</v>
      </c>
      <c r="K14" s="18">
        <f t="shared" si="0"/>
        <v>8.75</v>
      </c>
      <c r="L14" s="18">
        <f t="shared" si="0"/>
        <v>8.875</v>
      </c>
      <c r="M14" s="18">
        <f t="shared" si="0"/>
        <v>8.875</v>
      </c>
      <c r="N14" s="18">
        <f t="shared" si="0"/>
        <v>0</v>
      </c>
      <c r="O14" s="20">
        <f>AVERAGE(O7:O8)</f>
        <v>91.75</v>
      </c>
      <c r="P14" s="21">
        <f>_xlfn.STDEV.P(O7:O8)</f>
        <v>0.5</v>
      </c>
      <c r="Q14" s="22">
        <f>_xlfn.CONFIDENCE.T(0.1,P14,D14)</f>
        <v>2.2322482553767795</v>
      </c>
    </row>
    <row r="15" spans="1:37">
      <c r="B15" s="4" t="s">
        <v>41</v>
      </c>
      <c r="C15" s="4" t="s">
        <v>23</v>
      </c>
      <c r="D15" s="23">
        <v>3</v>
      </c>
      <c r="E15" s="24">
        <v>20</v>
      </c>
      <c r="F15" s="24">
        <f>AVERAGE(F9:F11)</f>
        <v>9.1666666666666661</v>
      </c>
      <c r="G15" s="24">
        <f t="shared" ref="G15:N15" si="1">AVERAGE(G9:G11)</f>
        <v>9.1666666666666661</v>
      </c>
      <c r="H15" s="24">
        <f t="shared" si="1"/>
        <v>9.4166666666666661</v>
      </c>
      <c r="I15" s="24">
        <f t="shared" si="1"/>
        <v>9.1666666666666661</v>
      </c>
      <c r="J15" s="24">
        <f t="shared" si="1"/>
        <v>9.0833333333333339</v>
      </c>
      <c r="K15" s="24">
        <f t="shared" si="1"/>
        <v>8.9166666666666661</v>
      </c>
      <c r="L15" s="24">
        <f t="shared" si="1"/>
        <v>9.1666666666666661</v>
      </c>
      <c r="M15" s="24">
        <f t="shared" si="1"/>
        <v>8.8333333333333339</v>
      </c>
      <c r="N15" s="24">
        <f t="shared" si="1"/>
        <v>0</v>
      </c>
      <c r="O15" s="26">
        <f>AVERAGE(O9:O11)</f>
        <v>92.916666666666671</v>
      </c>
      <c r="P15" s="27">
        <f>_xlfn.STDEV.P(O9:O11)</f>
        <v>0.65616732283431756</v>
      </c>
      <c r="Q15" s="22">
        <f>_xlfn.CONFIDENCE.T(0.1,P15,D15)</f>
        <v>1.1062026082623007</v>
      </c>
    </row>
    <row r="16" spans="1:37">
      <c r="B16" s="28" t="s">
        <v>356</v>
      </c>
      <c r="C16" s="28"/>
      <c r="D16" s="29">
        <f>D14+D15</f>
        <v>5</v>
      </c>
      <c r="E16" s="30">
        <v>20</v>
      </c>
      <c r="F16" s="31">
        <f>AVERAGE(F7:F11)</f>
        <v>9.25</v>
      </c>
      <c r="G16" s="31">
        <f t="shared" ref="G16:N16" si="2">AVERAGE(G7:G11)</f>
        <v>9.1999999999999993</v>
      </c>
      <c r="H16" s="31">
        <f t="shared" si="2"/>
        <v>9.1999999999999993</v>
      </c>
      <c r="I16" s="31">
        <f t="shared" si="2"/>
        <v>9.1</v>
      </c>
      <c r="J16" s="31">
        <f t="shared" si="2"/>
        <v>8.9499999999999993</v>
      </c>
      <c r="K16" s="31">
        <f t="shared" si="2"/>
        <v>8.85</v>
      </c>
      <c r="L16" s="31">
        <f t="shared" si="2"/>
        <v>9.0500000000000007</v>
      </c>
      <c r="M16" s="31">
        <f t="shared" si="2"/>
        <v>8.85</v>
      </c>
      <c r="N16" s="31">
        <f t="shared" si="2"/>
        <v>0</v>
      </c>
      <c r="O16" s="32">
        <f>AVERAGE(O7:O11)</f>
        <v>92.45</v>
      </c>
      <c r="P16" s="30">
        <f>_xlfn.STDEV.P(O7:O11)</f>
        <v>0.82764726786234244</v>
      </c>
      <c r="Q16" s="33">
        <f>_xlfn.CONFIDENCE.T(0.1,P16,D16)</f>
        <v>0.78907134575452886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E8BD-9447-6D4A-8183-4F5A69A429D5}">
  <dimension ref="A1:AK19"/>
  <sheetViews>
    <sheetView workbookViewId="0">
      <selection activeCell="N26" sqref="N26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415</v>
      </c>
      <c r="B2" t="s">
        <v>43</v>
      </c>
      <c r="C2" t="s">
        <v>175</v>
      </c>
      <c r="D2" t="s">
        <v>247</v>
      </c>
      <c r="E2" t="s">
        <v>47</v>
      </c>
      <c r="F2" t="s">
        <v>34</v>
      </c>
      <c r="G2" t="s">
        <v>341</v>
      </c>
      <c r="H2" t="s">
        <v>414</v>
      </c>
      <c r="I2" t="s">
        <v>413</v>
      </c>
      <c r="J2">
        <v>300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400</v>
      </c>
      <c r="B7" s="8"/>
      <c r="C7" s="8" t="s">
        <v>321</v>
      </c>
      <c r="D7" s="9"/>
      <c r="E7" s="11">
        <v>20</v>
      </c>
      <c r="F7" s="11">
        <v>9.25</v>
      </c>
      <c r="G7" s="11">
        <v>9.5</v>
      </c>
      <c r="H7" s="11">
        <v>8.75</v>
      </c>
      <c r="I7" s="11">
        <v>9.25</v>
      </c>
      <c r="J7" s="11">
        <v>9.5</v>
      </c>
      <c r="K7" s="11">
        <v>9.25</v>
      </c>
      <c r="L7" s="11">
        <v>9.25</v>
      </c>
      <c r="M7" s="11">
        <v>9.25</v>
      </c>
      <c r="N7" s="9">
        <v>0</v>
      </c>
      <c r="O7" s="10">
        <v>94</v>
      </c>
      <c r="P7" s="8" t="s">
        <v>416</v>
      </c>
    </row>
    <row r="8" spans="1:37">
      <c r="A8" s="8" t="s">
        <v>319</v>
      </c>
      <c r="B8" s="8"/>
      <c r="C8" s="8" t="s">
        <v>321</v>
      </c>
      <c r="D8" s="9"/>
      <c r="E8" s="11">
        <v>20</v>
      </c>
      <c r="F8" s="11">
        <v>9.25</v>
      </c>
      <c r="G8" s="11">
        <v>9.5</v>
      </c>
      <c r="H8" s="11">
        <v>9</v>
      </c>
      <c r="I8" s="11">
        <v>9</v>
      </c>
      <c r="J8" s="11">
        <v>9.25</v>
      </c>
      <c r="K8" s="11">
        <v>9</v>
      </c>
      <c r="L8" s="11">
        <v>9.5</v>
      </c>
      <c r="M8" s="11">
        <v>9</v>
      </c>
      <c r="N8" s="9">
        <v>0</v>
      </c>
      <c r="O8" s="10">
        <v>93.5</v>
      </c>
      <c r="P8" s="8" t="s">
        <v>417</v>
      </c>
      <c r="Q8" s="10"/>
      <c r="R8" s="8"/>
    </row>
    <row r="9" spans="1:37">
      <c r="A9" s="8" t="s">
        <v>319</v>
      </c>
      <c r="B9" s="8"/>
      <c r="C9" s="8" t="s">
        <v>321</v>
      </c>
      <c r="D9" s="9"/>
      <c r="E9" s="11">
        <v>20</v>
      </c>
      <c r="F9" s="11">
        <v>9</v>
      </c>
      <c r="G9" s="11">
        <v>9.5</v>
      </c>
      <c r="H9" s="11">
        <v>8.75</v>
      </c>
      <c r="I9" s="11">
        <v>9</v>
      </c>
      <c r="J9" s="11">
        <v>9.25</v>
      </c>
      <c r="K9" s="11">
        <v>9</v>
      </c>
      <c r="L9" s="11">
        <v>9.25</v>
      </c>
      <c r="M9" s="11">
        <v>9.25</v>
      </c>
      <c r="N9" s="9">
        <v>0</v>
      </c>
      <c r="O9" s="10">
        <v>93</v>
      </c>
      <c r="P9" s="8"/>
      <c r="Q9" s="10"/>
      <c r="R9" s="8"/>
    </row>
    <row r="10" spans="1:37">
      <c r="A10" s="8" t="s">
        <v>400</v>
      </c>
      <c r="B10" s="8"/>
      <c r="C10" s="8" t="s">
        <v>321</v>
      </c>
      <c r="D10" s="9"/>
      <c r="E10" s="11">
        <v>20</v>
      </c>
      <c r="F10" s="11">
        <v>9.5</v>
      </c>
      <c r="G10" s="11">
        <v>9.5</v>
      </c>
      <c r="H10" s="11">
        <v>8.75</v>
      </c>
      <c r="I10" s="11">
        <v>9.25</v>
      </c>
      <c r="J10" s="11">
        <v>9.5</v>
      </c>
      <c r="K10" s="11">
        <v>9.25</v>
      </c>
      <c r="L10" s="11">
        <v>9.5</v>
      </c>
      <c r="M10" s="11">
        <v>9.25</v>
      </c>
      <c r="N10" s="9">
        <v>0</v>
      </c>
      <c r="O10" s="10">
        <v>94.5</v>
      </c>
      <c r="P10" s="8" t="s">
        <v>430</v>
      </c>
      <c r="Q10" s="10"/>
      <c r="R10" s="8"/>
    </row>
    <row r="11" spans="1:37">
      <c r="A11" s="8" t="s">
        <v>400</v>
      </c>
      <c r="B11" s="8"/>
      <c r="C11" s="8" t="s">
        <v>25</v>
      </c>
      <c r="D11" s="9"/>
      <c r="E11" s="11">
        <v>20</v>
      </c>
      <c r="F11" s="11">
        <v>9.25</v>
      </c>
      <c r="G11" s="11">
        <v>9.5</v>
      </c>
      <c r="H11" s="11">
        <v>9</v>
      </c>
      <c r="I11" s="11">
        <v>9.25</v>
      </c>
      <c r="J11" s="11">
        <v>9</v>
      </c>
      <c r="K11" s="11">
        <v>9.25</v>
      </c>
      <c r="L11" s="11">
        <v>9.25</v>
      </c>
      <c r="M11" s="11">
        <v>9.25</v>
      </c>
      <c r="N11" s="9">
        <v>0</v>
      </c>
      <c r="O11" s="10">
        <v>93.75</v>
      </c>
      <c r="P11" s="8" t="s">
        <v>418</v>
      </c>
    </row>
    <row r="12" spans="1:37">
      <c r="A12" s="8" t="s">
        <v>319</v>
      </c>
      <c r="B12" s="8"/>
      <c r="C12" s="8" t="s">
        <v>25</v>
      </c>
      <c r="D12" s="9"/>
      <c r="E12" s="11">
        <v>20</v>
      </c>
      <c r="F12" s="11">
        <v>9.25</v>
      </c>
      <c r="G12" s="11">
        <v>9.25</v>
      </c>
      <c r="H12" s="11">
        <v>9</v>
      </c>
      <c r="I12" s="11">
        <v>9.25</v>
      </c>
      <c r="J12" s="11">
        <v>9.25</v>
      </c>
      <c r="K12" s="11">
        <v>9</v>
      </c>
      <c r="L12" s="11">
        <v>9.25</v>
      </c>
      <c r="M12" s="11">
        <v>9</v>
      </c>
      <c r="N12" s="9">
        <v>0</v>
      </c>
      <c r="O12" s="10">
        <v>93.25</v>
      </c>
      <c r="P12" s="8" t="s">
        <v>419</v>
      </c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9.25</v>
      </c>
      <c r="G13" s="11">
        <v>9</v>
      </c>
      <c r="H13" s="11">
        <v>9.25</v>
      </c>
      <c r="I13" s="11">
        <v>9.25</v>
      </c>
      <c r="J13" s="11">
        <v>9</v>
      </c>
      <c r="K13" s="11">
        <v>9</v>
      </c>
      <c r="L13" s="11">
        <v>9.25</v>
      </c>
      <c r="M13" s="11">
        <v>9</v>
      </c>
      <c r="N13" s="9">
        <v>0</v>
      </c>
      <c r="O13" s="10">
        <v>93</v>
      </c>
    </row>
    <row r="14" spans="1:37">
      <c r="A14" s="8" t="s">
        <v>319</v>
      </c>
      <c r="B14" s="8"/>
      <c r="C14" s="8" t="s">
        <v>25</v>
      </c>
      <c r="D14" s="9"/>
      <c r="E14" s="11">
        <v>20</v>
      </c>
      <c r="F14" s="11">
        <v>9.25</v>
      </c>
      <c r="G14" s="11">
        <v>9.5</v>
      </c>
      <c r="H14" s="11">
        <v>9</v>
      </c>
      <c r="I14" s="11">
        <v>9.25</v>
      </c>
      <c r="J14" s="11">
        <v>9</v>
      </c>
      <c r="K14" s="11">
        <v>9.25</v>
      </c>
      <c r="L14" s="11">
        <v>9.25</v>
      </c>
      <c r="M14" s="11">
        <v>9</v>
      </c>
      <c r="N14" s="9">
        <v>0</v>
      </c>
      <c r="O14" s="10">
        <v>93.5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4</v>
      </c>
      <c r="E17" s="18">
        <v>20</v>
      </c>
      <c r="F17" s="18">
        <f>AVERAGE(F7:F10)</f>
        <v>9.25</v>
      </c>
      <c r="G17" s="18">
        <f t="shared" ref="G17:N17" si="0">AVERAGE(G7:G10)</f>
        <v>9.5</v>
      </c>
      <c r="H17" s="18">
        <f t="shared" si="0"/>
        <v>8.8125</v>
      </c>
      <c r="I17" s="18">
        <f t="shared" si="0"/>
        <v>9.125</v>
      </c>
      <c r="J17" s="18">
        <f t="shared" si="0"/>
        <v>9.375</v>
      </c>
      <c r="K17" s="18">
        <f t="shared" si="0"/>
        <v>9.125</v>
      </c>
      <c r="L17" s="18">
        <f t="shared" si="0"/>
        <v>9.375</v>
      </c>
      <c r="M17" s="18">
        <f t="shared" si="0"/>
        <v>9.1875</v>
      </c>
      <c r="N17" s="18">
        <f t="shared" si="0"/>
        <v>0</v>
      </c>
      <c r="O17" s="20">
        <f>AVERAGE(O7:O10)</f>
        <v>93.75</v>
      </c>
      <c r="P17" s="21">
        <f>_xlfn.STDEV.P(O7:O10)</f>
        <v>0.55901699437494745</v>
      </c>
      <c r="Q17" s="22">
        <f>_xlfn.CONFIDENCE.T(0.1,P17,D17)</f>
        <v>0.65778507699740896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9.25</v>
      </c>
      <c r="G18" s="24">
        <f t="shared" ref="G18:N18" si="1">AVERAGE(G11:G14)</f>
        <v>9.3125</v>
      </c>
      <c r="H18" s="24">
        <f t="shared" si="1"/>
        <v>9.0625</v>
      </c>
      <c r="I18" s="24">
        <f t="shared" si="1"/>
        <v>9.25</v>
      </c>
      <c r="J18" s="24">
        <f t="shared" si="1"/>
        <v>9.0625</v>
      </c>
      <c r="K18" s="24">
        <f t="shared" si="1"/>
        <v>9.125</v>
      </c>
      <c r="L18" s="24">
        <f t="shared" si="1"/>
        <v>9.25</v>
      </c>
      <c r="M18" s="24">
        <f t="shared" si="1"/>
        <v>9.0625</v>
      </c>
      <c r="N18" s="24">
        <f t="shared" si="1"/>
        <v>0</v>
      </c>
      <c r="O18" s="26">
        <f>AVERAGE(O11:O14)</f>
        <v>93.375</v>
      </c>
      <c r="P18" s="27">
        <f>_xlfn.STDEV.P(O11:O14)</f>
        <v>0.27950849718747373</v>
      </c>
      <c r="Q18" s="22">
        <f>_xlfn.CONFIDENCE.T(0.1,P18,D18)</f>
        <v>0.32889253849870448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AVERAGE(F7:F14)</f>
        <v>9.25</v>
      </c>
      <c r="G19" s="31">
        <f t="shared" ref="G19:N19" si="2">AVERAGE(G7:G14)</f>
        <v>9.40625</v>
      </c>
      <c r="H19" s="31">
        <f t="shared" si="2"/>
        <v>8.9375</v>
      </c>
      <c r="I19" s="31">
        <f t="shared" si="2"/>
        <v>9.1875</v>
      </c>
      <c r="J19" s="31">
        <f t="shared" si="2"/>
        <v>9.21875</v>
      </c>
      <c r="K19" s="31">
        <f t="shared" si="2"/>
        <v>9.125</v>
      </c>
      <c r="L19" s="31">
        <f t="shared" si="2"/>
        <v>9.3125</v>
      </c>
      <c r="M19" s="31">
        <f t="shared" si="2"/>
        <v>9.125</v>
      </c>
      <c r="N19" s="31">
        <f t="shared" si="2"/>
        <v>0</v>
      </c>
      <c r="O19" s="32">
        <f>AVERAGE(O7:O14)</f>
        <v>93.5625</v>
      </c>
      <c r="P19" s="30">
        <f>_xlfn.STDEV.P(O7:O14)</f>
        <v>0.48007160924178799</v>
      </c>
      <c r="Q19" s="33">
        <f>_xlfn.CONFIDENCE.T(0.1,P19,D19)</f>
        <v>0.32156861735026632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726C-48D9-46F9-892B-7B58F4D631EA}">
  <dimension ref="A1:AK20"/>
  <sheetViews>
    <sheetView workbookViewId="0">
      <selection activeCell="A20" sqref="A20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69</v>
      </c>
      <c r="K1" t="s">
        <v>70</v>
      </c>
    </row>
    <row r="2" spans="1:37">
      <c r="A2" t="s">
        <v>46</v>
      </c>
      <c r="B2" t="s">
        <v>43</v>
      </c>
      <c r="C2" t="s">
        <v>35</v>
      </c>
      <c r="D2" t="s">
        <v>33</v>
      </c>
      <c r="E2" t="s">
        <v>47</v>
      </c>
      <c r="F2" t="s">
        <v>34</v>
      </c>
      <c r="G2" t="s">
        <v>48</v>
      </c>
      <c r="I2" t="s">
        <v>58</v>
      </c>
      <c r="J2" t="s">
        <v>59</v>
      </c>
      <c r="K2">
        <v>450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10</v>
      </c>
      <c r="G7">
        <v>9</v>
      </c>
      <c r="H7">
        <v>9.25</v>
      </c>
      <c r="I7">
        <v>9.25</v>
      </c>
      <c r="J7">
        <v>9.25</v>
      </c>
      <c r="K7">
        <v>9.25</v>
      </c>
      <c r="L7">
        <v>9.25</v>
      </c>
      <c r="M7">
        <v>9.75</v>
      </c>
      <c r="N7">
        <v>0</v>
      </c>
      <c r="O7">
        <f>SUM(E7:N7)</f>
        <v>95</v>
      </c>
      <c r="P7" t="s">
        <v>60</v>
      </c>
      <c r="T7" s="1" t="s">
        <v>61</v>
      </c>
      <c r="U7">
        <v>4</v>
      </c>
      <c r="V7" t="s">
        <v>61</v>
      </c>
      <c r="W7">
        <v>4</v>
      </c>
      <c r="X7">
        <v>2</v>
      </c>
      <c r="Y7">
        <v>0</v>
      </c>
      <c r="Z7" t="s">
        <v>62</v>
      </c>
      <c r="AA7">
        <v>3</v>
      </c>
      <c r="AB7">
        <v>3</v>
      </c>
      <c r="AC7">
        <v>0</v>
      </c>
      <c r="AD7" t="s">
        <v>63</v>
      </c>
      <c r="AE7">
        <v>3</v>
      </c>
      <c r="AF7">
        <v>3</v>
      </c>
      <c r="AG7">
        <v>0</v>
      </c>
      <c r="AH7" t="s">
        <v>64</v>
      </c>
      <c r="AI7">
        <v>3</v>
      </c>
      <c r="AJ7" t="s">
        <v>65</v>
      </c>
      <c r="AK7">
        <v>2</v>
      </c>
    </row>
    <row r="8" spans="1:37">
      <c r="A8" t="s">
        <v>23</v>
      </c>
      <c r="C8" t="s">
        <v>24</v>
      </c>
      <c r="E8">
        <v>20</v>
      </c>
      <c r="F8">
        <v>9.5</v>
      </c>
      <c r="G8">
        <v>9.75</v>
      </c>
      <c r="H8">
        <v>9</v>
      </c>
      <c r="I8">
        <v>9.25</v>
      </c>
      <c r="J8">
        <v>9.5</v>
      </c>
      <c r="K8">
        <v>9.25</v>
      </c>
      <c r="L8">
        <v>9.5</v>
      </c>
      <c r="M8">
        <v>9.5</v>
      </c>
      <c r="N8">
        <v>0</v>
      </c>
      <c r="O8">
        <f>SUM(E8:N8)</f>
        <v>95.25</v>
      </c>
      <c r="P8" t="s">
        <v>78</v>
      </c>
      <c r="T8" s="1" t="s">
        <v>51</v>
      </c>
      <c r="U8">
        <v>4</v>
      </c>
      <c r="V8" s="1" t="s">
        <v>73</v>
      </c>
      <c r="W8">
        <v>4</v>
      </c>
      <c r="X8">
        <v>3</v>
      </c>
      <c r="Y8">
        <v>0</v>
      </c>
      <c r="Z8" s="1" t="s">
        <v>79</v>
      </c>
      <c r="AA8">
        <v>3</v>
      </c>
      <c r="AB8">
        <v>3</v>
      </c>
      <c r="AC8">
        <v>0</v>
      </c>
      <c r="AD8" s="1" t="s">
        <v>80</v>
      </c>
      <c r="AE8">
        <v>3</v>
      </c>
      <c r="AF8">
        <v>2</v>
      </c>
      <c r="AG8">
        <v>0</v>
      </c>
      <c r="AH8" s="1" t="s">
        <v>81</v>
      </c>
      <c r="AI8">
        <v>2</v>
      </c>
      <c r="AJ8" s="1" t="s">
        <v>77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9.75</v>
      </c>
      <c r="G9">
        <v>9.5</v>
      </c>
      <c r="H9">
        <v>8.75</v>
      </c>
      <c r="I9">
        <v>9.25</v>
      </c>
      <c r="J9">
        <v>9.5</v>
      </c>
      <c r="K9">
        <v>9.5</v>
      </c>
      <c r="L9">
        <v>9.5</v>
      </c>
      <c r="M9">
        <v>9.5</v>
      </c>
      <c r="N9">
        <v>0</v>
      </c>
      <c r="O9">
        <f t="shared" ref="O9" si="0">SUM(E9:N9)</f>
        <v>95.25</v>
      </c>
      <c r="T9" s="1" t="s">
        <v>82</v>
      </c>
      <c r="U9">
        <v>4</v>
      </c>
      <c r="V9" s="1" t="s">
        <v>82</v>
      </c>
      <c r="W9">
        <v>4</v>
      </c>
      <c r="X9">
        <v>3</v>
      </c>
      <c r="Y9">
        <v>0</v>
      </c>
      <c r="Z9" s="1" t="s">
        <v>83</v>
      </c>
      <c r="AA9">
        <v>4</v>
      </c>
      <c r="AB9">
        <v>3</v>
      </c>
      <c r="AC9">
        <v>0</v>
      </c>
      <c r="AD9" s="1" t="s">
        <v>83</v>
      </c>
      <c r="AE9">
        <v>4</v>
      </c>
      <c r="AF9">
        <v>3</v>
      </c>
      <c r="AG9">
        <v>0</v>
      </c>
      <c r="AH9" s="1" t="s">
        <v>84</v>
      </c>
      <c r="AI9">
        <v>4</v>
      </c>
      <c r="AJ9" s="1" t="s">
        <v>86</v>
      </c>
      <c r="AK9">
        <v>3</v>
      </c>
    </row>
    <row r="10" spans="1:37">
      <c r="A10" t="s">
        <v>23</v>
      </c>
      <c r="C10" t="s">
        <v>24</v>
      </c>
      <c r="E10">
        <v>20</v>
      </c>
      <c r="F10">
        <v>9.75</v>
      </c>
      <c r="G10">
        <v>9</v>
      </c>
      <c r="H10">
        <v>8.5</v>
      </c>
      <c r="I10">
        <v>9.25</v>
      </c>
      <c r="J10">
        <v>9.5</v>
      </c>
      <c r="K10">
        <v>9.25</v>
      </c>
      <c r="L10">
        <v>9.25</v>
      </c>
      <c r="M10">
        <v>9.5</v>
      </c>
      <c r="N10">
        <v>0</v>
      </c>
      <c r="O10">
        <f t="shared" ref="O10" si="1">SUM(E10:N10)</f>
        <v>94</v>
      </c>
      <c r="P10" t="s">
        <v>112</v>
      </c>
      <c r="T10" s="1" t="s">
        <v>113</v>
      </c>
      <c r="U10">
        <v>4</v>
      </c>
      <c r="V10" s="1" t="s">
        <v>51</v>
      </c>
      <c r="W10">
        <v>3</v>
      </c>
      <c r="X10">
        <v>1</v>
      </c>
      <c r="Y10">
        <v>0</v>
      </c>
      <c r="Z10" s="1" t="s">
        <v>114</v>
      </c>
      <c r="AA10">
        <v>2</v>
      </c>
      <c r="AB10">
        <v>1</v>
      </c>
      <c r="AC10">
        <v>0</v>
      </c>
      <c r="AD10" s="1" t="s">
        <v>114</v>
      </c>
      <c r="AE10">
        <v>2</v>
      </c>
      <c r="AF10">
        <v>1</v>
      </c>
      <c r="AG10">
        <v>0</v>
      </c>
      <c r="AH10" s="1" t="s">
        <v>83</v>
      </c>
      <c r="AI10">
        <v>3</v>
      </c>
      <c r="AJ10" s="1" t="s">
        <v>115</v>
      </c>
      <c r="AK10">
        <v>3</v>
      </c>
    </row>
    <row r="11" spans="1:37">
      <c r="A11" t="s">
        <v>23</v>
      </c>
      <c r="C11" t="s">
        <v>25</v>
      </c>
      <c r="E11">
        <v>20</v>
      </c>
      <c r="F11">
        <v>9.5</v>
      </c>
      <c r="G11">
        <v>9.25</v>
      </c>
      <c r="H11">
        <v>9.5</v>
      </c>
      <c r="I11">
        <v>9.25</v>
      </c>
      <c r="J11">
        <v>9.5</v>
      </c>
      <c r="K11">
        <v>9.25</v>
      </c>
      <c r="L11">
        <v>9.5</v>
      </c>
      <c r="M11">
        <v>9.5</v>
      </c>
      <c r="N11">
        <v>0</v>
      </c>
      <c r="O11">
        <f>SUM(E11:N11)</f>
        <v>95.25</v>
      </c>
    </row>
    <row r="12" spans="1:37">
      <c r="A12" t="s">
        <v>23</v>
      </c>
      <c r="C12" t="s">
        <v>25</v>
      </c>
      <c r="E12">
        <v>20</v>
      </c>
      <c r="F12">
        <v>9.5</v>
      </c>
      <c r="G12">
        <v>9.25</v>
      </c>
      <c r="H12">
        <v>9</v>
      </c>
      <c r="I12">
        <v>9.25</v>
      </c>
      <c r="J12">
        <v>9.25</v>
      </c>
      <c r="K12">
        <v>9</v>
      </c>
      <c r="L12">
        <v>9.25</v>
      </c>
      <c r="M12">
        <v>9</v>
      </c>
      <c r="N12">
        <v>0</v>
      </c>
      <c r="O12">
        <f>SUM(E12:N12)</f>
        <v>93.5</v>
      </c>
    </row>
    <row r="14" spans="1:37">
      <c r="B14" s="2" t="s">
        <v>36</v>
      </c>
      <c r="C14" s="2" t="s">
        <v>13</v>
      </c>
      <c r="D14" s="2" t="s">
        <v>37</v>
      </c>
      <c r="E14" s="2" t="s">
        <v>15</v>
      </c>
      <c r="F14" s="2" t="s">
        <v>16</v>
      </c>
      <c r="G14" s="2" t="s">
        <v>10</v>
      </c>
      <c r="H14" s="2" t="s">
        <v>17</v>
      </c>
      <c r="I14" s="2" t="s">
        <v>12</v>
      </c>
      <c r="J14" s="2" t="s">
        <v>18</v>
      </c>
      <c r="K14" s="2" t="s">
        <v>7</v>
      </c>
      <c r="L14" s="2" t="s">
        <v>19</v>
      </c>
      <c r="M14" s="5" t="s">
        <v>20</v>
      </c>
      <c r="N14" s="5" t="s">
        <v>42</v>
      </c>
      <c r="O14" s="2" t="s">
        <v>38</v>
      </c>
      <c r="P14" s="2" t="s">
        <v>39</v>
      </c>
      <c r="Q14" s="2" t="s">
        <v>355</v>
      </c>
    </row>
    <row r="15" spans="1:37">
      <c r="B15" s="3" t="s">
        <v>40</v>
      </c>
      <c r="C15" s="3" t="s">
        <v>23</v>
      </c>
      <c r="D15" s="17">
        <v>4</v>
      </c>
      <c r="E15" s="18">
        <v>20</v>
      </c>
      <c r="F15" s="18">
        <f>AVERAGE(F7:F10)</f>
        <v>9.75</v>
      </c>
      <c r="G15" s="18">
        <f t="shared" ref="G15:N15" si="2">AVERAGE(G7:G10)</f>
        <v>9.3125</v>
      </c>
      <c r="H15" s="18">
        <f t="shared" si="2"/>
        <v>8.875</v>
      </c>
      <c r="I15" s="18">
        <f t="shared" si="2"/>
        <v>9.25</v>
      </c>
      <c r="J15" s="18">
        <f t="shared" si="2"/>
        <v>9.4375</v>
      </c>
      <c r="K15" s="18">
        <f t="shared" si="2"/>
        <v>9.3125</v>
      </c>
      <c r="L15" s="18">
        <f t="shared" si="2"/>
        <v>9.375</v>
      </c>
      <c r="M15" s="18">
        <f t="shared" si="2"/>
        <v>9.5625</v>
      </c>
      <c r="N15" s="18">
        <f t="shared" si="2"/>
        <v>0</v>
      </c>
      <c r="O15" s="20">
        <f>AVERAGE(O7:O10)</f>
        <v>94.875</v>
      </c>
      <c r="P15" s="21">
        <f>_xlfn.STDEV.P(O7:O10)</f>
        <v>0.51538820320220757</v>
      </c>
      <c r="Q15" s="22">
        <f>_xlfn.CONFIDENCE.T(0.1,P15,D15)</f>
        <v>0.60644787607214368</v>
      </c>
    </row>
    <row r="16" spans="1:37">
      <c r="B16" s="4" t="s">
        <v>41</v>
      </c>
      <c r="C16" s="4" t="s">
        <v>23</v>
      </c>
      <c r="D16" s="23">
        <v>2</v>
      </c>
      <c r="E16" s="24">
        <v>20</v>
      </c>
      <c r="F16" s="24">
        <f>AVERAGE(F11:F12)</f>
        <v>9.5</v>
      </c>
      <c r="G16" s="24">
        <f t="shared" ref="G16:N16" si="3">AVERAGE(G11:G12)</f>
        <v>9.25</v>
      </c>
      <c r="H16" s="24">
        <f t="shared" si="3"/>
        <v>9.25</v>
      </c>
      <c r="I16" s="24">
        <f t="shared" si="3"/>
        <v>9.25</v>
      </c>
      <c r="J16" s="24">
        <f t="shared" si="3"/>
        <v>9.375</v>
      </c>
      <c r="K16" s="24">
        <f t="shared" si="3"/>
        <v>9.125</v>
      </c>
      <c r="L16" s="24">
        <f t="shared" si="3"/>
        <v>9.375</v>
      </c>
      <c r="M16" s="24">
        <f t="shared" si="3"/>
        <v>9.25</v>
      </c>
      <c r="N16" s="24">
        <f t="shared" si="3"/>
        <v>0</v>
      </c>
      <c r="O16" s="26">
        <f>AVERAGE(O11:O12)</f>
        <v>94.375</v>
      </c>
      <c r="P16" s="27">
        <f>_xlfn.STDEV.P(O11:O12)</f>
        <v>0.875</v>
      </c>
      <c r="Q16" s="22">
        <f>_xlfn.CONFIDENCE.T(0.1,P16,D16)</f>
        <v>3.9064344469093641</v>
      </c>
    </row>
    <row r="17" spans="1:17">
      <c r="B17" s="28" t="s">
        <v>356</v>
      </c>
      <c r="C17" s="28"/>
      <c r="D17" s="29">
        <f>D15+D16</f>
        <v>6</v>
      </c>
      <c r="E17" s="30">
        <v>20</v>
      </c>
      <c r="F17" s="31">
        <f>AVERAGE(F7:F12)</f>
        <v>9.6666666666666661</v>
      </c>
      <c r="G17" s="31">
        <f t="shared" ref="G17:M17" si="4">AVERAGE(G7:G12)</f>
        <v>9.2916666666666661</v>
      </c>
      <c r="H17" s="31">
        <f t="shared" si="4"/>
        <v>9</v>
      </c>
      <c r="I17" s="31">
        <f t="shared" si="4"/>
        <v>9.25</v>
      </c>
      <c r="J17" s="31">
        <f t="shared" si="4"/>
        <v>9.4166666666666661</v>
      </c>
      <c r="K17" s="31">
        <f t="shared" si="4"/>
        <v>9.25</v>
      </c>
      <c r="L17" s="31">
        <f t="shared" si="4"/>
        <v>9.375</v>
      </c>
      <c r="M17" s="31">
        <f t="shared" si="4"/>
        <v>9.4583333333333339</v>
      </c>
      <c r="N17" s="31">
        <f>AVERAGE(N7:N12)</f>
        <v>0</v>
      </c>
      <c r="O17" s="32">
        <f>AVERAGE(O7:O12)</f>
        <v>94.708333333333329</v>
      </c>
      <c r="P17" s="30">
        <f>_xlfn.STDEV.P(O7:O12)</f>
        <v>0.6984606089266755</v>
      </c>
      <c r="Q17" s="33">
        <f>_xlfn.CONFIDENCE.T(0.1,P17,D17)</f>
        <v>0.57458167277554195</v>
      </c>
    </row>
    <row r="18" spans="1:17">
      <c r="B18" s="34"/>
      <c r="C18" s="34"/>
      <c r="D18" s="35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6"/>
      <c r="Q18" s="39"/>
    </row>
    <row r="19" spans="1:17">
      <c r="A19" t="s">
        <v>93</v>
      </c>
    </row>
    <row r="20" spans="1:17">
      <c r="B20" t="s">
        <v>94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7216-4366-3C46-A6D2-4BB32882CFD6}">
  <dimension ref="A1:AK23"/>
  <sheetViews>
    <sheetView workbookViewId="0">
      <selection activeCell="B20" sqref="B20:Q23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244</v>
      </c>
      <c r="B2" t="s">
        <v>43</v>
      </c>
      <c r="C2" t="s">
        <v>241</v>
      </c>
      <c r="D2" t="s">
        <v>244</v>
      </c>
      <c r="E2" t="s">
        <v>47</v>
      </c>
      <c r="F2" t="s">
        <v>242</v>
      </c>
      <c r="G2" t="s">
        <v>48</v>
      </c>
      <c r="H2" t="s">
        <v>243</v>
      </c>
      <c r="I2" t="s">
        <v>240</v>
      </c>
      <c r="J2">
        <v>246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9.5</v>
      </c>
      <c r="G7">
        <v>9.5</v>
      </c>
      <c r="H7">
        <v>9</v>
      </c>
      <c r="I7">
        <v>9.75</v>
      </c>
      <c r="J7">
        <v>9.25</v>
      </c>
      <c r="K7">
        <v>9</v>
      </c>
      <c r="L7">
        <v>9.25</v>
      </c>
      <c r="M7">
        <v>9.5</v>
      </c>
      <c r="N7">
        <v>0</v>
      </c>
      <c r="O7">
        <f>SUM(E7:N7)</f>
        <v>94.75</v>
      </c>
      <c r="P7" t="s">
        <v>253</v>
      </c>
      <c r="T7" s="1" t="s">
        <v>61</v>
      </c>
      <c r="U7">
        <v>3</v>
      </c>
      <c r="V7" t="s">
        <v>113</v>
      </c>
      <c r="W7">
        <v>3</v>
      </c>
      <c r="X7">
        <v>2</v>
      </c>
      <c r="Y7">
        <v>0</v>
      </c>
      <c r="Z7" t="s">
        <v>254</v>
      </c>
      <c r="AA7">
        <v>3</v>
      </c>
      <c r="AB7">
        <v>2</v>
      </c>
      <c r="AC7">
        <v>0</v>
      </c>
      <c r="AD7" t="s">
        <v>255</v>
      </c>
      <c r="AE7">
        <v>3</v>
      </c>
      <c r="AF7">
        <v>2</v>
      </c>
      <c r="AG7">
        <v>0</v>
      </c>
      <c r="AH7" t="s">
        <v>255</v>
      </c>
      <c r="AI7">
        <v>3</v>
      </c>
      <c r="AJ7" t="s">
        <v>256</v>
      </c>
      <c r="AK7">
        <v>2</v>
      </c>
    </row>
    <row r="8" spans="1:37">
      <c r="A8" t="s">
        <v>23</v>
      </c>
      <c r="C8" t="s">
        <v>24</v>
      </c>
      <c r="E8">
        <v>20</v>
      </c>
      <c r="F8">
        <v>9.5</v>
      </c>
      <c r="G8">
        <v>9.25</v>
      </c>
      <c r="H8">
        <v>8.75</v>
      </c>
      <c r="I8">
        <v>9.25</v>
      </c>
      <c r="J8">
        <v>9.25</v>
      </c>
      <c r="K8">
        <v>9.25</v>
      </c>
      <c r="L8">
        <v>9.25</v>
      </c>
      <c r="M8">
        <v>9.5</v>
      </c>
      <c r="N8">
        <v>0</v>
      </c>
      <c r="O8">
        <f>SUM(E8:N8)</f>
        <v>94</v>
      </c>
      <c r="T8" s="1" t="s">
        <v>61</v>
      </c>
      <c r="U8">
        <v>3</v>
      </c>
      <c r="V8" s="1" t="s">
        <v>285</v>
      </c>
      <c r="W8">
        <v>3</v>
      </c>
      <c r="X8">
        <v>2</v>
      </c>
      <c r="Y8">
        <v>0</v>
      </c>
      <c r="Z8" s="1" t="s">
        <v>137</v>
      </c>
      <c r="AA8">
        <v>3</v>
      </c>
      <c r="AB8">
        <v>2</v>
      </c>
      <c r="AC8">
        <v>0</v>
      </c>
      <c r="AD8" s="1" t="s">
        <v>220</v>
      </c>
      <c r="AE8">
        <v>3</v>
      </c>
      <c r="AF8">
        <v>2</v>
      </c>
      <c r="AG8">
        <v>0</v>
      </c>
      <c r="AH8" s="1" t="s">
        <v>62</v>
      </c>
      <c r="AI8">
        <v>3</v>
      </c>
      <c r="AJ8" s="1" t="s">
        <v>286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9.25</v>
      </c>
      <c r="H9">
        <v>9.25</v>
      </c>
      <c r="I9">
        <v>9</v>
      </c>
      <c r="J9">
        <v>9.25</v>
      </c>
      <c r="K9">
        <v>9.25</v>
      </c>
      <c r="L9">
        <v>9.25</v>
      </c>
      <c r="M9">
        <v>9.25</v>
      </c>
      <c r="N9">
        <v>0</v>
      </c>
      <c r="O9">
        <f>SUM(E9:N9)</f>
        <v>93.75</v>
      </c>
      <c r="P9" t="s">
        <v>309</v>
      </c>
      <c r="T9" s="1" t="s">
        <v>61</v>
      </c>
      <c r="U9">
        <v>3</v>
      </c>
      <c r="V9" s="1" t="s">
        <v>310</v>
      </c>
      <c r="W9">
        <v>3</v>
      </c>
      <c r="X9">
        <v>2</v>
      </c>
      <c r="Y9">
        <v>0</v>
      </c>
      <c r="Z9" s="1" t="s">
        <v>74</v>
      </c>
      <c r="AA9">
        <v>3</v>
      </c>
      <c r="AB9">
        <v>2</v>
      </c>
      <c r="AC9">
        <v>0</v>
      </c>
      <c r="AD9" s="1" t="s">
        <v>74</v>
      </c>
      <c r="AE9">
        <v>3</v>
      </c>
      <c r="AF9">
        <v>2</v>
      </c>
      <c r="AG9">
        <v>0</v>
      </c>
      <c r="AH9" s="1" t="s">
        <v>74</v>
      </c>
      <c r="AI9">
        <v>3</v>
      </c>
      <c r="AJ9" s="1" t="s">
        <v>311</v>
      </c>
      <c r="AK9">
        <v>3</v>
      </c>
    </row>
    <row r="10" spans="1:37">
      <c r="A10" s="8" t="s">
        <v>319</v>
      </c>
      <c r="B10" s="8"/>
      <c r="C10" s="8" t="s">
        <v>321</v>
      </c>
      <c r="D10" s="9"/>
      <c r="E10" s="11">
        <v>20</v>
      </c>
      <c r="F10" s="11">
        <v>9.5</v>
      </c>
      <c r="G10" s="11">
        <v>9.5</v>
      </c>
      <c r="H10" s="11">
        <v>8.75</v>
      </c>
      <c r="I10" s="11">
        <v>9</v>
      </c>
      <c r="J10" s="11">
        <v>9.25</v>
      </c>
      <c r="K10" s="11">
        <v>9.25</v>
      </c>
      <c r="L10" s="11">
        <v>9.25</v>
      </c>
      <c r="M10" s="11">
        <v>9.25</v>
      </c>
      <c r="N10" s="9">
        <v>0</v>
      </c>
      <c r="O10" s="10">
        <v>93.75</v>
      </c>
      <c r="P10" s="8" t="s">
        <v>343</v>
      </c>
      <c r="Q10" s="9"/>
      <c r="R10" s="9"/>
      <c r="S10" s="9"/>
      <c r="T10" s="8" t="s">
        <v>344</v>
      </c>
      <c r="U10" s="11">
        <v>3</v>
      </c>
      <c r="V10" s="8" t="s">
        <v>345</v>
      </c>
      <c r="W10" s="11">
        <v>3</v>
      </c>
      <c r="X10" s="11">
        <v>2</v>
      </c>
      <c r="Y10" s="9">
        <v>0</v>
      </c>
      <c r="Z10" s="8" t="s">
        <v>346</v>
      </c>
      <c r="AA10" s="11">
        <v>3</v>
      </c>
      <c r="AB10" s="11">
        <v>2</v>
      </c>
      <c r="AC10" s="9">
        <v>0</v>
      </c>
      <c r="AD10" s="8" t="s">
        <v>347</v>
      </c>
      <c r="AE10" s="11">
        <v>3</v>
      </c>
      <c r="AF10" s="11">
        <v>2</v>
      </c>
      <c r="AG10" s="9">
        <v>0</v>
      </c>
      <c r="AH10" s="8" t="s">
        <v>347</v>
      </c>
      <c r="AI10" s="11">
        <v>3</v>
      </c>
      <c r="AJ10" s="8" t="s">
        <v>348</v>
      </c>
      <c r="AK10" s="11">
        <v>3</v>
      </c>
    </row>
    <row r="11" spans="1:37">
      <c r="A11" s="8" t="s">
        <v>319</v>
      </c>
      <c r="B11" s="8"/>
      <c r="C11" s="8" t="s">
        <v>321</v>
      </c>
      <c r="D11" s="9"/>
      <c r="E11" s="11">
        <v>20</v>
      </c>
      <c r="F11" s="11">
        <v>9.5</v>
      </c>
      <c r="G11" s="11">
        <v>9.25</v>
      </c>
      <c r="H11" s="11">
        <v>9</v>
      </c>
      <c r="I11" s="11">
        <v>8.75</v>
      </c>
      <c r="J11" s="11">
        <v>9</v>
      </c>
      <c r="K11" s="11">
        <v>9</v>
      </c>
      <c r="L11" s="11">
        <v>9.25</v>
      </c>
      <c r="M11" s="11">
        <v>9.25</v>
      </c>
      <c r="N11" s="9">
        <v>0</v>
      </c>
      <c r="O11" s="10">
        <v>93</v>
      </c>
      <c r="P11" s="8" t="s">
        <v>357</v>
      </c>
      <c r="Q11" s="9"/>
      <c r="R11" s="9"/>
      <c r="S11" s="9"/>
      <c r="T11" s="8"/>
      <c r="U11" s="11"/>
      <c r="V11" s="8"/>
      <c r="W11" s="11"/>
      <c r="X11" s="11"/>
      <c r="Y11" s="9"/>
      <c r="Z11" s="8"/>
      <c r="AA11" s="11"/>
      <c r="AB11" s="11"/>
      <c r="AC11" s="9"/>
      <c r="AD11" s="8"/>
      <c r="AE11" s="11"/>
      <c r="AF11" s="11"/>
      <c r="AG11" s="9"/>
      <c r="AH11" s="8"/>
      <c r="AI11" s="11"/>
      <c r="AJ11" s="8"/>
      <c r="AK11" s="11"/>
    </row>
    <row r="12" spans="1:37">
      <c r="A12" s="8" t="s">
        <v>319</v>
      </c>
      <c r="B12" s="8"/>
      <c r="C12" s="8" t="s">
        <v>321</v>
      </c>
      <c r="D12" s="9"/>
      <c r="E12" s="11">
        <v>20</v>
      </c>
      <c r="F12" s="11">
        <v>9.5</v>
      </c>
      <c r="G12" s="11">
        <v>9.25</v>
      </c>
      <c r="H12" s="11">
        <v>8.75</v>
      </c>
      <c r="I12" s="11">
        <v>8.75</v>
      </c>
      <c r="J12" s="11">
        <v>9</v>
      </c>
      <c r="K12" s="11">
        <v>8.75</v>
      </c>
      <c r="L12" s="11">
        <v>8.75</v>
      </c>
      <c r="M12" s="11">
        <v>9</v>
      </c>
      <c r="N12" s="9">
        <v>0</v>
      </c>
      <c r="O12" s="10">
        <v>91.75</v>
      </c>
      <c r="P12" s="9"/>
      <c r="Q12" s="9"/>
      <c r="R12" s="9"/>
      <c r="S12" s="9"/>
      <c r="T12" s="8" t="s">
        <v>330</v>
      </c>
      <c r="U12" s="11">
        <v>3</v>
      </c>
      <c r="V12" s="8" t="s">
        <v>358</v>
      </c>
      <c r="W12" s="11">
        <v>3</v>
      </c>
      <c r="X12" s="11">
        <v>2</v>
      </c>
      <c r="Y12" s="9">
        <v>0</v>
      </c>
      <c r="Z12" s="8" t="s">
        <v>346</v>
      </c>
      <c r="AA12" s="11">
        <v>3</v>
      </c>
      <c r="AB12" s="11">
        <v>2</v>
      </c>
      <c r="AC12" s="9">
        <v>0</v>
      </c>
      <c r="AD12" s="8" t="s">
        <v>346</v>
      </c>
      <c r="AE12" s="11">
        <v>3</v>
      </c>
      <c r="AF12" s="11">
        <v>2</v>
      </c>
      <c r="AG12" s="9">
        <v>0</v>
      </c>
      <c r="AH12" s="8" t="s">
        <v>359</v>
      </c>
      <c r="AI12" s="11">
        <v>3</v>
      </c>
      <c r="AJ12" s="8" t="s">
        <v>360</v>
      </c>
      <c r="AK12" s="11">
        <v>3</v>
      </c>
    </row>
    <row r="13" spans="1:37">
      <c r="A13" t="s">
        <v>23</v>
      </c>
      <c r="C13" t="s">
        <v>25</v>
      </c>
      <c r="E13">
        <v>20</v>
      </c>
      <c r="F13">
        <v>9</v>
      </c>
      <c r="G13">
        <v>9.25</v>
      </c>
      <c r="H13">
        <v>9.25</v>
      </c>
      <c r="I13">
        <v>9.5</v>
      </c>
      <c r="J13">
        <v>9.25</v>
      </c>
      <c r="K13">
        <v>9.25</v>
      </c>
      <c r="L13">
        <v>9.25</v>
      </c>
      <c r="M13">
        <v>9</v>
      </c>
      <c r="N13">
        <v>0</v>
      </c>
      <c r="O13">
        <f>SUM(E13:N13)</f>
        <v>93.75</v>
      </c>
    </row>
    <row r="14" spans="1:37">
      <c r="A14" t="s">
        <v>23</v>
      </c>
      <c r="C14" t="s">
        <v>25</v>
      </c>
      <c r="E14">
        <v>20</v>
      </c>
      <c r="F14">
        <v>9</v>
      </c>
      <c r="G14">
        <v>9.25</v>
      </c>
      <c r="H14">
        <v>9.25</v>
      </c>
      <c r="I14">
        <v>9</v>
      </c>
      <c r="J14">
        <v>9.25</v>
      </c>
      <c r="K14">
        <v>9</v>
      </c>
      <c r="L14">
        <v>9</v>
      </c>
      <c r="M14">
        <v>9</v>
      </c>
      <c r="N14">
        <v>0</v>
      </c>
      <c r="O14">
        <f t="shared" ref="O14:O15" si="0">SUM(E14:N14)</f>
        <v>92.75</v>
      </c>
    </row>
    <row r="15" spans="1:37">
      <c r="A15" t="s">
        <v>23</v>
      </c>
      <c r="C15" t="s">
        <v>25</v>
      </c>
      <c r="E15">
        <v>20</v>
      </c>
      <c r="F15">
        <v>9</v>
      </c>
      <c r="G15">
        <v>9.25</v>
      </c>
      <c r="H15">
        <v>9</v>
      </c>
      <c r="I15">
        <v>9.25</v>
      </c>
      <c r="J15">
        <v>9</v>
      </c>
      <c r="K15">
        <v>9</v>
      </c>
      <c r="L15">
        <v>9</v>
      </c>
      <c r="M15">
        <v>8.75</v>
      </c>
      <c r="N15">
        <v>0</v>
      </c>
      <c r="O15">
        <f t="shared" si="0"/>
        <v>92.25</v>
      </c>
    </row>
    <row r="16" spans="1:37">
      <c r="A16" s="8" t="s">
        <v>319</v>
      </c>
      <c r="B16" s="8"/>
      <c r="C16" s="8" t="s">
        <v>25</v>
      </c>
      <c r="D16" s="9"/>
      <c r="E16" s="11">
        <v>20</v>
      </c>
      <c r="F16" s="11">
        <v>9.25</v>
      </c>
      <c r="G16" s="11">
        <v>9</v>
      </c>
      <c r="H16" s="11">
        <v>9.25</v>
      </c>
      <c r="I16" s="11">
        <v>9.25</v>
      </c>
      <c r="J16" s="11">
        <v>9</v>
      </c>
      <c r="K16" s="11">
        <v>9.25</v>
      </c>
      <c r="L16" s="11">
        <v>9.25</v>
      </c>
      <c r="M16" s="11">
        <v>9.25</v>
      </c>
      <c r="N16" s="9">
        <v>0</v>
      </c>
      <c r="O16" s="10">
        <v>93.5</v>
      </c>
      <c r="P16" s="8" t="s">
        <v>342</v>
      </c>
    </row>
    <row r="17" spans="1:17">
      <c r="A17" s="8" t="s">
        <v>319</v>
      </c>
      <c r="B17" s="8"/>
      <c r="C17" s="8" t="s">
        <v>25</v>
      </c>
      <c r="D17" s="9"/>
      <c r="E17" s="11">
        <v>20</v>
      </c>
      <c r="F17" s="11">
        <v>9.25</v>
      </c>
      <c r="G17" s="11">
        <v>9</v>
      </c>
      <c r="H17" s="11">
        <v>9</v>
      </c>
      <c r="I17" s="11">
        <v>8.75</v>
      </c>
      <c r="J17" s="11">
        <v>9</v>
      </c>
      <c r="K17" s="11">
        <v>8.75</v>
      </c>
      <c r="L17" s="11">
        <v>9</v>
      </c>
      <c r="M17" s="11">
        <v>8.75</v>
      </c>
      <c r="N17" s="9"/>
      <c r="O17" s="10">
        <v>91.5</v>
      </c>
      <c r="P17" s="8" t="s">
        <v>361</v>
      </c>
    </row>
    <row r="18" spans="1:17">
      <c r="A18" s="8" t="s">
        <v>319</v>
      </c>
      <c r="B18" s="8"/>
      <c r="C18" s="8" t="s">
        <v>25</v>
      </c>
      <c r="D18" s="9"/>
      <c r="E18" s="11">
        <v>20</v>
      </c>
      <c r="F18" s="11">
        <v>9</v>
      </c>
      <c r="G18" s="11">
        <v>9</v>
      </c>
      <c r="H18" s="11">
        <v>8.5</v>
      </c>
      <c r="I18" s="11">
        <v>8.75</v>
      </c>
      <c r="J18" s="11">
        <v>8.75</v>
      </c>
      <c r="K18" s="11">
        <v>8.75</v>
      </c>
      <c r="L18" s="11">
        <v>8.75</v>
      </c>
      <c r="M18" s="11">
        <v>8.75</v>
      </c>
      <c r="N18" s="9"/>
      <c r="O18" s="10">
        <v>90.25</v>
      </c>
      <c r="P18" s="8" t="s">
        <v>362</v>
      </c>
    </row>
    <row r="20" spans="1:17">
      <c r="B20" s="2" t="s">
        <v>36</v>
      </c>
      <c r="C20" s="2" t="s">
        <v>13</v>
      </c>
      <c r="D20" s="2" t="s">
        <v>37</v>
      </c>
      <c r="E20" s="2" t="s">
        <v>15</v>
      </c>
      <c r="F20" s="2" t="s">
        <v>16</v>
      </c>
      <c r="G20" s="2" t="s">
        <v>10</v>
      </c>
      <c r="H20" s="2" t="s">
        <v>17</v>
      </c>
      <c r="I20" s="2" t="s">
        <v>12</v>
      </c>
      <c r="J20" s="2" t="s">
        <v>18</v>
      </c>
      <c r="K20" s="2" t="s">
        <v>7</v>
      </c>
      <c r="L20" s="2" t="s">
        <v>19</v>
      </c>
      <c r="M20" s="5" t="s">
        <v>20</v>
      </c>
      <c r="N20" s="5" t="s">
        <v>42</v>
      </c>
      <c r="O20" s="2" t="s">
        <v>38</v>
      </c>
      <c r="P20" s="2" t="s">
        <v>39</v>
      </c>
      <c r="Q20" s="2" t="s">
        <v>355</v>
      </c>
    </row>
    <row r="21" spans="1:17">
      <c r="B21" s="3" t="s">
        <v>40</v>
      </c>
      <c r="C21" s="3" t="s">
        <v>23</v>
      </c>
      <c r="D21" s="17">
        <v>6</v>
      </c>
      <c r="E21" s="18">
        <v>20</v>
      </c>
      <c r="F21" s="18">
        <f>AVERAGE(F7:F12)</f>
        <v>9.4583333333333339</v>
      </c>
      <c r="G21" s="18">
        <f t="shared" ref="G21:N21" si="1">AVERAGE(G7:G12)</f>
        <v>9.3333333333333339</v>
      </c>
      <c r="H21" s="18">
        <f t="shared" si="1"/>
        <v>8.9166666666666661</v>
      </c>
      <c r="I21" s="18">
        <f t="shared" si="1"/>
        <v>9.0833333333333339</v>
      </c>
      <c r="J21" s="18">
        <f t="shared" si="1"/>
        <v>9.1666666666666661</v>
      </c>
      <c r="K21" s="18">
        <f t="shared" si="1"/>
        <v>9.0833333333333339</v>
      </c>
      <c r="L21" s="18">
        <f t="shared" si="1"/>
        <v>9.1666666666666661</v>
      </c>
      <c r="M21" s="18">
        <f t="shared" si="1"/>
        <v>9.2916666666666661</v>
      </c>
      <c r="N21" s="18">
        <f t="shared" si="1"/>
        <v>0</v>
      </c>
      <c r="O21" s="20">
        <f>AVERAGE(O7:O12)</f>
        <v>93.5</v>
      </c>
      <c r="P21" s="21">
        <f>_xlfn.STDEV.P(O7:O12)</f>
        <v>0.93541434669348533</v>
      </c>
      <c r="Q21" s="22">
        <f>_xlfn.CONFIDENCE.T(0.1,P21,D21)</f>
        <v>0.76950930831635123</v>
      </c>
    </row>
    <row r="22" spans="1:17">
      <c r="B22" s="4" t="s">
        <v>41</v>
      </c>
      <c r="C22" s="4" t="s">
        <v>23</v>
      </c>
      <c r="D22" s="23">
        <v>6</v>
      </c>
      <c r="E22" s="24">
        <v>20</v>
      </c>
      <c r="F22" s="24">
        <f>AVERAGE(F13:F18)</f>
        <v>9.0833333333333339</v>
      </c>
      <c r="G22" s="24">
        <f t="shared" ref="G22:N22" si="2">AVERAGE(G13:G18)</f>
        <v>9.125</v>
      </c>
      <c r="H22" s="24">
        <f t="shared" si="2"/>
        <v>9.0416666666666661</v>
      </c>
      <c r="I22" s="24">
        <f t="shared" si="2"/>
        <v>9.0833333333333339</v>
      </c>
      <c r="J22" s="24">
        <f t="shared" si="2"/>
        <v>9.0416666666666661</v>
      </c>
      <c r="K22" s="24">
        <f t="shared" si="2"/>
        <v>9</v>
      </c>
      <c r="L22" s="24">
        <f t="shared" si="2"/>
        <v>9.0416666666666661</v>
      </c>
      <c r="M22" s="24">
        <f t="shared" si="2"/>
        <v>8.9166666666666661</v>
      </c>
      <c r="N22" s="24">
        <f t="shared" si="2"/>
        <v>0</v>
      </c>
      <c r="O22" s="26">
        <f>AVERAGE(O13:O18)</f>
        <v>92.333333333333329</v>
      </c>
      <c r="P22" s="27">
        <f>_xlfn.STDEV.P(O13:O18)</f>
        <v>1.1960583412006103</v>
      </c>
      <c r="Q22" s="22">
        <f>_xlfn.CONFIDENCE.T(0.1,P22,D22)</f>
        <v>0.9839254979321711</v>
      </c>
    </row>
    <row r="23" spans="1:17">
      <c r="B23" s="28" t="s">
        <v>356</v>
      </c>
      <c r="C23" s="28"/>
      <c r="D23" s="29">
        <f>D21+D22</f>
        <v>12</v>
      </c>
      <c r="E23" s="30">
        <v>20</v>
      </c>
      <c r="F23" s="31">
        <f>AVERAGE(F7:F18)</f>
        <v>9.2708333333333339</v>
      </c>
      <c r="G23" s="31">
        <f t="shared" ref="G23:N23" si="3">AVERAGE(G7:G18)</f>
        <v>9.2291666666666661</v>
      </c>
      <c r="H23" s="31">
        <f t="shared" si="3"/>
        <v>8.9791666666666661</v>
      </c>
      <c r="I23" s="31">
        <f t="shared" si="3"/>
        <v>9.0833333333333339</v>
      </c>
      <c r="J23" s="31">
        <f t="shared" si="3"/>
        <v>9.1041666666666661</v>
      </c>
      <c r="K23" s="31">
        <f t="shared" si="3"/>
        <v>9.0416666666666661</v>
      </c>
      <c r="L23" s="31">
        <f t="shared" si="3"/>
        <v>9.1041666666666661</v>
      </c>
      <c r="M23" s="31">
        <f t="shared" si="3"/>
        <v>9.1041666666666661</v>
      </c>
      <c r="N23" s="31">
        <f t="shared" si="3"/>
        <v>0</v>
      </c>
      <c r="O23" s="32">
        <f>AVERAGE(O7:O18)</f>
        <v>92.916666666666671</v>
      </c>
      <c r="P23" s="30">
        <f>_xlfn.STDEV.P(O7:O18)</f>
        <v>1.2219065248845982</v>
      </c>
      <c r="Q23" s="33">
        <f>_xlfn.CONFIDENCE.T(0.1,P23,D23)</f>
        <v>0.63346969047511659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A2A16-C8DE-D149-961C-B42EBDF7D1DB}">
  <dimension ref="A1:AK15"/>
  <sheetViews>
    <sheetView workbookViewId="0">
      <selection activeCell="Q15" sqref="Q15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293</v>
      </c>
      <c r="B2" t="s">
        <v>43</v>
      </c>
      <c r="C2" t="s">
        <v>35</v>
      </c>
      <c r="D2" t="s">
        <v>292</v>
      </c>
      <c r="E2" t="s">
        <v>47</v>
      </c>
      <c r="F2" t="s">
        <v>294</v>
      </c>
      <c r="G2" t="s">
        <v>48</v>
      </c>
      <c r="H2" t="s">
        <v>295</v>
      </c>
      <c r="I2" t="s">
        <v>100</v>
      </c>
      <c r="J2">
        <v>316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</v>
      </c>
      <c r="G7">
        <v>9.25</v>
      </c>
      <c r="H7">
        <v>8.5</v>
      </c>
      <c r="I7">
        <v>9</v>
      </c>
      <c r="J7">
        <v>9</v>
      </c>
      <c r="K7">
        <v>9</v>
      </c>
      <c r="L7">
        <v>8.75</v>
      </c>
      <c r="M7">
        <v>9</v>
      </c>
      <c r="N7">
        <v>0</v>
      </c>
      <c r="O7">
        <f>SUM(E7:N7)</f>
        <v>91.5</v>
      </c>
      <c r="P7" t="s">
        <v>298</v>
      </c>
      <c r="T7" s="1" t="s">
        <v>299</v>
      </c>
      <c r="U7">
        <v>3</v>
      </c>
      <c r="V7" t="s">
        <v>300</v>
      </c>
      <c r="W7">
        <v>3</v>
      </c>
      <c r="X7">
        <v>3</v>
      </c>
      <c r="Y7">
        <v>0</v>
      </c>
      <c r="Z7" t="s">
        <v>301</v>
      </c>
      <c r="AA7">
        <v>3</v>
      </c>
      <c r="AB7">
        <v>3</v>
      </c>
      <c r="AC7">
        <v>0</v>
      </c>
      <c r="AD7" t="s">
        <v>301</v>
      </c>
      <c r="AE7">
        <v>3</v>
      </c>
      <c r="AF7">
        <v>3</v>
      </c>
      <c r="AG7">
        <v>0</v>
      </c>
      <c r="AH7" t="s">
        <v>301</v>
      </c>
      <c r="AI7">
        <v>3</v>
      </c>
      <c r="AJ7" t="s">
        <v>302</v>
      </c>
      <c r="AK7">
        <v>2</v>
      </c>
    </row>
    <row r="8" spans="1:37">
      <c r="A8" t="s">
        <v>319</v>
      </c>
      <c r="C8" t="s">
        <v>321</v>
      </c>
      <c r="E8">
        <v>20</v>
      </c>
      <c r="F8">
        <v>9.25</v>
      </c>
      <c r="G8">
        <v>9.5</v>
      </c>
      <c r="H8">
        <v>8.5</v>
      </c>
      <c r="I8">
        <v>9</v>
      </c>
      <c r="J8">
        <v>8.75</v>
      </c>
      <c r="K8">
        <v>8.5</v>
      </c>
      <c r="L8">
        <v>8.75</v>
      </c>
      <c r="M8">
        <v>8.75</v>
      </c>
      <c r="N8">
        <v>0</v>
      </c>
      <c r="O8">
        <f t="shared" ref="O8:O10" si="0">SUM(E8:N8)</f>
        <v>91</v>
      </c>
      <c r="P8" t="s">
        <v>322</v>
      </c>
      <c r="T8" t="s">
        <v>323</v>
      </c>
      <c r="U8">
        <v>3</v>
      </c>
      <c r="V8" t="s">
        <v>324</v>
      </c>
      <c r="W8">
        <v>3</v>
      </c>
      <c r="X8">
        <v>3</v>
      </c>
      <c r="Y8">
        <v>0</v>
      </c>
      <c r="Z8" t="s">
        <v>325</v>
      </c>
      <c r="AA8">
        <v>3</v>
      </c>
      <c r="AB8">
        <v>3</v>
      </c>
      <c r="AC8">
        <v>0</v>
      </c>
      <c r="AD8" t="s">
        <v>326</v>
      </c>
      <c r="AE8">
        <v>3</v>
      </c>
      <c r="AF8">
        <v>3</v>
      </c>
      <c r="AG8">
        <v>0</v>
      </c>
      <c r="AH8" t="s">
        <v>326</v>
      </c>
      <c r="AI8">
        <v>3</v>
      </c>
      <c r="AJ8" t="s">
        <v>327</v>
      </c>
      <c r="AK8">
        <v>3</v>
      </c>
    </row>
    <row r="9" spans="1:37">
      <c r="A9" t="s">
        <v>23</v>
      </c>
      <c r="C9" t="s">
        <v>25</v>
      </c>
      <c r="E9">
        <v>20</v>
      </c>
      <c r="F9">
        <v>9</v>
      </c>
      <c r="G9">
        <v>9</v>
      </c>
      <c r="H9">
        <v>9</v>
      </c>
      <c r="I9">
        <v>8.75</v>
      </c>
      <c r="J9">
        <v>9</v>
      </c>
      <c r="K9">
        <v>8.75</v>
      </c>
      <c r="L9">
        <v>8.75</v>
      </c>
      <c r="M9">
        <v>8.75</v>
      </c>
      <c r="N9">
        <v>0</v>
      </c>
      <c r="O9">
        <f t="shared" si="0"/>
        <v>91</v>
      </c>
    </row>
    <row r="10" spans="1:37">
      <c r="A10" t="s">
        <v>319</v>
      </c>
      <c r="C10" t="s">
        <v>25</v>
      </c>
      <c r="E10">
        <v>20</v>
      </c>
      <c r="F10">
        <v>9</v>
      </c>
      <c r="G10">
        <v>9</v>
      </c>
      <c r="H10">
        <v>8.75</v>
      </c>
      <c r="I10">
        <v>9</v>
      </c>
      <c r="J10">
        <v>8.75</v>
      </c>
      <c r="K10">
        <v>8.5</v>
      </c>
      <c r="L10">
        <v>8.75</v>
      </c>
      <c r="M10">
        <v>8.5</v>
      </c>
      <c r="N10">
        <v>0</v>
      </c>
      <c r="O10">
        <f t="shared" si="0"/>
        <v>90.25</v>
      </c>
      <c r="P10" t="s">
        <v>320</v>
      </c>
    </row>
    <row r="12" spans="1:37">
      <c r="B12" s="2" t="s">
        <v>36</v>
      </c>
      <c r="C12" s="2" t="s">
        <v>13</v>
      </c>
      <c r="D12" s="2" t="s">
        <v>37</v>
      </c>
      <c r="E12" s="2" t="s">
        <v>15</v>
      </c>
      <c r="F12" s="2" t="s">
        <v>16</v>
      </c>
      <c r="G12" s="2" t="s">
        <v>10</v>
      </c>
      <c r="H12" s="2" t="s">
        <v>17</v>
      </c>
      <c r="I12" s="2" t="s">
        <v>12</v>
      </c>
      <c r="J12" s="2" t="s">
        <v>18</v>
      </c>
      <c r="K12" s="2" t="s">
        <v>7</v>
      </c>
      <c r="L12" s="2" t="s">
        <v>19</v>
      </c>
      <c r="M12" s="5" t="s">
        <v>20</v>
      </c>
      <c r="N12" s="5" t="s">
        <v>42</v>
      </c>
      <c r="O12" s="2" t="s">
        <v>38</v>
      </c>
      <c r="P12" s="2" t="s">
        <v>39</v>
      </c>
      <c r="Q12" s="2" t="s">
        <v>355</v>
      </c>
    </row>
    <row r="13" spans="1:37">
      <c r="B13" s="3" t="s">
        <v>40</v>
      </c>
      <c r="C13" s="3" t="s">
        <v>23</v>
      </c>
      <c r="D13" s="17">
        <v>2</v>
      </c>
      <c r="E13" s="18">
        <v>20</v>
      </c>
      <c r="F13" s="18">
        <f>AVERAGE(F7:F8)</f>
        <v>9.125</v>
      </c>
      <c r="G13" s="18">
        <f t="shared" ref="G13:N13" si="1">AVERAGE(G7:G8)</f>
        <v>9.375</v>
      </c>
      <c r="H13" s="18">
        <f t="shared" si="1"/>
        <v>8.5</v>
      </c>
      <c r="I13" s="18">
        <f t="shared" si="1"/>
        <v>9</v>
      </c>
      <c r="J13" s="18">
        <f t="shared" si="1"/>
        <v>8.875</v>
      </c>
      <c r="K13" s="18">
        <f t="shared" si="1"/>
        <v>8.75</v>
      </c>
      <c r="L13" s="18">
        <f t="shared" si="1"/>
        <v>8.75</v>
      </c>
      <c r="M13" s="18">
        <f t="shared" si="1"/>
        <v>8.875</v>
      </c>
      <c r="N13" s="18">
        <f t="shared" si="1"/>
        <v>0</v>
      </c>
      <c r="O13" s="20">
        <f>AVERAGE(O7:O8)</f>
        <v>91.25</v>
      </c>
      <c r="P13" s="21">
        <f>_xlfn.STDEV.P(O7:O8)</f>
        <v>0.25</v>
      </c>
      <c r="Q13" s="22">
        <f>_xlfn.CONFIDENCE.T(0.1,P13,D13)</f>
        <v>1.1161241276883898</v>
      </c>
    </row>
    <row r="14" spans="1:37">
      <c r="B14" s="4" t="s">
        <v>41</v>
      </c>
      <c r="C14" s="4" t="s">
        <v>23</v>
      </c>
      <c r="D14" s="23">
        <v>2</v>
      </c>
      <c r="E14" s="24">
        <v>20</v>
      </c>
      <c r="F14" s="24">
        <f>AVERAGE(F9:F10)</f>
        <v>9</v>
      </c>
      <c r="G14" s="24">
        <f t="shared" ref="G14:N14" si="2">AVERAGE(G9:G10)</f>
        <v>9</v>
      </c>
      <c r="H14" s="24">
        <f t="shared" si="2"/>
        <v>8.875</v>
      </c>
      <c r="I14" s="24">
        <f t="shared" si="2"/>
        <v>8.875</v>
      </c>
      <c r="J14" s="24">
        <f t="shared" si="2"/>
        <v>8.875</v>
      </c>
      <c r="K14" s="24">
        <f t="shared" si="2"/>
        <v>8.625</v>
      </c>
      <c r="L14" s="24">
        <f t="shared" si="2"/>
        <v>8.75</v>
      </c>
      <c r="M14" s="24">
        <f t="shared" si="2"/>
        <v>8.625</v>
      </c>
      <c r="N14" s="24">
        <f t="shared" si="2"/>
        <v>0</v>
      </c>
      <c r="O14" s="26">
        <f>AVERAGE(O9:O10)</f>
        <v>90.625</v>
      </c>
      <c r="P14" s="27">
        <f>_xlfn.STDEV.P(O9:O10)</f>
        <v>0.375</v>
      </c>
      <c r="Q14" s="22">
        <f>_xlfn.CONFIDENCE.T(0.1,P14,D14)</f>
        <v>1.6741861915325846</v>
      </c>
    </row>
    <row r="15" spans="1:37">
      <c r="B15" s="28" t="s">
        <v>356</v>
      </c>
      <c r="C15" s="28"/>
      <c r="D15" s="29">
        <f>D13+D14</f>
        <v>4</v>
      </c>
      <c r="E15" s="30">
        <v>20</v>
      </c>
      <c r="F15" s="31">
        <f>AVERAGE(F7:F10)</f>
        <v>9.0625</v>
      </c>
      <c r="G15" s="31">
        <f t="shared" ref="G15:N15" si="3">AVERAGE(G7:G10)</f>
        <v>9.1875</v>
      </c>
      <c r="H15" s="31">
        <f t="shared" si="3"/>
        <v>8.6875</v>
      </c>
      <c r="I15" s="31">
        <f t="shared" si="3"/>
        <v>8.9375</v>
      </c>
      <c r="J15" s="31">
        <f t="shared" si="3"/>
        <v>8.875</v>
      </c>
      <c r="K15" s="31">
        <f t="shared" si="3"/>
        <v>8.6875</v>
      </c>
      <c r="L15" s="31">
        <f t="shared" si="3"/>
        <v>8.75</v>
      </c>
      <c r="M15" s="31">
        <f t="shared" si="3"/>
        <v>8.75</v>
      </c>
      <c r="N15" s="31">
        <f t="shared" si="3"/>
        <v>0</v>
      </c>
      <c r="O15" s="32">
        <f>AVERAGE(O7:O10)</f>
        <v>90.9375</v>
      </c>
      <c r="P15" s="30">
        <f>_xlfn.STDEV.P(O7:O10)</f>
        <v>0.44633927678392815</v>
      </c>
      <c r="Q15" s="33">
        <f>_xlfn.CONFIDENCE.T(0.1,P15,D15)</f>
        <v>0.52519926674959339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0220-01D4-0345-8D1D-9A30E65C71B0}">
  <dimension ref="A1:AK23"/>
  <sheetViews>
    <sheetView topLeftCell="A7" workbookViewId="0">
      <selection activeCell="L29" sqref="L29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363</v>
      </c>
      <c r="B2" t="s">
        <v>43</v>
      </c>
      <c r="C2" t="s">
        <v>175</v>
      </c>
      <c r="D2" t="s">
        <v>364</v>
      </c>
      <c r="E2" t="s">
        <v>47</v>
      </c>
      <c r="F2" t="s">
        <v>34</v>
      </c>
      <c r="G2" t="s">
        <v>48</v>
      </c>
      <c r="H2" t="s">
        <v>365</v>
      </c>
      <c r="I2" t="s">
        <v>88</v>
      </c>
      <c r="J2">
        <v>370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319</v>
      </c>
      <c r="B7" s="8"/>
      <c r="C7" s="8" t="s">
        <v>321</v>
      </c>
      <c r="D7" s="9"/>
      <c r="E7" s="11">
        <v>20</v>
      </c>
      <c r="F7" s="11">
        <v>9.5</v>
      </c>
      <c r="G7" s="11">
        <v>9.5</v>
      </c>
      <c r="H7" s="11">
        <v>9.25</v>
      </c>
      <c r="I7" s="11">
        <v>9.25</v>
      </c>
      <c r="J7" s="11">
        <v>9.5</v>
      </c>
      <c r="K7" s="11">
        <v>9.25</v>
      </c>
      <c r="L7" s="11">
        <v>9.5</v>
      </c>
      <c r="M7" s="11">
        <v>9.25</v>
      </c>
      <c r="N7" s="9">
        <v>0</v>
      </c>
      <c r="O7" s="10">
        <v>95</v>
      </c>
      <c r="P7" s="8" t="s">
        <v>377</v>
      </c>
      <c r="Q7" s="9"/>
      <c r="R7" s="9"/>
      <c r="S7" s="9"/>
      <c r="T7" s="8" t="s">
        <v>378</v>
      </c>
      <c r="U7" s="11">
        <v>3</v>
      </c>
      <c r="V7" s="8" t="s">
        <v>379</v>
      </c>
      <c r="W7" s="11">
        <v>3</v>
      </c>
      <c r="X7" s="11">
        <v>3</v>
      </c>
      <c r="Y7" s="9">
        <v>0</v>
      </c>
      <c r="Z7" s="11">
        <v>3</v>
      </c>
      <c r="AA7" s="8" t="s">
        <v>380</v>
      </c>
      <c r="AB7" s="11">
        <v>3</v>
      </c>
      <c r="AC7" s="11">
        <v>3</v>
      </c>
      <c r="AD7" s="9">
        <v>0</v>
      </c>
      <c r="AE7" s="8" t="s">
        <v>381</v>
      </c>
      <c r="AF7" s="11">
        <v>3</v>
      </c>
      <c r="AG7" s="9">
        <v>0</v>
      </c>
      <c r="AH7" s="8" t="s">
        <v>382</v>
      </c>
      <c r="AI7" s="11">
        <v>3</v>
      </c>
      <c r="AJ7" s="8" t="s">
        <v>383</v>
      </c>
      <c r="AK7" s="11">
        <v>3</v>
      </c>
    </row>
    <row r="8" spans="1:37">
      <c r="A8" s="8" t="s">
        <v>319</v>
      </c>
      <c r="B8" s="8"/>
      <c r="C8" s="8" t="s">
        <v>321</v>
      </c>
      <c r="D8" s="9"/>
      <c r="E8" s="11">
        <v>20</v>
      </c>
      <c r="F8" s="11">
        <v>9.5</v>
      </c>
      <c r="G8" s="11">
        <v>9.5</v>
      </c>
      <c r="H8" s="11">
        <v>9</v>
      </c>
      <c r="I8" s="11">
        <v>9.25</v>
      </c>
      <c r="J8" s="11">
        <v>9.5</v>
      </c>
      <c r="K8" s="11">
        <v>9.25</v>
      </c>
      <c r="L8" s="11">
        <v>9.5</v>
      </c>
      <c r="M8" s="11">
        <v>9.5</v>
      </c>
      <c r="N8" s="9">
        <v>0</v>
      </c>
      <c r="O8" s="10">
        <v>95</v>
      </c>
      <c r="P8" s="8" t="s">
        <v>384</v>
      </c>
    </row>
    <row r="9" spans="1:37">
      <c r="A9" s="8" t="s">
        <v>319</v>
      </c>
      <c r="B9" s="8"/>
      <c r="C9" s="8" t="s">
        <v>321</v>
      </c>
      <c r="D9" s="9"/>
      <c r="E9" s="11">
        <v>20</v>
      </c>
      <c r="F9" s="11">
        <v>9.5</v>
      </c>
      <c r="G9" s="11">
        <v>9.5</v>
      </c>
      <c r="H9" s="11">
        <v>8.75</v>
      </c>
      <c r="I9" s="11">
        <v>9.5</v>
      </c>
      <c r="J9" s="11">
        <v>9.5</v>
      </c>
      <c r="K9" s="11">
        <v>9.5</v>
      </c>
      <c r="L9" s="11">
        <v>9.5</v>
      </c>
      <c r="M9" s="11">
        <v>9.5</v>
      </c>
      <c r="N9" s="9">
        <v>0</v>
      </c>
      <c r="O9" s="10">
        <v>95.25</v>
      </c>
      <c r="P9" s="8" t="s">
        <v>394</v>
      </c>
    </row>
    <row r="10" spans="1:37">
      <c r="A10" s="8" t="s">
        <v>395</v>
      </c>
      <c r="B10" s="8"/>
      <c r="C10" s="8" t="s">
        <v>321</v>
      </c>
      <c r="D10" s="9"/>
      <c r="E10" s="11">
        <v>20</v>
      </c>
      <c r="F10" s="11">
        <v>9.5</v>
      </c>
      <c r="G10" s="11">
        <v>9.5</v>
      </c>
      <c r="H10" s="11">
        <v>9</v>
      </c>
      <c r="I10" s="11">
        <v>9.25</v>
      </c>
      <c r="J10" s="11">
        <v>9.5</v>
      </c>
      <c r="K10" s="11">
        <v>9.5</v>
      </c>
      <c r="L10" s="11">
        <v>9.5</v>
      </c>
      <c r="M10" s="11">
        <v>9.5</v>
      </c>
      <c r="N10" s="9">
        <v>0</v>
      </c>
      <c r="O10" s="10">
        <v>95.25</v>
      </c>
      <c r="P10" s="8" t="s">
        <v>396</v>
      </c>
    </row>
    <row r="11" spans="1:37">
      <c r="A11" s="8" t="s">
        <v>319</v>
      </c>
      <c r="B11" s="8"/>
      <c r="C11" s="8" t="s">
        <v>321</v>
      </c>
      <c r="D11" s="9"/>
      <c r="E11" s="11">
        <v>20</v>
      </c>
      <c r="F11" s="11">
        <v>9.5</v>
      </c>
      <c r="G11" s="11">
        <v>9.5</v>
      </c>
      <c r="H11" s="11">
        <v>9</v>
      </c>
      <c r="I11" s="11">
        <v>9.5</v>
      </c>
      <c r="J11" s="11">
        <v>9.5</v>
      </c>
      <c r="K11" s="11">
        <v>9.25</v>
      </c>
      <c r="L11" s="11">
        <v>9.5</v>
      </c>
      <c r="M11" s="11">
        <v>9.5</v>
      </c>
      <c r="N11" s="9">
        <v>0</v>
      </c>
      <c r="O11" s="10">
        <v>95.25</v>
      </c>
      <c r="P11" s="8" t="s">
        <v>421</v>
      </c>
    </row>
    <row r="12" spans="1:37">
      <c r="A12" s="8" t="s">
        <v>319</v>
      </c>
      <c r="B12" s="8"/>
      <c r="C12" s="8" t="s">
        <v>321</v>
      </c>
      <c r="D12" s="9"/>
      <c r="E12" s="11">
        <v>20</v>
      </c>
      <c r="F12" s="11">
        <v>9.5</v>
      </c>
      <c r="G12" s="11">
        <v>9.5</v>
      </c>
      <c r="H12" s="11">
        <v>9.25</v>
      </c>
      <c r="I12" s="11">
        <v>9.25</v>
      </c>
      <c r="J12" s="11">
        <v>9.5</v>
      </c>
      <c r="K12" s="11">
        <v>9.5</v>
      </c>
      <c r="L12" s="11">
        <v>9.5</v>
      </c>
      <c r="M12" s="11">
        <v>9.75</v>
      </c>
      <c r="N12" s="9">
        <v>0</v>
      </c>
      <c r="O12" s="10">
        <v>95.75</v>
      </c>
      <c r="P12" s="8" t="s">
        <v>429</v>
      </c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9.5</v>
      </c>
      <c r="G13" s="11">
        <v>9.5</v>
      </c>
      <c r="H13" s="11">
        <v>9</v>
      </c>
      <c r="I13" s="11">
        <v>9.25</v>
      </c>
      <c r="J13" s="11">
        <v>9</v>
      </c>
      <c r="K13" s="11">
        <v>9.25</v>
      </c>
      <c r="L13" s="11">
        <v>9.5</v>
      </c>
      <c r="M13" s="11">
        <v>9</v>
      </c>
      <c r="N13" s="9">
        <v>0</v>
      </c>
      <c r="O13" s="10">
        <v>94</v>
      </c>
    </row>
    <row r="14" spans="1:37">
      <c r="A14" s="8" t="s">
        <v>319</v>
      </c>
      <c r="B14" s="8"/>
      <c r="C14" s="8" t="s">
        <v>25</v>
      </c>
      <c r="D14" s="9"/>
      <c r="E14" s="11">
        <v>20</v>
      </c>
      <c r="F14" s="11">
        <v>9.25</v>
      </c>
      <c r="G14" s="11">
        <v>9.25</v>
      </c>
      <c r="H14" s="11">
        <v>9.25</v>
      </c>
      <c r="I14" s="11">
        <v>9.5</v>
      </c>
      <c r="J14" s="11">
        <v>9.25</v>
      </c>
      <c r="K14" s="11">
        <v>9.25</v>
      </c>
      <c r="L14" s="11">
        <v>9.5</v>
      </c>
      <c r="M14" s="11">
        <v>9.25</v>
      </c>
      <c r="N14" s="9">
        <v>0</v>
      </c>
      <c r="O14" s="10">
        <v>94.5</v>
      </c>
    </row>
    <row r="15" spans="1:37">
      <c r="A15" s="8" t="s">
        <v>319</v>
      </c>
      <c r="B15" s="8"/>
      <c r="C15" s="8" t="s">
        <v>25</v>
      </c>
      <c r="D15" s="9"/>
      <c r="E15" s="11">
        <v>20</v>
      </c>
      <c r="F15" s="11">
        <v>9.5</v>
      </c>
      <c r="G15" s="11">
        <v>9.5</v>
      </c>
      <c r="H15" s="11">
        <v>9.25</v>
      </c>
      <c r="I15" s="11">
        <v>9.25</v>
      </c>
      <c r="J15" s="11">
        <v>9.25</v>
      </c>
      <c r="K15" s="11">
        <v>9.25</v>
      </c>
      <c r="L15" s="11">
        <v>9.5</v>
      </c>
      <c r="M15" s="11">
        <v>9</v>
      </c>
      <c r="N15" s="9">
        <v>0</v>
      </c>
      <c r="O15" s="10">
        <v>94.5</v>
      </c>
    </row>
    <row r="16" spans="1:37">
      <c r="A16" s="8" t="s">
        <v>319</v>
      </c>
      <c r="B16" s="8"/>
      <c r="C16" s="8" t="s">
        <v>25</v>
      </c>
      <c r="D16" s="9"/>
      <c r="E16" s="11">
        <v>20</v>
      </c>
      <c r="F16" s="11">
        <v>9.25</v>
      </c>
      <c r="G16" s="11">
        <v>9.25</v>
      </c>
      <c r="H16" s="11">
        <v>9.25</v>
      </c>
      <c r="I16" s="11">
        <v>9</v>
      </c>
      <c r="J16" s="11">
        <v>9.25</v>
      </c>
      <c r="K16" s="11">
        <v>9</v>
      </c>
      <c r="L16" s="11">
        <v>9.25</v>
      </c>
      <c r="M16" s="11">
        <v>9.25</v>
      </c>
      <c r="N16" s="9">
        <v>0</v>
      </c>
      <c r="O16" s="10">
        <v>93.5</v>
      </c>
    </row>
    <row r="17" spans="1:17">
      <c r="A17" s="8" t="s">
        <v>319</v>
      </c>
      <c r="B17" s="8"/>
      <c r="C17" s="8" t="s">
        <v>25</v>
      </c>
      <c r="D17" s="9"/>
      <c r="E17" s="11">
        <v>20</v>
      </c>
      <c r="F17" s="11">
        <v>9.5</v>
      </c>
      <c r="G17" s="11">
        <v>9.25</v>
      </c>
      <c r="H17" s="11">
        <v>9.25</v>
      </c>
      <c r="I17" s="11">
        <v>9.25</v>
      </c>
      <c r="J17" s="11">
        <v>9.25</v>
      </c>
      <c r="K17" s="11">
        <v>9.5</v>
      </c>
      <c r="L17" s="11">
        <v>9.25</v>
      </c>
      <c r="M17" s="11">
        <v>9.25</v>
      </c>
      <c r="N17" s="9">
        <v>0</v>
      </c>
      <c r="O17" s="10">
        <v>94.5</v>
      </c>
    </row>
    <row r="18" spans="1:17">
      <c r="A18" s="8" t="s">
        <v>319</v>
      </c>
      <c r="B18" s="8"/>
      <c r="C18" s="8" t="s">
        <v>25</v>
      </c>
      <c r="D18" s="9"/>
      <c r="E18" s="11">
        <v>20</v>
      </c>
      <c r="F18" s="11">
        <v>9.5</v>
      </c>
      <c r="G18" s="11">
        <v>9.25</v>
      </c>
      <c r="H18" s="11">
        <v>9.25</v>
      </c>
      <c r="I18" s="11">
        <v>9</v>
      </c>
      <c r="J18" s="11">
        <v>9</v>
      </c>
      <c r="K18" s="11">
        <v>9.25</v>
      </c>
      <c r="L18" s="11">
        <v>9.25</v>
      </c>
      <c r="M18" s="11">
        <v>9.25</v>
      </c>
      <c r="N18" s="9">
        <v>0</v>
      </c>
      <c r="O18" s="10">
        <v>93.75</v>
      </c>
    </row>
    <row r="20" spans="1:17">
      <c r="B20" s="2" t="s">
        <v>36</v>
      </c>
      <c r="C20" s="2" t="s">
        <v>13</v>
      </c>
      <c r="D20" s="2" t="s">
        <v>37</v>
      </c>
      <c r="E20" s="2" t="s">
        <v>15</v>
      </c>
      <c r="F20" s="2" t="s">
        <v>16</v>
      </c>
      <c r="G20" s="2" t="s">
        <v>10</v>
      </c>
      <c r="H20" s="2" t="s">
        <v>17</v>
      </c>
      <c r="I20" s="2" t="s">
        <v>12</v>
      </c>
      <c r="J20" s="2" t="s">
        <v>18</v>
      </c>
      <c r="K20" s="2" t="s">
        <v>7</v>
      </c>
      <c r="L20" s="2" t="s">
        <v>19</v>
      </c>
      <c r="M20" s="5" t="s">
        <v>20</v>
      </c>
      <c r="N20" s="5" t="s">
        <v>42</v>
      </c>
      <c r="O20" s="2" t="s">
        <v>38</v>
      </c>
      <c r="P20" s="2" t="s">
        <v>39</v>
      </c>
      <c r="Q20" s="2" t="s">
        <v>355</v>
      </c>
    </row>
    <row r="21" spans="1:17">
      <c r="B21" s="3" t="s">
        <v>40</v>
      </c>
      <c r="C21" s="3" t="s">
        <v>23</v>
      </c>
      <c r="D21" s="17">
        <v>6</v>
      </c>
      <c r="E21" s="18">
        <v>20</v>
      </c>
      <c r="F21" s="18">
        <f>AVERAGE(F7:F12)</f>
        <v>9.5</v>
      </c>
      <c r="G21" s="18">
        <f t="shared" ref="G21:N21" si="0">AVERAGE(G7:G12)</f>
        <v>9.5</v>
      </c>
      <c r="H21" s="18">
        <f t="shared" si="0"/>
        <v>9.0416666666666661</v>
      </c>
      <c r="I21" s="18">
        <f t="shared" si="0"/>
        <v>9.3333333333333339</v>
      </c>
      <c r="J21" s="18">
        <f t="shared" si="0"/>
        <v>9.5</v>
      </c>
      <c r="K21" s="18">
        <f t="shared" si="0"/>
        <v>9.375</v>
      </c>
      <c r="L21" s="18">
        <f t="shared" si="0"/>
        <v>9.5</v>
      </c>
      <c r="M21" s="18">
        <f t="shared" si="0"/>
        <v>9.5</v>
      </c>
      <c r="N21" s="18">
        <f t="shared" si="0"/>
        <v>0</v>
      </c>
      <c r="O21" s="20">
        <f>AVERAGE(O7:O12)</f>
        <v>95.25</v>
      </c>
      <c r="P21" s="21">
        <f>_xlfn.STDEV.P(O7:O12)</f>
        <v>0.25</v>
      </c>
      <c r="Q21" s="22">
        <f>_xlfn.CONFIDENCE.T(0.1,P21,D21)</f>
        <v>0.20566001340379872</v>
      </c>
    </row>
    <row r="22" spans="1:17">
      <c r="B22" s="4" t="s">
        <v>41</v>
      </c>
      <c r="C22" s="4" t="s">
        <v>23</v>
      </c>
      <c r="D22" s="23">
        <v>6</v>
      </c>
      <c r="E22" s="24">
        <v>20</v>
      </c>
      <c r="F22" s="24">
        <f>AVERAGE(F13:F18)</f>
        <v>9.4166666666666661</v>
      </c>
      <c r="G22" s="24">
        <f t="shared" ref="G22:N22" si="1">AVERAGE(G13:G18)</f>
        <v>9.3333333333333339</v>
      </c>
      <c r="H22" s="24">
        <f>AVERAGE(H13:H18)</f>
        <v>9.2083333333333339</v>
      </c>
      <c r="I22" s="24">
        <f t="shared" si="1"/>
        <v>9.2083333333333339</v>
      </c>
      <c r="J22" s="24">
        <f t="shared" si="1"/>
        <v>9.1666666666666661</v>
      </c>
      <c r="K22" s="24">
        <f t="shared" si="1"/>
        <v>9.25</v>
      </c>
      <c r="L22" s="24">
        <f t="shared" si="1"/>
        <v>9.375</v>
      </c>
      <c r="M22" s="24">
        <f t="shared" si="1"/>
        <v>9.1666666666666661</v>
      </c>
      <c r="N22" s="24">
        <f t="shared" si="1"/>
        <v>0</v>
      </c>
      <c r="O22" s="26">
        <f>AVERAGE(O13:O18)</f>
        <v>94.125</v>
      </c>
      <c r="P22" s="27">
        <f>_xlfn.STDEV.P(O13:O18)</f>
        <v>0.40181878170803981</v>
      </c>
      <c r="Q22" s="22">
        <v>0</v>
      </c>
    </row>
    <row r="23" spans="1:17">
      <c r="B23" s="28" t="s">
        <v>356</v>
      </c>
      <c r="C23" s="28"/>
      <c r="D23" s="29">
        <f>D21+D22</f>
        <v>12</v>
      </c>
      <c r="E23" s="30">
        <v>20</v>
      </c>
      <c r="F23" s="31">
        <f>AVERAGE(F7:F18)</f>
        <v>9.4583333333333339</v>
      </c>
      <c r="G23" s="31">
        <f t="shared" ref="G23:N23" si="2">AVERAGE(G7:G18)</f>
        <v>9.4166666666666661</v>
      </c>
      <c r="H23" s="31">
        <f t="shared" si="2"/>
        <v>9.125</v>
      </c>
      <c r="I23" s="31">
        <f t="shared" si="2"/>
        <v>9.2708333333333339</v>
      </c>
      <c r="J23" s="31">
        <f t="shared" si="2"/>
        <v>9.3333333333333339</v>
      </c>
      <c r="K23" s="31">
        <f t="shared" si="2"/>
        <v>9.3125</v>
      </c>
      <c r="L23" s="31">
        <f t="shared" si="2"/>
        <v>9.4375</v>
      </c>
      <c r="M23" s="31">
        <f t="shared" si="2"/>
        <v>9.3333333333333339</v>
      </c>
      <c r="N23" s="31">
        <f t="shared" si="2"/>
        <v>0</v>
      </c>
      <c r="O23" s="32">
        <f>AVERAGE(O7:O18)</f>
        <v>94.6875</v>
      </c>
      <c r="P23" s="30">
        <f>_xlfn.STDEV.P(O7:O18)</f>
        <v>0.65451158635020867</v>
      </c>
      <c r="Q23" s="33">
        <f>_xlfn.CONFIDENCE.T(0.1,P23,D23)</f>
        <v>0.33931666913457392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4A41-A7F8-6544-AC38-E544DC80EB0A}">
  <dimension ref="A1:AK21"/>
  <sheetViews>
    <sheetView workbookViewId="0">
      <selection activeCell="B18" sqref="B18:Q21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403</v>
      </c>
      <c r="B2" t="s">
        <v>43</v>
      </c>
      <c r="C2" t="s">
        <v>175</v>
      </c>
      <c r="D2" t="s">
        <v>404</v>
      </c>
      <c r="E2" t="s">
        <v>47</v>
      </c>
      <c r="F2" t="s">
        <v>405</v>
      </c>
      <c r="G2" t="s">
        <v>341</v>
      </c>
      <c r="H2" t="s">
        <v>406</v>
      </c>
      <c r="I2" t="s">
        <v>407</v>
      </c>
      <c r="J2">
        <v>90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400</v>
      </c>
      <c r="B7" s="8"/>
      <c r="C7" s="8" t="s">
        <v>321</v>
      </c>
      <c r="D7" s="9"/>
      <c r="E7" s="11">
        <v>20</v>
      </c>
      <c r="F7" s="11">
        <v>9.25</v>
      </c>
      <c r="G7" s="11">
        <v>9.5</v>
      </c>
      <c r="H7" s="11">
        <v>8.75</v>
      </c>
      <c r="I7" s="11">
        <v>9.25</v>
      </c>
      <c r="J7" s="11">
        <v>9.25</v>
      </c>
      <c r="K7" s="11">
        <v>9</v>
      </c>
      <c r="L7" s="11">
        <v>9.25</v>
      </c>
      <c r="M7" s="11">
        <v>9.5</v>
      </c>
      <c r="N7" s="9">
        <v>0</v>
      </c>
      <c r="O7" s="10">
        <v>93.75</v>
      </c>
      <c r="P7" s="8" t="s">
        <v>408</v>
      </c>
    </row>
    <row r="8" spans="1:37">
      <c r="A8" s="8" t="s">
        <v>400</v>
      </c>
      <c r="B8" s="8"/>
      <c r="C8" s="8" t="s">
        <v>321</v>
      </c>
      <c r="D8" s="9"/>
      <c r="E8" s="11">
        <v>20</v>
      </c>
      <c r="F8" s="11">
        <v>9.25</v>
      </c>
      <c r="G8" s="11">
        <v>9.5</v>
      </c>
      <c r="H8" s="11">
        <v>8.75</v>
      </c>
      <c r="I8" s="11">
        <v>9.25</v>
      </c>
      <c r="J8" s="11">
        <v>9.25</v>
      </c>
      <c r="K8" s="11">
        <v>9.25</v>
      </c>
      <c r="L8" s="11">
        <v>9.25</v>
      </c>
      <c r="M8" s="11">
        <v>9.25</v>
      </c>
      <c r="N8" s="9">
        <v>0</v>
      </c>
      <c r="O8" s="10">
        <v>93.75</v>
      </c>
      <c r="P8" s="8" t="s">
        <v>409</v>
      </c>
    </row>
    <row r="9" spans="1:37">
      <c r="A9" s="8" t="s">
        <v>400</v>
      </c>
      <c r="B9" s="8"/>
      <c r="C9" s="8" t="s">
        <v>321</v>
      </c>
      <c r="D9" s="9"/>
      <c r="E9" s="11">
        <v>20</v>
      </c>
      <c r="F9" s="11">
        <v>9.25</v>
      </c>
      <c r="G9" s="11">
        <v>9.25</v>
      </c>
      <c r="H9" s="11">
        <v>8.75</v>
      </c>
      <c r="I9" s="11">
        <v>9.5</v>
      </c>
      <c r="J9" s="11">
        <v>9</v>
      </c>
      <c r="K9" s="11">
        <v>9.25</v>
      </c>
      <c r="L9" s="11">
        <v>9.25</v>
      </c>
      <c r="M9" s="11">
        <v>9</v>
      </c>
      <c r="N9" s="9">
        <v>0</v>
      </c>
      <c r="O9" s="10">
        <v>93.25</v>
      </c>
      <c r="P9" s="8" t="s">
        <v>410</v>
      </c>
    </row>
    <row r="10" spans="1:37">
      <c r="A10" s="8" t="s">
        <v>400</v>
      </c>
      <c r="B10" s="8"/>
      <c r="C10" s="8" t="s">
        <v>321</v>
      </c>
      <c r="D10" s="9"/>
      <c r="E10" s="11">
        <v>20</v>
      </c>
      <c r="F10" s="11">
        <v>9.5</v>
      </c>
      <c r="G10" s="11">
        <v>9</v>
      </c>
      <c r="H10" s="11">
        <v>8.5</v>
      </c>
      <c r="I10" s="11">
        <v>9.5</v>
      </c>
      <c r="J10" s="11">
        <v>9</v>
      </c>
      <c r="K10" s="11">
        <v>9</v>
      </c>
      <c r="L10" s="11">
        <v>9.25</v>
      </c>
      <c r="M10" s="11">
        <v>8.75</v>
      </c>
      <c r="N10" s="9">
        <v>0</v>
      </c>
      <c r="O10" s="10">
        <v>92.5</v>
      </c>
      <c r="P10" s="8" t="s">
        <v>422</v>
      </c>
    </row>
    <row r="11" spans="1:37">
      <c r="A11" s="8" t="s">
        <v>319</v>
      </c>
      <c r="B11" s="8"/>
      <c r="C11" s="8" t="s">
        <v>321</v>
      </c>
      <c r="D11" s="9"/>
      <c r="E11" s="11">
        <v>20</v>
      </c>
      <c r="F11" s="11">
        <v>9.5</v>
      </c>
      <c r="G11" s="11">
        <v>9.25</v>
      </c>
      <c r="H11" s="11">
        <v>8.75</v>
      </c>
      <c r="I11" s="11">
        <v>9.5</v>
      </c>
      <c r="J11" s="11">
        <v>9</v>
      </c>
      <c r="K11" s="11">
        <v>9</v>
      </c>
      <c r="L11" s="11">
        <v>9</v>
      </c>
      <c r="M11" s="11">
        <v>8.75</v>
      </c>
      <c r="N11" s="9">
        <v>0</v>
      </c>
      <c r="O11" s="10">
        <v>92.75</v>
      </c>
      <c r="P11" s="8" t="s">
        <v>431</v>
      </c>
    </row>
    <row r="12" spans="1:37">
      <c r="A12" s="8" t="s">
        <v>400</v>
      </c>
      <c r="B12" s="8"/>
      <c r="C12" s="8" t="s">
        <v>25</v>
      </c>
      <c r="D12" s="9"/>
      <c r="E12" s="11">
        <v>20</v>
      </c>
      <c r="F12" s="11">
        <v>9.25</v>
      </c>
      <c r="G12" s="11">
        <v>9.5</v>
      </c>
      <c r="H12" s="11">
        <v>9.25</v>
      </c>
      <c r="I12" s="11">
        <v>9.25</v>
      </c>
      <c r="J12" s="11">
        <v>9.25</v>
      </c>
      <c r="K12" s="11">
        <v>9.25</v>
      </c>
      <c r="L12" s="11">
        <v>9.25</v>
      </c>
      <c r="M12" s="11">
        <v>9</v>
      </c>
      <c r="N12" s="9">
        <v>0</v>
      </c>
      <c r="O12" s="10">
        <v>94</v>
      </c>
    </row>
    <row r="13" spans="1:37">
      <c r="A13" s="8" t="s">
        <v>400</v>
      </c>
      <c r="B13" s="8"/>
      <c r="C13" s="8" t="s">
        <v>25</v>
      </c>
      <c r="D13" s="9"/>
      <c r="E13" s="11">
        <v>20</v>
      </c>
      <c r="F13" s="11">
        <v>9.25</v>
      </c>
      <c r="G13" s="11">
        <v>9.5</v>
      </c>
      <c r="H13" s="11">
        <v>9</v>
      </c>
      <c r="I13" s="11">
        <v>9.25</v>
      </c>
      <c r="J13" s="11">
        <v>9.25</v>
      </c>
      <c r="K13" s="11">
        <v>9.25</v>
      </c>
      <c r="L13" s="11">
        <v>9.25</v>
      </c>
      <c r="M13" s="11">
        <v>8.75</v>
      </c>
      <c r="N13" s="9">
        <v>0</v>
      </c>
      <c r="O13" s="10">
        <v>93.5</v>
      </c>
      <c r="P13" s="8" t="s">
        <v>411</v>
      </c>
    </row>
    <row r="14" spans="1:37">
      <c r="A14" s="8" t="s">
        <v>400</v>
      </c>
      <c r="B14" s="8"/>
      <c r="C14" s="8" t="s">
        <v>25</v>
      </c>
      <c r="D14" s="9"/>
      <c r="E14" s="11">
        <v>20</v>
      </c>
      <c r="F14" s="11">
        <v>9.25</v>
      </c>
      <c r="G14" s="11">
        <v>9.25</v>
      </c>
      <c r="H14" s="11">
        <v>9</v>
      </c>
      <c r="I14" s="11">
        <v>9</v>
      </c>
      <c r="J14" s="11">
        <v>9.25</v>
      </c>
      <c r="K14" s="11">
        <v>9.25</v>
      </c>
      <c r="L14" s="11">
        <v>9.25</v>
      </c>
      <c r="M14" s="11">
        <v>8.75</v>
      </c>
      <c r="N14" s="9">
        <v>0</v>
      </c>
      <c r="O14" s="10">
        <v>93</v>
      </c>
      <c r="P14" s="8" t="s">
        <v>412</v>
      </c>
    </row>
    <row r="15" spans="1:37">
      <c r="A15" s="8" t="s">
        <v>400</v>
      </c>
      <c r="B15" s="8"/>
      <c r="C15" s="8" t="s">
        <v>25</v>
      </c>
      <c r="D15" s="9"/>
      <c r="E15" s="11">
        <v>20</v>
      </c>
      <c r="F15" s="11">
        <v>9.5</v>
      </c>
      <c r="G15" s="11">
        <v>9.25</v>
      </c>
      <c r="H15" s="11">
        <v>9</v>
      </c>
      <c r="I15" s="11">
        <v>9.25</v>
      </c>
      <c r="J15" s="11">
        <v>9</v>
      </c>
      <c r="K15" s="11">
        <v>9</v>
      </c>
      <c r="L15" s="11">
        <v>9.25</v>
      </c>
      <c r="M15" s="11">
        <v>9</v>
      </c>
      <c r="N15" s="9">
        <v>0</v>
      </c>
      <c r="O15" s="10">
        <v>93.25</v>
      </c>
    </row>
    <row r="16" spans="1:37">
      <c r="A16" s="8" t="s">
        <v>319</v>
      </c>
      <c r="B16" s="8"/>
      <c r="C16" s="8" t="s">
        <v>25</v>
      </c>
      <c r="D16" s="9"/>
      <c r="E16" s="11">
        <v>20</v>
      </c>
      <c r="F16" s="11">
        <v>9.5</v>
      </c>
      <c r="G16" s="11">
        <v>9.25</v>
      </c>
      <c r="H16" s="11">
        <v>8.75</v>
      </c>
      <c r="I16" s="11">
        <v>9.25</v>
      </c>
      <c r="J16" s="11">
        <v>9</v>
      </c>
      <c r="K16" s="11">
        <v>9</v>
      </c>
      <c r="L16" s="11">
        <v>9.25</v>
      </c>
      <c r="M16" s="11">
        <v>8.75</v>
      </c>
      <c r="N16" s="9">
        <v>0</v>
      </c>
      <c r="O16" s="10">
        <v>92.75</v>
      </c>
    </row>
    <row r="18" spans="2:17">
      <c r="B18" s="2" t="s">
        <v>36</v>
      </c>
      <c r="C18" s="2" t="s">
        <v>13</v>
      </c>
      <c r="D18" s="2" t="s">
        <v>37</v>
      </c>
      <c r="E18" s="2" t="s">
        <v>15</v>
      </c>
      <c r="F18" s="2" t="s">
        <v>16</v>
      </c>
      <c r="G18" s="2" t="s">
        <v>10</v>
      </c>
      <c r="H18" s="2" t="s">
        <v>17</v>
      </c>
      <c r="I18" s="2" t="s">
        <v>12</v>
      </c>
      <c r="J18" s="2" t="s">
        <v>18</v>
      </c>
      <c r="K18" s="2" t="s">
        <v>7</v>
      </c>
      <c r="L18" s="2" t="s">
        <v>19</v>
      </c>
      <c r="M18" s="5" t="s">
        <v>20</v>
      </c>
      <c r="N18" s="5" t="s">
        <v>42</v>
      </c>
      <c r="O18" s="2" t="s">
        <v>38</v>
      </c>
      <c r="P18" s="2" t="s">
        <v>39</v>
      </c>
      <c r="Q18" s="2" t="s">
        <v>355</v>
      </c>
    </row>
    <row r="19" spans="2:17">
      <c r="B19" s="3" t="s">
        <v>40</v>
      </c>
      <c r="C19" s="3" t="s">
        <v>23</v>
      </c>
      <c r="D19" s="17">
        <v>5</v>
      </c>
      <c r="E19" s="18">
        <v>20</v>
      </c>
      <c r="F19" s="18">
        <f>AVERAGE(F7:F11)</f>
        <v>9.35</v>
      </c>
      <c r="G19" s="18">
        <f t="shared" ref="G19:N19" si="0">AVERAGE(G7:G11)</f>
        <v>9.3000000000000007</v>
      </c>
      <c r="H19" s="18">
        <f t="shared" si="0"/>
        <v>8.6999999999999993</v>
      </c>
      <c r="I19" s="18">
        <f t="shared" si="0"/>
        <v>9.4</v>
      </c>
      <c r="J19" s="18">
        <f t="shared" si="0"/>
        <v>9.1</v>
      </c>
      <c r="K19" s="18">
        <f t="shared" si="0"/>
        <v>9.1</v>
      </c>
      <c r="L19" s="18">
        <f t="shared" si="0"/>
        <v>9.1999999999999993</v>
      </c>
      <c r="M19" s="18">
        <f t="shared" si="0"/>
        <v>9.0500000000000007</v>
      </c>
      <c r="N19" s="18">
        <f t="shared" si="0"/>
        <v>0</v>
      </c>
      <c r="O19" s="20">
        <f>AVERAGE(O7:O11)</f>
        <v>93.2</v>
      </c>
      <c r="P19" s="21">
        <f>_xlfn.STDEV.P(O7:O11)</f>
        <v>0.50990195135927852</v>
      </c>
      <c r="Q19" s="22">
        <f>_xlfn.CONFIDENCE.T(0.1,P19,D19)</f>
        <v>0.4861358631692439</v>
      </c>
    </row>
    <row r="20" spans="2:17">
      <c r="B20" s="4" t="s">
        <v>41</v>
      </c>
      <c r="C20" s="4" t="s">
        <v>23</v>
      </c>
      <c r="D20" s="23">
        <v>5</v>
      </c>
      <c r="E20" s="24">
        <v>20</v>
      </c>
      <c r="F20" s="24">
        <f>AVERAGE(F12:F16)</f>
        <v>9.35</v>
      </c>
      <c r="G20" s="24">
        <f t="shared" ref="G20:N20" si="1">AVERAGE(G12:G16)</f>
        <v>9.35</v>
      </c>
      <c r="H20" s="24">
        <f t="shared" si="1"/>
        <v>9</v>
      </c>
      <c r="I20" s="24">
        <f t="shared" si="1"/>
        <v>9.1999999999999993</v>
      </c>
      <c r="J20" s="24">
        <f t="shared" si="1"/>
        <v>9.15</v>
      </c>
      <c r="K20" s="24">
        <f t="shared" si="1"/>
        <v>9.15</v>
      </c>
      <c r="L20" s="24">
        <f t="shared" si="1"/>
        <v>9.25</v>
      </c>
      <c r="M20" s="24">
        <f t="shared" si="1"/>
        <v>8.85</v>
      </c>
      <c r="N20" s="24">
        <f t="shared" si="1"/>
        <v>0</v>
      </c>
      <c r="O20" s="26">
        <f>AVERAGE(O12:O16)</f>
        <v>93.3</v>
      </c>
      <c r="P20" s="27">
        <f>_xlfn.STDEV.P(O12:O16)</f>
        <v>0.43011626335213132</v>
      </c>
      <c r="Q20" s="22">
        <f>_xlfn.CONFIDENCE.T(0.1,P20,D20)</f>
        <v>0.41006891695632913</v>
      </c>
    </row>
    <row r="21" spans="2:17">
      <c r="B21" s="28" t="s">
        <v>356</v>
      </c>
      <c r="C21" s="28"/>
      <c r="D21" s="29">
        <f>D19+D20</f>
        <v>10</v>
      </c>
      <c r="E21" s="30">
        <v>20</v>
      </c>
      <c r="F21" s="31">
        <f>AVERAGE(F7:F16)</f>
        <v>9.35</v>
      </c>
      <c r="G21" s="31">
        <f t="shared" ref="G21:N21" si="2">AVERAGE(G7:G16)</f>
        <v>9.3249999999999993</v>
      </c>
      <c r="H21" s="31">
        <f t="shared" si="2"/>
        <v>8.85</v>
      </c>
      <c r="I21" s="31">
        <f t="shared" si="2"/>
        <v>9.3000000000000007</v>
      </c>
      <c r="J21" s="31">
        <f t="shared" si="2"/>
        <v>9.125</v>
      </c>
      <c r="K21" s="31">
        <f t="shared" si="2"/>
        <v>9.125</v>
      </c>
      <c r="L21" s="31">
        <f t="shared" si="2"/>
        <v>9.2249999999999996</v>
      </c>
      <c r="M21" s="31">
        <f t="shared" si="2"/>
        <v>8.9499999999999993</v>
      </c>
      <c r="N21" s="31">
        <f t="shared" si="2"/>
        <v>0</v>
      </c>
      <c r="O21" s="32">
        <f>AVERAGE(O7:O16)</f>
        <v>93.25</v>
      </c>
      <c r="P21" s="30">
        <f>_xlfn.STDEV.P(O7:O16)</f>
        <v>0.47434164902525688</v>
      </c>
      <c r="Q21" s="33">
        <f>_xlfn.CONFIDENCE.T(0.1,P21,D21)</f>
        <v>0.27496693989843563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A4C3-8A01-8B49-ACF9-D53CBE5CD043}">
  <dimension ref="A1:AK23"/>
  <sheetViews>
    <sheetView workbookViewId="0">
      <selection activeCell="A6" sqref="A1:XFD6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423</v>
      </c>
      <c r="B2" t="s">
        <v>43</v>
      </c>
      <c r="C2" t="s">
        <v>175</v>
      </c>
      <c r="D2" t="s">
        <v>424</v>
      </c>
      <c r="E2" t="s">
        <v>47</v>
      </c>
      <c r="F2" t="s">
        <v>34</v>
      </c>
      <c r="G2" t="s">
        <v>425</v>
      </c>
      <c r="H2" t="s">
        <v>426</v>
      </c>
      <c r="I2" t="s">
        <v>427</v>
      </c>
      <c r="J2">
        <v>1250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400</v>
      </c>
      <c r="B7" s="8"/>
      <c r="C7" s="8" t="s">
        <v>321</v>
      </c>
      <c r="D7" s="9"/>
      <c r="E7" s="11">
        <v>20</v>
      </c>
      <c r="F7" s="11">
        <v>9.5</v>
      </c>
      <c r="G7" s="11">
        <v>9.5</v>
      </c>
      <c r="H7" s="11">
        <v>9</v>
      </c>
      <c r="I7" s="11">
        <v>9.25</v>
      </c>
      <c r="J7" s="11">
        <v>9.5</v>
      </c>
      <c r="K7" s="11">
        <v>9.5</v>
      </c>
      <c r="L7" s="11">
        <v>9.75</v>
      </c>
      <c r="M7" s="11">
        <v>9.75</v>
      </c>
      <c r="N7" s="9">
        <v>0</v>
      </c>
      <c r="O7" s="10">
        <v>95.75</v>
      </c>
      <c r="P7" s="8" t="s">
        <v>438</v>
      </c>
    </row>
    <row r="8" spans="1:37">
      <c r="A8" s="8" t="s">
        <v>400</v>
      </c>
      <c r="B8" s="8"/>
      <c r="C8" s="8" t="s">
        <v>321</v>
      </c>
      <c r="D8" s="9"/>
      <c r="E8" s="11">
        <v>20</v>
      </c>
      <c r="F8" s="11">
        <v>9.75</v>
      </c>
      <c r="G8" s="11">
        <v>9.75</v>
      </c>
      <c r="H8" s="11">
        <v>9.25</v>
      </c>
      <c r="I8" s="11">
        <v>9</v>
      </c>
      <c r="J8" s="11">
        <v>9.75</v>
      </c>
      <c r="K8" s="11">
        <v>9.25</v>
      </c>
      <c r="L8" s="11">
        <v>9.5</v>
      </c>
      <c r="M8" s="11">
        <v>9.75</v>
      </c>
      <c r="N8" s="9">
        <v>0</v>
      </c>
      <c r="O8" s="10">
        <v>96</v>
      </c>
      <c r="P8" s="8" t="s">
        <v>439</v>
      </c>
    </row>
    <row r="9" spans="1:37">
      <c r="A9" s="8" t="s">
        <v>319</v>
      </c>
      <c r="B9" s="8"/>
      <c r="C9" s="8" t="s">
        <v>321</v>
      </c>
      <c r="D9" s="9"/>
      <c r="E9" s="11">
        <v>20</v>
      </c>
      <c r="F9" s="11">
        <v>9.75</v>
      </c>
      <c r="G9" s="11">
        <v>9.75</v>
      </c>
      <c r="H9" s="11">
        <v>9</v>
      </c>
      <c r="I9" s="11">
        <v>9.5</v>
      </c>
      <c r="J9" s="11">
        <v>9.75</v>
      </c>
      <c r="K9" s="11">
        <v>9.25</v>
      </c>
      <c r="L9" s="11">
        <v>9.75</v>
      </c>
      <c r="M9" s="11">
        <v>9.75</v>
      </c>
      <c r="N9" s="9">
        <v>0</v>
      </c>
      <c r="O9" s="10">
        <v>96.5</v>
      </c>
      <c r="P9" s="8" t="s">
        <v>440</v>
      </c>
    </row>
    <row r="10" spans="1:37">
      <c r="A10" s="8" t="s">
        <v>319</v>
      </c>
      <c r="B10" s="8"/>
      <c r="C10" s="8" t="s">
        <v>321</v>
      </c>
      <c r="D10" s="9"/>
      <c r="E10" s="11">
        <v>20</v>
      </c>
      <c r="F10" s="11">
        <v>9.75</v>
      </c>
      <c r="G10" s="11">
        <v>9.5</v>
      </c>
      <c r="H10" s="11">
        <v>9</v>
      </c>
      <c r="I10" s="11">
        <v>9.25</v>
      </c>
      <c r="J10" s="11">
        <v>9.75</v>
      </c>
      <c r="K10" s="11">
        <v>9.5</v>
      </c>
      <c r="L10" s="11">
        <v>9.5</v>
      </c>
      <c r="M10" s="11">
        <v>9.75</v>
      </c>
      <c r="N10" s="9">
        <v>0</v>
      </c>
      <c r="O10" s="10">
        <v>96</v>
      </c>
      <c r="P10" s="8" t="s">
        <v>441</v>
      </c>
    </row>
    <row r="11" spans="1:37">
      <c r="A11" s="8" t="s">
        <v>319</v>
      </c>
      <c r="B11" s="8"/>
      <c r="C11" s="8" t="s">
        <v>321</v>
      </c>
      <c r="D11" s="9"/>
      <c r="E11" s="11">
        <v>20</v>
      </c>
      <c r="F11" s="11">
        <v>9.75</v>
      </c>
      <c r="G11" s="11">
        <v>9.75</v>
      </c>
      <c r="H11" s="11">
        <v>9</v>
      </c>
      <c r="I11" s="11">
        <v>9.5</v>
      </c>
      <c r="J11" s="11">
        <v>9.75</v>
      </c>
      <c r="K11" s="11">
        <v>9.5</v>
      </c>
      <c r="L11" s="11">
        <v>9.75</v>
      </c>
      <c r="M11" s="11">
        <v>9.75</v>
      </c>
      <c r="N11" s="9">
        <v>0</v>
      </c>
      <c r="O11" s="10">
        <v>96.75</v>
      </c>
      <c r="P11" s="8" t="s">
        <v>442</v>
      </c>
    </row>
    <row r="12" spans="1:37">
      <c r="A12" s="8" t="s">
        <v>319</v>
      </c>
      <c r="B12" s="8"/>
      <c r="C12" s="8" t="s">
        <v>321</v>
      </c>
      <c r="D12" s="9"/>
      <c r="E12" s="11">
        <v>20</v>
      </c>
      <c r="F12" s="11">
        <v>9.5</v>
      </c>
      <c r="G12" s="11">
        <v>9.5</v>
      </c>
      <c r="H12" s="11">
        <v>9.25</v>
      </c>
      <c r="I12" s="11">
        <v>9.25</v>
      </c>
      <c r="J12" s="11">
        <v>9.5</v>
      </c>
      <c r="K12" s="11">
        <v>9.25</v>
      </c>
      <c r="L12" s="11">
        <v>9.5</v>
      </c>
      <c r="M12" s="11">
        <v>9.5</v>
      </c>
      <c r="N12" s="9">
        <v>0</v>
      </c>
      <c r="O12" s="10">
        <v>95.25</v>
      </c>
      <c r="P12" s="8"/>
    </row>
    <row r="13" spans="1:37">
      <c r="A13" s="8" t="s">
        <v>400</v>
      </c>
      <c r="B13" s="8"/>
      <c r="C13" s="8" t="s">
        <v>25</v>
      </c>
      <c r="D13" s="9"/>
      <c r="E13" s="11">
        <v>20</v>
      </c>
      <c r="F13" s="11">
        <v>9.5</v>
      </c>
      <c r="G13" s="11">
        <v>9.5</v>
      </c>
      <c r="H13" s="11">
        <v>9.5</v>
      </c>
      <c r="I13" s="11">
        <v>9.25</v>
      </c>
      <c r="J13" s="11">
        <v>9.25</v>
      </c>
      <c r="K13" s="11">
        <v>9.5</v>
      </c>
      <c r="L13" s="11">
        <v>9.5</v>
      </c>
      <c r="M13" s="11">
        <v>9.5</v>
      </c>
      <c r="N13" s="9">
        <v>0</v>
      </c>
      <c r="O13" s="10">
        <v>95.5</v>
      </c>
      <c r="P13" s="8" t="s">
        <v>428</v>
      </c>
    </row>
    <row r="14" spans="1:37">
      <c r="A14" s="8" t="s">
        <v>400</v>
      </c>
      <c r="B14" s="8"/>
      <c r="C14" s="8" t="s">
        <v>25</v>
      </c>
      <c r="D14" s="9"/>
      <c r="E14" s="11">
        <v>20</v>
      </c>
      <c r="F14" s="11">
        <v>9.5</v>
      </c>
      <c r="G14" s="11">
        <v>9.5</v>
      </c>
      <c r="H14" s="11">
        <v>9.25</v>
      </c>
      <c r="I14" s="11">
        <v>9.5</v>
      </c>
      <c r="J14" s="11">
        <v>9.25</v>
      </c>
      <c r="K14" s="11">
        <v>9.25</v>
      </c>
      <c r="L14" s="11">
        <v>9.5</v>
      </c>
      <c r="M14" s="11">
        <v>9.5</v>
      </c>
      <c r="N14" s="9">
        <v>0</v>
      </c>
      <c r="O14" s="10">
        <v>95.25</v>
      </c>
    </row>
    <row r="15" spans="1:37">
      <c r="A15" s="8" t="s">
        <v>319</v>
      </c>
      <c r="B15" s="8"/>
      <c r="C15" s="8" t="s">
        <v>25</v>
      </c>
      <c r="D15" s="9"/>
      <c r="E15" s="11">
        <v>20</v>
      </c>
      <c r="F15" s="11">
        <v>9.5</v>
      </c>
      <c r="G15" s="11">
        <v>9.25</v>
      </c>
      <c r="H15" s="11">
        <v>9.5</v>
      </c>
      <c r="I15" s="11">
        <v>9.25</v>
      </c>
      <c r="J15" s="11">
        <v>9.25</v>
      </c>
      <c r="K15" s="11">
        <v>9.25</v>
      </c>
      <c r="L15" s="11">
        <v>9.25</v>
      </c>
      <c r="M15" s="11">
        <v>9.5</v>
      </c>
      <c r="N15" s="9">
        <v>0</v>
      </c>
      <c r="O15" s="10">
        <v>94.75</v>
      </c>
    </row>
    <row r="16" spans="1:37">
      <c r="A16" s="8" t="s">
        <v>319</v>
      </c>
      <c r="B16" s="8"/>
      <c r="C16" s="8" t="s">
        <v>25</v>
      </c>
      <c r="D16" s="9"/>
      <c r="E16" s="11">
        <v>20</v>
      </c>
      <c r="F16" s="11">
        <v>9.5</v>
      </c>
      <c r="G16" s="11">
        <v>9.5</v>
      </c>
      <c r="H16" s="11">
        <v>9</v>
      </c>
      <c r="I16" s="11">
        <v>9.25</v>
      </c>
      <c r="J16" s="11">
        <v>9</v>
      </c>
      <c r="K16" s="11">
        <v>9.25</v>
      </c>
      <c r="L16" s="11">
        <v>9.25</v>
      </c>
      <c r="M16" s="11">
        <v>9.5</v>
      </c>
      <c r="N16" s="9">
        <v>0</v>
      </c>
      <c r="O16" s="10">
        <v>94.25</v>
      </c>
    </row>
    <row r="17" spans="1:17">
      <c r="A17" s="8" t="s">
        <v>319</v>
      </c>
      <c r="B17" s="8"/>
      <c r="C17" s="8" t="s">
        <v>25</v>
      </c>
      <c r="D17" s="9"/>
      <c r="E17" s="11">
        <v>20</v>
      </c>
      <c r="F17" s="11">
        <v>9.5</v>
      </c>
      <c r="G17" s="11">
        <v>9.5</v>
      </c>
      <c r="H17" s="11">
        <v>9.25</v>
      </c>
      <c r="I17" s="11">
        <v>9.5</v>
      </c>
      <c r="J17" s="11">
        <v>9.25</v>
      </c>
      <c r="K17" s="11">
        <v>9.5</v>
      </c>
      <c r="L17" s="11">
        <v>9.5</v>
      </c>
      <c r="M17" s="11">
        <v>9.25</v>
      </c>
      <c r="N17" s="9">
        <v>0</v>
      </c>
      <c r="O17" s="10">
        <v>95.25</v>
      </c>
    </row>
    <row r="18" spans="1:17">
      <c r="A18" s="8" t="s">
        <v>319</v>
      </c>
      <c r="B18" s="8"/>
      <c r="C18" s="8" t="s">
        <v>25</v>
      </c>
      <c r="D18" s="9"/>
      <c r="E18" s="11">
        <v>20</v>
      </c>
      <c r="F18" s="11">
        <v>9.5</v>
      </c>
      <c r="G18" s="11">
        <v>9.25</v>
      </c>
      <c r="H18" s="11">
        <v>9.5</v>
      </c>
      <c r="I18" s="11">
        <v>9.25</v>
      </c>
      <c r="J18" s="11">
        <v>9.25</v>
      </c>
      <c r="K18" s="11">
        <v>9</v>
      </c>
      <c r="L18" s="11">
        <v>9.25</v>
      </c>
      <c r="M18" s="11">
        <v>8.75</v>
      </c>
      <c r="N18" s="9">
        <v>0</v>
      </c>
      <c r="O18" s="10">
        <v>93.75</v>
      </c>
    </row>
    <row r="20" spans="1:17">
      <c r="B20" s="2" t="s">
        <v>36</v>
      </c>
      <c r="C20" s="2" t="s">
        <v>13</v>
      </c>
      <c r="D20" s="2" t="s">
        <v>37</v>
      </c>
      <c r="E20" s="2" t="s">
        <v>15</v>
      </c>
      <c r="F20" s="2" t="s">
        <v>16</v>
      </c>
      <c r="G20" s="2" t="s">
        <v>10</v>
      </c>
      <c r="H20" s="2" t="s">
        <v>17</v>
      </c>
      <c r="I20" s="2" t="s">
        <v>12</v>
      </c>
      <c r="J20" s="2" t="s">
        <v>18</v>
      </c>
      <c r="K20" s="2" t="s">
        <v>7</v>
      </c>
      <c r="L20" s="2" t="s">
        <v>19</v>
      </c>
      <c r="M20" s="5" t="s">
        <v>20</v>
      </c>
      <c r="N20" s="5" t="s">
        <v>42</v>
      </c>
      <c r="O20" s="2" t="s">
        <v>38</v>
      </c>
      <c r="P20" s="2" t="s">
        <v>39</v>
      </c>
      <c r="Q20" s="2" t="s">
        <v>355</v>
      </c>
    </row>
    <row r="21" spans="1:17">
      <c r="B21" s="3" t="s">
        <v>40</v>
      </c>
      <c r="C21" s="3" t="s">
        <v>23</v>
      </c>
      <c r="D21" s="17">
        <v>6</v>
      </c>
      <c r="E21" s="18">
        <v>20</v>
      </c>
      <c r="F21" s="18">
        <f>AVERAGE(F7:F12)</f>
        <v>9.6666666666666661</v>
      </c>
      <c r="G21" s="18">
        <f t="shared" ref="G21:N21" si="0">AVERAGE(G7:G12)</f>
        <v>9.625</v>
      </c>
      <c r="H21" s="18">
        <f t="shared" si="0"/>
        <v>9.0833333333333339</v>
      </c>
      <c r="I21" s="18">
        <f t="shared" si="0"/>
        <v>9.2916666666666661</v>
      </c>
      <c r="J21" s="18">
        <f t="shared" si="0"/>
        <v>9.6666666666666661</v>
      </c>
      <c r="K21" s="18">
        <f t="shared" si="0"/>
        <v>9.375</v>
      </c>
      <c r="L21" s="18">
        <f t="shared" si="0"/>
        <v>9.625</v>
      </c>
      <c r="M21" s="18">
        <f t="shared" si="0"/>
        <v>9.7083333333333339</v>
      </c>
      <c r="N21" s="18">
        <f t="shared" si="0"/>
        <v>0</v>
      </c>
      <c r="O21" s="20">
        <f>AVERAGE(O7:O12)</f>
        <v>96.041666666666671</v>
      </c>
      <c r="P21" s="21">
        <f>_xlfn.STDEV.P(O7:O12)</f>
        <v>0.4876958296133177</v>
      </c>
      <c r="Q21" s="22">
        <f>_xlfn.CONFIDENCE.T(0.1,P21,D21)</f>
        <v>0.40119812342100658</v>
      </c>
    </row>
    <row r="22" spans="1:17">
      <c r="B22" s="4" t="s">
        <v>41</v>
      </c>
      <c r="C22" s="4" t="s">
        <v>23</v>
      </c>
      <c r="D22" s="23">
        <v>6</v>
      </c>
      <c r="E22" s="24">
        <v>20</v>
      </c>
      <c r="F22" s="24">
        <f>AVERAGE(F13:F18)</f>
        <v>9.5</v>
      </c>
      <c r="G22" s="24">
        <f t="shared" ref="G22:N22" si="1">AVERAGE(G13:G18)</f>
        <v>9.4166666666666661</v>
      </c>
      <c r="H22" s="24">
        <f t="shared" si="1"/>
        <v>9.3333333333333339</v>
      </c>
      <c r="I22" s="24">
        <f t="shared" si="1"/>
        <v>9.3333333333333339</v>
      </c>
      <c r="J22" s="24">
        <f t="shared" si="1"/>
        <v>9.2083333333333339</v>
      </c>
      <c r="K22" s="24">
        <f t="shared" si="1"/>
        <v>9.2916666666666661</v>
      </c>
      <c r="L22" s="24">
        <f t="shared" si="1"/>
        <v>9.375</v>
      </c>
      <c r="M22" s="24">
        <f t="shared" si="1"/>
        <v>9.3333333333333339</v>
      </c>
      <c r="N22" s="24">
        <f t="shared" si="1"/>
        <v>0</v>
      </c>
      <c r="O22" s="26">
        <f>AVERAGE(O13:O18)</f>
        <v>94.791666666666671</v>
      </c>
      <c r="P22" s="27">
        <f>_xlfn.STDEV.P(O13:O18)</f>
        <v>0.61941953113827108</v>
      </c>
      <c r="Q22" s="22">
        <f>_xlfn.CONFIDENCE.T(0.1,P22,D22)</f>
        <v>0.50955931630588625</v>
      </c>
    </row>
    <row r="23" spans="1:17">
      <c r="B23" s="28" t="s">
        <v>356</v>
      </c>
      <c r="C23" s="28"/>
      <c r="D23" s="29">
        <f>D21+D22</f>
        <v>12</v>
      </c>
      <c r="E23" s="30">
        <v>20</v>
      </c>
      <c r="F23" s="31">
        <f>AVERAGE(F7:F18)</f>
        <v>9.5833333333333339</v>
      </c>
      <c r="G23" s="31">
        <f t="shared" ref="G23:N23" si="2">AVERAGE(G7:G18)</f>
        <v>9.5208333333333339</v>
      </c>
      <c r="H23" s="31">
        <f t="shared" si="2"/>
        <v>9.2083333333333339</v>
      </c>
      <c r="I23" s="31">
        <f t="shared" si="2"/>
        <v>9.3125</v>
      </c>
      <c r="J23" s="31">
        <f t="shared" si="2"/>
        <v>9.4375</v>
      </c>
      <c r="K23" s="31">
        <f t="shared" si="2"/>
        <v>9.3333333333333339</v>
      </c>
      <c r="L23" s="31">
        <f t="shared" si="2"/>
        <v>9.5</v>
      </c>
      <c r="M23" s="31">
        <f t="shared" si="2"/>
        <v>9.5208333333333339</v>
      </c>
      <c r="N23" s="31">
        <f t="shared" si="2"/>
        <v>0</v>
      </c>
      <c r="O23" s="32">
        <f>AVERAGE(O7:O18)</f>
        <v>95.416666666666671</v>
      </c>
      <c r="P23" s="30">
        <f>_xlfn.STDEV.P(O7:O18)</f>
        <v>0.83748963509340757</v>
      </c>
      <c r="Q23" s="33">
        <f>_xlfn.CONFIDENCE.T(0.1,P23,D23)</f>
        <v>0.43417748339533913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9A21-DB35-744E-8151-6EC4497B667E}">
  <dimension ref="A1:AK19"/>
  <sheetViews>
    <sheetView tabSelected="1" workbookViewId="0">
      <selection activeCell="O21" sqref="O21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443</v>
      </c>
      <c r="B2" t="s">
        <v>43</v>
      </c>
      <c r="C2" t="s">
        <v>175</v>
      </c>
      <c r="D2" t="s">
        <v>444</v>
      </c>
      <c r="E2" t="s">
        <v>47</v>
      </c>
      <c r="F2" t="s">
        <v>161</v>
      </c>
      <c r="G2" t="s">
        <v>48</v>
      </c>
      <c r="H2" t="s">
        <v>445</v>
      </c>
      <c r="I2" t="s">
        <v>446</v>
      </c>
      <c r="J2">
        <v>299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s="1" customFormat="1">
      <c r="A7" s="8" t="s">
        <v>400</v>
      </c>
      <c r="B7" s="8"/>
      <c r="C7" s="8" t="s">
        <v>321</v>
      </c>
      <c r="D7" s="9"/>
      <c r="E7" s="11">
        <v>20</v>
      </c>
      <c r="F7" s="11">
        <v>9</v>
      </c>
      <c r="G7" s="11">
        <v>9.5</v>
      </c>
      <c r="H7" s="11">
        <v>8.75</v>
      </c>
      <c r="I7" s="11">
        <v>9.5</v>
      </c>
      <c r="J7" s="11">
        <v>9.25</v>
      </c>
      <c r="K7" s="11">
        <v>9.25</v>
      </c>
      <c r="L7" s="11">
        <v>9.25</v>
      </c>
      <c r="M7" s="11">
        <v>9.5</v>
      </c>
      <c r="N7" s="9">
        <v>0</v>
      </c>
      <c r="O7" s="10">
        <v>94</v>
      </c>
      <c r="P7" s="8" t="s">
        <v>450</v>
      </c>
    </row>
    <row r="8" spans="1:37" s="1" customFormat="1">
      <c r="A8" s="8" t="s">
        <v>400</v>
      </c>
      <c r="B8" s="8"/>
      <c r="C8" s="8" t="s">
        <v>321</v>
      </c>
      <c r="D8" s="9"/>
      <c r="E8" s="11">
        <v>20</v>
      </c>
      <c r="F8" s="11">
        <v>9.25</v>
      </c>
      <c r="G8" s="11">
        <v>9.5</v>
      </c>
      <c r="H8" s="11">
        <v>8.75</v>
      </c>
      <c r="I8" s="11">
        <v>9.25</v>
      </c>
      <c r="J8" s="11">
        <v>9.25</v>
      </c>
      <c r="K8" s="11">
        <v>9.25</v>
      </c>
      <c r="L8" s="11">
        <v>9.25</v>
      </c>
      <c r="M8" s="11">
        <v>9.5</v>
      </c>
      <c r="N8" s="9">
        <v>0</v>
      </c>
      <c r="O8" s="10">
        <v>94</v>
      </c>
      <c r="P8" s="8" t="s">
        <v>451</v>
      </c>
    </row>
    <row r="9" spans="1:37" s="1" customFormat="1">
      <c r="A9" s="8" t="s">
        <v>319</v>
      </c>
      <c r="B9" s="8"/>
      <c r="C9" s="8" t="s">
        <v>321</v>
      </c>
      <c r="D9" s="9"/>
      <c r="E9" s="11">
        <v>20</v>
      </c>
      <c r="F9" s="11">
        <v>9.25</v>
      </c>
      <c r="G9" s="11">
        <v>9.25</v>
      </c>
      <c r="H9" s="11">
        <v>9</v>
      </c>
      <c r="I9" s="11">
        <v>9.25</v>
      </c>
      <c r="J9" s="11">
        <v>9.25</v>
      </c>
      <c r="K9" s="11">
        <v>8.75</v>
      </c>
      <c r="L9" s="11">
        <v>9.25</v>
      </c>
      <c r="M9" s="11">
        <v>9.25</v>
      </c>
      <c r="N9" s="9">
        <v>0</v>
      </c>
      <c r="O9" s="10">
        <v>93.25</v>
      </c>
      <c r="P9" s="8" t="s">
        <v>454</v>
      </c>
    </row>
    <row r="10" spans="1:37" s="1" customFormat="1">
      <c r="A10" s="8" t="s">
        <v>319</v>
      </c>
      <c r="B10" s="8"/>
      <c r="C10" s="8" t="s">
        <v>321</v>
      </c>
      <c r="D10" s="9"/>
      <c r="E10" s="11">
        <v>20</v>
      </c>
      <c r="F10" s="11">
        <v>9.5</v>
      </c>
      <c r="G10" s="11">
        <v>9.5</v>
      </c>
      <c r="H10" s="11">
        <v>8.75</v>
      </c>
      <c r="I10" s="11">
        <v>9.5</v>
      </c>
      <c r="J10" s="11">
        <v>9.25</v>
      </c>
      <c r="K10" s="11">
        <v>9.25</v>
      </c>
      <c r="L10" s="11">
        <v>9.25</v>
      </c>
      <c r="M10" s="11">
        <v>9.5</v>
      </c>
      <c r="N10" s="9">
        <v>0</v>
      </c>
      <c r="O10" s="10">
        <v>94.5</v>
      </c>
      <c r="P10" s="8" t="s">
        <v>458</v>
      </c>
    </row>
    <row r="11" spans="1:37">
      <c r="A11" s="8" t="s">
        <v>400</v>
      </c>
      <c r="B11" s="8"/>
      <c r="C11" s="8" t="s">
        <v>25</v>
      </c>
      <c r="D11" s="9"/>
      <c r="E11" s="11">
        <v>20</v>
      </c>
      <c r="F11" s="11">
        <v>9.25</v>
      </c>
      <c r="G11" s="11">
        <v>9.5</v>
      </c>
      <c r="H11" s="11">
        <v>9.25</v>
      </c>
      <c r="I11" s="11">
        <v>9.25</v>
      </c>
      <c r="J11" s="11">
        <v>9.25</v>
      </c>
      <c r="K11" s="11">
        <v>9.25</v>
      </c>
      <c r="L11" s="11">
        <v>9.25</v>
      </c>
      <c r="M11" s="11">
        <v>9.25</v>
      </c>
      <c r="N11" s="9">
        <v>0</v>
      </c>
      <c r="O11" s="10">
        <v>94.25</v>
      </c>
    </row>
    <row r="12" spans="1:37">
      <c r="A12" s="8" t="s">
        <v>400</v>
      </c>
      <c r="B12" s="8"/>
      <c r="C12" s="8" t="s">
        <v>25</v>
      </c>
      <c r="D12" s="9"/>
      <c r="E12" s="11">
        <v>20</v>
      </c>
      <c r="F12" s="11">
        <v>9.25</v>
      </c>
      <c r="G12" s="11">
        <v>9.25</v>
      </c>
      <c r="H12" s="11">
        <v>9.25</v>
      </c>
      <c r="I12" s="11">
        <v>9.25</v>
      </c>
      <c r="J12" s="11">
        <v>9.5</v>
      </c>
      <c r="K12" s="11">
        <v>9</v>
      </c>
      <c r="L12" s="11">
        <v>9.25</v>
      </c>
      <c r="M12" s="11">
        <v>9</v>
      </c>
      <c r="N12" s="9">
        <v>0</v>
      </c>
      <c r="O12" s="10">
        <v>93.75</v>
      </c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9.25</v>
      </c>
      <c r="G13" s="11">
        <v>9.25</v>
      </c>
      <c r="H13" s="11">
        <v>9.25</v>
      </c>
      <c r="I13" s="11">
        <v>9</v>
      </c>
      <c r="J13" s="11">
        <v>9.25</v>
      </c>
      <c r="K13" s="11">
        <v>9</v>
      </c>
      <c r="L13" s="11">
        <v>9.25</v>
      </c>
      <c r="M13" s="11">
        <v>9</v>
      </c>
      <c r="N13" s="9">
        <v>0</v>
      </c>
      <c r="O13" s="10">
        <v>93.25</v>
      </c>
    </row>
    <row r="14" spans="1:37">
      <c r="A14" s="8" t="s">
        <v>400</v>
      </c>
      <c r="B14" s="8"/>
      <c r="C14" s="8" t="s">
        <v>25</v>
      </c>
      <c r="D14" s="9"/>
      <c r="E14" s="11">
        <v>20</v>
      </c>
      <c r="F14" s="11">
        <v>9</v>
      </c>
      <c r="G14" s="11">
        <v>9.5</v>
      </c>
      <c r="H14" s="11">
        <v>9</v>
      </c>
      <c r="I14" s="11">
        <v>9.25</v>
      </c>
      <c r="J14" s="11">
        <v>9</v>
      </c>
      <c r="K14" s="11">
        <v>9.25</v>
      </c>
      <c r="L14" s="11">
        <v>9.25</v>
      </c>
      <c r="M14" s="11">
        <v>9.25</v>
      </c>
      <c r="N14" s="9">
        <v>0</v>
      </c>
      <c r="O14" s="10">
        <v>93.5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4</v>
      </c>
      <c r="E17" s="18">
        <v>20</v>
      </c>
      <c r="F17" s="18">
        <f>AVERAGE(F7:F10)</f>
        <v>9.25</v>
      </c>
      <c r="G17" s="18">
        <f t="shared" ref="G17:N17" si="0">AVERAGE(G7:G10)</f>
        <v>9.4375</v>
      </c>
      <c r="H17" s="18">
        <f t="shared" si="0"/>
        <v>8.8125</v>
      </c>
      <c r="I17" s="18">
        <f t="shared" si="0"/>
        <v>9.375</v>
      </c>
      <c r="J17" s="18">
        <f t="shared" si="0"/>
        <v>9.25</v>
      </c>
      <c r="K17" s="18">
        <f t="shared" si="0"/>
        <v>9.125</v>
      </c>
      <c r="L17" s="18">
        <f t="shared" si="0"/>
        <v>9.25</v>
      </c>
      <c r="M17" s="18">
        <f t="shared" si="0"/>
        <v>9.4375</v>
      </c>
      <c r="N17" s="18">
        <f t="shared" si="0"/>
        <v>0</v>
      </c>
      <c r="O17" s="20">
        <f>AVERAGE(O7:O10)</f>
        <v>93.9375</v>
      </c>
      <c r="P17" s="21">
        <f>_xlfn.STDEV.P(O7:O10)</f>
        <v>0.44633927678392815</v>
      </c>
      <c r="Q17" s="22">
        <f>_xlfn.CONFIDENCE.T(0.1,P17,D17)</f>
        <v>0.52519926674959339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9.1875</v>
      </c>
      <c r="G18" s="24">
        <f t="shared" ref="G18:N18" si="1">AVERAGE(G11:G14)</f>
        <v>9.375</v>
      </c>
      <c r="H18" s="24">
        <f t="shared" si="1"/>
        <v>9.1875</v>
      </c>
      <c r="I18" s="24">
        <f t="shared" si="1"/>
        <v>9.1875</v>
      </c>
      <c r="J18" s="24">
        <f t="shared" si="1"/>
        <v>9.25</v>
      </c>
      <c r="K18" s="24">
        <f t="shared" si="1"/>
        <v>9.125</v>
      </c>
      <c r="L18" s="24">
        <f t="shared" si="1"/>
        <v>9.25</v>
      </c>
      <c r="M18" s="24">
        <f t="shared" si="1"/>
        <v>9.125</v>
      </c>
      <c r="N18" s="24">
        <f t="shared" si="1"/>
        <v>0</v>
      </c>
      <c r="O18" s="26">
        <f>AVERAGE(O11:O14)</f>
        <v>93.6875</v>
      </c>
      <c r="P18" s="27">
        <f>_xlfn.STDEV.P(O11:O14)</f>
        <v>0.36975498644372601</v>
      </c>
      <c r="Q18" s="22">
        <f>_xlfn.CONFIDENCE.T(0.1,P18,D18)</f>
        <v>0.43508393246615434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AVERAGE(F7:F14)</f>
        <v>9.21875</v>
      </c>
      <c r="G19" s="31">
        <f t="shared" ref="G19:N19" si="2">AVERAGE(G7:G14)</f>
        <v>9.40625</v>
      </c>
      <c r="H19" s="31">
        <f t="shared" si="2"/>
        <v>9</v>
      </c>
      <c r="I19" s="31">
        <f t="shared" si="2"/>
        <v>9.28125</v>
      </c>
      <c r="J19" s="31">
        <f t="shared" si="2"/>
        <v>9.25</v>
      </c>
      <c r="K19" s="31">
        <f t="shared" si="2"/>
        <v>9.125</v>
      </c>
      <c r="L19" s="31">
        <f t="shared" si="2"/>
        <v>9.25</v>
      </c>
      <c r="M19" s="31">
        <f t="shared" si="2"/>
        <v>9.28125</v>
      </c>
      <c r="N19" s="31">
        <f t="shared" si="2"/>
        <v>0</v>
      </c>
      <c r="O19" s="32">
        <f>AVERAGE(O7:O14)</f>
        <v>93.8125</v>
      </c>
      <c r="P19" s="30">
        <f>_xlfn.STDEV.P(O7:O14)</f>
        <v>0.42847841252506524</v>
      </c>
      <c r="Q19" s="33">
        <f>_xlfn.CONFIDENCE.T(0.1,P19,D19)</f>
        <v>0.28700970444333601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3C88D-1A99-9B44-9E51-C1C1BBA2E0F9}">
  <dimension ref="A1:AK19"/>
  <sheetViews>
    <sheetView workbookViewId="0">
      <selection activeCell="N22" sqref="N22"/>
    </sheetView>
  </sheetViews>
  <sheetFormatPr baseColWidth="10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448</v>
      </c>
      <c r="B2" t="s">
        <v>43</v>
      </c>
      <c r="C2" t="s">
        <v>35</v>
      </c>
      <c r="D2" t="s">
        <v>447</v>
      </c>
      <c r="E2" t="s">
        <v>47</v>
      </c>
      <c r="F2" t="s">
        <v>34</v>
      </c>
      <c r="G2" t="s">
        <v>48</v>
      </c>
      <c r="H2" t="s">
        <v>449</v>
      </c>
      <c r="I2" t="s">
        <v>446</v>
      </c>
      <c r="J2">
        <v>280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319</v>
      </c>
      <c r="B7" s="8"/>
      <c r="C7" s="8" t="s">
        <v>321</v>
      </c>
      <c r="D7" s="9"/>
      <c r="E7" s="11">
        <v>20</v>
      </c>
      <c r="F7" s="11">
        <v>9.25</v>
      </c>
      <c r="G7" s="11">
        <v>9</v>
      </c>
      <c r="H7" s="11">
        <v>9</v>
      </c>
      <c r="I7" s="11">
        <v>9.25</v>
      </c>
      <c r="J7" s="11">
        <v>9</v>
      </c>
      <c r="K7" s="11">
        <v>9</v>
      </c>
      <c r="L7" s="11">
        <v>9</v>
      </c>
      <c r="M7" s="11">
        <v>9</v>
      </c>
      <c r="N7" s="9">
        <v>0</v>
      </c>
      <c r="O7" s="10">
        <v>92.5</v>
      </c>
      <c r="P7" s="8" t="s">
        <v>452</v>
      </c>
    </row>
    <row r="8" spans="1:37">
      <c r="A8" s="8" t="s">
        <v>319</v>
      </c>
      <c r="B8" s="8"/>
      <c r="C8" s="8" t="s">
        <v>321</v>
      </c>
      <c r="D8" s="9"/>
      <c r="E8" s="11">
        <v>20</v>
      </c>
      <c r="F8" s="11">
        <v>9.25</v>
      </c>
      <c r="G8" s="11">
        <v>9.25</v>
      </c>
      <c r="H8" s="11">
        <v>9</v>
      </c>
      <c r="I8" s="11">
        <v>9</v>
      </c>
      <c r="J8" s="11">
        <v>9</v>
      </c>
      <c r="K8" s="11">
        <v>9</v>
      </c>
      <c r="L8" s="11">
        <v>9</v>
      </c>
      <c r="M8" s="11">
        <v>9</v>
      </c>
      <c r="N8" s="9">
        <v>0</v>
      </c>
      <c r="O8" s="10">
        <v>92.5</v>
      </c>
      <c r="P8" s="8" t="s">
        <v>453</v>
      </c>
    </row>
    <row r="9" spans="1:37">
      <c r="A9" s="8" t="s">
        <v>319</v>
      </c>
      <c r="B9" s="8"/>
      <c r="C9" s="8" t="s">
        <v>321</v>
      </c>
      <c r="D9" s="9"/>
      <c r="E9" s="11">
        <v>20</v>
      </c>
      <c r="F9" s="11">
        <v>9.25</v>
      </c>
      <c r="G9" s="11">
        <v>9.25</v>
      </c>
      <c r="H9" s="11">
        <v>9</v>
      </c>
      <c r="I9" s="11">
        <v>9</v>
      </c>
      <c r="J9" s="11">
        <v>8.75</v>
      </c>
      <c r="K9" s="11">
        <v>8.75</v>
      </c>
      <c r="L9" s="11">
        <v>8.75</v>
      </c>
      <c r="M9" s="11">
        <v>9</v>
      </c>
      <c r="N9" s="9">
        <v>0</v>
      </c>
      <c r="O9" s="10">
        <v>91.75</v>
      </c>
      <c r="P9" s="8" t="s">
        <v>455</v>
      </c>
    </row>
    <row r="10" spans="1:37">
      <c r="A10" s="8" t="s">
        <v>319</v>
      </c>
      <c r="B10" s="8"/>
      <c r="C10" s="8" t="s">
        <v>321</v>
      </c>
      <c r="D10" s="9"/>
      <c r="E10" s="11">
        <v>20</v>
      </c>
      <c r="F10" s="11">
        <v>9.25</v>
      </c>
      <c r="G10" s="11">
        <v>9.25</v>
      </c>
      <c r="H10" s="11">
        <v>9.25</v>
      </c>
      <c r="I10" s="11">
        <v>9.25</v>
      </c>
      <c r="J10" s="11">
        <v>9</v>
      </c>
      <c r="K10" s="11">
        <v>9</v>
      </c>
      <c r="L10" s="11">
        <v>9</v>
      </c>
      <c r="M10" s="11">
        <v>9</v>
      </c>
      <c r="N10" s="9">
        <v>0</v>
      </c>
      <c r="O10" s="10">
        <v>93</v>
      </c>
      <c r="P10" s="8" t="s">
        <v>457</v>
      </c>
    </row>
    <row r="11" spans="1:37">
      <c r="A11" s="8" t="s">
        <v>319</v>
      </c>
      <c r="B11" s="8"/>
      <c r="C11" s="8" t="s">
        <v>25</v>
      </c>
      <c r="D11" s="9"/>
      <c r="E11" s="11">
        <v>20</v>
      </c>
      <c r="F11" s="11">
        <v>9</v>
      </c>
      <c r="G11" s="11">
        <v>9.5</v>
      </c>
      <c r="H11" s="11">
        <v>9.5</v>
      </c>
      <c r="I11" s="11">
        <v>9</v>
      </c>
      <c r="J11" s="11">
        <v>9</v>
      </c>
      <c r="K11" s="11">
        <v>9</v>
      </c>
      <c r="L11" s="11">
        <v>9.25</v>
      </c>
      <c r="M11" s="11">
        <v>9</v>
      </c>
      <c r="N11" s="9">
        <v>0</v>
      </c>
      <c r="O11" s="10">
        <v>93.25</v>
      </c>
    </row>
    <row r="12" spans="1:37">
      <c r="A12" s="8" t="s">
        <v>319</v>
      </c>
      <c r="B12" s="8"/>
      <c r="C12" s="8" t="s">
        <v>25</v>
      </c>
      <c r="D12" s="9"/>
      <c r="E12" s="11">
        <v>20</v>
      </c>
      <c r="F12" s="11">
        <v>9.25</v>
      </c>
      <c r="G12" s="11">
        <v>9.25</v>
      </c>
      <c r="H12" s="11">
        <v>9.25</v>
      </c>
      <c r="I12" s="11">
        <v>9</v>
      </c>
      <c r="J12" s="11">
        <v>9</v>
      </c>
      <c r="K12" s="11">
        <v>9</v>
      </c>
      <c r="L12" s="11">
        <v>9.25</v>
      </c>
      <c r="M12" s="11">
        <v>9</v>
      </c>
      <c r="N12" s="9">
        <v>0</v>
      </c>
      <c r="O12" s="10">
        <v>93</v>
      </c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</v>
      </c>
      <c r="G13" s="11">
        <v>9</v>
      </c>
      <c r="H13" s="11">
        <v>9.25</v>
      </c>
      <c r="I13" s="11">
        <v>9</v>
      </c>
      <c r="J13" s="11">
        <v>9</v>
      </c>
      <c r="K13" s="11">
        <v>9.25</v>
      </c>
      <c r="L13" s="11">
        <v>9</v>
      </c>
      <c r="M13" s="11">
        <v>9</v>
      </c>
      <c r="N13" s="9">
        <v>0</v>
      </c>
      <c r="O13" s="10">
        <v>92.5</v>
      </c>
    </row>
    <row r="14" spans="1:37">
      <c r="A14" s="8" t="s">
        <v>319</v>
      </c>
      <c r="B14" s="8"/>
      <c r="C14" s="8" t="s">
        <v>456</v>
      </c>
      <c r="D14" s="9"/>
      <c r="E14" s="11">
        <v>20</v>
      </c>
      <c r="F14" s="11">
        <v>9</v>
      </c>
      <c r="G14" s="11">
        <v>9.25</v>
      </c>
      <c r="H14" s="11">
        <v>9.25</v>
      </c>
      <c r="I14" s="11">
        <v>9</v>
      </c>
      <c r="J14" s="11">
        <v>9</v>
      </c>
      <c r="K14" s="11">
        <v>9</v>
      </c>
      <c r="L14" s="11">
        <v>9</v>
      </c>
      <c r="M14" s="11">
        <v>8.75</v>
      </c>
      <c r="N14" s="9">
        <v>0</v>
      </c>
      <c r="O14" s="10">
        <v>92.25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4</v>
      </c>
      <c r="E17" s="18">
        <v>20</v>
      </c>
      <c r="F17" s="18">
        <f>AVERAGE(F7:F10)</f>
        <v>9.25</v>
      </c>
      <c r="G17" s="18">
        <f t="shared" ref="G17:N17" si="0">AVERAGE(G7:G10)</f>
        <v>9.1875</v>
      </c>
      <c r="H17" s="18">
        <f t="shared" si="0"/>
        <v>9.0625</v>
      </c>
      <c r="I17" s="18">
        <f t="shared" si="0"/>
        <v>9.125</v>
      </c>
      <c r="J17" s="18">
        <f t="shared" si="0"/>
        <v>8.9375</v>
      </c>
      <c r="K17" s="18">
        <f t="shared" si="0"/>
        <v>8.9375</v>
      </c>
      <c r="L17" s="18">
        <f t="shared" si="0"/>
        <v>8.9375</v>
      </c>
      <c r="M17" s="18">
        <f t="shared" si="0"/>
        <v>9</v>
      </c>
      <c r="N17" s="18">
        <f t="shared" si="0"/>
        <v>0</v>
      </c>
      <c r="O17" s="20">
        <f>AVERAGE(O7:O10)</f>
        <v>92.4375</v>
      </c>
      <c r="P17" s="21">
        <f>_xlfn.STDEV.P(O7:O10)</f>
        <v>0.44633927678392815</v>
      </c>
      <c r="Q17" s="22">
        <f>_xlfn.CONFIDENCE.T(0.1,P17,D17)</f>
        <v>0.52519926674959339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9.0625</v>
      </c>
      <c r="G18" s="24">
        <f t="shared" ref="G18:N18" si="1">AVERAGE(G11:G14)</f>
        <v>9.25</v>
      </c>
      <c r="H18" s="24">
        <f t="shared" si="1"/>
        <v>9.3125</v>
      </c>
      <c r="I18" s="24">
        <f t="shared" si="1"/>
        <v>9</v>
      </c>
      <c r="J18" s="24">
        <f t="shared" si="1"/>
        <v>9</v>
      </c>
      <c r="K18" s="24">
        <f t="shared" si="1"/>
        <v>9.0625</v>
      </c>
      <c r="L18" s="24">
        <f t="shared" si="1"/>
        <v>9.125</v>
      </c>
      <c r="M18" s="24">
        <f t="shared" si="1"/>
        <v>8.9375</v>
      </c>
      <c r="N18" s="24">
        <f t="shared" si="1"/>
        <v>0</v>
      </c>
      <c r="O18" s="26">
        <f>AVERAGE(O11:O14)</f>
        <v>92.75</v>
      </c>
      <c r="P18" s="27">
        <f>_xlfn.STDEV.P(O11:O14)</f>
        <v>0.39528470752104744</v>
      </c>
      <c r="Q18" s="22">
        <f>_xlfn.CONFIDENCE.T(0.1,P18,D18)</f>
        <v>0.46512428850818316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AVERAGE(F7:F14)</f>
        <v>9.15625</v>
      </c>
      <c r="G19" s="31">
        <f t="shared" ref="G19:N19" si="2">AVERAGE(G7:G14)</f>
        <v>9.21875</v>
      </c>
      <c r="H19" s="31">
        <f t="shared" si="2"/>
        <v>9.1875</v>
      </c>
      <c r="I19" s="31">
        <f t="shared" si="2"/>
        <v>9.0625</v>
      </c>
      <c r="J19" s="31">
        <f t="shared" si="2"/>
        <v>8.96875</v>
      </c>
      <c r="K19" s="31">
        <f t="shared" si="2"/>
        <v>9</v>
      </c>
      <c r="L19" s="31">
        <f t="shared" si="2"/>
        <v>9.03125</v>
      </c>
      <c r="M19" s="31">
        <f t="shared" si="2"/>
        <v>8.96875</v>
      </c>
      <c r="N19" s="31">
        <f t="shared" si="2"/>
        <v>0</v>
      </c>
      <c r="O19" s="32">
        <f>AVERAGE(O7:O14)</f>
        <v>92.59375</v>
      </c>
      <c r="P19" s="30">
        <f>_xlfn.STDEV.P(O7:O14)</f>
        <v>0.44960920531056747</v>
      </c>
      <c r="Q19" s="33">
        <f>_xlfn.CONFIDENCE.T(0.1,P19,D19)</f>
        <v>0.30116384246928757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46F8-5349-9242-9414-B535ACF053E1}">
  <dimension ref="A1:AK20"/>
  <sheetViews>
    <sheetView topLeftCell="E1" workbookViewId="0">
      <selection activeCell="K20" sqref="K20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69</v>
      </c>
      <c r="K1" t="s">
        <v>70</v>
      </c>
    </row>
    <row r="2" spans="1:37">
      <c r="A2" t="s">
        <v>46</v>
      </c>
      <c r="B2" t="s">
        <v>43</v>
      </c>
      <c r="C2" t="s">
        <v>35</v>
      </c>
      <c r="D2" t="s">
        <v>33</v>
      </c>
      <c r="E2" t="s">
        <v>47</v>
      </c>
      <c r="F2" t="s">
        <v>34</v>
      </c>
      <c r="G2" t="s">
        <v>48</v>
      </c>
      <c r="H2" t="s">
        <v>367</v>
      </c>
      <c r="I2" t="s">
        <v>88</v>
      </c>
      <c r="J2" t="s">
        <v>366</v>
      </c>
      <c r="K2">
        <v>380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319</v>
      </c>
      <c r="B7" s="8"/>
      <c r="C7" s="8" t="s">
        <v>321</v>
      </c>
      <c r="D7" s="9"/>
      <c r="E7" s="11">
        <v>20</v>
      </c>
      <c r="F7" s="11">
        <v>9.5</v>
      </c>
      <c r="G7" s="11">
        <v>9.5</v>
      </c>
      <c r="H7" s="11">
        <v>9</v>
      </c>
      <c r="I7" s="11">
        <v>9</v>
      </c>
      <c r="J7" s="11">
        <v>9.25</v>
      </c>
      <c r="K7" s="11">
        <v>9.25</v>
      </c>
      <c r="L7" s="11">
        <v>9.5</v>
      </c>
      <c r="M7" s="11">
        <v>9.5</v>
      </c>
      <c r="N7" s="9">
        <v>0</v>
      </c>
      <c r="O7" s="10">
        <v>94.5</v>
      </c>
      <c r="P7" s="8" t="s">
        <v>432</v>
      </c>
      <c r="Q7" s="9"/>
      <c r="R7" s="9"/>
      <c r="S7" s="9"/>
      <c r="T7" s="8" t="s">
        <v>385</v>
      </c>
      <c r="U7" s="11">
        <v>3</v>
      </c>
      <c r="V7" s="8" t="s">
        <v>385</v>
      </c>
      <c r="W7" s="11">
        <v>3</v>
      </c>
      <c r="X7" s="11">
        <v>3</v>
      </c>
      <c r="Y7" s="9">
        <v>0</v>
      </c>
      <c r="Z7" s="11">
        <v>3</v>
      </c>
      <c r="AA7" s="8" t="s">
        <v>386</v>
      </c>
      <c r="AB7" s="11">
        <v>3</v>
      </c>
      <c r="AC7" s="11">
        <v>3</v>
      </c>
      <c r="AD7" s="9">
        <v>0</v>
      </c>
      <c r="AE7" s="8" t="s">
        <v>387</v>
      </c>
      <c r="AF7" s="11">
        <v>3</v>
      </c>
      <c r="AG7" s="9">
        <v>0</v>
      </c>
      <c r="AH7" s="8" t="s">
        <v>388</v>
      </c>
      <c r="AI7" s="11">
        <v>3</v>
      </c>
      <c r="AJ7" s="8" t="s">
        <v>389</v>
      </c>
      <c r="AK7" s="11">
        <v>3</v>
      </c>
    </row>
    <row r="8" spans="1:37">
      <c r="A8" s="8" t="s">
        <v>319</v>
      </c>
      <c r="B8" s="8"/>
      <c r="C8" s="8" t="s">
        <v>321</v>
      </c>
      <c r="D8" s="9"/>
      <c r="E8" s="11">
        <v>20</v>
      </c>
      <c r="F8" s="11">
        <v>9.5</v>
      </c>
      <c r="G8" s="11">
        <v>9.25</v>
      </c>
      <c r="H8" s="11">
        <v>9</v>
      </c>
      <c r="I8" s="11">
        <v>9.25</v>
      </c>
      <c r="J8" s="11">
        <v>9.5</v>
      </c>
      <c r="K8" s="11">
        <v>9.25</v>
      </c>
      <c r="L8" s="11">
        <v>9.5</v>
      </c>
      <c r="M8" s="11">
        <v>9.5</v>
      </c>
      <c r="N8" s="9">
        <v>0</v>
      </c>
      <c r="O8" s="10">
        <v>94.75</v>
      </c>
      <c r="P8" s="8" t="s">
        <v>433</v>
      </c>
      <c r="T8" s="1"/>
      <c r="V8" s="1"/>
      <c r="Z8" s="1"/>
      <c r="AD8" s="1"/>
      <c r="AH8" s="1"/>
      <c r="AJ8" s="1"/>
    </row>
    <row r="9" spans="1:37">
      <c r="A9" s="8" t="s">
        <v>395</v>
      </c>
      <c r="B9" s="8"/>
      <c r="C9" s="8" t="s">
        <v>321</v>
      </c>
      <c r="D9" s="9"/>
      <c r="E9" s="11">
        <v>20</v>
      </c>
      <c r="F9" s="11">
        <v>9.5</v>
      </c>
      <c r="G9" s="11">
        <v>9.5</v>
      </c>
      <c r="H9" s="11">
        <v>9.25</v>
      </c>
      <c r="I9" s="11">
        <v>9.25</v>
      </c>
      <c r="J9" s="11">
        <v>9.5</v>
      </c>
      <c r="K9" s="11">
        <v>9.5</v>
      </c>
      <c r="L9" s="11">
        <v>9.5</v>
      </c>
      <c r="M9" s="11">
        <v>9.25</v>
      </c>
      <c r="N9" s="9">
        <v>0</v>
      </c>
      <c r="O9" s="10">
        <v>95.25</v>
      </c>
      <c r="P9" s="8" t="s">
        <v>434</v>
      </c>
      <c r="T9" s="1"/>
      <c r="V9" s="1"/>
      <c r="Z9" s="1"/>
      <c r="AD9" s="1"/>
      <c r="AH9" s="1"/>
      <c r="AJ9" s="1"/>
    </row>
    <row r="10" spans="1:37">
      <c r="A10" s="8" t="s">
        <v>319</v>
      </c>
      <c r="B10" s="8"/>
      <c r="C10" s="8" t="s">
        <v>25</v>
      </c>
      <c r="D10" s="9"/>
      <c r="E10" s="11">
        <v>20</v>
      </c>
      <c r="F10" s="11">
        <v>9.25</v>
      </c>
      <c r="G10" s="11">
        <v>9.25</v>
      </c>
      <c r="H10" s="11">
        <v>9.5</v>
      </c>
      <c r="I10" s="11">
        <v>9.25</v>
      </c>
      <c r="J10" s="11">
        <v>9.25</v>
      </c>
      <c r="K10" s="11">
        <v>9.25</v>
      </c>
      <c r="L10" s="11">
        <v>9.25</v>
      </c>
      <c r="M10" s="11">
        <v>9</v>
      </c>
      <c r="N10" s="9"/>
      <c r="O10" s="10">
        <v>94</v>
      </c>
      <c r="T10" s="1"/>
      <c r="V10" s="1"/>
      <c r="Z10" s="1"/>
      <c r="AD10" s="1"/>
      <c r="AH10" s="1"/>
      <c r="AJ10" s="1"/>
    </row>
    <row r="11" spans="1:37">
      <c r="A11" s="8" t="s">
        <v>319</v>
      </c>
      <c r="B11" s="8"/>
      <c r="C11" s="8" t="s">
        <v>25</v>
      </c>
      <c r="D11" s="9"/>
      <c r="E11" s="11">
        <v>20</v>
      </c>
      <c r="F11" s="11">
        <v>9.25</v>
      </c>
      <c r="G11" s="11">
        <v>9</v>
      </c>
      <c r="H11" s="11">
        <v>9.25</v>
      </c>
      <c r="I11" s="11">
        <v>9.5</v>
      </c>
      <c r="J11" s="11">
        <v>9</v>
      </c>
      <c r="K11" s="11">
        <v>9.5</v>
      </c>
      <c r="L11" s="11">
        <v>9.25</v>
      </c>
      <c r="M11" s="11">
        <v>9.5</v>
      </c>
      <c r="N11" s="9">
        <v>0</v>
      </c>
      <c r="O11" s="10">
        <v>94.25</v>
      </c>
    </row>
    <row r="12" spans="1:37">
      <c r="A12" s="8" t="s">
        <v>319</v>
      </c>
      <c r="B12" s="8"/>
      <c r="C12" s="8" t="s">
        <v>25</v>
      </c>
      <c r="D12" s="9"/>
      <c r="E12" s="11">
        <v>20</v>
      </c>
      <c r="F12" s="11">
        <v>9.25</v>
      </c>
      <c r="G12" s="11">
        <v>9.5</v>
      </c>
      <c r="H12" s="11">
        <v>9.25</v>
      </c>
      <c r="I12" s="11">
        <v>9.5</v>
      </c>
      <c r="J12" s="11">
        <v>9.25</v>
      </c>
      <c r="K12" s="11">
        <v>9.25</v>
      </c>
      <c r="L12" s="11">
        <v>9.5</v>
      </c>
      <c r="M12" s="11">
        <v>9.25</v>
      </c>
      <c r="N12" s="9">
        <v>0</v>
      </c>
      <c r="O12" s="10">
        <v>94.75</v>
      </c>
      <c r="P12" s="8" t="s">
        <v>435</v>
      </c>
    </row>
    <row r="13" spans="1:37">
      <c r="A13" s="8" t="s">
        <v>400</v>
      </c>
      <c r="B13" s="8"/>
      <c r="C13" s="8" t="s">
        <v>25</v>
      </c>
      <c r="D13" s="9"/>
      <c r="E13" s="11">
        <v>20</v>
      </c>
      <c r="F13" s="11">
        <v>9.25</v>
      </c>
      <c r="G13" s="11">
        <v>9.5</v>
      </c>
      <c r="H13" s="11">
        <v>9.5</v>
      </c>
      <c r="I13" s="11">
        <v>9.25</v>
      </c>
      <c r="J13" s="11">
        <v>9.25</v>
      </c>
      <c r="K13" s="11">
        <v>9.25</v>
      </c>
      <c r="L13" s="11">
        <v>9.5</v>
      </c>
      <c r="M13" s="11">
        <v>9</v>
      </c>
      <c r="N13" s="9"/>
      <c r="O13" s="10">
        <v>94.5</v>
      </c>
      <c r="P13" s="8" t="s">
        <v>436</v>
      </c>
    </row>
    <row r="14" spans="1:37">
      <c r="A14" s="8" t="s">
        <v>400</v>
      </c>
      <c r="B14" s="8"/>
      <c r="C14" s="8" t="s">
        <v>25</v>
      </c>
      <c r="D14" s="9"/>
      <c r="E14" s="11">
        <v>20</v>
      </c>
      <c r="F14" s="11">
        <v>9.25</v>
      </c>
      <c r="G14" s="11">
        <v>9.5</v>
      </c>
      <c r="H14" s="11">
        <v>9.25</v>
      </c>
      <c r="I14" s="11">
        <v>9.5</v>
      </c>
      <c r="J14" s="11">
        <v>9.25</v>
      </c>
      <c r="K14" s="11">
        <v>9.5</v>
      </c>
      <c r="L14" s="11">
        <v>9.5</v>
      </c>
      <c r="M14" s="11">
        <v>9</v>
      </c>
      <c r="N14" s="9"/>
      <c r="O14" s="10">
        <v>94.75</v>
      </c>
      <c r="P14" s="8" t="s">
        <v>437</v>
      </c>
    </row>
    <row r="15" spans="1:37">
      <c r="A15" s="8"/>
      <c r="B15" s="8"/>
      <c r="C15" s="8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9"/>
      <c r="O15" s="10"/>
      <c r="P15" s="8"/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3</v>
      </c>
      <c r="E17" s="18">
        <v>20</v>
      </c>
      <c r="F17" s="18">
        <f>AVERAGE(F7:F9)</f>
        <v>9.5</v>
      </c>
      <c r="G17" s="18">
        <f t="shared" ref="G17:N17" si="0">AVERAGE(G7:G9)</f>
        <v>9.4166666666666661</v>
      </c>
      <c r="H17" s="18">
        <f t="shared" si="0"/>
        <v>9.0833333333333339</v>
      </c>
      <c r="I17" s="18">
        <f t="shared" si="0"/>
        <v>9.1666666666666661</v>
      </c>
      <c r="J17" s="18">
        <f t="shared" si="0"/>
        <v>9.4166666666666661</v>
      </c>
      <c r="K17" s="18">
        <f t="shared" si="0"/>
        <v>9.3333333333333339</v>
      </c>
      <c r="L17" s="18">
        <f t="shared" si="0"/>
        <v>9.5</v>
      </c>
      <c r="M17" s="18">
        <f t="shared" si="0"/>
        <v>9.4166666666666661</v>
      </c>
      <c r="N17" s="18">
        <f t="shared" si="0"/>
        <v>0</v>
      </c>
      <c r="O17" s="20">
        <f>AVERAGE(O7:O9)</f>
        <v>94.833333333333329</v>
      </c>
      <c r="P17" s="21">
        <f>_xlfn.STDEV.P(O7:O9)</f>
        <v>0.31180478223116176</v>
      </c>
      <c r="Q17" s="22">
        <f>_xlfn.CONFIDENCE.T(0.1,P17,D17)</f>
        <v>0.52565748303784698</v>
      </c>
    </row>
    <row r="18" spans="2:17">
      <c r="B18" s="4" t="s">
        <v>41</v>
      </c>
      <c r="C18" s="4" t="s">
        <v>23</v>
      </c>
      <c r="D18" s="23">
        <v>5</v>
      </c>
      <c r="E18" s="24">
        <v>20</v>
      </c>
      <c r="F18" s="24">
        <f>AVERAGE(F10:F14)</f>
        <v>9.25</v>
      </c>
      <c r="G18" s="24">
        <f t="shared" ref="G18:N18" si="1">AVERAGE(G10:G14)</f>
        <v>9.35</v>
      </c>
      <c r="H18" s="24">
        <f t="shared" si="1"/>
        <v>9.35</v>
      </c>
      <c r="I18" s="24">
        <f t="shared" si="1"/>
        <v>9.4</v>
      </c>
      <c r="J18" s="24">
        <f t="shared" si="1"/>
        <v>9.1999999999999993</v>
      </c>
      <c r="K18" s="24">
        <f t="shared" si="1"/>
        <v>9.35</v>
      </c>
      <c r="L18" s="24">
        <f t="shared" si="1"/>
        <v>9.4</v>
      </c>
      <c r="M18" s="24">
        <f t="shared" si="1"/>
        <v>9.15</v>
      </c>
      <c r="N18" s="24">
        <f t="shared" si="1"/>
        <v>0</v>
      </c>
      <c r="O18" s="26">
        <f>AVERAGE(O10:O14)</f>
        <v>94.45</v>
      </c>
      <c r="P18" s="27">
        <f>_xlfn.STDEV.P(O10:O14)</f>
        <v>0.29154759474226505</v>
      </c>
      <c r="Q18" s="22">
        <f>_xlfn.CONFIDENCE.T(0.1,P18,D18)</f>
        <v>0.27795881393888472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AVERAGE(F7:F13)</f>
        <v>9.3571428571428577</v>
      </c>
      <c r="G19" s="31">
        <f t="shared" ref="G19:N19" si="2">AVERAGE(G7:G13)</f>
        <v>9.3571428571428577</v>
      </c>
      <c r="H19" s="31">
        <f t="shared" si="2"/>
        <v>9.25</v>
      </c>
      <c r="I19" s="31">
        <f t="shared" si="2"/>
        <v>9.2857142857142865</v>
      </c>
      <c r="J19" s="31">
        <f t="shared" si="2"/>
        <v>9.2857142857142865</v>
      </c>
      <c r="K19" s="31">
        <f t="shared" si="2"/>
        <v>9.3214285714285712</v>
      </c>
      <c r="L19" s="31">
        <f t="shared" si="2"/>
        <v>9.4285714285714288</v>
      </c>
      <c r="M19" s="31">
        <f t="shared" si="2"/>
        <v>9.2857142857142865</v>
      </c>
      <c r="N19" s="31">
        <f t="shared" si="2"/>
        <v>0</v>
      </c>
      <c r="O19" s="32">
        <f>AVERAGE(O7:O14)</f>
        <v>94.59375</v>
      </c>
      <c r="P19" s="30">
        <f>_xlfn.STDEV.P(O7:O14)</f>
        <v>0.35216961467452013</v>
      </c>
      <c r="Q19" s="33">
        <f>_xlfn.CONFIDENCE.T(0.1,P19,D19)</f>
        <v>0.23589542452327111</v>
      </c>
    </row>
    <row r="20" spans="2:17">
      <c r="B20" s="34"/>
      <c r="C20" s="34"/>
      <c r="D20" s="35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38"/>
      <c r="P20" s="36"/>
      <c r="Q20" s="3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886FC-5F20-394A-9618-B371B4F6A64A}">
  <dimension ref="A1:AK20"/>
  <sheetViews>
    <sheetView workbookViewId="0">
      <selection activeCell="Q14" sqref="Q14"/>
    </sheetView>
  </sheetViews>
  <sheetFormatPr baseColWidth="10" defaultRowHeight="15"/>
  <cols>
    <col min="1" max="16" width="8.83203125" customWidth="1"/>
  </cols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55</v>
      </c>
      <c r="B2" t="s">
        <v>43</v>
      </c>
      <c r="C2" t="s">
        <v>35</v>
      </c>
      <c r="D2" t="s">
        <v>33</v>
      </c>
      <c r="E2" t="s">
        <v>47</v>
      </c>
      <c r="F2" t="s">
        <v>34</v>
      </c>
      <c r="G2" t="s">
        <v>48</v>
      </c>
      <c r="H2" t="s">
        <v>177</v>
      </c>
      <c r="I2" t="s">
        <v>88</v>
      </c>
      <c r="J2">
        <v>225</v>
      </c>
    </row>
    <row r="3" spans="1:37">
      <c r="D3" t="s">
        <v>178</v>
      </c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9.25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9.25</v>
      </c>
      <c r="N7">
        <v>0</v>
      </c>
      <c r="O7">
        <f t="shared" ref="O7:O15" si="0">SUM(E7:N7)</f>
        <v>92.5</v>
      </c>
      <c r="P7" t="s">
        <v>149</v>
      </c>
      <c r="T7" s="1" t="s">
        <v>51</v>
      </c>
      <c r="U7">
        <v>3</v>
      </c>
      <c r="V7" t="s">
        <v>61</v>
      </c>
      <c r="W7">
        <v>3</v>
      </c>
      <c r="X7">
        <v>2</v>
      </c>
      <c r="Y7">
        <v>0</v>
      </c>
      <c r="Z7" t="s">
        <v>74</v>
      </c>
      <c r="AA7">
        <v>3</v>
      </c>
      <c r="AB7">
        <v>2</v>
      </c>
      <c r="AC7">
        <v>0</v>
      </c>
      <c r="AD7" t="s">
        <v>83</v>
      </c>
      <c r="AE7">
        <v>3</v>
      </c>
      <c r="AF7">
        <v>2</v>
      </c>
      <c r="AG7">
        <v>0</v>
      </c>
      <c r="AH7" t="s">
        <v>150</v>
      </c>
      <c r="AI7">
        <v>3</v>
      </c>
      <c r="AJ7" t="s">
        <v>151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9.5</v>
      </c>
      <c r="G8">
        <v>9.5</v>
      </c>
      <c r="H8">
        <v>9</v>
      </c>
      <c r="I8">
        <v>9.25</v>
      </c>
      <c r="J8">
        <v>9.5</v>
      </c>
      <c r="K8">
        <v>9.25</v>
      </c>
      <c r="L8">
        <v>9.25</v>
      </c>
      <c r="M8">
        <v>9.5</v>
      </c>
      <c r="N8">
        <v>0</v>
      </c>
      <c r="O8">
        <f t="shared" si="0"/>
        <v>94.75</v>
      </c>
      <c r="T8" s="1" t="s">
        <v>61</v>
      </c>
      <c r="U8">
        <v>3</v>
      </c>
      <c r="V8" s="1" t="s">
        <v>155</v>
      </c>
      <c r="W8">
        <v>3</v>
      </c>
      <c r="X8">
        <v>2</v>
      </c>
      <c r="Y8">
        <v>0</v>
      </c>
      <c r="Z8" s="1" t="s">
        <v>83</v>
      </c>
      <c r="AA8">
        <v>3</v>
      </c>
      <c r="AB8">
        <v>2</v>
      </c>
      <c r="AC8">
        <v>0</v>
      </c>
      <c r="AD8" s="1" t="s">
        <v>156</v>
      </c>
      <c r="AE8">
        <v>3</v>
      </c>
      <c r="AF8">
        <v>2</v>
      </c>
      <c r="AG8">
        <v>0</v>
      </c>
      <c r="AH8" s="1" t="s">
        <v>157</v>
      </c>
      <c r="AI8">
        <v>3</v>
      </c>
      <c r="AJ8" s="1" t="s">
        <v>158</v>
      </c>
      <c r="AK8">
        <v>3</v>
      </c>
    </row>
    <row r="9" spans="1:37">
      <c r="A9" t="s">
        <v>23</v>
      </c>
      <c r="C9" t="s">
        <v>24</v>
      </c>
      <c r="E9">
        <v>20</v>
      </c>
      <c r="F9">
        <v>9.25</v>
      </c>
      <c r="G9">
        <v>9.5</v>
      </c>
      <c r="H9">
        <v>9</v>
      </c>
      <c r="I9">
        <v>9.25</v>
      </c>
      <c r="J9">
        <v>9.25</v>
      </c>
      <c r="K9">
        <v>9</v>
      </c>
      <c r="L9">
        <v>9.25</v>
      </c>
      <c r="M9">
        <v>9.25</v>
      </c>
      <c r="N9">
        <v>0</v>
      </c>
      <c r="O9">
        <f t="shared" si="0"/>
        <v>93.75</v>
      </c>
      <c r="T9" s="1"/>
      <c r="V9" s="1"/>
      <c r="Z9" s="1"/>
      <c r="AD9" s="1"/>
      <c r="AH9" s="1"/>
      <c r="AJ9" s="1"/>
    </row>
    <row r="10" spans="1:37">
      <c r="A10" t="s">
        <v>23</v>
      </c>
      <c r="C10" t="s">
        <v>24</v>
      </c>
      <c r="E10">
        <v>20</v>
      </c>
      <c r="F10">
        <v>9.25</v>
      </c>
      <c r="G10">
        <v>9.5</v>
      </c>
      <c r="H10">
        <v>9</v>
      </c>
      <c r="I10">
        <v>8.75</v>
      </c>
      <c r="J10">
        <v>9</v>
      </c>
      <c r="K10">
        <v>9</v>
      </c>
      <c r="L10">
        <v>9</v>
      </c>
      <c r="M10">
        <v>9</v>
      </c>
      <c r="N10">
        <v>0</v>
      </c>
      <c r="O10">
        <f t="shared" si="0"/>
        <v>92.5</v>
      </c>
      <c r="T10" s="1" t="s">
        <v>51</v>
      </c>
      <c r="U10">
        <v>3</v>
      </c>
      <c r="V10" s="1" t="s">
        <v>61</v>
      </c>
      <c r="W10">
        <v>3</v>
      </c>
      <c r="X10">
        <v>2</v>
      </c>
      <c r="Y10">
        <v>0</v>
      </c>
      <c r="Z10" s="1" t="s">
        <v>179</v>
      </c>
      <c r="AA10">
        <v>3</v>
      </c>
      <c r="AB10">
        <v>2</v>
      </c>
      <c r="AC10">
        <v>0</v>
      </c>
      <c r="AD10" s="1" t="s">
        <v>180</v>
      </c>
      <c r="AE10">
        <v>3</v>
      </c>
      <c r="AF10">
        <v>2</v>
      </c>
      <c r="AG10">
        <v>0</v>
      </c>
      <c r="AH10" s="1" t="s">
        <v>181</v>
      </c>
      <c r="AI10">
        <v>3</v>
      </c>
      <c r="AJ10" s="1" t="s">
        <v>182</v>
      </c>
      <c r="AK10">
        <v>3</v>
      </c>
    </row>
    <row r="11" spans="1:37">
      <c r="A11" t="s">
        <v>23</v>
      </c>
      <c r="C11" t="s">
        <v>24</v>
      </c>
      <c r="E11">
        <v>20</v>
      </c>
      <c r="F11">
        <v>9.25</v>
      </c>
      <c r="G11">
        <v>9.25</v>
      </c>
      <c r="H11">
        <v>9.25</v>
      </c>
      <c r="I11">
        <v>9</v>
      </c>
      <c r="J11">
        <v>9.25</v>
      </c>
      <c r="K11">
        <v>9</v>
      </c>
      <c r="L11">
        <v>9.25</v>
      </c>
      <c r="M11">
        <v>9.25</v>
      </c>
      <c r="N11">
        <v>0</v>
      </c>
      <c r="O11">
        <f t="shared" si="0"/>
        <v>93.5</v>
      </c>
      <c r="P11" t="s">
        <v>191</v>
      </c>
      <c r="T11" s="1"/>
      <c r="V11" s="1"/>
      <c r="Z11" s="1"/>
      <c r="AD11" s="1"/>
      <c r="AH11" s="1"/>
      <c r="AJ11" s="1"/>
    </row>
    <row r="12" spans="1:37">
      <c r="A12" t="s">
        <v>23</v>
      </c>
      <c r="C12" t="s">
        <v>24</v>
      </c>
      <c r="E12">
        <v>20</v>
      </c>
      <c r="F12">
        <v>9.25</v>
      </c>
      <c r="G12">
        <v>9.5</v>
      </c>
      <c r="H12">
        <v>9</v>
      </c>
      <c r="I12">
        <v>8.75</v>
      </c>
      <c r="J12">
        <v>9</v>
      </c>
      <c r="K12">
        <v>9</v>
      </c>
      <c r="L12">
        <v>9</v>
      </c>
      <c r="M12">
        <v>9</v>
      </c>
      <c r="N12">
        <v>0</v>
      </c>
      <c r="O12">
        <f t="shared" si="0"/>
        <v>92.5</v>
      </c>
      <c r="T12" s="1" t="s">
        <v>51</v>
      </c>
      <c r="U12">
        <v>3</v>
      </c>
      <c r="V12" s="1" t="s">
        <v>61</v>
      </c>
      <c r="W12">
        <v>3</v>
      </c>
      <c r="X12">
        <v>2</v>
      </c>
      <c r="Y12">
        <v>0</v>
      </c>
      <c r="Z12" s="1" t="s">
        <v>179</v>
      </c>
      <c r="AA12">
        <v>3</v>
      </c>
      <c r="AB12">
        <v>2</v>
      </c>
      <c r="AC12">
        <v>0</v>
      </c>
      <c r="AD12" s="1" t="s">
        <v>180</v>
      </c>
      <c r="AE12">
        <v>3</v>
      </c>
      <c r="AF12">
        <v>2</v>
      </c>
      <c r="AG12">
        <v>0</v>
      </c>
      <c r="AH12" s="1" t="s">
        <v>181</v>
      </c>
      <c r="AI12">
        <v>3</v>
      </c>
      <c r="AJ12" s="1" t="s">
        <v>182</v>
      </c>
      <c r="AK12">
        <v>3</v>
      </c>
    </row>
    <row r="13" spans="1:37">
      <c r="A13" t="s">
        <v>23</v>
      </c>
      <c r="C13" t="s">
        <v>25</v>
      </c>
      <c r="E13">
        <v>20</v>
      </c>
      <c r="F13">
        <v>9.5</v>
      </c>
      <c r="G13">
        <v>9.25</v>
      </c>
      <c r="H13">
        <v>9.5</v>
      </c>
      <c r="I13">
        <v>9.5</v>
      </c>
      <c r="J13">
        <v>9.25</v>
      </c>
      <c r="K13">
        <v>9.25</v>
      </c>
      <c r="L13">
        <v>9.25</v>
      </c>
      <c r="M13">
        <v>9</v>
      </c>
      <c r="N13">
        <v>0</v>
      </c>
      <c r="O13">
        <f t="shared" si="0"/>
        <v>94.5</v>
      </c>
    </row>
    <row r="14" spans="1:37">
      <c r="A14" t="s">
        <v>23</v>
      </c>
      <c r="C14" t="s">
        <v>25</v>
      </c>
      <c r="E14">
        <v>20</v>
      </c>
      <c r="F14">
        <v>9.25</v>
      </c>
      <c r="G14">
        <v>9.5</v>
      </c>
      <c r="H14">
        <v>9.5</v>
      </c>
      <c r="I14">
        <v>9.25</v>
      </c>
      <c r="J14">
        <v>9.25</v>
      </c>
      <c r="K14">
        <v>9</v>
      </c>
      <c r="L14">
        <v>9.25</v>
      </c>
      <c r="M14">
        <v>9</v>
      </c>
      <c r="N14">
        <v>0</v>
      </c>
      <c r="O14">
        <f t="shared" si="0"/>
        <v>94</v>
      </c>
    </row>
    <row r="15" spans="1:37">
      <c r="A15" t="s">
        <v>23</v>
      </c>
      <c r="C15" t="s">
        <v>25</v>
      </c>
      <c r="E15">
        <v>20</v>
      </c>
      <c r="F15">
        <v>9.25</v>
      </c>
      <c r="G15">
        <v>9.25</v>
      </c>
      <c r="H15">
        <v>9.25</v>
      </c>
      <c r="I15">
        <v>9</v>
      </c>
      <c r="J15">
        <v>9.25</v>
      </c>
      <c r="K15">
        <v>9</v>
      </c>
      <c r="L15">
        <v>9.25</v>
      </c>
      <c r="M15">
        <v>9</v>
      </c>
      <c r="N15">
        <v>0</v>
      </c>
      <c r="O15">
        <f t="shared" si="0"/>
        <v>93.25</v>
      </c>
    </row>
    <row r="17" spans="2:17">
      <c r="B17" s="2" t="s">
        <v>36</v>
      </c>
      <c r="C17" s="2" t="s">
        <v>13</v>
      </c>
      <c r="D17" s="2" t="s">
        <v>37</v>
      </c>
      <c r="E17" s="2" t="s">
        <v>15</v>
      </c>
      <c r="F17" s="2" t="s">
        <v>16</v>
      </c>
      <c r="G17" s="2" t="s">
        <v>10</v>
      </c>
      <c r="H17" s="2" t="s">
        <v>17</v>
      </c>
      <c r="I17" s="2" t="s">
        <v>12</v>
      </c>
      <c r="J17" s="2" t="s">
        <v>18</v>
      </c>
      <c r="K17" s="2" t="s">
        <v>7</v>
      </c>
      <c r="L17" s="2" t="s">
        <v>19</v>
      </c>
      <c r="M17" s="5" t="s">
        <v>20</v>
      </c>
      <c r="N17" s="5" t="s">
        <v>42</v>
      </c>
      <c r="O17" s="2" t="s">
        <v>38</v>
      </c>
      <c r="P17" s="2" t="s">
        <v>39</v>
      </c>
      <c r="Q17" s="2" t="s">
        <v>355</v>
      </c>
    </row>
    <row r="18" spans="2:17">
      <c r="B18" s="3" t="s">
        <v>40</v>
      </c>
      <c r="C18" s="3" t="s">
        <v>23</v>
      </c>
      <c r="D18" s="17">
        <v>6</v>
      </c>
      <c r="E18" s="18">
        <v>20</v>
      </c>
      <c r="F18" s="18">
        <f>AVERAGE(F7:F12)</f>
        <v>9.2916666666666661</v>
      </c>
      <c r="G18" s="18">
        <f t="shared" ref="G18:N18" si="1">AVERAGE(G7:G12)</f>
        <v>9.375</v>
      </c>
      <c r="H18" s="18">
        <f t="shared" si="1"/>
        <v>9.0416666666666661</v>
      </c>
      <c r="I18" s="18">
        <f t="shared" si="1"/>
        <v>9</v>
      </c>
      <c r="J18" s="18">
        <f t="shared" si="1"/>
        <v>9.1666666666666661</v>
      </c>
      <c r="K18" s="18">
        <f t="shared" si="1"/>
        <v>9.0416666666666661</v>
      </c>
      <c r="L18" s="18">
        <f t="shared" si="1"/>
        <v>9.125</v>
      </c>
      <c r="M18" s="18">
        <f t="shared" si="1"/>
        <v>9.2083333333333339</v>
      </c>
      <c r="N18" s="18">
        <f t="shared" si="1"/>
        <v>0</v>
      </c>
      <c r="O18" s="20">
        <f>AVERAGE(O7:O12)</f>
        <v>93.25</v>
      </c>
      <c r="P18" s="21">
        <f>_xlfn.STDEV.P(O7:O12)</f>
        <v>0.84162541153017323</v>
      </c>
      <c r="Q18" s="22">
        <f>_xlfn.CONFIDENCE.T(0.1,P18,D18)</f>
        <v>0.69235477366509213</v>
      </c>
    </row>
    <row r="19" spans="2:17">
      <c r="B19" s="4" t="s">
        <v>41</v>
      </c>
      <c r="C19" s="4" t="s">
        <v>23</v>
      </c>
      <c r="D19" s="23">
        <v>3</v>
      </c>
      <c r="E19" s="24">
        <v>20</v>
      </c>
      <c r="F19" s="24">
        <f>AVERAGE(F13:F15)</f>
        <v>9.3333333333333339</v>
      </c>
      <c r="G19" s="24">
        <f t="shared" ref="G19:N19" si="2">AVERAGE(G13:G15)</f>
        <v>9.3333333333333339</v>
      </c>
      <c r="H19" s="24">
        <f t="shared" si="2"/>
        <v>9.4166666666666661</v>
      </c>
      <c r="I19" s="24">
        <f t="shared" si="2"/>
        <v>9.25</v>
      </c>
      <c r="J19" s="24">
        <f t="shared" si="2"/>
        <v>9.25</v>
      </c>
      <c r="K19" s="24">
        <f t="shared" si="2"/>
        <v>9.0833333333333339</v>
      </c>
      <c r="L19" s="24">
        <f t="shared" si="2"/>
        <v>9.25</v>
      </c>
      <c r="M19" s="24">
        <f>AVERAGE(M13:M15)</f>
        <v>9</v>
      </c>
      <c r="N19" s="24">
        <f t="shared" si="2"/>
        <v>0</v>
      </c>
      <c r="O19" s="26">
        <f>AVERAGE(O13:O15)</f>
        <v>93.916666666666671</v>
      </c>
      <c r="P19" s="27">
        <f>_xlfn.STDEV.P(O13:O15)</f>
        <v>0.51370116691408141</v>
      </c>
      <c r="Q19" s="22">
        <f>_xlfn.CONFIDENCE.T(0.1,P19,D19)</f>
        <v>0.86602540378443904</v>
      </c>
    </row>
    <row r="20" spans="2:17">
      <c r="B20" s="28" t="s">
        <v>356</v>
      </c>
      <c r="C20" s="28"/>
      <c r="D20" s="29">
        <f>D18+D19</f>
        <v>9</v>
      </c>
      <c r="E20" s="30">
        <v>20</v>
      </c>
      <c r="F20" s="31">
        <f>AVERAGE(F7:F15)</f>
        <v>9.3055555555555554</v>
      </c>
      <c r="G20" s="31">
        <f t="shared" ref="G20:N20" si="3">AVERAGE(G7:G15)</f>
        <v>9.3611111111111107</v>
      </c>
      <c r="H20" s="31">
        <f t="shared" si="3"/>
        <v>9.1666666666666661</v>
      </c>
      <c r="I20" s="31">
        <f t="shared" si="3"/>
        <v>9.0833333333333339</v>
      </c>
      <c r="J20" s="31">
        <f t="shared" si="3"/>
        <v>9.1944444444444446</v>
      </c>
      <c r="K20" s="31">
        <f t="shared" si="3"/>
        <v>9.0555555555555554</v>
      </c>
      <c r="L20" s="31">
        <f t="shared" si="3"/>
        <v>9.1666666666666661</v>
      </c>
      <c r="M20" s="31">
        <f t="shared" si="3"/>
        <v>9.1388888888888893</v>
      </c>
      <c r="N20" s="31">
        <f t="shared" si="3"/>
        <v>0</v>
      </c>
      <c r="O20" s="32">
        <f>AVERAGE(O7:O15)</f>
        <v>93.472222222222229</v>
      </c>
      <c r="P20" s="30">
        <f>_xlfn.STDEV.P(O7:O15)</f>
        <v>0.81175773312235877</v>
      </c>
      <c r="Q20" s="33">
        <f>_xlfn.CONFIDENCE.T(0.1,P20,D20)</f>
        <v>0.50316749985940434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5684-E698-0743-9C7C-AEC446EC3E88}">
  <dimension ref="A1:AK18"/>
  <sheetViews>
    <sheetView topLeftCell="F1" workbookViewId="0">
      <selection activeCell="S32" sqref="S32"/>
    </sheetView>
  </sheetViews>
  <sheetFormatPr baseColWidth="10" defaultRowHeight="15"/>
  <cols>
    <col min="1" max="16" width="8.83203125" customWidth="1"/>
  </cols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55</v>
      </c>
      <c r="B2" t="s">
        <v>43</v>
      </c>
      <c r="C2" t="s">
        <v>35</v>
      </c>
      <c r="D2" t="s">
        <v>33</v>
      </c>
      <c r="E2" t="s">
        <v>47</v>
      </c>
      <c r="F2" t="s">
        <v>34</v>
      </c>
      <c r="G2" t="s">
        <v>48</v>
      </c>
      <c r="H2" t="s">
        <v>370</v>
      </c>
      <c r="I2" t="s">
        <v>369</v>
      </c>
      <c r="J2">
        <v>220</v>
      </c>
    </row>
    <row r="3" spans="1:37">
      <c r="D3" t="s">
        <v>368</v>
      </c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s="8" t="s">
        <v>319</v>
      </c>
      <c r="B7" s="8"/>
      <c r="C7" s="8" t="s">
        <v>321</v>
      </c>
      <c r="D7" s="9"/>
      <c r="E7" s="11">
        <v>20</v>
      </c>
      <c r="F7" s="11">
        <v>9.25</v>
      </c>
      <c r="G7" s="11">
        <v>9.5</v>
      </c>
      <c r="H7" s="11">
        <v>8.75</v>
      </c>
      <c r="I7" s="11">
        <v>9.25</v>
      </c>
      <c r="J7" s="11">
        <v>9.25</v>
      </c>
      <c r="K7" s="11">
        <v>9</v>
      </c>
      <c r="L7" s="11">
        <v>9.25</v>
      </c>
      <c r="M7" s="11">
        <v>9.25</v>
      </c>
      <c r="N7" s="9">
        <v>0</v>
      </c>
      <c r="O7" s="10">
        <v>93.5</v>
      </c>
      <c r="P7" s="8" t="s">
        <v>372</v>
      </c>
      <c r="Q7" s="9"/>
      <c r="R7" s="9"/>
      <c r="S7" s="9"/>
      <c r="T7" s="8" t="s">
        <v>344</v>
      </c>
      <c r="U7" s="11">
        <v>3</v>
      </c>
      <c r="V7" s="8" t="s">
        <v>330</v>
      </c>
      <c r="W7" s="11">
        <v>3</v>
      </c>
      <c r="X7" s="11">
        <v>3</v>
      </c>
      <c r="Y7" s="9">
        <v>0</v>
      </c>
      <c r="Z7" s="11">
        <v>3</v>
      </c>
      <c r="AA7" s="8" t="s">
        <v>338</v>
      </c>
      <c r="AB7" s="11">
        <v>3</v>
      </c>
      <c r="AC7" s="11">
        <v>3</v>
      </c>
      <c r="AD7" s="9">
        <v>0</v>
      </c>
      <c r="AE7" s="8" t="s">
        <v>373</v>
      </c>
      <c r="AF7" s="11">
        <v>3</v>
      </c>
      <c r="AG7" s="9">
        <v>0</v>
      </c>
      <c r="AH7" s="8" t="s">
        <v>374</v>
      </c>
      <c r="AI7" s="11">
        <v>3</v>
      </c>
      <c r="AJ7" s="8" t="s">
        <v>375</v>
      </c>
      <c r="AK7" s="11">
        <v>3</v>
      </c>
    </row>
    <row r="8" spans="1:37">
      <c r="A8" s="8" t="s">
        <v>319</v>
      </c>
      <c r="B8" s="8"/>
      <c r="C8" s="8" t="s">
        <v>321</v>
      </c>
      <c r="D8" s="9"/>
      <c r="E8" s="11">
        <v>20</v>
      </c>
      <c r="F8" s="11">
        <v>9.5</v>
      </c>
      <c r="G8" s="11">
        <v>9.25</v>
      </c>
      <c r="H8" s="11">
        <v>9</v>
      </c>
      <c r="I8" s="11">
        <v>9</v>
      </c>
      <c r="J8" s="11">
        <v>9.25</v>
      </c>
      <c r="K8" s="11">
        <v>9.25</v>
      </c>
      <c r="L8" s="11">
        <v>9.25</v>
      </c>
      <c r="M8" s="11">
        <v>9</v>
      </c>
      <c r="N8" s="9">
        <v>0</v>
      </c>
      <c r="O8" s="10">
        <v>93.5</v>
      </c>
      <c r="P8" s="8" t="s">
        <v>376</v>
      </c>
      <c r="T8" s="1"/>
      <c r="V8" s="1"/>
      <c r="Z8" s="1"/>
      <c r="AD8" s="1"/>
      <c r="AH8" s="1"/>
      <c r="AJ8" s="1"/>
    </row>
    <row r="9" spans="1:37">
      <c r="A9" s="8" t="s">
        <v>319</v>
      </c>
      <c r="B9" s="8"/>
      <c r="C9" s="8" t="s">
        <v>321</v>
      </c>
      <c r="D9" s="9"/>
      <c r="E9" s="11">
        <v>20</v>
      </c>
      <c r="F9" s="11">
        <v>9.25</v>
      </c>
      <c r="G9" s="11">
        <v>9.25</v>
      </c>
      <c r="H9" s="11">
        <v>8.75</v>
      </c>
      <c r="I9" s="11">
        <v>9</v>
      </c>
      <c r="J9" s="11">
        <v>9.25</v>
      </c>
      <c r="K9" s="11">
        <v>9</v>
      </c>
      <c r="L9" s="11">
        <v>9.25</v>
      </c>
      <c r="M9" s="11">
        <v>9.25</v>
      </c>
      <c r="N9" s="9">
        <v>0</v>
      </c>
      <c r="O9" s="10">
        <v>93</v>
      </c>
      <c r="P9" s="8" t="s">
        <v>397</v>
      </c>
      <c r="T9" s="1"/>
      <c r="V9" s="1"/>
      <c r="Z9" s="1"/>
      <c r="AD9" s="1"/>
      <c r="AH9" s="1"/>
      <c r="AJ9" s="1"/>
    </row>
    <row r="10" spans="1:37">
      <c r="A10" s="8" t="s">
        <v>395</v>
      </c>
      <c r="B10" s="8"/>
      <c r="C10" s="8" t="s">
        <v>321</v>
      </c>
      <c r="D10" s="9"/>
      <c r="E10" s="11">
        <v>20</v>
      </c>
      <c r="F10" s="11">
        <v>9.5</v>
      </c>
      <c r="G10" s="11">
        <v>9.25</v>
      </c>
      <c r="H10" s="11">
        <v>9</v>
      </c>
      <c r="I10" s="11">
        <v>9.25</v>
      </c>
      <c r="J10" s="11">
        <v>9.25</v>
      </c>
      <c r="K10" s="11">
        <v>9.25</v>
      </c>
      <c r="L10" s="11">
        <v>9.25</v>
      </c>
      <c r="M10" s="11">
        <v>9.25</v>
      </c>
      <c r="N10" s="9">
        <v>0</v>
      </c>
      <c r="O10" s="10">
        <v>94</v>
      </c>
      <c r="P10" s="8" t="s">
        <v>398</v>
      </c>
      <c r="T10" s="1"/>
      <c r="V10" s="1"/>
      <c r="Z10" s="1"/>
      <c r="AD10" s="1"/>
      <c r="AH10" s="1"/>
      <c r="AJ10" s="1"/>
    </row>
    <row r="11" spans="1:37">
      <c r="A11" s="8" t="s">
        <v>319</v>
      </c>
      <c r="B11" s="8"/>
      <c r="C11" s="8" t="s">
        <v>25</v>
      </c>
      <c r="D11" s="9"/>
      <c r="E11" s="11">
        <v>20</v>
      </c>
      <c r="F11" s="11">
        <v>9.25</v>
      </c>
      <c r="G11" s="11">
        <v>9.25</v>
      </c>
      <c r="H11" s="11">
        <v>9</v>
      </c>
      <c r="I11" s="11">
        <v>9.25</v>
      </c>
      <c r="J11" s="11">
        <v>9.25</v>
      </c>
      <c r="K11" s="11">
        <v>9.25</v>
      </c>
      <c r="L11" s="11">
        <v>9.25</v>
      </c>
      <c r="M11" s="11">
        <v>9.25</v>
      </c>
      <c r="N11" s="9"/>
      <c r="O11" s="10">
        <v>93.75</v>
      </c>
      <c r="T11" s="1"/>
      <c r="V11" s="1"/>
      <c r="Z11" s="1"/>
      <c r="AD11" s="1"/>
      <c r="AH11" s="1"/>
      <c r="AJ11" s="1"/>
    </row>
    <row r="12" spans="1:37">
      <c r="A12" s="8" t="s">
        <v>319</v>
      </c>
      <c r="B12" s="8"/>
      <c r="C12" s="8" t="s">
        <v>25</v>
      </c>
      <c r="D12" s="9"/>
      <c r="E12" s="11">
        <v>20</v>
      </c>
      <c r="F12" s="11">
        <v>9.25</v>
      </c>
      <c r="G12" s="11">
        <v>9.25</v>
      </c>
      <c r="H12" s="11">
        <v>9</v>
      </c>
      <c r="I12" s="11">
        <v>9</v>
      </c>
      <c r="J12" s="11">
        <v>9</v>
      </c>
      <c r="K12" s="11">
        <v>9.25</v>
      </c>
      <c r="L12" s="11">
        <v>9.25</v>
      </c>
      <c r="M12" s="11">
        <v>9</v>
      </c>
      <c r="N12" s="9">
        <v>0</v>
      </c>
      <c r="O12" s="10">
        <v>93</v>
      </c>
      <c r="T12" s="1"/>
      <c r="V12" s="1"/>
      <c r="Z12" s="1"/>
      <c r="AD12" s="1"/>
      <c r="AH12" s="1"/>
      <c r="AJ12" s="1"/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9.25</v>
      </c>
      <c r="G13" s="11">
        <v>9.25</v>
      </c>
      <c r="H13" s="11">
        <v>9</v>
      </c>
      <c r="I13" s="11">
        <v>9.25</v>
      </c>
      <c r="J13" s="11">
        <v>9.25</v>
      </c>
      <c r="K13" s="11">
        <v>9.25</v>
      </c>
      <c r="L13" s="11">
        <v>9.25</v>
      </c>
      <c r="M13" s="11">
        <v>9.25</v>
      </c>
      <c r="N13" s="9">
        <v>0</v>
      </c>
      <c r="O13" s="10">
        <v>93.75</v>
      </c>
      <c r="T13" s="1"/>
      <c r="V13" s="1"/>
      <c r="Z13" s="1"/>
      <c r="AD13" s="1"/>
      <c r="AH13" s="1"/>
      <c r="AJ13" s="1"/>
    </row>
    <row r="14" spans="1:37">
      <c r="T14" s="1"/>
      <c r="V14" s="1"/>
      <c r="Z14" s="1"/>
      <c r="AD14" s="1"/>
      <c r="AH14" s="1"/>
      <c r="AJ14" s="1"/>
    </row>
    <row r="15" spans="1:37">
      <c r="B15" s="2" t="s">
        <v>36</v>
      </c>
      <c r="C15" s="2" t="s">
        <v>13</v>
      </c>
      <c r="D15" s="2" t="s">
        <v>37</v>
      </c>
      <c r="E15" s="2" t="s">
        <v>15</v>
      </c>
      <c r="F15" s="2" t="s">
        <v>16</v>
      </c>
      <c r="G15" s="2" t="s">
        <v>10</v>
      </c>
      <c r="H15" s="2" t="s">
        <v>17</v>
      </c>
      <c r="I15" s="2" t="s">
        <v>12</v>
      </c>
      <c r="J15" s="2" t="s">
        <v>18</v>
      </c>
      <c r="K15" s="2" t="s">
        <v>7</v>
      </c>
      <c r="L15" s="2" t="s">
        <v>19</v>
      </c>
      <c r="M15" s="5" t="s">
        <v>20</v>
      </c>
      <c r="N15" s="5" t="s">
        <v>42</v>
      </c>
      <c r="O15" s="2" t="s">
        <v>38</v>
      </c>
      <c r="P15" s="2" t="s">
        <v>39</v>
      </c>
      <c r="Q15" s="2" t="s">
        <v>355</v>
      </c>
    </row>
    <row r="16" spans="1:37">
      <c r="B16" s="3" t="s">
        <v>40</v>
      </c>
      <c r="C16" s="3" t="s">
        <v>23</v>
      </c>
      <c r="D16" s="17">
        <v>4</v>
      </c>
      <c r="E16" s="18">
        <v>20</v>
      </c>
      <c r="F16" s="18">
        <f>AVERAGE(F7:F10)</f>
        <v>9.375</v>
      </c>
      <c r="G16" s="18">
        <f t="shared" ref="G16:N16" si="0">AVERAGE(G7:G10)</f>
        <v>9.3125</v>
      </c>
      <c r="H16" s="18">
        <f t="shared" si="0"/>
        <v>8.875</v>
      </c>
      <c r="I16" s="18">
        <f t="shared" si="0"/>
        <v>9.125</v>
      </c>
      <c r="J16" s="18">
        <f t="shared" si="0"/>
        <v>9.25</v>
      </c>
      <c r="K16" s="18">
        <f t="shared" si="0"/>
        <v>9.125</v>
      </c>
      <c r="L16" s="18">
        <f t="shared" si="0"/>
        <v>9.25</v>
      </c>
      <c r="M16" s="18">
        <f t="shared" si="0"/>
        <v>9.1875</v>
      </c>
      <c r="N16" s="18">
        <f t="shared" si="0"/>
        <v>0</v>
      </c>
      <c r="O16" s="20">
        <f>AVERAGE(O7:O10)</f>
        <v>93.5</v>
      </c>
      <c r="P16" s="21">
        <f>_xlfn.STDEV.P(O7:O10)</f>
        <v>0.35355339059327379</v>
      </c>
      <c r="Q16" s="22">
        <f>_xlfn.CONFIDENCE.T(0.1,P16,D16)</f>
        <v>0.4160198108362087</v>
      </c>
    </row>
    <row r="17" spans="2:17">
      <c r="B17" s="4" t="s">
        <v>41</v>
      </c>
      <c r="C17" s="4" t="s">
        <v>23</v>
      </c>
      <c r="D17" s="23">
        <v>3</v>
      </c>
      <c r="E17" s="24">
        <v>20</v>
      </c>
      <c r="F17" s="24">
        <f>AVERAGE(F11:F13)</f>
        <v>9.25</v>
      </c>
      <c r="G17" s="24">
        <f t="shared" ref="G17:N17" si="1">AVERAGE(G11:G13)</f>
        <v>9.25</v>
      </c>
      <c r="H17" s="24">
        <f t="shared" si="1"/>
        <v>9</v>
      </c>
      <c r="I17" s="24">
        <f t="shared" si="1"/>
        <v>9.1666666666666661</v>
      </c>
      <c r="J17" s="24">
        <f t="shared" si="1"/>
        <v>9.1666666666666661</v>
      </c>
      <c r="K17" s="24">
        <f t="shared" si="1"/>
        <v>9.25</v>
      </c>
      <c r="L17" s="24">
        <f t="shared" si="1"/>
        <v>9.25</v>
      </c>
      <c r="M17" s="24">
        <f t="shared" si="1"/>
        <v>9.1666666666666661</v>
      </c>
      <c r="N17" s="24">
        <f t="shared" si="1"/>
        <v>0</v>
      </c>
      <c r="O17" s="26">
        <f>AVERAGE(O11:O13)</f>
        <v>93.5</v>
      </c>
      <c r="P17" s="27">
        <f>_xlfn.STDEV.P(O11:O13)</f>
        <v>0.35355339059327379</v>
      </c>
      <c r="Q17" s="22">
        <f>_xlfn.CONFIDENCE.T(0.1,P17,D17)</f>
        <v>0.59603956067927</v>
      </c>
    </row>
    <row r="18" spans="2:17">
      <c r="B18" s="28" t="s">
        <v>356</v>
      </c>
      <c r="C18" s="28"/>
      <c r="D18" s="29">
        <f>D16+D17</f>
        <v>7</v>
      </c>
      <c r="E18" s="30">
        <v>20</v>
      </c>
      <c r="F18" s="31">
        <f>AVERAGE(F7:F13)</f>
        <v>9.3214285714285712</v>
      </c>
      <c r="G18" s="31">
        <f t="shared" ref="G18:N18" si="2">AVERAGE(G7:G13)</f>
        <v>9.2857142857142865</v>
      </c>
      <c r="H18" s="31">
        <f t="shared" si="2"/>
        <v>8.9285714285714288</v>
      </c>
      <c r="I18" s="31">
        <f t="shared" si="2"/>
        <v>9.1428571428571423</v>
      </c>
      <c r="J18" s="31">
        <f t="shared" si="2"/>
        <v>9.2142857142857135</v>
      </c>
      <c r="K18" s="31">
        <f t="shared" si="2"/>
        <v>9.1785714285714288</v>
      </c>
      <c r="L18" s="31">
        <f t="shared" si="2"/>
        <v>9.25</v>
      </c>
      <c r="M18" s="31">
        <f t="shared" si="2"/>
        <v>9.1785714285714288</v>
      </c>
      <c r="N18" s="31">
        <f t="shared" si="2"/>
        <v>0</v>
      </c>
      <c r="O18" s="32">
        <f>AVERAGE(O7:O13)</f>
        <v>93.5</v>
      </c>
      <c r="P18" s="30">
        <f>_xlfn.STDEV.P(O7:O13)</f>
        <v>0.35355339059327379</v>
      </c>
      <c r="Q18" s="33">
        <f>_xlfn.CONFIDENCE.T(0.1,P18,D18)</f>
        <v>0.25966838751512655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1E1F-A46A-4899-8898-27F9069C858A}">
  <dimension ref="A1:AK15"/>
  <sheetViews>
    <sheetView workbookViewId="0">
      <selection activeCell="AJ8" sqref="AJ8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87</v>
      </c>
      <c r="B2" t="s">
        <v>43</v>
      </c>
      <c r="C2" t="s">
        <v>35</v>
      </c>
      <c r="D2" t="s">
        <v>147</v>
      </c>
      <c r="E2" t="s">
        <v>47</v>
      </c>
      <c r="F2" t="s">
        <v>99</v>
      </c>
      <c r="G2" t="s">
        <v>48</v>
      </c>
      <c r="H2" t="s">
        <v>98</v>
      </c>
      <c r="I2" t="s">
        <v>88</v>
      </c>
      <c r="J2">
        <v>295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>
      <c r="A7" t="s">
        <v>23</v>
      </c>
      <c r="C7" t="s">
        <v>24</v>
      </c>
      <c r="E7">
        <v>20</v>
      </c>
      <c r="F7">
        <v>9.75</v>
      </c>
      <c r="G7">
        <v>9.5</v>
      </c>
      <c r="H7">
        <v>8.25</v>
      </c>
      <c r="I7">
        <v>9.75</v>
      </c>
      <c r="J7">
        <v>9.5</v>
      </c>
      <c r="K7">
        <v>9.5</v>
      </c>
      <c r="L7">
        <v>9.5</v>
      </c>
      <c r="M7">
        <v>9.5</v>
      </c>
      <c r="N7">
        <v>0</v>
      </c>
      <c r="O7">
        <f>SUM(E7:N7)</f>
        <v>95.25</v>
      </c>
      <c r="P7" t="s">
        <v>89</v>
      </c>
      <c r="T7" s="1" t="s">
        <v>51</v>
      </c>
      <c r="U7">
        <v>4</v>
      </c>
      <c r="V7" t="s">
        <v>90</v>
      </c>
      <c r="W7">
        <v>4</v>
      </c>
      <c r="X7">
        <v>3</v>
      </c>
      <c r="Y7">
        <v>0</v>
      </c>
      <c r="Z7" t="s">
        <v>91</v>
      </c>
      <c r="AA7">
        <v>3</v>
      </c>
      <c r="AB7">
        <v>2</v>
      </c>
      <c r="AC7">
        <v>0</v>
      </c>
      <c r="AD7" t="s">
        <v>92</v>
      </c>
      <c r="AE7">
        <v>4</v>
      </c>
      <c r="AF7">
        <v>2</v>
      </c>
      <c r="AG7">
        <v>0</v>
      </c>
      <c r="AH7" t="s">
        <v>84</v>
      </c>
      <c r="AI7">
        <v>4</v>
      </c>
      <c r="AJ7" t="s">
        <v>85</v>
      </c>
      <c r="AK7">
        <v>3</v>
      </c>
    </row>
    <row r="8" spans="1:37">
      <c r="A8" t="s">
        <v>23</v>
      </c>
      <c r="C8" t="s">
        <v>24</v>
      </c>
      <c r="E8">
        <v>20</v>
      </c>
      <c r="F8">
        <v>9.5</v>
      </c>
      <c r="G8">
        <v>9.75</v>
      </c>
      <c r="H8">
        <v>8.5</v>
      </c>
      <c r="I8">
        <v>9.5</v>
      </c>
      <c r="J8">
        <v>9.25</v>
      </c>
      <c r="K8">
        <v>9.25</v>
      </c>
      <c r="L8">
        <v>9.25</v>
      </c>
      <c r="M8">
        <v>9.75</v>
      </c>
      <c r="N8">
        <v>0</v>
      </c>
      <c r="O8">
        <f>SUM(E8:N8)</f>
        <v>94.75</v>
      </c>
      <c r="P8" t="s">
        <v>120</v>
      </c>
      <c r="T8" s="1" t="s">
        <v>51</v>
      </c>
      <c r="U8">
        <v>4</v>
      </c>
      <c r="V8" s="1" t="s">
        <v>116</v>
      </c>
      <c r="W8">
        <v>3</v>
      </c>
      <c r="X8">
        <v>3</v>
      </c>
      <c r="Y8">
        <v>0</v>
      </c>
      <c r="Z8" s="1" t="s">
        <v>117</v>
      </c>
      <c r="AA8">
        <v>3</v>
      </c>
      <c r="AB8">
        <v>2</v>
      </c>
      <c r="AC8">
        <v>0</v>
      </c>
      <c r="AD8" s="1" t="s">
        <v>118</v>
      </c>
      <c r="AE8">
        <v>3</v>
      </c>
      <c r="AF8">
        <v>3</v>
      </c>
      <c r="AG8">
        <v>0</v>
      </c>
      <c r="AH8" s="1" t="s">
        <v>108</v>
      </c>
      <c r="AI8">
        <v>3</v>
      </c>
      <c r="AJ8" s="1" t="s">
        <v>119</v>
      </c>
      <c r="AK8">
        <v>3</v>
      </c>
    </row>
    <row r="9" spans="1:37">
      <c r="A9" t="s">
        <v>23</v>
      </c>
      <c r="C9" t="s">
        <v>25</v>
      </c>
      <c r="E9">
        <v>20</v>
      </c>
      <c r="F9">
        <v>9.25</v>
      </c>
      <c r="G9">
        <v>9.25</v>
      </c>
      <c r="H9">
        <v>9.5</v>
      </c>
      <c r="I9">
        <v>9.5</v>
      </c>
      <c r="J9">
        <v>9.5</v>
      </c>
      <c r="K9">
        <v>9.5</v>
      </c>
      <c r="L9">
        <v>9.5</v>
      </c>
      <c r="M9">
        <v>9.25</v>
      </c>
      <c r="N9">
        <v>0</v>
      </c>
      <c r="O9">
        <f>SUM(E9:N9)</f>
        <v>95.25</v>
      </c>
    </row>
    <row r="10" spans="1:37">
      <c r="A10" t="s">
        <v>23</v>
      </c>
      <c r="C10" t="s">
        <v>25</v>
      </c>
      <c r="E10">
        <v>20</v>
      </c>
      <c r="F10">
        <v>9.25</v>
      </c>
      <c r="G10">
        <v>9.25</v>
      </c>
      <c r="H10">
        <v>9.5</v>
      </c>
      <c r="I10">
        <v>9.5</v>
      </c>
      <c r="J10">
        <v>9.5</v>
      </c>
      <c r="K10">
        <v>9.25</v>
      </c>
      <c r="L10">
        <v>9.5</v>
      </c>
      <c r="M10">
        <v>9.25</v>
      </c>
      <c r="N10">
        <v>0</v>
      </c>
      <c r="O10">
        <f>SUM(E10:N10)</f>
        <v>95</v>
      </c>
    </row>
    <row r="12" spans="1:37">
      <c r="B12" s="2" t="s">
        <v>36</v>
      </c>
      <c r="C12" s="2" t="s">
        <v>13</v>
      </c>
      <c r="D12" s="2" t="s">
        <v>37</v>
      </c>
      <c r="E12" s="2" t="s">
        <v>15</v>
      </c>
      <c r="F12" s="2" t="s">
        <v>16</v>
      </c>
      <c r="G12" s="2" t="s">
        <v>10</v>
      </c>
      <c r="H12" s="2" t="s">
        <v>17</v>
      </c>
      <c r="I12" s="2" t="s">
        <v>12</v>
      </c>
      <c r="J12" s="2" t="s">
        <v>18</v>
      </c>
      <c r="K12" s="2" t="s">
        <v>7</v>
      </c>
      <c r="L12" s="2" t="s">
        <v>19</v>
      </c>
      <c r="M12" s="5" t="s">
        <v>20</v>
      </c>
      <c r="N12" s="5" t="s">
        <v>42</v>
      </c>
      <c r="O12" s="2" t="s">
        <v>38</v>
      </c>
      <c r="P12" s="2" t="s">
        <v>39</v>
      </c>
      <c r="Q12" s="2" t="s">
        <v>355</v>
      </c>
    </row>
    <row r="13" spans="1:37">
      <c r="B13" s="3" t="s">
        <v>40</v>
      </c>
      <c r="C13" s="3" t="s">
        <v>23</v>
      </c>
      <c r="D13" s="17">
        <v>2</v>
      </c>
      <c r="E13" s="18">
        <v>20</v>
      </c>
      <c r="F13" s="18">
        <f>AVERAGE(F7:F8)</f>
        <v>9.625</v>
      </c>
      <c r="G13" s="18">
        <f t="shared" ref="G13:N13" si="0">AVERAGE(G7:G8)</f>
        <v>9.625</v>
      </c>
      <c r="H13" s="18">
        <f t="shared" si="0"/>
        <v>8.375</v>
      </c>
      <c r="I13" s="18">
        <f t="shared" si="0"/>
        <v>9.625</v>
      </c>
      <c r="J13" s="18">
        <f t="shared" si="0"/>
        <v>9.375</v>
      </c>
      <c r="K13" s="18">
        <f t="shared" si="0"/>
        <v>9.375</v>
      </c>
      <c r="L13" s="18">
        <f t="shared" si="0"/>
        <v>9.375</v>
      </c>
      <c r="M13" s="18">
        <f t="shared" si="0"/>
        <v>9.625</v>
      </c>
      <c r="N13" s="18">
        <f t="shared" si="0"/>
        <v>0</v>
      </c>
      <c r="O13" s="20">
        <f>AVERAGE(O7:O8)</f>
        <v>95</v>
      </c>
      <c r="P13" s="21">
        <f>_xlfn.STDEV.P(O7:O8)</f>
        <v>0.25</v>
      </c>
      <c r="Q13" s="22">
        <f>_xlfn.CONFIDENCE.T(0.1,P13,D13)</f>
        <v>1.1161241276883898</v>
      </c>
    </row>
    <row r="14" spans="1:37">
      <c r="B14" s="4" t="s">
        <v>41</v>
      </c>
      <c r="C14" s="4" t="s">
        <v>23</v>
      </c>
      <c r="D14" s="23">
        <v>2</v>
      </c>
      <c r="E14" s="24">
        <v>20</v>
      </c>
      <c r="F14" s="24">
        <f>AVERAGE(F9:F10)</f>
        <v>9.25</v>
      </c>
      <c r="G14" s="24">
        <f t="shared" ref="G14:N14" si="1">AVERAGE(G9:G10)</f>
        <v>9.25</v>
      </c>
      <c r="H14" s="24">
        <f t="shared" si="1"/>
        <v>9.5</v>
      </c>
      <c r="I14" s="24">
        <f t="shared" si="1"/>
        <v>9.5</v>
      </c>
      <c r="J14" s="24">
        <f t="shared" si="1"/>
        <v>9.5</v>
      </c>
      <c r="K14" s="24">
        <f t="shared" si="1"/>
        <v>9.375</v>
      </c>
      <c r="L14" s="24">
        <f t="shared" si="1"/>
        <v>9.5</v>
      </c>
      <c r="M14" s="24">
        <f t="shared" si="1"/>
        <v>9.25</v>
      </c>
      <c r="N14" s="24">
        <f t="shared" si="1"/>
        <v>0</v>
      </c>
      <c r="O14" s="26">
        <f>AVERAGE(O9:O10)</f>
        <v>95.125</v>
      </c>
      <c r="P14" s="27">
        <f>_xlfn.STDEV.P(O9:O10)</f>
        <v>0.125</v>
      </c>
      <c r="Q14" s="22">
        <f>_xlfn.CONFIDENCE.T(0.1,P14,D14)</f>
        <v>0.55806206384419488</v>
      </c>
    </row>
    <row r="15" spans="1:37">
      <c r="B15" s="28" t="s">
        <v>356</v>
      </c>
      <c r="C15" s="28"/>
      <c r="D15" s="29">
        <f>D13+D14</f>
        <v>4</v>
      </c>
      <c r="E15" s="30">
        <v>20</v>
      </c>
      <c r="F15" s="31">
        <f>AVERAGE(F7:F10)</f>
        <v>9.4375</v>
      </c>
      <c r="G15" s="31">
        <f t="shared" ref="G15:N15" si="2">AVERAGE(G7:G10)</f>
        <v>9.4375</v>
      </c>
      <c r="H15" s="31">
        <f t="shared" si="2"/>
        <v>8.9375</v>
      </c>
      <c r="I15" s="31">
        <f t="shared" si="2"/>
        <v>9.5625</v>
      </c>
      <c r="J15" s="31">
        <f t="shared" si="2"/>
        <v>9.4375</v>
      </c>
      <c r="K15" s="31">
        <f t="shared" si="2"/>
        <v>9.375</v>
      </c>
      <c r="L15" s="31">
        <f t="shared" si="2"/>
        <v>9.4375</v>
      </c>
      <c r="M15" s="31">
        <f t="shared" si="2"/>
        <v>9.4375</v>
      </c>
      <c r="N15" s="31">
        <f t="shared" si="2"/>
        <v>0</v>
      </c>
      <c r="O15" s="32">
        <f>AVERAGE(O7:O10)</f>
        <v>95.0625</v>
      </c>
      <c r="P15" s="30">
        <f>_xlfn.STDEV.P(O7:O10)</f>
        <v>0.20728904939721249</v>
      </c>
      <c r="Q15" s="33">
        <f>_xlfn.CONFIDENCE.T(0.1,P15,D15)</f>
        <v>0.2439132346431144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CC62-5A73-429B-9F16-1CA0E5B8F1FC}">
  <dimension ref="A1:AK19"/>
  <sheetViews>
    <sheetView workbookViewId="0">
      <selection activeCell="AJ9" sqref="AJ9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95</v>
      </c>
      <c r="B2" t="s">
        <v>43</v>
      </c>
      <c r="C2" t="s">
        <v>35</v>
      </c>
      <c r="D2" t="s">
        <v>96</v>
      </c>
      <c r="E2" t="s">
        <v>47</v>
      </c>
      <c r="F2" t="s">
        <v>34</v>
      </c>
      <c r="G2" t="s">
        <v>48</v>
      </c>
      <c r="H2" t="s">
        <v>97</v>
      </c>
      <c r="I2" t="s">
        <v>100</v>
      </c>
      <c r="J2">
        <f>217.19-15</f>
        <v>202.19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s="6" customFormat="1">
      <c r="A7" s="6" t="s">
        <v>23</v>
      </c>
      <c r="C7" s="6" t="s">
        <v>24</v>
      </c>
      <c r="E7" s="6">
        <v>20</v>
      </c>
      <c r="F7" s="6">
        <v>9.5</v>
      </c>
      <c r="G7" s="6">
        <v>9.75</v>
      </c>
      <c r="H7" s="6">
        <v>8.75</v>
      </c>
      <c r="I7" s="6">
        <v>9.25</v>
      </c>
      <c r="J7" s="6">
        <v>9.5</v>
      </c>
      <c r="K7" s="6">
        <v>8.5</v>
      </c>
      <c r="L7" s="6">
        <v>9.25</v>
      </c>
      <c r="M7" s="6">
        <v>9</v>
      </c>
      <c r="N7" s="6">
        <v>0</v>
      </c>
      <c r="O7">
        <f t="shared" ref="O7:O10" si="0">SUM(E7:N7)</f>
        <v>93.5</v>
      </c>
      <c r="P7" s="6" t="s">
        <v>101</v>
      </c>
      <c r="T7" s="1" t="s">
        <v>103</v>
      </c>
      <c r="U7" s="6">
        <v>4</v>
      </c>
      <c r="V7" s="6" t="s">
        <v>51</v>
      </c>
      <c r="W7" s="6">
        <v>3</v>
      </c>
      <c r="X7" s="6">
        <v>2</v>
      </c>
      <c r="Y7" s="6">
        <v>0</v>
      </c>
      <c r="Z7" s="6" t="s">
        <v>106</v>
      </c>
      <c r="AA7" s="6">
        <v>3</v>
      </c>
      <c r="AB7" s="6">
        <v>2</v>
      </c>
      <c r="AC7" s="6">
        <v>0</v>
      </c>
      <c r="AD7" s="6" t="s">
        <v>107</v>
      </c>
      <c r="AE7" s="6">
        <v>3</v>
      </c>
      <c r="AF7" s="6">
        <v>3</v>
      </c>
      <c r="AG7" s="6">
        <v>0</v>
      </c>
      <c r="AH7" s="6" t="s">
        <v>108</v>
      </c>
      <c r="AI7" s="6">
        <v>3</v>
      </c>
      <c r="AJ7" s="6" t="s">
        <v>109</v>
      </c>
      <c r="AK7" s="6">
        <v>2</v>
      </c>
    </row>
    <row r="8" spans="1:37" s="6" customFormat="1">
      <c r="A8" s="6" t="s">
        <v>23</v>
      </c>
      <c r="C8" s="6" t="s">
        <v>24</v>
      </c>
      <c r="E8" s="6">
        <v>20</v>
      </c>
      <c r="F8" s="6">
        <v>9.75</v>
      </c>
      <c r="G8" s="6">
        <v>9.25</v>
      </c>
      <c r="H8" s="6">
        <v>8.5</v>
      </c>
      <c r="I8" s="6">
        <v>9.25</v>
      </c>
      <c r="J8" s="6">
        <v>9.25</v>
      </c>
      <c r="K8" s="6">
        <v>9</v>
      </c>
      <c r="L8" s="6">
        <v>9.25</v>
      </c>
      <c r="M8" s="6">
        <v>9.25</v>
      </c>
      <c r="N8" s="6">
        <v>0</v>
      </c>
      <c r="O8">
        <f t="shared" si="0"/>
        <v>93.5</v>
      </c>
      <c r="P8" s="6" t="s">
        <v>102</v>
      </c>
      <c r="T8" s="1" t="s">
        <v>103</v>
      </c>
      <c r="U8" s="6">
        <v>4</v>
      </c>
      <c r="V8" s="1" t="s">
        <v>104</v>
      </c>
      <c r="W8" s="6">
        <v>4</v>
      </c>
      <c r="X8" s="6">
        <v>1</v>
      </c>
      <c r="Y8" s="6">
        <v>0</v>
      </c>
      <c r="Z8" s="6" t="s">
        <v>105</v>
      </c>
      <c r="AA8" s="6">
        <v>3</v>
      </c>
      <c r="AB8" s="6">
        <v>2</v>
      </c>
      <c r="AC8" s="6">
        <v>0</v>
      </c>
      <c r="AD8" s="6" t="s">
        <v>105</v>
      </c>
      <c r="AE8" s="6">
        <v>3</v>
      </c>
      <c r="AF8" s="6">
        <v>2</v>
      </c>
      <c r="AG8" s="6">
        <v>0</v>
      </c>
      <c r="AH8" s="1" t="s">
        <v>110</v>
      </c>
      <c r="AI8" s="6">
        <v>3</v>
      </c>
      <c r="AJ8" s="1" t="s">
        <v>111</v>
      </c>
      <c r="AK8" s="6">
        <v>3</v>
      </c>
    </row>
    <row r="9" spans="1:37" s="6" customFormat="1">
      <c r="A9" s="6" t="s">
        <v>23</v>
      </c>
      <c r="C9" s="6" t="s">
        <v>24</v>
      </c>
      <c r="E9" s="6">
        <v>20</v>
      </c>
      <c r="F9" s="6">
        <v>9.5</v>
      </c>
      <c r="G9" s="6">
        <v>9.25</v>
      </c>
      <c r="H9" s="6">
        <v>9.5</v>
      </c>
      <c r="I9" s="6">
        <v>9</v>
      </c>
      <c r="J9" s="6">
        <v>9.25</v>
      </c>
      <c r="K9" s="6">
        <v>9.5</v>
      </c>
      <c r="L9" s="6">
        <v>9.25</v>
      </c>
      <c r="M9" s="6">
        <v>9.25</v>
      </c>
      <c r="N9" s="6">
        <v>0</v>
      </c>
      <c r="O9">
        <f t="shared" si="0"/>
        <v>94.5</v>
      </c>
      <c r="P9" s="6" t="s">
        <v>135</v>
      </c>
      <c r="T9" s="1" t="s">
        <v>51</v>
      </c>
      <c r="U9" s="6">
        <v>4</v>
      </c>
      <c r="V9" s="1" t="s">
        <v>51</v>
      </c>
      <c r="W9" s="6">
        <v>4</v>
      </c>
      <c r="X9" s="6">
        <v>3</v>
      </c>
      <c r="Y9" s="6">
        <v>0</v>
      </c>
      <c r="Z9" s="1" t="s">
        <v>136</v>
      </c>
      <c r="AA9" s="6">
        <v>3</v>
      </c>
      <c r="AB9" s="6">
        <v>3</v>
      </c>
      <c r="AC9" s="6">
        <v>0</v>
      </c>
      <c r="AD9" s="1" t="s">
        <v>137</v>
      </c>
      <c r="AE9" s="6">
        <v>3</v>
      </c>
      <c r="AF9" s="6">
        <v>1</v>
      </c>
      <c r="AG9" s="6">
        <v>0</v>
      </c>
      <c r="AH9" s="1" t="s">
        <v>138</v>
      </c>
      <c r="AI9" s="6">
        <v>3</v>
      </c>
      <c r="AJ9" s="1" t="s">
        <v>139</v>
      </c>
      <c r="AK9" s="6">
        <v>4</v>
      </c>
    </row>
    <row r="10" spans="1:37" s="6" customFormat="1">
      <c r="A10" s="6" t="s">
        <v>23</v>
      </c>
      <c r="C10" s="6" t="s">
        <v>24</v>
      </c>
      <c r="E10" s="6">
        <v>20</v>
      </c>
      <c r="F10" s="6">
        <v>9.25</v>
      </c>
      <c r="G10" s="6">
        <v>9</v>
      </c>
      <c r="H10" s="6">
        <v>9.5</v>
      </c>
      <c r="I10" s="6">
        <v>9.25</v>
      </c>
      <c r="J10" s="6">
        <v>9.75</v>
      </c>
      <c r="K10" s="6">
        <v>9.5</v>
      </c>
      <c r="L10" s="6">
        <v>9.25</v>
      </c>
      <c r="M10" s="6">
        <v>9</v>
      </c>
      <c r="N10" s="6">
        <v>0</v>
      </c>
      <c r="O10">
        <f t="shared" si="0"/>
        <v>94.5</v>
      </c>
      <c r="P10" s="6" t="s">
        <v>140</v>
      </c>
      <c r="T10" s="1" t="s">
        <v>51</v>
      </c>
      <c r="U10" s="6">
        <v>3</v>
      </c>
      <c r="V10" s="1" t="s">
        <v>51</v>
      </c>
      <c r="W10" s="6">
        <v>3</v>
      </c>
      <c r="X10" s="6">
        <v>2</v>
      </c>
      <c r="Y10" s="6">
        <v>0</v>
      </c>
      <c r="Z10" s="1" t="s">
        <v>141</v>
      </c>
      <c r="AA10" s="6">
        <v>3</v>
      </c>
      <c r="AB10" s="6">
        <v>2</v>
      </c>
      <c r="AC10" s="6">
        <v>0</v>
      </c>
      <c r="AD10" s="1" t="s">
        <v>141</v>
      </c>
      <c r="AE10" s="6">
        <v>3</v>
      </c>
      <c r="AF10" s="6">
        <v>2</v>
      </c>
      <c r="AG10" s="6">
        <v>0</v>
      </c>
      <c r="AH10" s="1" t="s">
        <v>142</v>
      </c>
      <c r="AI10" s="6">
        <v>3</v>
      </c>
      <c r="AJ10" s="1" t="s">
        <v>143</v>
      </c>
      <c r="AK10" s="6">
        <v>3</v>
      </c>
    </row>
    <row r="11" spans="1:37">
      <c r="A11" t="s">
        <v>23</v>
      </c>
      <c r="C11" t="s">
        <v>25</v>
      </c>
      <c r="E11">
        <v>20</v>
      </c>
      <c r="F11">
        <v>9.25</v>
      </c>
      <c r="G11">
        <v>9.25</v>
      </c>
      <c r="H11">
        <v>9.5</v>
      </c>
      <c r="I11">
        <v>9.25</v>
      </c>
      <c r="J11">
        <v>9.25</v>
      </c>
      <c r="K11">
        <v>9</v>
      </c>
      <c r="L11">
        <v>9.25</v>
      </c>
      <c r="M11">
        <v>9.25</v>
      </c>
      <c r="N11">
        <v>0</v>
      </c>
      <c r="O11">
        <f>SUM(E11:N11)</f>
        <v>94</v>
      </c>
    </row>
    <row r="12" spans="1:37">
      <c r="A12" t="s">
        <v>23</v>
      </c>
      <c r="C12" t="s">
        <v>25</v>
      </c>
      <c r="E12">
        <v>20</v>
      </c>
      <c r="F12">
        <v>9.25</v>
      </c>
      <c r="G12">
        <v>9.25</v>
      </c>
      <c r="H12">
        <v>9.5</v>
      </c>
      <c r="I12">
        <v>9.25</v>
      </c>
      <c r="J12">
        <v>9.25</v>
      </c>
      <c r="K12">
        <v>9</v>
      </c>
      <c r="L12">
        <v>9.25</v>
      </c>
      <c r="M12">
        <v>9</v>
      </c>
      <c r="N12">
        <v>0</v>
      </c>
      <c r="O12">
        <f>SUM(E12:N12)</f>
        <v>93.75</v>
      </c>
    </row>
    <row r="13" spans="1:37">
      <c r="A13" t="s">
        <v>23</v>
      </c>
      <c r="B13" t="s">
        <v>123</v>
      </c>
      <c r="C13" t="s">
        <v>25</v>
      </c>
      <c r="E13">
        <v>20</v>
      </c>
      <c r="F13">
        <v>9.25</v>
      </c>
      <c r="G13">
        <v>9.5</v>
      </c>
      <c r="H13">
        <v>9.25</v>
      </c>
      <c r="I13">
        <v>9.25</v>
      </c>
      <c r="J13">
        <v>9.25</v>
      </c>
      <c r="K13">
        <v>9.5</v>
      </c>
      <c r="L13">
        <v>9.25</v>
      </c>
      <c r="M13">
        <v>9.25</v>
      </c>
      <c r="N13">
        <v>0</v>
      </c>
      <c r="O13">
        <f>SUM(E13:N13)</f>
        <v>94.5</v>
      </c>
    </row>
    <row r="14" spans="1:37">
      <c r="A14" t="s">
        <v>23</v>
      </c>
      <c r="B14" t="s">
        <v>148</v>
      </c>
      <c r="C14" t="s">
        <v>25</v>
      </c>
      <c r="E14">
        <v>20</v>
      </c>
      <c r="F14">
        <v>9.25</v>
      </c>
      <c r="G14">
        <v>9</v>
      </c>
      <c r="H14">
        <v>9.25</v>
      </c>
      <c r="I14">
        <v>9</v>
      </c>
      <c r="J14">
        <v>9.25</v>
      </c>
      <c r="K14">
        <v>9.25</v>
      </c>
      <c r="L14">
        <v>9.25</v>
      </c>
      <c r="M14">
        <v>9.25</v>
      </c>
      <c r="N14">
        <v>0</v>
      </c>
      <c r="O14">
        <f>SUM(E14:N14)</f>
        <v>93.5</v>
      </c>
    </row>
    <row r="16" spans="1:37">
      <c r="B16" s="2" t="s">
        <v>36</v>
      </c>
      <c r="C16" s="2" t="s">
        <v>13</v>
      </c>
      <c r="D16" s="2" t="s">
        <v>37</v>
      </c>
      <c r="E16" s="2" t="s">
        <v>15</v>
      </c>
      <c r="F16" s="2" t="s">
        <v>16</v>
      </c>
      <c r="G16" s="2" t="s">
        <v>10</v>
      </c>
      <c r="H16" s="2" t="s">
        <v>17</v>
      </c>
      <c r="I16" s="2" t="s">
        <v>12</v>
      </c>
      <c r="J16" s="2" t="s">
        <v>18</v>
      </c>
      <c r="K16" s="2" t="s">
        <v>7</v>
      </c>
      <c r="L16" s="2" t="s">
        <v>19</v>
      </c>
      <c r="M16" s="5" t="s">
        <v>20</v>
      </c>
      <c r="N16" s="5" t="s">
        <v>42</v>
      </c>
      <c r="O16" s="2" t="s">
        <v>38</v>
      </c>
      <c r="P16" s="2" t="s">
        <v>39</v>
      </c>
      <c r="Q16" s="2" t="s">
        <v>355</v>
      </c>
    </row>
    <row r="17" spans="2:17">
      <c r="B17" s="3" t="s">
        <v>40</v>
      </c>
      <c r="C17" s="3" t="s">
        <v>23</v>
      </c>
      <c r="D17" s="17">
        <v>4</v>
      </c>
      <c r="E17" s="18">
        <v>20</v>
      </c>
      <c r="F17" s="18">
        <f>AVERAGE(F7:F10)</f>
        <v>9.5</v>
      </c>
      <c r="G17" s="18">
        <f t="shared" ref="G17:N17" si="1">AVERAGE(G7:G10)</f>
        <v>9.3125</v>
      </c>
      <c r="H17" s="18">
        <f t="shared" si="1"/>
        <v>9.0625</v>
      </c>
      <c r="I17" s="18">
        <f t="shared" si="1"/>
        <v>9.1875</v>
      </c>
      <c r="J17" s="18">
        <f t="shared" si="1"/>
        <v>9.4375</v>
      </c>
      <c r="K17" s="18">
        <f t="shared" si="1"/>
        <v>9.125</v>
      </c>
      <c r="L17" s="18">
        <f t="shared" si="1"/>
        <v>9.25</v>
      </c>
      <c r="M17" s="18">
        <f t="shared" si="1"/>
        <v>9.125</v>
      </c>
      <c r="N17" s="18">
        <f t="shared" si="1"/>
        <v>0</v>
      </c>
      <c r="O17" s="20">
        <f>AVERAGE(O7:O10)</f>
        <v>94</v>
      </c>
      <c r="P17" s="21">
        <f>_xlfn.STDEV.P(O7:O10)</f>
        <v>0.5</v>
      </c>
      <c r="Q17" s="22">
        <f>_xlfn.CONFIDENCE.T(0.1,P17,D17)</f>
        <v>0.58834085870045583</v>
      </c>
    </row>
    <row r="18" spans="2:17">
      <c r="B18" s="4" t="s">
        <v>41</v>
      </c>
      <c r="C18" s="4" t="s">
        <v>23</v>
      </c>
      <c r="D18" s="23">
        <v>4</v>
      </c>
      <c r="E18" s="24">
        <v>20</v>
      </c>
      <c r="F18" s="24">
        <f>AVERAGE(F11:F14)</f>
        <v>9.25</v>
      </c>
      <c r="G18" s="24">
        <f t="shared" ref="G18:N18" si="2">AVERAGE(G11:G14)</f>
        <v>9.25</v>
      </c>
      <c r="H18" s="24">
        <f t="shared" si="2"/>
        <v>9.375</v>
      </c>
      <c r="I18" s="24">
        <f t="shared" si="2"/>
        <v>9.1875</v>
      </c>
      <c r="J18" s="24">
        <f t="shared" si="2"/>
        <v>9.25</v>
      </c>
      <c r="K18" s="24">
        <f t="shared" si="2"/>
        <v>9.1875</v>
      </c>
      <c r="L18" s="24">
        <f t="shared" si="2"/>
        <v>9.25</v>
      </c>
      <c r="M18" s="24">
        <f t="shared" si="2"/>
        <v>9.1875</v>
      </c>
      <c r="N18" s="24">
        <f t="shared" si="2"/>
        <v>0</v>
      </c>
      <c r="O18" s="26">
        <f>AVERAGE(O11:O14)</f>
        <v>93.9375</v>
      </c>
      <c r="P18" s="27">
        <f>_xlfn.STDEV.P(O11:O14)</f>
        <v>0.36975498644372601</v>
      </c>
      <c r="Q18" s="22">
        <f>_xlfn.CONFIDENCE.T(0.1,P18,D18)</f>
        <v>0.43508393246615434</v>
      </c>
    </row>
    <row r="19" spans="2:17">
      <c r="B19" s="28" t="s">
        <v>356</v>
      </c>
      <c r="C19" s="28"/>
      <c r="D19" s="29">
        <f>D17+D18</f>
        <v>8</v>
      </c>
      <c r="E19" s="30">
        <v>20</v>
      </c>
      <c r="F19" s="31">
        <f>AVERAGE(F7:F14)</f>
        <v>9.375</v>
      </c>
      <c r="G19" s="31">
        <f t="shared" ref="G19:N19" si="3">AVERAGE(G7:G14)</f>
        <v>9.28125</v>
      </c>
      <c r="H19" s="31">
        <f t="shared" si="3"/>
        <v>9.21875</v>
      </c>
      <c r="I19" s="31">
        <f t="shared" si="3"/>
        <v>9.1875</v>
      </c>
      <c r="J19" s="31">
        <f t="shared" si="3"/>
        <v>9.34375</v>
      </c>
      <c r="K19" s="31">
        <f t="shared" si="3"/>
        <v>9.15625</v>
      </c>
      <c r="L19" s="31">
        <f t="shared" si="3"/>
        <v>9.25</v>
      </c>
      <c r="M19" s="31">
        <f t="shared" si="3"/>
        <v>9.15625</v>
      </c>
      <c r="N19" s="31">
        <f t="shared" si="3"/>
        <v>0</v>
      </c>
      <c r="O19" s="32">
        <f>AVERAGE(O7:O14)</f>
        <v>93.96875</v>
      </c>
      <c r="P19" s="30">
        <f>_xlfn.STDEV.P(O7:O14)</f>
        <v>0.4408354993645589</v>
      </c>
      <c r="Q19" s="33">
        <f>_xlfn.CONFIDENCE.T(0.1,P19,D19)</f>
        <v>0.2952869098705202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7CB2-03EA-2C45-A286-B2E585C9CC05}">
  <dimension ref="A1:AK21"/>
  <sheetViews>
    <sheetView workbookViewId="0">
      <selection activeCell="K27" sqref="K27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95</v>
      </c>
      <c r="B2" t="s">
        <v>43</v>
      </c>
      <c r="C2" t="s">
        <v>35</v>
      </c>
      <c r="D2" t="s">
        <v>95</v>
      </c>
      <c r="E2" t="s">
        <v>47</v>
      </c>
      <c r="F2" t="s">
        <v>34</v>
      </c>
      <c r="G2" t="s">
        <v>48</v>
      </c>
      <c r="H2" t="s">
        <v>371</v>
      </c>
      <c r="I2" t="s">
        <v>369</v>
      </c>
      <c r="J2">
        <v>220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s="6" customFormat="1">
      <c r="A7" s="8" t="s">
        <v>319</v>
      </c>
      <c r="B7" s="8"/>
      <c r="C7" s="8" t="s">
        <v>321</v>
      </c>
      <c r="D7" s="9"/>
      <c r="E7" s="11">
        <v>20</v>
      </c>
      <c r="F7" s="11">
        <v>9.25</v>
      </c>
      <c r="G7" s="11">
        <v>9.5</v>
      </c>
      <c r="H7" s="11">
        <v>8.75</v>
      </c>
      <c r="I7" s="11">
        <v>9.25</v>
      </c>
      <c r="J7" s="11">
        <v>9.25</v>
      </c>
      <c r="K7" s="11">
        <v>9</v>
      </c>
      <c r="L7" s="11">
        <v>9.25</v>
      </c>
      <c r="M7" s="11">
        <v>9.5</v>
      </c>
      <c r="N7" s="9">
        <v>0</v>
      </c>
      <c r="O7" s="10">
        <v>93.75</v>
      </c>
      <c r="P7" s="8" t="s">
        <v>390</v>
      </c>
      <c r="Q7" s="9"/>
      <c r="R7" s="9"/>
      <c r="S7" s="9"/>
      <c r="T7" s="8" t="s">
        <v>330</v>
      </c>
      <c r="U7" s="11">
        <v>3</v>
      </c>
      <c r="V7" s="8" t="s">
        <v>330</v>
      </c>
      <c r="W7" s="11">
        <v>3</v>
      </c>
      <c r="X7" s="11">
        <v>3</v>
      </c>
      <c r="Y7" s="9">
        <v>0</v>
      </c>
      <c r="Z7" s="11">
        <v>3</v>
      </c>
      <c r="AA7" s="8" t="s">
        <v>391</v>
      </c>
      <c r="AB7" s="11">
        <v>3</v>
      </c>
      <c r="AC7" s="11">
        <v>3</v>
      </c>
      <c r="AD7" s="9">
        <v>0</v>
      </c>
      <c r="AE7" s="8" t="s">
        <v>391</v>
      </c>
      <c r="AF7" s="11">
        <v>3</v>
      </c>
      <c r="AG7" s="9">
        <v>0</v>
      </c>
      <c r="AH7" s="8" t="s">
        <v>392</v>
      </c>
      <c r="AI7" s="11">
        <v>3</v>
      </c>
      <c r="AJ7" s="8" t="s">
        <v>393</v>
      </c>
      <c r="AK7" s="11">
        <v>3</v>
      </c>
    </row>
    <row r="8" spans="1:37" s="6" customFormat="1">
      <c r="A8" s="8" t="s">
        <v>395</v>
      </c>
      <c r="B8" s="8"/>
      <c r="C8" s="8" t="s">
        <v>321</v>
      </c>
      <c r="D8" s="9"/>
      <c r="E8" s="11">
        <v>20</v>
      </c>
      <c r="F8" s="11">
        <v>9.25</v>
      </c>
      <c r="G8" s="11">
        <v>9.25</v>
      </c>
      <c r="H8" s="11">
        <v>8.75</v>
      </c>
      <c r="I8" s="11">
        <v>9</v>
      </c>
      <c r="J8" s="11">
        <v>9.25</v>
      </c>
      <c r="K8" s="11">
        <v>8.75</v>
      </c>
      <c r="L8" s="11">
        <v>9</v>
      </c>
      <c r="M8" s="11">
        <v>9.25</v>
      </c>
      <c r="N8" s="9">
        <v>0</v>
      </c>
      <c r="O8" s="10">
        <v>92.5</v>
      </c>
      <c r="P8" s="8" t="s">
        <v>399</v>
      </c>
      <c r="T8" s="1"/>
      <c r="V8" s="1"/>
      <c r="AH8" s="1"/>
      <c r="AJ8" s="1"/>
    </row>
    <row r="9" spans="1:37" s="6" customFormat="1">
      <c r="A9" s="8" t="s">
        <v>400</v>
      </c>
      <c r="B9" s="8"/>
      <c r="C9" s="8" t="s">
        <v>321</v>
      </c>
      <c r="D9" s="9"/>
      <c r="E9" s="11">
        <v>20</v>
      </c>
      <c r="F9" s="11">
        <v>9.25</v>
      </c>
      <c r="G9" s="11">
        <v>9.5</v>
      </c>
      <c r="H9" s="11">
        <v>8.75</v>
      </c>
      <c r="I9" s="11">
        <v>9.25</v>
      </c>
      <c r="J9" s="11">
        <v>9.25</v>
      </c>
      <c r="K9" s="11">
        <v>9</v>
      </c>
      <c r="L9" s="11">
        <v>9.25</v>
      </c>
      <c r="M9" s="11">
        <v>9.25</v>
      </c>
      <c r="N9" s="9">
        <v>0</v>
      </c>
      <c r="O9" s="10">
        <v>93.5</v>
      </c>
      <c r="P9" s="8" t="s">
        <v>401</v>
      </c>
      <c r="T9" s="1"/>
      <c r="V9" s="1"/>
      <c r="Z9" s="1"/>
      <c r="AD9" s="1"/>
      <c r="AH9" s="1"/>
      <c r="AJ9" s="1"/>
    </row>
    <row r="10" spans="1:37" s="6" customFormat="1">
      <c r="A10" s="8" t="s">
        <v>319</v>
      </c>
      <c r="B10" s="8"/>
      <c r="C10" s="8" t="s">
        <v>321</v>
      </c>
      <c r="D10" s="9"/>
      <c r="E10" s="11">
        <v>20</v>
      </c>
      <c r="F10" s="11">
        <v>9.25</v>
      </c>
      <c r="G10" s="11">
        <v>9.25</v>
      </c>
      <c r="H10" s="11">
        <v>8.75</v>
      </c>
      <c r="I10" s="11">
        <v>8.75</v>
      </c>
      <c r="J10" s="11">
        <v>9.25</v>
      </c>
      <c r="K10" s="11">
        <v>9</v>
      </c>
      <c r="L10" s="11">
        <v>9.25</v>
      </c>
      <c r="M10" s="11">
        <v>9.25</v>
      </c>
      <c r="N10" s="9">
        <v>0</v>
      </c>
      <c r="O10" s="10">
        <v>92.75</v>
      </c>
      <c r="P10" s="8" t="s">
        <v>402</v>
      </c>
      <c r="T10" s="1"/>
      <c r="V10" s="1"/>
      <c r="Z10" s="1"/>
      <c r="AD10" s="1"/>
      <c r="AH10" s="1"/>
      <c r="AJ10" s="1"/>
    </row>
    <row r="11" spans="1:37" s="6" customFormat="1">
      <c r="A11" s="8" t="s">
        <v>400</v>
      </c>
      <c r="B11" s="8"/>
      <c r="C11" s="8" t="s">
        <v>321</v>
      </c>
      <c r="D11" s="9"/>
      <c r="E11" s="11">
        <v>20</v>
      </c>
      <c r="F11" s="11">
        <v>9.5</v>
      </c>
      <c r="G11" s="11">
        <v>9.25</v>
      </c>
      <c r="H11" s="11">
        <v>8.75</v>
      </c>
      <c r="I11" s="11">
        <v>9</v>
      </c>
      <c r="J11" s="11">
        <v>9</v>
      </c>
      <c r="K11" s="11">
        <v>8.75</v>
      </c>
      <c r="L11" s="11">
        <v>9.25</v>
      </c>
      <c r="M11" s="11">
        <v>9.25</v>
      </c>
      <c r="N11" s="9">
        <v>0</v>
      </c>
      <c r="O11" s="10">
        <v>92.75</v>
      </c>
      <c r="P11" s="8" t="s">
        <v>420</v>
      </c>
      <c r="T11" s="1"/>
      <c r="V11" s="1"/>
      <c r="Z11" s="1"/>
      <c r="AD11" s="1"/>
      <c r="AH11" s="1"/>
      <c r="AJ11" s="1"/>
    </row>
    <row r="12" spans="1:37">
      <c r="A12" s="8" t="s">
        <v>319</v>
      </c>
      <c r="B12" s="8"/>
      <c r="C12" s="8" t="s">
        <v>25</v>
      </c>
      <c r="D12" s="9"/>
      <c r="E12" s="11">
        <v>20</v>
      </c>
      <c r="F12" s="11">
        <v>9</v>
      </c>
      <c r="G12" s="11">
        <v>9.5</v>
      </c>
      <c r="H12" s="11">
        <v>9</v>
      </c>
      <c r="I12" s="11">
        <v>9.25</v>
      </c>
      <c r="J12" s="11">
        <v>9</v>
      </c>
      <c r="K12" s="11">
        <v>9.25</v>
      </c>
      <c r="L12" s="11">
        <v>9.25</v>
      </c>
      <c r="M12" s="11">
        <v>9.25</v>
      </c>
      <c r="N12" s="9">
        <v>0</v>
      </c>
      <c r="O12" s="10">
        <v>93.5</v>
      </c>
    </row>
    <row r="13" spans="1:37">
      <c r="A13" s="8" t="s">
        <v>319</v>
      </c>
      <c r="B13" s="8"/>
      <c r="C13" s="8" t="s">
        <v>25</v>
      </c>
      <c r="D13" s="9"/>
      <c r="E13" s="11">
        <v>20</v>
      </c>
      <c r="F13" s="11">
        <v>9.5</v>
      </c>
      <c r="G13" s="11">
        <v>9</v>
      </c>
      <c r="H13" s="11">
        <v>9</v>
      </c>
      <c r="I13" s="11">
        <v>9.25</v>
      </c>
      <c r="J13" s="11">
        <v>9</v>
      </c>
      <c r="K13" s="11">
        <v>9</v>
      </c>
      <c r="L13" s="11">
        <v>9.25</v>
      </c>
      <c r="M13" s="11">
        <v>9</v>
      </c>
      <c r="N13" s="9"/>
      <c r="O13" s="10">
        <v>93</v>
      </c>
    </row>
    <row r="14" spans="1:37">
      <c r="A14" s="8" t="s">
        <v>400</v>
      </c>
      <c r="B14" s="8"/>
      <c r="C14" s="8" t="s">
        <v>25</v>
      </c>
      <c r="D14" s="9"/>
      <c r="E14" s="11">
        <v>20</v>
      </c>
      <c r="F14" s="11">
        <v>9.25</v>
      </c>
      <c r="G14" s="11">
        <v>9.25</v>
      </c>
      <c r="H14" s="11">
        <v>9.25</v>
      </c>
      <c r="I14" s="11">
        <v>9</v>
      </c>
      <c r="J14" s="11">
        <v>9.25</v>
      </c>
      <c r="K14" s="11">
        <v>9</v>
      </c>
      <c r="L14" s="11">
        <v>9.25</v>
      </c>
      <c r="M14" s="11">
        <v>9</v>
      </c>
      <c r="N14" s="9"/>
      <c r="O14" s="10">
        <v>93.25</v>
      </c>
      <c r="P14" s="8"/>
    </row>
    <row r="15" spans="1:37">
      <c r="A15" s="8" t="s">
        <v>319</v>
      </c>
      <c r="B15" s="8"/>
      <c r="C15" s="8" t="s">
        <v>25</v>
      </c>
      <c r="D15" s="9"/>
      <c r="E15" s="11">
        <v>20</v>
      </c>
      <c r="F15" s="11">
        <v>9.25</v>
      </c>
      <c r="G15" s="11">
        <v>9</v>
      </c>
      <c r="H15" s="11">
        <v>9</v>
      </c>
      <c r="I15" s="11">
        <v>9.25</v>
      </c>
      <c r="J15" s="11">
        <v>9.25</v>
      </c>
      <c r="K15" s="11">
        <v>9</v>
      </c>
      <c r="L15" s="11">
        <v>9</v>
      </c>
      <c r="M15" s="11">
        <v>9</v>
      </c>
      <c r="N15" s="9"/>
      <c r="O15" s="10">
        <v>92.75</v>
      </c>
    </row>
    <row r="16" spans="1:37">
      <c r="A16" s="8" t="s">
        <v>319</v>
      </c>
      <c r="B16" s="8"/>
      <c r="C16" s="8" t="s">
        <v>25</v>
      </c>
      <c r="D16" s="9"/>
      <c r="E16" s="11">
        <v>20</v>
      </c>
      <c r="F16" s="11">
        <v>9.25</v>
      </c>
      <c r="G16" s="11">
        <v>9</v>
      </c>
      <c r="H16" s="11">
        <v>8.75</v>
      </c>
      <c r="I16" s="11">
        <v>9.25</v>
      </c>
      <c r="J16" s="11">
        <v>8.75</v>
      </c>
      <c r="K16" s="11">
        <v>9</v>
      </c>
      <c r="L16" s="11">
        <v>9</v>
      </c>
      <c r="M16" s="11">
        <v>9</v>
      </c>
      <c r="N16" s="9">
        <v>0</v>
      </c>
      <c r="O16" s="10">
        <v>92</v>
      </c>
    </row>
    <row r="18" spans="2:17">
      <c r="B18" s="2" t="s">
        <v>36</v>
      </c>
      <c r="C18" s="2" t="s">
        <v>13</v>
      </c>
      <c r="D18" s="2" t="s">
        <v>37</v>
      </c>
      <c r="E18" s="2" t="s">
        <v>15</v>
      </c>
      <c r="F18" s="2" t="s">
        <v>16</v>
      </c>
      <c r="G18" s="2" t="s">
        <v>10</v>
      </c>
      <c r="H18" s="2" t="s">
        <v>17</v>
      </c>
      <c r="I18" s="2" t="s">
        <v>12</v>
      </c>
      <c r="J18" s="2" t="s">
        <v>18</v>
      </c>
      <c r="K18" s="2" t="s">
        <v>7</v>
      </c>
      <c r="L18" s="2" t="s">
        <v>19</v>
      </c>
      <c r="M18" s="5" t="s">
        <v>20</v>
      </c>
      <c r="N18" s="5" t="s">
        <v>42</v>
      </c>
      <c r="O18" s="2" t="s">
        <v>38</v>
      </c>
      <c r="P18" s="2" t="s">
        <v>39</v>
      </c>
      <c r="Q18" s="2" t="s">
        <v>355</v>
      </c>
    </row>
    <row r="19" spans="2:17">
      <c r="B19" s="3" t="s">
        <v>40</v>
      </c>
      <c r="C19" s="3" t="s">
        <v>23</v>
      </c>
      <c r="D19" s="17">
        <v>5</v>
      </c>
      <c r="E19" s="18">
        <v>20</v>
      </c>
      <c r="F19" s="18">
        <f>AVERAGE(F7:F11)</f>
        <v>9.3000000000000007</v>
      </c>
      <c r="G19" s="18">
        <f t="shared" ref="G19:N19" si="0">AVERAGE(G7:G11)</f>
        <v>9.35</v>
      </c>
      <c r="H19" s="18">
        <f t="shared" si="0"/>
        <v>8.75</v>
      </c>
      <c r="I19" s="18">
        <f t="shared" si="0"/>
        <v>9.0500000000000007</v>
      </c>
      <c r="J19" s="18">
        <f t="shared" si="0"/>
        <v>9.1999999999999993</v>
      </c>
      <c r="K19" s="18">
        <f t="shared" si="0"/>
        <v>8.9</v>
      </c>
      <c r="L19" s="18">
        <f t="shared" si="0"/>
        <v>9.1999999999999993</v>
      </c>
      <c r="M19" s="18">
        <f t="shared" si="0"/>
        <v>9.3000000000000007</v>
      </c>
      <c r="N19" s="18">
        <f t="shared" si="0"/>
        <v>0</v>
      </c>
      <c r="O19" s="20">
        <f>AVERAGE(O7:O11)</f>
        <v>93.05</v>
      </c>
      <c r="P19" s="21">
        <f>_xlfn.STDEV.P(O7:O11)</f>
        <v>0.48476798574163293</v>
      </c>
      <c r="Q19" s="22">
        <f>_xlfn.CONFIDENCE.T(0.1,P19,D19)</f>
        <v>0.46217336991376889</v>
      </c>
    </row>
    <row r="20" spans="2:17">
      <c r="B20" s="4" t="s">
        <v>41</v>
      </c>
      <c r="C20" s="4" t="s">
        <v>23</v>
      </c>
      <c r="D20" s="23">
        <v>5</v>
      </c>
      <c r="E20" s="24">
        <v>20</v>
      </c>
      <c r="F20" s="24">
        <f>AVERAGE(F12:F16)</f>
        <v>9.25</v>
      </c>
      <c r="G20" s="24">
        <f t="shared" ref="G20:N20" si="1">AVERAGE(G12:G16)</f>
        <v>9.15</v>
      </c>
      <c r="H20" s="24">
        <f t="shared" si="1"/>
        <v>9</v>
      </c>
      <c r="I20" s="24">
        <f t="shared" si="1"/>
        <v>9.1999999999999993</v>
      </c>
      <c r="J20" s="24">
        <f t="shared" si="1"/>
        <v>9.0500000000000007</v>
      </c>
      <c r="K20" s="24">
        <f t="shared" si="1"/>
        <v>9.0500000000000007</v>
      </c>
      <c r="L20" s="24">
        <f t="shared" si="1"/>
        <v>9.15</v>
      </c>
      <c r="M20" s="24">
        <f t="shared" si="1"/>
        <v>9.0500000000000007</v>
      </c>
      <c r="N20" s="24">
        <f t="shared" si="1"/>
        <v>0</v>
      </c>
      <c r="O20" s="26">
        <f>AVERAGE(O12:O16)</f>
        <v>92.9</v>
      </c>
      <c r="P20" s="27">
        <f>_xlfn.STDEV.P(O12:O16)</f>
        <v>0.51478150704935</v>
      </c>
      <c r="Q20" s="22">
        <f>_xlfn.CONFIDENCE.T(0.1,P20,D20)</f>
        <v>0.49078798699609288</v>
      </c>
    </row>
    <row r="21" spans="2:17">
      <c r="B21" s="28" t="s">
        <v>356</v>
      </c>
      <c r="C21" s="28"/>
      <c r="D21" s="29">
        <f>D19+D20</f>
        <v>10</v>
      </c>
      <c r="E21" s="30">
        <v>20</v>
      </c>
      <c r="F21" s="31">
        <f>AVERAGE(F7:F16)</f>
        <v>9.2750000000000004</v>
      </c>
      <c r="G21" s="31">
        <f t="shared" ref="G21:N21" si="2">AVERAGE(G7:G16)</f>
        <v>9.25</v>
      </c>
      <c r="H21" s="31">
        <f t="shared" si="2"/>
        <v>8.875</v>
      </c>
      <c r="I21" s="31">
        <f t="shared" si="2"/>
        <v>9.125</v>
      </c>
      <c r="J21" s="31">
        <f t="shared" si="2"/>
        <v>9.125</v>
      </c>
      <c r="K21" s="31">
        <f t="shared" si="2"/>
        <v>8.9749999999999996</v>
      </c>
      <c r="L21" s="31">
        <f t="shared" si="2"/>
        <v>9.1750000000000007</v>
      </c>
      <c r="M21" s="31">
        <f t="shared" si="2"/>
        <v>9.1750000000000007</v>
      </c>
      <c r="N21" s="31">
        <f t="shared" si="2"/>
        <v>0</v>
      </c>
      <c r="O21" s="32">
        <f>AVERAGE(O7:O16)</f>
        <v>92.974999999999994</v>
      </c>
      <c r="P21" s="30">
        <f>_xlfn.STDEV.P(O7:O16)</f>
        <v>0.50559371040391721</v>
      </c>
      <c r="Q21" s="33">
        <f>_xlfn.CONFIDENCE.T(0.1,P21,D21)</f>
        <v>0.29308317257685834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AE87-242F-4B63-949B-1578872566DA}">
  <dimension ref="A1:AK18"/>
  <sheetViews>
    <sheetView workbookViewId="0">
      <selection activeCell="E21" sqref="E21"/>
    </sheetView>
  </sheetViews>
  <sheetFormatPr baseColWidth="10" defaultColWidth="8.83203125" defaultRowHeight="15"/>
  <sheetData>
    <row r="1" spans="1:37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</v>
      </c>
      <c r="I1" t="s">
        <v>45</v>
      </c>
      <c r="J1" t="s">
        <v>70</v>
      </c>
    </row>
    <row r="2" spans="1:37">
      <c r="A2" t="s">
        <v>144</v>
      </c>
      <c r="B2" t="s">
        <v>43</v>
      </c>
      <c r="D2" t="s">
        <v>145</v>
      </c>
      <c r="E2" t="s">
        <v>47</v>
      </c>
      <c r="F2" t="s">
        <v>34</v>
      </c>
      <c r="G2" t="s">
        <v>48</v>
      </c>
      <c r="H2" t="s">
        <v>146</v>
      </c>
      <c r="I2" t="s">
        <v>121</v>
      </c>
      <c r="J2">
        <v>220</v>
      </c>
    </row>
    <row r="3" spans="1:37">
      <c r="T3" s="1" t="s">
        <v>0</v>
      </c>
      <c r="U3" s="1"/>
      <c r="V3" s="1"/>
      <c r="W3" s="1"/>
      <c r="X3" s="1" t="s">
        <v>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>
      <c r="T4" s="1" t="s">
        <v>2</v>
      </c>
      <c r="U4" s="1"/>
      <c r="V4" s="1" t="s">
        <v>3</v>
      </c>
      <c r="W4" s="1"/>
      <c r="X4" s="1" t="s">
        <v>4</v>
      </c>
      <c r="Y4" s="1"/>
      <c r="Z4" s="1"/>
      <c r="AA4" s="1"/>
      <c r="AB4" s="1" t="s">
        <v>5</v>
      </c>
      <c r="AC4" s="1"/>
      <c r="AD4" s="1"/>
      <c r="AE4" s="1"/>
      <c r="AF4" s="1" t="s">
        <v>6</v>
      </c>
      <c r="AG4" s="1"/>
      <c r="AH4" s="1"/>
      <c r="AI4" s="1"/>
      <c r="AJ4" s="1" t="s">
        <v>7</v>
      </c>
      <c r="AK4" s="1"/>
    </row>
    <row r="5" spans="1:37">
      <c r="T5" s="1" t="s">
        <v>8</v>
      </c>
      <c r="U5" s="1" t="s">
        <v>9</v>
      </c>
      <c r="V5" s="1" t="s">
        <v>8</v>
      </c>
      <c r="W5" s="1" t="s">
        <v>9</v>
      </c>
      <c r="X5" s="1" t="s">
        <v>10</v>
      </c>
      <c r="Y5" s="1" t="s">
        <v>11</v>
      </c>
      <c r="Z5" s="1" t="s">
        <v>57</v>
      </c>
      <c r="AA5" s="1"/>
      <c r="AB5" s="1" t="s">
        <v>10</v>
      </c>
      <c r="AC5" s="1" t="s">
        <v>11</v>
      </c>
      <c r="AD5" s="1" t="s">
        <v>57</v>
      </c>
      <c r="AE5" s="1"/>
      <c r="AF5" s="1" t="s">
        <v>10</v>
      </c>
      <c r="AG5" s="1" t="s">
        <v>11</v>
      </c>
      <c r="AH5" s="1" t="s">
        <v>57</v>
      </c>
      <c r="AI5" s="1"/>
      <c r="AJ5" s="1" t="s">
        <v>8</v>
      </c>
      <c r="AK5" s="1" t="s">
        <v>9</v>
      </c>
    </row>
    <row r="6" spans="1:37" s="1" customFormat="1">
      <c r="A6" s="1" t="s">
        <v>13</v>
      </c>
      <c r="B6" s="1" t="s">
        <v>49</v>
      </c>
      <c r="C6" s="1" t="s">
        <v>14</v>
      </c>
      <c r="E6" s="1" t="s">
        <v>15</v>
      </c>
      <c r="F6" s="1" t="s">
        <v>16</v>
      </c>
      <c r="G6" s="1" t="s">
        <v>10</v>
      </c>
      <c r="H6" s="1" t="s">
        <v>17</v>
      </c>
      <c r="I6" s="1" t="s">
        <v>56</v>
      </c>
      <c r="J6" s="1" t="s">
        <v>18</v>
      </c>
      <c r="K6" s="1" t="s">
        <v>7</v>
      </c>
      <c r="L6" s="1" t="s">
        <v>19</v>
      </c>
      <c r="M6" s="1" t="s">
        <v>20</v>
      </c>
      <c r="N6" s="1" t="s">
        <v>42</v>
      </c>
      <c r="O6" s="1" t="s">
        <v>21</v>
      </c>
      <c r="P6" s="1" t="s">
        <v>22</v>
      </c>
      <c r="X6" s="1" t="s">
        <v>9</v>
      </c>
      <c r="Y6" s="1" t="s">
        <v>9</v>
      </c>
      <c r="Z6" s="1" t="s">
        <v>8</v>
      </c>
      <c r="AA6" s="1" t="s">
        <v>9</v>
      </c>
      <c r="AB6" s="1" t="s">
        <v>9</v>
      </c>
      <c r="AC6" s="1" t="s">
        <v>9</v>
      </c>
      <c r="AD6" s="1" t="s">
        <v>8</v>
      </c>
      <c r="AE6" s="1" t="s">
        <v>9</v>
      </c>
      <c r="AF6" s="1" t="s">
        <v>9</v>
      </c>
      <c r="AG6" s="1" t="s">
        <v>9</v>
      </c>
      <c r="AH6" s="1" t="s">
        <v>8</v>
      </c>
      <c r="AI6" s="1" t="s">
        <v>9</v>
      </c>
    </row>
    <row r="7" spans="1:37" s="1" customFormat="1">
      <c r="A7" t="s">
        <v>23</v>
      </c>
      <c r="B7" s="6" t="s">
        <v>123</v>
      </c>
      <c r="C7" s="6" t="s">
        <v>24</v>
      </c>
      <c r="E7" s="6">
        <v>20</v>
      </c>
      <c r="F7" s="6">
        <v>9.25</v>
      </c>
      <c r="G7" s="6">
        <v>9</v>
      </c>
      <c r="H7" s="6">
        <v>8.5</v>
      </c>
      <c r="I7" s="6">
        <v>8.5</v>
      </c>
      <c r="J7" s="6">
        <v>8.25</v>
      </c>
      <c r="K7" s="6">
        <v>8</v>
      </c>
      <c r="L7" s="6">
        <v>8.5</v>
      </c>
      <c r="M7" s="6">
        <v>8</v>
      </c>
      <c r="N7" s="6">
        <v>0</v>
      </c>
      <c r="O7">
        <f t="shared" ref="O7:O9" si="0">SUM(E7:N7)</f>
        <v>88</v>
      </c>
      <c r="P7" s="6" t="s">
        <v>126</v>
      </c>
      <c r="T7" s="6" t="s">
        <v>51</v>
      </c>
      <c r="U7" s="6">
        <v>3</v>
      </c>
      <c r="V7" s="6" t="s">
        <v>128</v>
      </c>
      <c r="W7" s="6">
        <v>4</v>
      </c>
      <c r="X7" s="6">
        <v>2</v>
      </c>
      <c r="Y7" s="6">
        <v>1</v>
      </c>
      <c r="Z7" s="6" t="s">
        <v>129</v>
      </c>
      <c r="AA7" s="6">
        <v>3</v>
      </c>
      <c r="AB7" s="6">
        <v>2</v>
      </c>
      <c r="AC7" s="6">
        <v>1</v>
      </c>
      <c r="AD7" s="6" t="s">
        <v>129</v>
      </c>
      <c r="AE7" s="6">
        <v>3</v>
      </c>
      <c r="AF7" s="6">
        <v>2</v>
      </c>
      <c r="AG7" s="6">
        <v>1</v>
      </c>
      <c r="AH7" s="6" t="s">
        <v>130</v>
      </c>
      <c r="AI7" s="6">
        <v>3</v>
      </c>
      <c r="AJ7" s="6" t="s">
        <v>131</v>
      </c>
      <c r="AK7" s="6">
        <v>2</v>
      </c>
    </row>
    <row r="8" spans="1:37" s="1" customFormat="1">
      <c r="A8" t="s">
        <v>23</v>
      </c>
      <c r="B8" s="6" t="s">
        <v>125</v>
      </c>
      <c r="C8" s="6" t="s">
        <v>24</v>
      </c>
      <c r="E8" s="6">
        <v>20</v>
      </c>
      <c r="F8" s="6">
        <v>9.25</v>
      </c>
      <c r="G8" s="6">
        <v>9.25</v>
      </c>
      <c r="H8" s="6">
        <v>9</v>
      </c>
      <c r="I8" s="6">
        <v>9</v>
      </c>
      <c r="J8" s="6">
        <v>8.75</v>
      </c>
      <c r="K8" s="6">
        <v>9</v>
      </c>
      <c r="L8" s="6">
        <v>9</v>
      </c>
      <c r="M8" s="6">
        <v>8.5</v>
      </c>
      <c r="N8" s="6">
        <v>0</v>
      </c>
      <c r="O8">
        <f t="shared" si="0"/>
        <v>91.75</v>
      </c>
      <c r="P8" s="6" t="s">
        <v>127</v>
      </c>
      <c r="T8" s="6"/>
      <c r="U8" s="6"/>
      <c r="V8" s="6"/>
      <c r="W8" s="6"/>
      <c r="X8" s="6">
        <v>3</v>
      </c>
      <c r="Y8" s="6">
        <v>0</v>
      </c>
      <c r="Z8" s="6" t="s">
        <v>129</v>
      </c>
      <c r="AA8" s="6">
        <v>3</v>
      </c>
      <c r="AB8" s="6">
        <v>3</v>
      </c>
      <c r="AC8" s="6">
        <v>0</v>
      </c>
      <c r="AD8" s="6" t="s">
        <v>132</v>
      </c>
      <c r="AE8" s="6">
        <v>3</v>
      </c>
      <c r="AF8" s="6">
        <v>3</v>
      </c>
      <c r="AG8" s="6">
        <v>0</v>
      </c>
      <c r="AH8" s="6" t="s">
        <v>133</v>
      </c>
      <c r="AI8" s="6">
        <v>3</v>
      </c>
      <c r="AJ8" s="6" t="s">
        <v>134</v>
      </c>
      <c r="AK8" s="6">
        <v>3</v>
      </c>
    </row>
    <row r="9" spans="1:37" s="1" customFormat="1">
      <c r="A9" t="s">
        <v>23</v>
      </c>
      <c r="B9" s="6"/>
      <c r="C9" s="6" t="s">
        <v>24</v>
      </c>
      <c r="E9" s="6">
        <v>20</v>
      </c>
      <c r="F9" s="6">
        <v>9.5</v>
      </c>
      <c r="G9" s="6">
        <v>9.25</v>
      </c>
      <c r="H9" s="6">
        <v>8.5</v>
      </c>
      <c r="I9" s="6">
        <v>9.25</v>
      </c>
      <c r="J9" s="6">
        <v>9.25</v>
      </c>
      <c r="K9" s="6">
        <v>9</v>
      </c>
      <c r="L9" s="6">
        <v>9</v>
      </c>
      <c r="M9" s="6">
        <v>9.5</v>
      </c>
      <c r="N9" s="6">
        <v>0</v>
      </c>
      <c r="O9">
        <f t="shared" si="0"/>
        <v>93.25</v>
      </c>
      <c r="P9" s="6"/>
      <c r="T9" s="6" t="s">
        <v>51</v>
      </c>
      <c r="U9" s="6">
        <v>3</v>
      </c>
      <c r="V9" s="6" t="s">
        <v>51</v>
      </c>
      <c r="W9" s="6">
        <v>3</v>
      </c>
      <c r="X9" s="6">
        <v>2</v>
      </c>
      <c r="Y9" s="6">
        <v>0</v>
      </c>
      <c r="Z9" s="6" t="s">
        <v>152</v>
      </c>
      <c r="AA9" s="6">
        <v>3</v>
      </c>
      <c r="AB9" s="6">
        <v>2</v>
      </c>
      <c r="AC9" s="6">
        <v>0</v>
      </c>
      <c r="AD9" s="6" t="s">
        <v>153</v>
      </c>
      <c r="AE9" s="6">
        <v>3</v>
      </c>
      <c r="AF9" s="6">
        <v>2</v>
      </c>
      <c r="AG9" s="6">
        <v>0</v>
      </c>
      <c r="AH9" s="6" t="s">
        <v>154</v>
      </c>
      <c r="AI9" s="6">
        <v>3</v>
      </c>
      <c r="AJ9" s="6" t="s">
        <v>159</v>
      </c>
      <c r="AK9" s="6"/>
    </row>
    <row r="10" spans="1:37">
      <c r="A10" t="s">
        <v>23</v>
      </c>
      <c r="B10" s="6" t="s">
        <v>123</v>
      </c>
      <c r="C10" t="s">
        <v>25</v>
      </c>
      <c r="E10">
        <v>20</v>
      </c>
      <c r="F10">
        <v>9.25</v>
      </c>
      <c r="G10">
        <v>9</v>
      </c>
      <c r="H10">
        <v>8.5</v>
      </c>
      <c r="I10">
        <v>8.5</v>
      </c>
      <c r="J10">
        <v>8.5</v>
      </c>
      <c r="K10">
        <v>8.5</v>
      </c>
      <c r="L10">
        <v>8.5</v>
      </c>
      <c r="M10">
        <v>8.5</v>
      </c>
      <c r="N10">
        <v>0</v>
      </c>
      <c r="O10">
        <f>SUM(E10:N10)</f>
        <v>89.25</v>
      </c>
      <c r="P10" t="s">
        <v>122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>
      <c r="A11" t="s">
        <v>23</v>
      </c>
      <c r="B11" s="6" t="s">
        <v>124</v>
      </c>
      <c r="C11" t="s">
        <v>25</v>
      </c>
      <c r="E11">
        <v>20</v>
      </c>
      <c r="F11">
        <v>9.25</v>
      </c>
      <c r="G11">
        <v>9</v>
      </c>
      <c r="H11">
        <v>8.5</v>
      </c>
      <c r="I11">
        <v>8.75</v>
      </c>
      <c r="J11">
        <v>8.5</v>
      </c>
      <c r="K11">
        <v>8.75</v>
      </c>
      <c r="L11">
        <v>8.75</v>
      </c>
      <c r="M11">
        <v>8.5</v>
      </c>
      <c r="N11">
        <v>0</v>
      </c>
      <c r="O11">
        <f t="shared" ref="O11:O13" si="1">SUM(E11:N11)</f>
        <v>90</v>
      </c>
      <c r="P11" t="s">
        <v>122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>
      <c r="A12" t="s">
        <v>23</v>
      </c>
      <c r="B12" s="6" t="s">
        <v>125</v>
      </c>
      <c r="C12" t="s">
        <v>25</v>
      </c>
      <c r="E12">
        <v>20</v>
      </c>
      <c r="F12">
        <v>9.25</v>
      </c>
      <c r="G12">
        <v>9.25</v>
      </c>
      <c r="H12">
        <v>9</v>
      </c>
      <c r="I12">
        <v>9</v>
      </c>
      <c r="J12">
        <v>9.25</v>
      </c>
      <c r="K12">
        <v>9.25</v>
      </c>
      <c r="L12">
        <v>9.25</v>
      </c>
      <c r="M12">
        <v>9</v>
      </c>
      <c r="N12">
        <v>0</v>
      </c>
      <c r="O12">
        <f t="shared" si="1"/>
        <v>93.25</v>
      </c>
    </row>
    <row r="13" spans="1:37">
      <c r="A13" t="s">
        <v>23</v>
      </c>
      <c r="B13" s="6"/>
      <c r="C13" t="s">
        <v>25</v>
      </c>
      <c r="E13">
        <v>20</v>
      </c>
      <c r="F13">
        <v>9.25</v>
      </c>
      <c r="G13">
        <v>9</v>
      </c>
      <c r="H13">
        <v>8.75</v>
      </c>
      <c r="I13">
        <v>9</v>
      </c>
      <c r="J13">
        <v>9</v>
      </c>
      <c r="K13">
        <v>9</v>
      </c>
      <c r="L13">
        <v>9</v>
      </c>
      <c r="M13">
        <v>9</v>
      </c>
      <c r="N13">
        <v>0</v>
      </c>
      <c r="O13">
        <f t="shared" si="1"/>
        <v>92</v>
      </c>
    </row>
    <row r="14" spans="1:37">
      <c r="B14" s="6"/>
    </row>
    <row r="15" spans="1:37">
      <c r="B15" s="2" t="s">
        <v>36</v>
      </c>
      <c r="C15" s="2" t="s">
        <v>13</v>
      </c>
      <c r="D15" s="2" t="s">
        <v>37</v>
      </c>
      <c r="E15" s="2" t="s">
        <v>15</v>
      </c>
      <c r="F15" s="2" t="s">
        <v>16</v>
      </c>
      <c r="G15" s="2" t="s">
        <v>10</v>
      </c>
      <c r="H15" s="2" t="s">
        <v>17</v>
      </c>
      <c r="I15" s="2" t="s">
        <v>12</v>
      </c>
      <c r="J15" s="2" t="s">
        <v>18</v>
      </c>
      <c r="K15" s="2" t="s">
        <v>7</v>
      </c>
      <c r="L15" s="2" t="s">
        <v>19</v>
      </c>
      <c r="M15" s="5" t="s">
        <v>20</v>
      </c>
      <c r="N15" s="5" t="s">
        <v>42</v>
      </c>
      <c r="O15" s="2" t="s">
        <v>38</v>
      </c>
      <c r="P15" s="2" t="s">
        <v>39</v>
      </c>
      <c r="Q15" s="2" t="s">
        <v>355</v>
      </c>
    </row>
    <row r="16" spans="1:37">
      <c r="B16" s="3" t="s">
        <v>40</v>
      </c>
      <c r="C16" s="3" t="s">
        <v>23</v>
      </c>
      <c r="D16" s="17">
        <v>3</v>
      </c>
      <c r="E16" s="18">
        <v>20</v>
      </c>
      <c r="F16" s="18">
        <f t="shared" ref="F16:O16" si="2">AVERAGE(F7:F9)</f>
        <v>9.3333333333333339</v>
      </c>
      <c r="G16" s="18">
        <f t="shared" si="2"/>
        <v>9.1666666666666661</v>
      </c>
      <c r="H16" s="18">
        <f t="shared" si="2"/>
        <v>8.6666666666666661</v>
      </c>
      <c r="I16" s="18">
        <f t="shared" si="2"/>
        <v>8.9166666666666661</v>
      </c>
      <c r="J16" s="18">
        <f t="shared" si="2"/>
        <v>8.75</v>
      </c>
      <c r="K16" s="18">
        <f t="shared" si="2"/>
        <v>8.6666666666666661</v>
      </c>
      <c r="L16" s="18">
        <f t="shared" si="2"/>
        <v>8.8333333333333339</v>
      </c>
      <c r="M16" s="18">
        <f t="shared" si="2"/>
        <v>8.6666666666666661</v>
      </c>
      <c r="N16" s="19">
        <f t="shared" si="2"/>
        <v>0</v>
      </c>
      <c r="O16" s="20">
        <f t="shared" si="2"/>
        <v>91</v>
      </c>
      <c r="P16" s="21">
        <f>_xlfn.STDEV.P(O7:O9)</f>
        <v>2.2079402165819619</v>
      </c>
      <c r="Q16" s="22">
        <f>_xlfn.CONFIDENCE.T(0.1,P16,D16)</f>
        <v>3.7222658634083019</v>
      </c>
    </row>
    <row r="17" spans="2:17">
      <c r="B17" s="4" t="s">
        <v>41</v>
      </c>
      <c r="C17" s="4" t="s">
        <v>23</v>
      </c>
      <c r="D17" s="23">
        <v>4</v>
      </c>
      <c r="E17" s="24">
        <v>20</v>
      </c>
      <c r="F17" s="24">
        <f>AVERAGE(F10:F13)</f>
        <v>9.25</v>
      </c>
      <c r="G17" s="24">
        <f t="shared" ref="G17:N17" si="3">AVERAGE(G10:G13)</f>
        <v>9.0625</v>
      </c>
      <c r="H17" s="24">
        <f t="shared" si="3"/>
        <v>8.6875</v>
      </c>
      <c r="I17" s="24">
        <f t="shared" si="3"/>
        <v>8.8125</v>
      </c>
      <c r="J17" s="24">
        <f t="shared" si="3"/>
        <v>8.8125</v>
      </c>
      <c r="K17" s="24">
        <f t="shared" si="3"/>
        <v>8.875</v>
      </c>
      <c r="L17" s="24">
        <f t="shared" si="3"/>
        <v>8.875</v>
      </c>
      <c r="M17" s="24">
        <f t="shared" si="3"/>
        <v>8.75</v>
      </c>
      <c r="N17" s="24">
        <f t="shared" si="3"/>
        <v>0</v>
      </c>
      <c r="O17" s="26">
        <f>AVERAGE(O10:O13)</f>
        <v>91.125</v>
      </c>
      <c r="P17" s="27">
        <f>_xlfn.STDEV.P(O10:O13)</f>
        <v>1.58607219255619</v>
      </c>
      <c r="Q17" s="22">
        <f>_xlfn.CONFIDENCE.T(0.1,P17,D17)</f>
        <v>1.8663021514588471</v>
      </c>
    </row>
    <row r="18" spans="2:17">
      <c r="B18" s="28" t="s">
        <v>356</v>
      </c>
      <c r="C18" s="28"/>
      <c r="D18" s="29">
        <f>D16+D17</f>
        <v>7</v>
      </c>
      <c r="E18" s="30">
        <v>20</v>
      </c>
      <c r="F18" s="31">
        <f>AVERAGE(F7:F13)</f>
        <v>9.2857142857142865</v>
      </c>
      <c r="G18" s="31">
        <f t="shared" ref="G18:N18" si="4">AVERAGE(G7:G13)</f>
        <v>9.1071428571428577</v>
      </c>
      <c r="H18" s="31">
        <f t="shared" si="4"/>
        <v>8.6785714285714288</v>
      </c>
      <c r="I18" s="31">
        <f t="shared" si="4"/>
        <v>8.8571428571428577</v>
      </c>
      <c r="J18" s="31">
        <f t="shared" si="4"/>
        <v>8.7857142857142865</v>
      </c>
      <c r="K18" s="31">
        <f t="shared" si="4"/>
        <v>8.7857142857142865</v>
      </c>
      <c r="L18" s="31">
        <f t="shared" si="4"/>
        <v>8.8571428571428577</v>
      </c>
      <c r="M18" s="31">
        <f t="shared" si="4"/>
        <v>8.7142857142857135</v>
      </c>
      <c r="N18" s="31">
        <f t="shared" si="4"/>
        <v>0</v>
      </c>
      <c r="O18" s="32">
        <f>AVERAGE(O7:O13)</f>
        <v>91.071428571428569</v>
      </c>
      <c r="P18" s="30">
        <f>_xlfn.STDEV.P(O7:O13)</f>
        <v>1.8789923482808435</v>
      </c>
      <c r="Q18" s="33">
        <f>_xlfn.CONFIDENCE.T(0.1,P18,D18)</f>
        <v>1.3800317751517275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红标瑰夏蔗糖</vt:lpstr>
      <vt:lpstr>红标瑰夏创始者</vt:lpstr>
      <vt:lpstr>红标瑰夏Leon</vt:lpstr>
      <vt:lpstr>绿标（初吾）</vt:lpstr>
      <vt:lpstr>绿标</vt:lpstr>
      <vt:lpstr>FST瑰夏</vt:lpstr>
      <vt:lpstr>阿尔铁里瑰夏</vt:lpstr>
      <vt:lpstr>阿尔铁里</vt:lpstr>
      <vt:lpstr>哈特曼瑰夏</vt:lpstr>
      <vt:lpstr>卡萨鲁伊斯</vt:lpstr>
      <vt:lpstr>23125</vt:lpstr>
      <vt:lpstr>卡门</vt:lpstr>
      <vt:lpstr>蕾利达</vt:lpstr>
      <vt:lpstr>詹森日晒</vt:lpstr>
      <vt:lpstr>黑熊詹森</vt:lpstr>
      <vt:lpstr>詹森H505</vt:lpstr>
      <vt:lpstr>詹森A598</vt:lpstr>
      <vt:lpstr>极光水洗</vt:lpstr>
      <vt:lpstr>极光</vt:lpstr>
      <vt:lpstr>corpachi</vt:lpstr>
      <vt:lpstr>Chevas</vt:lpstr>
      <vt:lpstr>芭比朵</vt:lpstr>
      <vt:lpstr>胡果</vt:lpstr>
      <vt:lpstr>翡翠7</vt:lpstr>
      <vt:lpstr>余晖</vt:lpstr>
      <vt:lpstr>El Burro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2015-06-05T18:19:34Z</dcterms:created>
  <dcterms:modified xsi:type="dcterms:W3CDTF">2024-12-26T03:38:35Z</dcterms:modified>
</cp:coreProperties>
</file>