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xiv\Desktop\咖啡杯测\咖啡第三期杯测\"/>
    </mc:Choice>
  </mc:AlternateContent>
  <xr:revisionPtr revIDLastSave="0" documentId="13_ncr:1_{0066238C-61C9-4F35-84C8-401DB6DFAF15}" xr6:coauthVersionLast="47" xr6:coauthVersionMax="47" xr10:uidLastSave="{00000000-0000-0000-0000-000000000000}"/>
  <bookViews>
    <workbookView xWindow="-110" yWindow="-110" windowWidth="25820" windowHeight="15500" activeTab="2" xr2:uid="{572A880D-856E-FF4B-B98C-4C029D3E6F32}"/>
  </bookViews>
  <sheets>
    <sheet name="2023NO1" sheetId="1" r:id="rId1"/>
    <sheet name="TheHub" sheetId="2" r:id="rId2"/>
    <sheet name="赏金第三名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3" l="1"/>
  <c r="P22" i="3"/>
  <c r="P21" i="3"/>
  <c r="Q21" i="3" s="1"/>
  <c r="P20" i="3"/>
  <c r="O22" i="3"/>
  <c r="O21" i="3"/>
  <c r="O20" i="3"/>
  <c r="G20" i="3"/>
  <c r="H20" i="3"/>
  <c r="I20" i="3"/>
  <c r="J20" i="3"/>
  <c r="K20" i="3"/>
  <c r="L20" i="3"/>
  <c r="M20" i="3"/>
  <c r="N20" i="3"/>
  <c r="G21" i="3"/>
  <c r="H21" i="3"/>
  <c r="I21" i="3"/>
  <c r="J21" i="3"/>
  <c r="K21" i="3"/>
  <c r="L21" i="3"/>
  <c r="M21" i="3"/>
  <c r="N21" i="3"/>
  <c r="G22" i="3"/>
  <c r="H22" i="3"/>
  <c r="I22" i="3"/>
  <c r="J22" i="3"/>
  <c r="K22" i="3"/>
  <c r="L22" i="3"/>
  <c r="M22" i="3"/>
  <c r="N22" i="3"/>
  <c r="F22" i="3"/>
  <c r="F21" i="3"/>
  <c r="F20" i="3"/>
  <c r="Q19" i="1"/>
  <c r="P19" i="1"/>
  <c r="O19" i="1"/>
  <c r="F19" i="1"/>
  <c r="Q18" i="1"/>
  <c r="Q17" i="1"/>
  <c r="N19" i="1"/>
  <c r="M19" i="1"/>
  <c r="L19" i="1"/>
  <c r="K19" i="1"/>
  <c r="J19" i="1"/>
  <c r="I19" i="1"/>
  <c r="H19" i="1"/>
  <c r="G19" i="1"/>
  <c r="D19" i="1"/>
  <c r="P19" i="2"/>
  <c r="O19" i="2"/>
  <c r="H19" i="2"/>
  <c r="I19" i="2"/>
  <c r="J19" i="2"/>
  <c r="K19" i="2"/>
  <c r="L19" i="2"/>
  <c r="M19" i="2"/>
  <c r="N19" i="2"/>
  <c r="F19" i="2"/>
  <c r="G19" i="2"/>
  <c r="Q19" i="2"/>
  <c r="Q18" i="2"/>
  <c r="Q17" i="2"/>
  <c r="D19" i="2"/>
  <c r="D22" i="3"/>
  <c r="Q22" i="3" l="1"/>
  <c r="G17" i="2"/>
  <c r="H17" i="2"/>
  <c r="I17" i="2"/>
  <c r="J17" i="2"/>
  <c r="K17" i="2"/>
  <c r="L17" i="2"/>
  <c r="M17" i="2"/>
  <c r="N17" i="2"/>
  <c r="F17" i="2"/>
  <c r="O10" i="2"/>
  <c r="G18" i="2"/>
  <c r="H18" i="2"/>
  <c r="I18" i="2"/>
  <c r="J18" i="2"/>
  <c r="K18" i="2"/>
  <c r="L18" i="2"/>
  <c r="M18" i="2"/>
  <c r="N18" i="2"/>
  <c r="F18" i="2"/>
  <c r="O14" i="2"/>
  <c r="O13" i="2"/>
  <c r="O12" i="2"/>
  <c r="O9" i="2"/>
  <c r="O8" i="2"/>
  <c r="O7" i="2"/>
  <c r="P17" i="2" s="1"/>
  <c r="O11" i="2"/>
  <c r="G17" i="1"/>
  <c r="H17" i="1"/>
  <c r="I17" i="1"/>
  <c r="J17" i="1"/>
  <c r="K17" i="1"/>
  <c r="L17" i="1"/>
  <c r="M17" i="1"/>
  <c r="N17" i="1"/>
  <c r="F17" i="1"/>
  <c r="O11" i="1"/>
  <c r="N18" i="1"/>
  <c r="G18" i="1"/>
  <c r="H18" i="1"/>
  <c r="I18" i="1"/>
  <c r="J18" i="1"/>
  <c r="K18" i="1"/>
  <c r="L18" i="1"/>
  <c r="M18" i="1"/>
  <c r="F18" i="1"/>
  <c r="O14" i="1"/>
  <c r="P18" i="2" l="1"/>
  <c r="O17" i="2"/>
  <c r="O18" i="2"/>
  <c r="O10" i="1"/>
  <c r="O12" i="1" l="1"/>
  <c r="O13" i="1"/>
  <c r="O9" i="1"/>
  <c r="O8" i="1"/>
  <c r="O7" i="1"/>
  <c r="O17" i="1" l="1"/>
  <c r="P17" i="1"/>
  <c r="P18" i="1"/>
  <c r="O18" i="1"/>
</calcChain>
</file>

<file path=xl/sharedStrings.xml><?xml version="1.0" encoding="utf-8"?>
<sst xmlns="http://schemas.openxmlformats.org/spreadsheetml/2006/main" count="389" uniqueCount="123">
  <si>
    <t>名称</t>
  </si>
  <si>
    <t>国家</t>
  </si>
  <si>
    <t>产区</t>
  </si>
  <si>
    <t>庄园</t>
  </si>
  <si>
    <t>豆种</t>
  </si>
  <si>
    <t>处理法</t>
  </si>
  <si>
    <t>烘焙程度</t>
  </si>
  <si>
    <t>描述</t>
  </si>
  <si>
    <t>生产商</t>
    <phoneticPr fontId="2" type="noConversion"/>
  </si>
  <si>
    <t>浅度</t>
    <phoneticPr fontId="2" type="noConversion"/>
  </si>
  <si>
    <t>气味（0-5分）</t>
  </si>
  <si>
    <t>口味（0-5分）</t>
  </si>
  <si>
    <t>干香</t>
  </si>
  <si>
    <t>湿香</t>
  </si>
  <si>
    <t>前调</t>
  </si>
  <si>
    <t>中调</t>
  </si>
  <si>
    <t>后调</t>
  </si>
  <si>
    <t>余韵</t>
  </si>
  <si>
    <t>程度</t>
  </si>
  <si>
    <t>酸感</t>
  </si>
  <si>
    <t>苦感</t>
  </si>
  <si>
    <t>风味</t>
    <phoneticPr fontId="2" type="noConversion"/>
  </si>
  <si>
    <t>方法</t>
    <phoneticPr fontId="2" type="noConversion"/>
  </si>
  <si>
    <t>细则</t>
    <phoneticPr fontId="2" type="noConversion"/>
  </si>
  <si>
    <t>测试者</t>
    <phoneticPr fontId="2" type="noConversion"/>
  </si>
  <si>
    <t>初始分</t>
  </si>
  <si>
    <t>香气</t>
  </si>
  <si>
    <t>醇厚感</t>
  </si>
  <si>
    <t>香甜感</t>
    <phoneticPr fontId="2" type="noConversion"/>
  </si>
  <si>
    <t>平衡感</t>
  </si>
  <si>
    <t>个人感觉</t>
  </si>
  <si>
    <t>干净度</t>
  </si>
  <si>
    <t>风味减分</t>
    <phoneticPr fontId="2" type="noConversion"/>
  </si>
  <si>
    <t>总分</t>
  </si>
  <si>
    <t>描述</t>
    <phoneticPr fontId="2" type="noConversion"/>
  </si>
  <si>
    <t>2023NO1</t>
    <phoneticPr fontId="2" type="noConversion"/>
  </si>
  <si>
    <t>玻利维亚</t>
    <phoneticPr fontId="2" type="noConversion"/>
  </si>
  <si>
    <t>瑰夏</t>
    <phoneticPr fontId="1" type="noConversion"/>
  </si>
  <si>
    <t>手冲</t>
    <phoneticPr fontId="1" type="noConversion"/>
  </si>
  <si>
    <t>笔者</t>
    <phoneticPr fontId="1" type="noConversion"/>
  </si>
  <si>
    <t>橘子味香气非常明显，干净度极高，酸甜感突出，低温柠檬向</t>
    <phoneticPr fontId="1" type="noConversion"/>
  </si>
  <si>
    <t>花香</t>
    <phoneticPr fontId="1" type="noConversion"/>
  </si>
  <si>
    <t>奶油小青桔茉莉</t>
    <phoneticPr fontId="1" type="noConversion"/>
  </si>
  <si>
    <t>柑橘橙子桃</t>
    <phoneticPr fontId="1" type="noConversion"/>
  </si>
  <si>
    <t>柑橘茉莉桃</t>
    <phoneticPr fontId="1" type="noConversion"/>
  </si>
  <si>
    <t>柑橘蜂蜜茉莉</t>
    <phoneticPr fontId="1" type="noConversion"/>
  </si>
  <si>
    <t>蜂蜜茉莉香甜</t>
    <phoneticPr fontId="1" type="noConversion"/>
  </si>
  <si>
    <t>唯舍咖啡</t>
    <phoneticPr fontId="2" type="noConversion"/>
  </si>
  <si>
    <t>室友</t>
    <phoneticPr fontId="1" type="noConversion"/>
  </si>
  <si>
    <t>卡拉纳维</t>
    <phoneticPr fontId="1" type="noConversion"/>
  </si>
  <si>
    <t>阿拉希塔斯</t>
    <phoneticPr fontId="1" type="noConversion"/>
  </si>
  <si>
    <t>咖啡果汁发酵水洗</t>
    <phoneticPr fontId="2" type="noConversion"/>
  </si>
  <si>
    <t>经典的茉莉花香，高温是新奇士橙和水蜜桃，明亮而优雅，低温转变为香水柠檬和树莓，多汁而清爽，整体像是一杯茉莉伯爵果茶</t>
    <phoneticPr fontId="1" type="noConversion"/>
  </si>
  <si>
    <t>低温风味转变为柠檬，尾调稀溶液有红茶风味</t>
    <phoneticPr fontId="1" type="noConversion"/>
  </si>
  <si>
    <t>花香茉莉蜂蜜</t>
    <phoneticPr fontId="1" type="noConversion"/>
  </si>
  <si>
    <t>甜橙蜜桃</t>
    <phoneticPr fontId="1" type="noConversion"/>
  </si>
  <si>
    <t>蜂蜜奶油微醇</t>
    <phoneticPr fontId="1" type="noConversion"/>
  </si>
  <si>
    <t>茉莉甜橙柑橘</t>
    <phoneticPr fontId="1" type="noConversion"/>
  </si>
  <si>
    <t>评分标准</t>
    <phoneticPr fontId="2" type="noConversion"/>
  </si>
  <si>
    <t>样本数</t>
    <phoneticPr fontId="2" type="noConversion"/>
  </si>
  <si>
    <t>甜感</t>
  </si>
  <si>
    <t>总分</t>
    <phoneticPr fontId="2" type="noConversion"/>
  </si>
  <si>
    <t>标准差</t>
    <phoneticPr fontId="2" type="noConversion"/>
  </si>
  <si>
    <t>王氏</t>
    <phoneticPr fontId="2" type="noConversion"/>
  </si>
  <si>
    <t>手冲</t>
    <phoneticPr fontId="2" type="noConversion"/>
  </si>
  <si>
    <t>汪氏</t>
    <phoneticPr fontId="2" type="noConversion"/>
  </si>
  <si>
    <t>金银花茉莉</t>
    <phoneticPr fontId="1" type="noConversion"/>
  </si>
  <si>
    <t>金银花茉莉柑橘</t>
    <phoneticPr fontId="1" type="noConversion"/>
  </si>
  <si>
    <t>柑橘蜜桃</t>
    <phoneticPr fontId="1" type="noConversion"/>
  </si>
  <si>
    <t>柑橘蜜桃茉莉</t>
    <phoneticPr fontId="1" type="noConversion"/>
  </si>
  <si>
    <t>茉莉金银花蜂蜜</t>
    <phoneticPr fontId="1" type="noConversion"/>
  </si>
  <si>
    <t>茉莉金银花蜂蜜悠长</t>
    <phoneticPr fontId="1" type="noConversion"/>
  </si>
  <si>
    <t>后调至余韵微微苦，甜感十分突出，酸感温和</t>
    <phoneticPr fontId="1" type="noConversion"/>
  </si>
  <si>
    <t>花香茉莉</t>
    <phoneticPr fontId="1" type="noConversion"/>
  </si>
  <si>
    <t>柑橘茉莉</t>
    <phoneticPr fontId="1" type="noConversion"/>
  </si>
  <si>
    <t>柑橘茉莉蜂蜜</t>
    <phoneticPr fontId="1" type="noConversion"/>
  </si>
  <si>
    <t>蜂蜜柑橘</t>
    <phoneticPr fontId="1" type="noConversion"/>
  </si>
  <si>
    <t>微奶油醇蜂蜜悠长</t>
    <phoneticPr fontId="1" type="noConversion"/>
  </si>
  <si>
    <t>有微苦感，层次感稍差</t>
    <phoneticPr fontId="1" type="noConversion"/>
  </si>
  <si>
    <t>茉莉花香</t>
    <phoneticPr fontId="1" type="noConversion"/>
  </si>
  <si>
    <t>茉莉柑橘</t>
    <phoneticPr fontId="1" type="noConversion"/>
  </si>
  <si>
    <t>柑橘</t>
    <phoneticPr fontId="1" type="noConversion"/>
  </si>
  <si>
    <t>梅花烟感</t>
    <phoneticPr fontId="1" type="noConversion"/>
  </si>
  <si>
    <t>lsabel庄园</t>
    <phoneticPr fontId="1" type="noConversion"/>
  </si>
  <si>
    <t>lsabel lot3</t>
    <phoneticPr fontId="1" type="noConversion"/>
  </si>
  <si>
    <t>水洗</t>
    <phoneticPr fontId="1" type="noConversion"/>
  </si>
  <si>
    <t>The HUB</t>
    <phoneticPr fontId="1" type="noConversion"/>
  </si>
  <si>
    <t>La Paz, Caravani</t>
    <phoneticPr fontId="1" type="noConversion"/>
  </si>
  <si>
    <t>茉莉花，蓝莓，蜂蜜柚子</t>
    <phoneticPr fontId="1" type="noConversion"/>
  </si>
  <si>
    <t>回甘持续时间较淡，前中调有烟感，后调微涩</t>
    <phoneticPr fontId="1" type="noConversion"/>
  </si>
  <si>
    <t>微苦涩，茉莉回甘</t>
    <phoneticPr fontId="1" type="noConversion"/>
  </si>
  <si>
    <t>La Linda农场</t>
    <phoneticPr fontId="1" type="noConversion"/>
  </si>
  <si>
    <t>红卡杜拉</t>
    <phoneticPr fontId="1" type="noConversion"/>
  </si>
  <si>
    <t>日晒乳酸发酵</t>
    <phoneticPr fontId="1" type="noConversion"/>
  </si>
  <si>
    <t>极浅度110</t>
    <phoneticPr fontId="2" type="noConversion"/>
  </si>
  <si>
    <t>番石榴汁，柳橙酸甜，伯爵红茶</t>
    <phoneticPr fontId="1" type="noConversion"/>
  </si>
  <si>
    <t>治光师</t>
    <phoneticPr fontId="1" type="noConversion"/>
  </si>
  <si>
    <t>La Paz Caranavi</t>
    <phoneticPr fontId="1" type="noConversion"/>
  </si>
  <si>
    <t>手冲</t>
  </si>
  <si>
    <t>笔者</t>
  </si>
  <si>
    <t>中后调至余韵微苦涩</t>
  </si>
  <si>
    <t>玫瑰花香</t>
  </si>
  <si>
    <t>玫瑰花香微酸微奶油醇</t>
  </si>
  <si>
    <t>番石榴，西梅</t>
  </si>
  <si>
    <t>番石榴，西梅，甜橙</t>
  </si>
  <si>
    <t>石榴西梅甜橙微红酒</t>
  </si>
  <si>
    <t>微酸，红酒余韵悠长</t>
  </si>
  <si>
    <t>稍微苦感与涩感</t>
  </si>
  <si>
    <t>后调至余韵味微苦，整体有发酵感，酸感明亮</t>
  </si>
  <si>
    <t>花蜜，蜜桃</t>
  </si>
  <si>
    <t>花果，草莓</t>
  </si>
  <si>
    <t>莓果，西梅</t>
  </si>
  <si>
    <t>更强的莓果，西梅</t>
  </si>
  <si>
    <t>微酸莓果悠长微涩</t>
  </si>
  <si>
    <t>后调始终有刺激性的酸涩感</t>
  </si>
  <si>
    <t>酸感集中在前中调，后调至余韵微苦涩</t>
  </si>
  <si>
    <t>舌根有较重苦涩感</t>
  </si>
  <si>
    <t>中后调有莓果风味，余韵微醇，整体伴有涩感</t>
  </si>
  <si>
    <t>合计</t>
    <phoneticPr fontId="2" type="noConversion"/>
  </si>
  <si>
    <t>90CL</t>
    <phoneticPr fontId="2" type="noConversion"/>
  </si>
  <si>
    <t>强烈的花果玫瑰香气，西梅般的酸感很明亮，后调至余韵体现为花蜜玫瑰风味，微涩</t>
  </si>
  <si>
    <t>酸感明亮</t>
  </si>
  <si>
    <t xml:space="preserve">首届PCA第13名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</si>
</sst>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_);[Red]\(0\)"/>
    <numFmt numFmtId="178" formatCode="0.0_);[Red]\(0.0\)"/>
    <numFmt numFmtId="179" formatCode="0.0_ "/>
  </numFmts>
  <fonts count="10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11"/>
      <color rgb="FFC00000"/>
      <name val="等线"/>
      <family val="4"/>
      <charset val="134"/>
      <scheme val="minor"/>
    </font>
    <font>
      <b/>
      <sz val="11"/>
      <color rgb="FF7030A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/>
    <xf numFmtId="176" fontId="0" fillId="2" borderId="1" xfId="0" applyNumberFormat="1" applyFill="1" applyBorder="1" applyAlignment="1"/>
    <xf numFmtId="176" fontId="4" fillId="2" borderId="1" xfId="0" applyNumberFormat="1" applyFont="1" applyFill="1" applyBorder="1" applyAlignment="1"/>
    <xf numFmtId="176" fontId="5" fillId="2" borderId="1" xfId="0" applyNumberFormat="1" applyFont="1" applyFill="1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176" fontId="0" fillId="3" borderId="1" xfId="0" applyNumberFormat="1" applyFill="1" applyBorder="1" applyAlignment="1"/>
    <xf numFmtId="176" fontId="4" fillId="3" borderId="1" xfId="0" applyNumberFormat="1" applyFont="1" applyFill="1" applyBorder="1" applyAlignment="1"/>
    <xf numFmtId="176" fontId="5" fillId="3" borderId="1" xfId="0" applyNumberFormat="1" applyFont="1" applyFill="1" applyBorder="1" applyAlignment="1"/>
    <xf numFmtId="0" fontId="6" fillId="0" borderId="0" xfId="0" applyFon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0" fillId="4" borderId="1" xfId="0" applyFill="1" applyBorder="1" applyAlignment="1">
      <alignment horizontal="center"/>
    </xf>
    <xf numFmtId="177" fontId="0" fillId="4" borderId="1" xfId="0" applyNumberFormat="1" applyFill="1" applyBorder="1" applyAlignment="1"/>
    <xf numFmtId="178" fontId="0" fillId="4" borderId="1" xfId="0" applyNumberFormat="1" applyFill="1" applyBorder="1" applyAlignment="1"/>
    <xf numFmtId="179" fontId="0" fillId="4" borderId="1" xfId="0" applyNumberFormat="1" applyFill="1" applyBorder="1" applyAlignment="1"/>
    <xf numFmtId="178" fontId="8" fillId="4" borderId="1" xfId="0" applyNumberFormat="1" applyFont="1" applyFill="1" applyBorder="1" applyAlignment="1"/>
    <xf numFmtId="178" fontId="9" fillId="2" borderId="1" xfId="0" applyNumberFormat="1" applyFont="1" applyFill="1" applyBorder="1" applyAlignment="1"/>
    <xf numFmtId="178" fontId="9" fillId="4" borderId="1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D6C1-D504-F34A-A22D-39AB45184155}">
  <dimension ref="A1:AK19"/>
  <sheetViews>
    <sheetView workbookViewId="0">
      <selection activeCell="B2" sqref="B2"/>
    </sheetView>
  </sheetViews>
  <sheetFormatPr defaultColWidth="11.07421875" defaultRowHeight="15.5" x14ac:dyDescent="0.35"/>
  <cols>
    <col min="1" max="16" width="8.84375" customWidth="1"/>
  </cols>
  <sheetData>
    <row r="1" spans="1:3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37" s="1" customFormat="1" x14ac:dyDescent="0.35">
      <c r="A2" s="1" t="s">
        <v>35</v>
      </c>
      <c r="B2" s="1" t="s">
        <v>36</v>
      </c>
      <c r="C2" s="1" t="s">
        <v>49</v>
      </c>
      <c r="D2" s="1" t="s">
        <v>50</v>
      </c>
      <c r="E2" s="1" t="s">
        <v>37</v>
      </c>
      <c r="F2" s="1" t="s">
        <v>51</v>
      </c>
      <c r="G2" s="1" t="s">
        <v>9</v>
      </c>
      <c r="H2" s="1" t="s">
        <v>52</v>
      </c>
      <c r="I2" s="1" t="s">
        <v>47</v>
      </c>
      <c r="J2" s="1">
        <v>398</v>
      </c>
    </row>
    <row r="3" spans="1:37" s="1" customFormat="1" x14ac:dyDescent="0.35">
      <c r="T3" s="2" t="s">
        <v>10</v>
      </c>
      <c r="U3" s="2"/>
      <c r="V3" s="2"/>
      <c r="W3" s="2"/>
      <c r="X3" s="2" t="s">
        <v>11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s="1" customFormat="1" x14ac:dyDescent="0.35">
      <c r="T4" s="2" t="s">
        <v>12</v>
      </c>
      <c r="U4" s="2"/>
      <c r="V4" s="2" t="s">
        <v>13</v>
      </c>
      <c r="W4" s="2"/>
      <c r="X4" s="2" t="s">
        <v>14</v>
      </c>
      <c r="Y4" s="2"/>
      <c r="Z4" s="2"/>
      <c r="AA4" s="2"/>
      <c r="AB4" s="2" t="s">
        <v>15</v>
      </c>
      <c r="AC4" s="2"/>
      <c r="AD4" s="2"/>
      <c r="AE4" s="2"/>
      <c r="AF4" s="2" t="s">
        <v>16</v>
      </c>
      <c r="AG4" s="2"/>
      <c r="AH4" s="2"/>
      <c r="AI4" s="2"/>
      <c r="AJ4" s="2" t="s">
        <v>17</v>
      </c>
      <c r="AK4" s="2"/>
    </row>
    <row r="5" spans="1:37" s="1" customFormat="1" x14ac:dyDescent="0.35">
      <c r="T5" s="2" t="s">
        <v>7</v>
      </c>
      <c r="U5" s="2" t="s">
        <v>18</v>
      </c>
      <c r="V5" s="2" t="s">
        <v>7</v>
      </c>
      <c r="W5" s="2" t="s">
        <v>18</v>
      </c>
      <c r="X5" s="2" t="s">
        <v>19</v>
      </c>
      <c r="Y5" s="2" t="s">
        <v>20</v>
      </c>
      <c r="Z5" s="2" t="s">
        <v>21</v>
      </c>
      <c r="AA5" s="2"/>
      <c r="AB5" s="2" t="s">
        <v>19</v>
      </c>
      <c r="AC5" s="2" t="s">
        <v>20</v>
      </c>
      <c r="AD5" s="2" t="s">
        <v>21</v>
      </c>
      <c r="AE5" s="2"/>
      <c r="AF5" s="2" t="s">
        <v>19</v>
      </c>
      <c r="AG5" s="2" t="s">
        <v>20</v>
      </c>
      <c r="AH5" s="2" t="s">
        <v>21</v>
      </c>
      <c r="AI5" s="2"/>
      <c r="AJ5" s="2" t="s">
        <v>7</v>
      </c>
      <c r="AK5" s="2" t="s">
        <v>18</v>
      </c>
    </row>
    <row r="6" spans="1:37" s="2" customFormat="1" ht="14" x14ac:dyDescent="0.3">
      <c r="A6" s="2" t="s">
        <v>22</v>
      </c>
      <c r="B6" s="2" t="s">
        <v>23</v>
      </c>
      <c r="C6" s="2" t="s">
        <v>24</v>
      </c>
      <c r="E6" s="2" t="s">
        <v>25</v>
      </c>
      <c r="F6" s="2" t="s">
        <v>26</v>
      </c>
      <c r="G6" s="2" t="s">
        <v>19</v>
      </c>
      <c r="H6" s="2" t="s">
        <v>27</v>
      </c>
      <c r="I6" s="2" t="s">
        <v>28</v>
      </c>
      <c r="J6" s="2" t="s">
        <v>29</v>
      </c>
      <c r="K6" s="2" t="s">
        <v>17</v>
      </c>
      <c r="L6" s="2" t="s">
        <v>30</v>
      </c>
      <c r="M6" s="2" t="s">
        <v>31</v>
      </c>
      <c r="N6" s="2" t="s">
        <v>32</v>
      </c>
      <c r="O6" s="2" t="s">
        <v>33</v>
      </c>
      <c r="P6" s="2" t="s">
        <v>34</v>
      </c>
      <c r="X6" s="2" t="s">
        <v>18</v>
      </c>
      <c r="Y6" s="2" t="s">
        <v>18</v>
      </c>
      <c r="Z6" s="2" t="s">
        <v>7</v>
      </c>
      <c r="AA6" s="2" t="s">
        <v>18</v>
      </c>
      <c r="AB6" s="2" t="s">
        <v>18</v>
      </c>
      <c r="AC6" s="2" t="s">
        <v>18</v>
      </c>
      <c r="AD6" s="2" t="s">
        <v>7</v>
      </c>
      <c r="AE6" s="2" t="s">
        <v>18</v>
      </c>
      <c r="AF6" s="2" t="s">
        <v>18</v>
      </c>
      <c r="AG6" s="2" t="s">
        <v>18</v>
      </c>
      <c r="AH6" s="2" t="s">
        <v>7</v>
      </c>
      <c r="AI6" s="2" t="s">
        <v>18</v>
      </c>
    </row>
    <row r="7" spans="1:37" x14ac:dyDescent="0.3">
      <c r="A7" t="s">
        <v>38</v>
      </c>
      <c r="C7" t="s">
        <v>39</v>
      </c>
      <c r="E7">
        <v>20</v>
      </c>
      <c r="F7">
        <v>10</v>
      </c>
      <c r="G7">
        <v>9.75</v>
      </c>
      <c r="H7">
        <v>9.25</v>
      </c>
      <c r="I7">
        <v>9.75</v>
      </c>
      <c r="J7">
        <v>9.75</v>
      </c>
      <c r="K7">
        <v>9.25</v>
      </c>
      <c r="L7">
        <v>9.75</v>
      </c>
      <c r="M7">
        <v>9.75</v>
      </c>
      <c r="N7">
        <v>0</v>
      </c>
      <c r="O7">
        <f>SUM(E7:N7)</f>
        <v>97.25</v>
      </c>
      <c r="P7" t="s">
        <v>40</v>
      </c>
      <c r="T7" s="2" t="s">
        <v>41</v>
      </c>
      <c r="U7">
        <v>3</v>
      </c>
      <c r="V7" t="s">
        <v>42</v>
      </c>
      <c r="W7">
        <v>4</v>
      </c>
      <c r="X7">
        <v>3</v>
      </c>
      <c r="Y7">
        <v>0</v>
      </c>
      <c r="Z7" t="s">
        <v>43</v>
      </c>
      <c r="AA7">
        <v>4</v>
      </c>
      <c r="AB7">
        <v>3</v>
      </c>
      <c r="AC7">
        <v>0</v>
      </c>
      <c r="AD7" t="s">
        <v>44</v>
      </c>
      <c r="AE7">
        <v>4</v>
      </c>
      <c r="AF7">
        <v>3</v>
      </c>
      <c r="AG7">
        <v>0</v>
      </c>
      <c r="AH7" t="s">
        <v>45</v>
      </c>
      <c r="AI7">
        <v>4</v>
      </c>
      <c r="AJ7" t="s">
        <v>46</v>
      </c>
      <c r="AK7">
        <v>4</v>
      </c>
    </row>
    <row r="8" spans="1:37" x14ac:dyDescent="0.35">
      <c r="A8" t="s">
        <v>38</v>
      </c>
      <c r="C8" t="s">
        <v>39</v>
      </c>
      <c r="E8">
        <v>20</v>
      </c>
      <c r="F8">
        <v>9.75</v>
      </c>
      <c r="G8">
        <v>9.75</v>
      </c>
      <c r="H8">
        <v>9.25</v>
      </c>
      <c r="I8">
        <v>9.75</v>
      </c>
      <c r="J8">
        <v>9.5</v>
      </c>
      <c r="K8">
        <v>9.25</v>
      </c>
      <c r="L8">
        <v>9.5</v>
      </c>
      <c r="M8">
        <v>9.75</v>
      </c>
      <c r="N8">
        <v>0</v>
      </c>
      <c r="O8">
        <f>SUM(E8:N8)</f>
        <v>96.5</v>
      </c>
    </row>
    <row r="9" spans="1:37" x14ac:dyDescent="0.35">
      <c r="A9" t="s">
        <v>38</v>
      </c>
      <c r="C9" t="s">
        <v>39</v>
      </c>
      <c r="E9">
        <v>20</v>
      </c>
      <c r="F9">
        <v>9.75</v>
      </c>
      <c r="G9">
        <v>9.5</v>
      </c>
      <c r="H9">
        <v>9</v>
      </c>
      <c r="I9">
        <v>9.75</v>
      </c>
      <c r="J9">
        <v>9.75</v>
      </c>
      <c r="K9">
        <v>9.25</v>
      </c>
      <c r="L9">
        <v>9.5</v>
      </c>
      <c r="M9">
        <v>9.75</v>
      </c>
      <c r="N9">
        <v>0</v>
      </c>
      <c r="O9">
        <f>SUM(E9:N9)</f>
        <v>96.25</v>
      </c>
    </row>
    <row r="10" spans="1:37" x14ac:dyDescent="0.35">
      <c r="A10" t="s">
        <v>38</v>
      </c>
      <c r="C10" t="s">
        <v>39</v>
      </c>
      <c r="E10">
        <v>20</v>
      </c>
      <c r="F10">
        <v>9.75</v>
      </c>
      <c r="G10">
        <v>9.75</v>
      </c>
      <c r="H10">
        <v>8.75</v>
      </c>
      <c r="I10">
        <v>9.5</v>
      </c>
      <c r="J10">
        <v>9.5</v>
      </c>
      <c r="K10">
        <v>9.25</v>
      </c>
      <c r="L10">
        <v>9.5</v>
      </c>
      <c r="M10">
        <v>9.75</v>
      </c>
      <c r="N10">
        <v>0</v>
      </c>
      <c r="O10">
        <f>SUM(E10:N10)</f>
        <v>95.75</v>
      </c>
      <c r="P10" t="s">
        <v>53</v>
      </c>
      <c r="T10" t="s">
        <v>41</v>
      </c>
      <c r="U10">
        <v>4</v>
      </c>
      <c r="V10" t="s">
        <v>54</v>
      </c>
      <c r="W10">
        <v>4</v>
      </c>
      <c r="X10">
        <v>3</v>
      </c>
      <c r="Y10">
        <v>0</v>
      </c>
      <c r="Z10" t="s">
        <v>57</v>
      </c>
      <c r="AA10">
        <v>4</v>
      </c>
      <c r="AB10">
        <v>3</v>
      </c>
      <c r="AC10">
        <v>0</v>
      </c>
      <c r="AD10" t="s">
        <v>57</v>
      </c>
      <c r="AE10">
        <v>4</v>
      </c>
      <c r="AF10">
        <v>3</v>
      </c>
      <c r="AG10">
        <v>0</v>
      </c>
      <c r="AH10" t="s">
        <v>55</v>
      </c>
      <c r="AI10">
        <v>4</v>
      </c>
      <c r="AJ10" t="s">
        <v>56</v>
      </c>
      <c r="AK10">
        <v>2</v>
      </c>
    </row>
    <row r="11" spans="1:37" x14ac:dyDescent="0.35">
      <c r="A11" t="s">
        <v>38</v>
      </c>
      <c r="C11" t="s">
        <v>39</v>
      </c>
      <c r="E11">
        <v>20</v>
      </c>
      <c r="F11">
        <v>10</v>
      </c>
      <c r="G11">
        <v>9.75</v>
      </c>
      <c r="H11">
        <v>9.25</v>
      </c>
      <c r="I11">
        <v>9.5</v>
      </c>
      <c r="J11">
        <v>9.25</v>
      </c>
      <c r="K11">
        <v>9.75</v>
      </c>
      <c r="L11">
        <v>9.5</v>
      </c>
      <c r="M11">
        <v>9.75</v>
      </c>
      <c r="N11">
        <v>0</v>
      </c>
      <c r="O11">
        <f>SUM(E11:N11)</f>
        <v>96.75</v>
      </c>
      <c r="T11" t="s">
        <v>66</v>
      </c>
      <c r="U11">
        <v>3</v>
      </c>
      <c r="V11" t="s">
        <v>67</v>
      </c>
      <c r="W11">
        <v>3</v>
      </c>
      <c r="X11">
        <v>3</v>
      </c>
      <c r="Y11">
        <v>0</v>
      </c>
      <c r="Z11" t="s">
        <v>68</v>
      </c>
      <c r="AA11">
        <v>3</v>
      </c>
      <c r="AB11">
        <v>3</v>
      </c>
      <c r="AC11">
        <v>0</v>
      </c>
      <c r="AD11" t="s">
        <v>69</v>
      </c>
      <c r="AE11">
        <v>3</v>
      </c>
      <c r="AF11">
        <v>3</v>
      </c>
      <c r="AG11">
        <v>0</v>
      </c>
      <c r="AH11" t="s">
        <v>70</v>
      </c>
      <c r="AI11">
        <v>3</v>
      </c>
      <c r="AJ11" t="s">
        <v>71</v>
      </c>
      <c r="AK11">
        <v>3</v>
      </c>
    </row>
    <row r="12" spans="1:37" x14ac:dyDescent="0.35">
      <c r="A12" t="s">
        <v>38</v>
      </c>
      <c r="C12" t="s">
        <v>48</v>
      </c>
      <c r="E12">
        <v>20</v>
      </c>
      <c r="F12">
        <v>9.5</v>
      </c>
      <c r="G12">
        <v>9.25</v>
      </c>
      <c r="H12">
        <v>9</v>
      </c>
      <c r="I12">
        <v>9.25</v>
      </c>
      <c r="J12">
        <v>9.25</v>
      </c>
      <c r="K12">
        <v>9.25</v>
      </c>
      <c r="L12">
        <v>9.5</v>
      </c>
      <c r="M12">
        <v>9.5</v>
      </c>
      <c r="N12">
        <v>0</v>
      </c>
      <c r="O12">
        <f t="shared" ref="O12:O14" si="0">SUM(E12:N12)</f>
        <v>94.5</v>
      </c>
    </row>
    <row r="13" spans="1:37" x14ac:dyDescent="0.35">
      <c r="A13" t="s">
        <v>38</v>
      </c>
      <c r="C13" t="s">
        <v>48</v>
      </c>
      <c r="E13">
        <v>20</v>
      </c>
      <c r="F13">
        <v>9.5</v>
      </c>
      <c r="G13">
        <v>9.25</v>
      </c>
      <c r="H13">
        <v>9</v>
      </c>
      <c r="I13">
        <v>9.25</v>
      </c>
      <c r="J13">
        <v>9.25</v>
      </c>
      <c r="K13">
        <v>9</v>
      </c>
      <c r="L13">
        <v>9.25</v>
      </c>
      <c r="M13">
        <v>9</v>
      </c>
      <c r="N13">
        <v>0</v>
      </c>
      <c r="O13">
        <f t="shared" si="0"/>
        <v>93.5</v>
      </c>
    </row>
    <row r="14" spans="1:37" x14ac:dyDescent="0.35">
      <c r="A14" t="s">
        <v>38</v>
      </c>
      <c r="C14" t="s">
        <v>48</v>
      </c>
      <c r="E14">
        <v>20</v>
      </c>
      <c r="F14">
        <v>9.25</v>
      </c>
      <c r="G14">
        <v>9.25</v>
      </c>
      <c r="H14">
        <v>9.5</v>
      </c>
      <c r="I14">
        <v>9.25</v>
      </c>
      <c r="J14">
        <v>9.25</v>
      </c>
      <c r="K14">
        <v>9.25</v>
      </c>
      <c r="L14">
        <v>9.25</v>
      </c>
      <c r="M14">
        <v>9</v>
      </c>
      <c r="N14">
        <v>0</v>
      </c>
      <c r="O14">
        <f t="shared" si="0"/>
        <v>94</v>
      </c>
    </row>
    <row r="16" spans="1:37" x14ac:dyDescent="0.3">
      <c r="B16" s="3" t="s">
        <v>58</v>
      </c>
      <c r="C16" s="3" t="s">
        <v>22</v>
      </c>
      <c r="D16" s="3" t="s">
        <v>59</v>
      </c>
      <c r="E16" s="3" t="s">
        <v>25</v>
      </c>
      <c r="F16" s="3" t="s">
        <v>26</v>
      </c>
      <c r="G16" s="3" t="s">
        <v>19</v>
      </c>
      <c r="H16" s="3" t="s">
        <v>27</v>
      </c>
      <c r="I16" s="3" t="s">
        <v>60</v>
      </c>
      <c r="J16" s="3" t="s">
        <v>29</v>
      </c>
      <c r="K16" s="3" t="s">
        <v>17</v>
      </c>
      <c r="L16" s="3" t="s">
        <v>30</v>
      </c>
      <c r="M16" s="4" t="s">
        <v>31</v>
      </c>
      <c r="N16" s="4" t="s">
        <v>32</v>
      </c>
      <c r="O16" s="3" t="s">
        <v>61</v>
      </c>
      <c r="P16" s="3" t="s">
        <v>62</v>
      </c>
      <c r="Q16" s="3" t="s">
        <v>119</v>
      </c>
    </row>
    <row r="17" spans="2:17" x14ac:dyDescent="0.35">
      <c r="B17" s="5" t="s">
        <v>63</v>
      </c>
      <c r="C17" s="5" t="s">
        <v>64</v>
      </c>
      <c r="D17" s="6">
        <v>5</v>
      </c>
      <c r="E17" s="6">
        <v>20</v>
      </c>
      <c r="F17" s="7">
        <f>AVERAGE(F7:F11)</f>
        <v>9.85</v>
      </c>
      <c r="G17" s="7">
        <f t="shared" ref="G17:N17" si="1">AVERAGE(G7:G11)</f>
        <v>9.6999999999999993</v>
      </c>
      <c r="H17" s="7">
        <f t="shared" si="1"/>
        <v>9.1</v>
      </c>
      <c r="I17" s="7">
        <f t="shared" si="1"/>
        <v>9.65</v>
      </c>
      <c r="J17" s="7">
        <f t="shared" si="1"/>
        <v>9.5500000000000007</v>
      </c>
      <c r="K17" s="7">
        <f t="shared" si="1"/>
        <v>9.35</v>
      </c>
      <c r="L17" s="7">
        <f t="shared" si="1"/>
        <v>9.5500000000000007</v>
      </c>
      <c r="M17" s="7">
        <f t="shared" si="1"/>
        <v>9.75</v>
      </c>
      <c r="N17" s="7">
        <f t="shared" si="1"/>
        <v>0</v>
      </c>
      <c r="O17" s="8">
        <f>AVERAGE(O7:O11)</f>
        <v>96.5</v>
      </c>
      <c r="P17" s="9">
        <f>_xlfn.STDEV.P(O7:O11)</f>
        <v>0.5</v>
      </c>
      <c r="Q17" s="26">
        <f>_xlfn.CONFIDENCE.T(0.1,P17,D17)</f>
        <v>0.4766954331840858</v>
      </c>
    </row>
    <row r="18" spans="2:17" x14ac:dyDescent="0.35">
      <c r="B18" s="10" t="s">
        <v>65</v>
      </c>
      <c r="C18" s="10" t="s">
        <v>64</v>
      </c>
      <c r="D18" s="11">
        <v>3</v>
      </c>
      <c r="E18" s="11">
        <v>20</v>
      </c>
      <c r="F18" s="12">
        <f>AVERAGE(F12:F14)</f>
        <v>9.4166666666666661</v>
      </c>
      <c r="G18" s="12">
        <f t="shared" ref="G18:N18" si="2">AVERAGE(G12:G14)</f>
        <v>9.25</v>
      </c>
      <c r="H18" s="12">
        <f t="shared" si="2"/>
        <v>9.1666666666666661</v>
      </c>
      <c r="I18" s="12">
        <f t="shared" si="2"/>
        <v>9.25</v>
      </c>
      <c r="J18" s="12">
        <f t="shared" si="2"/>
        <v>9.25</v>
      </c>
      <c r="K18" s="12">
        <f t="shared" si="2"/>
        <v>9.1666666666666661</v>
      </c>
      <c r="L18" s="12">
        <f t="shared" si="2"/>
        <v>9.3333333333333339</v>
      </c>
      <c r="M18" s="12">
        <f t="shared" si="2"/>
        <v>9.1666666666666661</v>
      </c>
      <c r="N18" s="12">
        <f t="shared" si="2"/>
        <v>0</v>
      </c>
      <c r="O18" s="13">
        <f>AVERAGE(O12:O14)</f>
        <v>94</v>
      </c>
      <c r="P18" s="14">
        <f>_xlfn.STDEV.P(O12:O13)</f>
        <v>0.5</v>
      </c>
      <c r="Q18" s="26">
        <f>_xlfn.CONFIDENCE.T(0.1,P18,D18)</f>
        <v>0.84292723042352502</v>
      </c>
    </row>
    <row r="19" spans="2:17" x14ac:dyDescent="0.35">
      <c r="B19" s="21" t="s">
        <v>118</v>
      </c>
      <c r="C19" s="21"/>
      <c r="D19" s="22">
        <f>D17+D18</f>
        <v>8</v>
      </c>
      <c r="E19" s="23">
        <v>20</v>
      </c>
      <c r="F19" s="24">
        <f>AVERAGE(F7:F14)</f>
        <v>9.6875</v>
      </c>
      <c r="G19" s="24">
        <f>AVERAGE(G7:G14)</f>
        <v>9.53125</v>
      </c>
      <c r="H19" s="24">
        <f t="shared" ref="H19:N19" si="3">AVERAGE(H7:H14)</f>
        <v>9.125</v>
      </c>
      <c r="I19" s="24">
        <f t="shared" si="3"/>
        <v>9.5</v>
      </c>
      <c r="J19" s="24">
        <f t="shared" si="3"/>
        <v>9.4375</v>
      </c>
      <c r="K19" s="24">
        <f t="shared" si="3"/>
        <v>9.28125</v>
      </c>
      <c r="L19" s="24">
        <f t="shared" si="3"/>
        <v>9.46875</v>
      </c>
      <c r="M19" s="24">
        <f t="shared" si="3"/>
        <v>9.53125</v>
      </c>
      <c r="N19" s="24">
        <f t="shared" si="3"/>
        <v>0</v>
      </c>
      <c r="O19" s="25">
        <f>AVERAGE(O7:O14)</f>
        <v>95.5625</v>
      </c>
      <c r="P19" s="23">
        <f>_xlfn.STDEV.P(O7:O14)</f>
        <v>1.2975337182516684</v>
      </c>
      <c r="Q19" s="27">
        <f>_xlfn.CONFIDENCE.T(0.1,P19,D19)</f>
        <v>0.86913309537826289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E3538-883C-3240-9D5E-60EEDED9D422}">
  <dimension ref="A1:AK19"/>
  <sheetViews>
    <sheetView workbookViewId="0">
      <selection activeCell="D2" sqref="D2"/>
    </sheetView>
  </sheetViews>
  <sheetFormatPr defaultColWidth="11.07421875" defaultRowHeight="15.5" x14ac:dyDescent="0.35"/>
  <sheetData>
    <row r="1" spans="1:3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37" s="1" customFormat="1" x14ac:dyDescent="0.35">
      <c r="A2" s="1" t="s">
        <v>84</v>
      </c>
      <c r="B2" s="1" t="s">
        <v>36</v>
      </c>
      <c r="C2" s="1" t="s">
        <v>87</v>
      </c>
      <c r="D2" s="1" t="s">
        <v>83</v>
      </c>
      <c r="E2" s="1" t="s">
        <v>37</v>
      </c>
      <c r="F2" s="1" t="s">
        <v>85</v>
      </c>
      <c r="G2" s="1" t="s">
        <v>9</v>
      </c>
      <c r="H2" s="1" t="s">
        <v>88</v>
      </c>
      <c r="I2" s="1" t="s">
        <v>86</v>
      </c>
      <c r="J2" s="1">
        <v>115.71</v>
      </c>
    </row>
    <row r="3" spans="1:37" s="1" customFormat="1" x14ac:dyDescent="0.35">
      <c r="T3" s="2" t="s">
        <v>10</v>
      </c>
      <c r="U3" s="2"/>
      <c r="V3" s="2"/>
      <c r="W3" s="2"/>
      <c r="X3" s="2" t="s">
        <v>11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s="1" customFormat="1" x14ac:dyDescent="0.35">
      <c r="T4" s="2" t="s">
        <v>12</v>
      </c>
      <c r="U4" s="2"/>
      <c r="V4" s="2" t="s">
        <v>13</v>
      </c>
      <c r="W4" s="2"/>
      <c r="X4" s="2" t="s">
        <v>14</v>
      </c>
      <c r="Y4" s="2"/>
      <c r="Z4" s="2"/>
      <c r="AA4" s="2"/>
      <c r="AB4" s="2" t="s">
        <v>15</v>
      </c>
      <c r="AC4" s="2"/>
      <c r="AD4" s="2"/>
      <c r="AE4" s="2"/>
      <c r="AF4" s="2" t="s">
        <v>16</v>
      </c>
      <c r="AG4" s="2"/>
      <c r="AH4" s="2"/>
      <c r="AI4" s="2"/>
      <c r="AJ4" s="2" t="s">
        <v>17</v>
      </c>
      <c r="AK4" s="2"/>
    </row>
    <row r="5" spans="1:37" s="1" customFormat="1" x14ac:dyDescent="0.35">
      <c r="T5" s="2" t="s">
        <v>7</v>
      </c>
      <c r="U5" s="2" t="s">
        <v>18</v>
      </c>
      <c r="V5" s="2" t="s">
        <v>7</v>
      </c>
      <c r="W5" s="2" t="s">
        <v>18</v>
      </c>
      <c r="X5" s="2" t="s">
        <v>19</v>
      </c>
      <c r="Y5" s="2" t="s">
        <v>20</v>
      </c>
      <c r="Z5" s="2" t="s">
        <v>21</v>
      </c>
      <c r="AA5" s="2"/>
      <c r="AB5" s="2" t="s">
        <v>19</v>
      </c>
      <c r="AC5" s="2" t="s">
        <v>20</v>
      </c>
      <c r="AD5" s="2" t="s">
        <v>21</v>
      </c>
      <c r="AE5" s="2"/>
      <c r="AF5" s="2" t="s">
        <v>19</v>
      </c>
      <c r="AG5" s="2" t="s">
        <v>20</v>
      </c>
      <c r="AH5" s="2" t="s">
        <v>21</v>
      </c>
      <c r="AI5" s="2"/>
      <c r="AJ5" s="2" t="s">
        <v>7</v>
      </c>
      <c r="AK5" s="2" t="s">
        <v>18</v>
      </c>
    </row>
    <row r="6" spans="1:37" s="2" customFormat="1" ht="14" x14ac:dyDescent="0.3">
      <c r="A6" s="2" t="s">
        <v>22</v>
      </c>
      <c r="B6" s="2" t="s">
        <v>23</v>
      </c>
      <c r="C6" s="2" t="s">
        <v>24</v>
      </c>
      <c r="E6" s="2" t="s">
        <v>25</v>
      </c>
      <c r="F6" s="2" t="s">
        <v>26</v>
      </c>
      <c r="G6" s="2" t="s">
        <v>19</v>
      </c>
      <c r="H6" s="2" t="s">
        <v>27</v>
      </c>
      <c r="I6" s="2" t="s">
        <v>28</v>
      </c>
      <c r="J6" s="2" t="s">
        <v>29</v>
      </c>
      <c r="K6" s="2" t="s">
        <v>17</v>
      </c>
      <c r="L6" s="2" t="s">
        <v>30</v>
      </c>
      <c r="M6" s="2" t="s">
        <v>31</v>
      </c>
      <c r="N6" s="2" t="s">
        <v>32</v>
      </c>
      <c r="O6" s="2" t="s">
        <v>33</v>
      </c>
      <c r="P6" s="2" t="s">
        <v>34</v>
      </c>
      <c r="X6" s="2" t="s">
        <v>18</v>
      </c>
      <c r="Y6" s="2" t="s">
        <v>18</v>
      </c>
      <c r="Z6" s="2" t="s">
        <v>7</v>
      </c>
      <c r="AA6" s="2" t="s">
        <v>18</v>
      </c>
      <c r="AB6" s="2" t="s">
        <v>18</v>
      </c>
      <c r="AC6" s="2" t="s">
        <v>18</v>
      </c>
      <c r="AD6" s="2" t="s">
        <v>7</v>
      </c>
      <c r="AE6" s="2" t="s">
        <v>18</v>
      </c>
      <c r="AF6" s="2" t="s">
        <v>18</v>
      </c>
      <c r="AG6" s="2" t="s">
        <v>18</v>
      </c>
      <c r="AH6" s="2" t="s">
        <v>7</v>
      </c>
      <c r="AI6" s="2" t="s">
        <v>18</v>
      </c>
    </row>
    <row r="7" spans="1:37" x14ac:dyDescent="0.3">
      <c r="A7" t="s">
        <v>38</v>
      </c>
      <c r="C7" t="s">
        <v>39</v>
      </c>
      <c r="E7">
        <v>20</v>
      </c>
      <c r="F7">
        <v>9.5</v>
      </c>
      <c r="G7">
        <v>9.25</v>
      </c>
      <c r="H7">
        <v>8.75</v>
      </c>
      <c r="I7">
        <v>9.5</v>
      </c>
      <c r="J7">
        <v>9.25</v>
      </c>
      <c r="K7">
        <v>8.75</v>
      </c>
      <c r="L7">
        <v>9.25</v>
      </c>
      <c r="M7">
        <v>9</v>
      </c>
      <c r="N7">
        <v>0</v>
      </c>
      <c r="O7">
        <f>SUM(E7:N7)</f>
        <v>93.25</v>
      </c>
      <c r="P7" t="s">
        <v>72</v>
      </c>
      <c r="T7" s="2" t="s">
        <v>41</v>
      </c>
      <c r="U7">
        <v>3</v>
      </c>
      <c r="V7" t="s">
        <v>73</v>
      </c>
      <c r="W7">
        <v>3</v>
      </c>
      <c r="X7">
        <v>3</v>
      </c>
      <c r="Y7">
        <v>0</v>
      </c>
      <c r="Z7" t="s">
        <v>74</v>
      </c>
      <c r="AA7">
        <v>3</v>
      </c>
      <c r="AB7">
        <v>3</v>
      </c>
      <c r="AC7">
        <v>0</v>
      </c>
      <c r="AD7" t="s">
        <v>75</v>
      </c>
      <c r="AE7">
        <v>3</v>
      </c>
      <c r="AF7">
        <v>2</v>
      </c>
      <c r="AG7">
        <v>0</v>
      </c>
      <c r="AH7" t="s">
        <v>76</v>
      </c>
      <c r="AI7">
        <v>3</v>
      </c>
      <c r="AJ7" t="s">
        <v>77</v>
      </c>
      <c r="AK7">
        <v>3</v>
      </c>
    </row>
    <row r="8" spans="1:37" x14ac:dyDescent="0.3">
      <c r="A8" t="s">
        <v>38</v>
      </c>
      <c r="C8" t="s">
        <v>39</v>
      </c>
      <c r="E8">
        <v>20</v>
      </c>
      <c r="F8">
        <v>9.25</v>
      </c>
      <c r="G8">
        <v>9.25</v>
      </c>
      <c r="H8">
        <v>8.5</v>
      </c>
      <c r="I8">
        <v>9.25</v>
      </c>
      <c r="J8">
        <v>8.75</v>
      </c>
      <c r="K8">
        <v>9</v>
      </c>
      <c r="L8">
        <v>9.25</v>
      </c>
      <c r="M8">
        <v>9.25</v>
      </c>
      <c r="N8">
        <v>0</v>
      </c>
      <c r="O8">
        <f t="shared" ref="O8" si="0">SUM(E8:N8)</f>
        <v>92.5</v>
      </c>
      <c r="T8" s="2" t="s">
        <v>41</v>
      </c>
      <c r="U8">
        <v>3</v>
      </c>
      <c r="V8" s="2" t="s">
        <v>73</v>
      </c>
      <c r="W8">
        <v>3</v>
      </c>
      <c r="X8">
        <v>3</v>
      </c>
      <c r="Y8">
        <v>0</v>
      </c>
      <c r="Z8" s="2" t="s">
        <v>80</v>
      </c>
      <c r="AA8">
        <v>3</v>
      </c>
      <c r="AB8">
        <v>3</v>
      </c>
      <c r="AC8">
        <v>0</v>
      </c>
      <c r="AD8" s="2" t="s">
        <v>75</v>
      </c>
      <c r="AE8">
        <v>3</v>
      </c>
      <c r="AF8">
        <v>2</v>
      </c>
      <c r="AG8">
        <v>0</v>
      </c>
      <c r="AH8" s="2" t="s">
        <v>81</v>
      </c>
      <c r="AI8">
        <v>3</v>
      </c>
      <c r="AJ8" s="2" t="s">
        <v>74</v>
      </c>
      <c r="AK8">
        <v>3</v>
      </c>
    </row>
    <row r="9" spans="1:37" x14ac:dyDescent="0.3">
      <c r="A9" t="s">
        <v>38</v>
      </c>
      <c r="C9" t="s">
        <v>39</v>
      </c>
      <c r="E9">
        <v>20</v>
      </c>
      <c r="F9">
        <v>9.25</v>
      </c>
      <c r="G9">
        <v>9</v>
      </c>
      <c r="H9">
        <v>8.5</v>
      </c>
      <c r="I9">
        <v>9</v>
      </c>
      <c r="J9">
        <v>8.75</v>
      </c>
      <c r="K9">
        <v>9</v>
      </c>
      <c r="L9">
        <v>8.75</v>
      </c>
      <c r="M9">
        <v>8.75</v>
      </c>
      <c r="N9">
        <v>0</v>
      </c>
      <c r="O9">
        <f t="shared" ref="O9:O14" si="1">SUM(E9:N9)</f>
        <v>91</v>
      </c>
      <c r="P9" t="s">
        <v>78</v>
      </c>
      <c r="T9" s="2" t="s">
        <v>79</v>
      </c>
      <c r="U9">
        <v>3</v>
      </c>
      <c r="V9" s="2" t="s">
        <v>82</v>
      </c>
      <c r="W9">
        <v>3</v>
      </c>
      <c r="X9">
        <v>3</v>
      </c>
      <c r="Y9">
        <v>0</v>
      </c>
      <c r="Z9" s="2" t="s">
        <v>81</v>
      </c>
      <c r="AA9">
        <v>3</v>
      </c>
      <c r="AB9">
        <v>3</v>
      </c>
      <c r="AC9">
        <v>0</v>
      </c>
      <c r="AD9" s="2" t="s">
        <v>81</v>
      </c>
      <c r="AE9">
        <v>3</v>
      </c>
      <c r="AF9">
        <v>3</v>
      </c>
      <c r="AG9">
        <v>0</v>
      </c>
      <c r="AH9" s="2" t="s">
        <v>81</v>
      </c>
      <c r="AI9">
        <v>3</v>
      </c>
      <c r="AJ9" t="s">
        <v>74</v>
      </c>
      <c r="AK9">
        <v>3</v>
      </c>
    </row>
    <row r="10" spans="1:37" x14ac:dyDescent="0.3">
      <c r="A10" t="s">
        <v>38</v>
      </c>
      <c r="C10" t="s">
        <v>39</v>
      </c>
      <c r="E10">
        <v>20</v>
      </c>
      <c r="F10">
        <v>9</v>
      </c>
      <c r="G10">
        <v>9.25</v>
      </c>
      <c r="H10">
        <v>8.75</v>
      </c>
      <c r="I10">
        <v>8.75</v>
      </c>
      <c r="J10">
        <v>8.5</v>
      </c>
      <c r="K10">
        <v>8.75</v>
      </c>
      <c r="L10">
        <v>8.75</v>
      </c>
      <c r="M10">
        <v>8.5</v>
      </c>
      <c r="N10">
        <v>0</v>
      </c>
      <c r="O10">
        <f t="shared" si="1"/>
        <v>90.25</v>
      </c>
      <c r="P10" t="s">
        <v>89</v>
      </c>
      <c r="T10" s="2" t="s">
        <v>41</v>
      </c>
      <c r="U10">
        <v>2</v>
      </c>
      <c r="V10" s="2" t="s">
        <v>41</v>
      </c>
      <c r="W10">
        <v>3</v>
      </c>
      <c r="X10">
        <v>2</v>
      </c>
      <c r="Y10">
        <v>0</v>
      </c>
      <c r="Z10" s="2" t="s">
        <v>81</v>
      </c>
      <c r="AA10">
        <v>3</v>
      </c>
      <c r="AB10">
        <v>2</v>
      </c>
      <c r="AC10">
        <v>0</v>
      </c>
      <c r="AD10" s="2" t="s">
        <v>75</v>
      </c>
      <c r="AE10">
        <v>3</v>
      </c>
      <c r="AF10">
        <v>2</v>
      </c>
      <c r="AG10">
        <v>0</v>
      </c>
      <c r="AH10" s="2" t="s">
        <v>74</v>
      </c>
      <c r="AI10">
        <v>3</v>
      </c>
      <c r="AJ10" s="2" t="s">
        <v>90</v>
      </c>
      <c r="AK10">
        <v>2</v>
      </c>
    </row>
    <row r="11" spans="1:37" x14ac:dyDescent="0.35">
      <c r="A11" t="s">
        <v>38</v>
      </c>
      <c r="C11" t="s">
        <v>48</v>
      </c>
      <c r="E11">
        <v>20</v>
      </c>
      <c r="F11">
        <v>9</v>
      </c>
      <c r="G11">
        <v>8.5</v>
      </c>
      <c r="H11">
        <v>9</v>
      </c>
      <c r="I11">
        <v>9</v>
      </c>
      <c r="J11">
        <v>8.75</v>
      </c>
      <c r="K11">
        <v>9</v>
      </c>
      <c r="L11">
        <v>9</v>
      </c>
      <c r="M11">
        <v>9</v>
      </c>
      <c r="N11">
        <v>0</v>
      </c>
      <c r="O11">
        <f t="shared" si="1"/>
        <v>91.25</v>
      </c>
    </row>
    <row r="12" spans="1:37" x14ac:dyDescent="0.35">
      <c r="A12" t="s">
        <v>38</v>
      </c>
      <c r="C12" t="s">
        <v>48</v>
      </c>
      <c r="E12">
        <v>20</v>
      </c>
      <c r="F12">
        <v>9</v>
      </c>
      <c r="G12">
        <v>9.25</v>
      </c>
      <c r="H12">
        <v>9</v>
      </c>
      <c r="I12">
        <v>9</v>
      </c>
      <c r="J12">
        <v>8.75</v>
      </c>
      <c r="K12">
        <v>8.75</v>
      </c>
      <c r="L12">
        <v>9</v>
      </c>
      <c r="M12">
        <v>8.75</v>
      </c>
      <c r="N12">
        <v>0</v>
      </c>
      <c r="O12">
        <f t="shared" si="1"/>
        <v>91.5</v>
      </c>
    </row>
    <row r="13" spans="1:37" x14ac:dyDescent="0.35">
      <c r="A13" t="s">
        <v>38</v>
      </c>
      <c r="C13" t="s">
        <v>48</v>
      </c>
      <c r="E13">
        <v>20</v>
      </c>
      <c r="F13">
        <v>9</v>
      </c>
      <c r="G13">
        <v>9</v>
      </c>
      <c r="H13">
        <v>8.75</v>
      </c>
      <c r="I13">
        <v>9</v>
      </c>
      <c r="J13">
        <v>8.75</v>
      </c>
      <c r="K13">
        <v>8.75</v>
      </c>
      <c r="L13">
        <v>9</v>
      </c>
      <c r="M13">
        <v>8.75</v>
      </c>
      <c r="N13">
        <v>0</v>
      </c>
      <c r="O13">
        <f t="shared" si="1"/>
        <v>91</v>
      </c>
    </row>
    <row r="14" spans="1:37" x14ac:dyDescent="0.35">
      <c r="A14" t="s">
        <v>38</v>
      </c>
      <c r="C14" t="s">
        <v>48</v>
      </c>
      <c r="E14">
        <v>20</v>
      </c>
      <c r="F14">
        <v>8.75</v>
      </c>
      <c r="G14">
        <v>9.25</v>
      </c>
      <c r="H14">
        <v>9</v>
      </c>
      <c r="I14">
        <v>9.25</v>
      </c>
      <c r="J14">
        <v>9</v>
      </c>
      <c r="K14">
        <v>9</v>
      </c>
      <c r="L14">
        <v>9</v>
      </c>
      <c r="M14">
        <v>9.25</v>
      </c>
      <c r="N14">
        <v>0</v>
      </c>
      <c r="O14">
        <f t="shared" si="1"/>
        <v>92.5</v>
      </c>
    </row>
    <row r="16" spans="1:37" x14ac:dyDescent="0.3">
      <c r="B16" s="3" t="s">
        <v>58</v>
      </c>
      <c r="C16" s="3" t="s">
        <v>22</v>
      </c>
      <c r="D16" s="3" t="s">
        <v>59</v>
      </c>
      <c r="E16" s="3" t="s">
        <v>25</v>
      </c>
      <c r="F16" s="3" t="s">
        <v>26</v>
      </c>
      <c r="G16" s="3" t="s">
        <v>19</v>
      </c>
      <c r="H16" s="3" t="s">
        <v>27</v>
      </c>
      <c r="I16" s="3" t="s">
        <v>60</v>
      </c>
      <c r="J16" s="3" t="s">
        <v>29</v>
      </c>
      <c r="K16" s="3" t="s">
        <v>17</v>
      </c>
      <c r="L16" s="3" t="s">
        <v>30</v>
      </c>
      <c r="M16" s="4" t="s">
        <v>31</v>
      </c>
      <c r="N16" s="4" t="s">
        <v>32</v>
      </c>
      <c r="O16" s="3" t="s">
        <v>61</v>
      </c>
      <c r="P16" s="3" t="s">
        <v>62</v>
      </c>
      <c r="Q16" s="3" t="s">
        <v>119</v>
      </c>
    </row>
    <row r="17" spans="2:17" x14ac:dyDescent="0.35">
      <c r="B17" s="5" t="s">
        <v>63</v>
      </c>
      <c r="C17" s="5" t="s">
        <v>64</v>
      </c>
      <c r="D17" s="6">
        <v>4</v>
      </c>
      <c r="E17" s="6">
        <v>20</v>
      </c>
      <c r="F17" s="7">
        <f>AVERAGE(F7:F10)</f>
        <v>9.25</v>
      </c>
      <c r="G17" s="7">
        <f t="shared" ref="G17:N17" si="2">AVERAGE(G7:G10)</f>
        <v>9.1875</v>
      </c>
      <c r="H17" s="7">
        <f t="shared" si="2"/>
        <v>8.625</v>
      </c>
      <c r="I17" s="7">
        <f t="shared" si="2"/>
        <v>9.125</v>
      </c>
      <c r="J17" s="7">
        <f t="shared" si="2"/>
        <v>8.8125</v>
      </c>
      <c r="K17" s="7">
        <f t="shared" si="2"/>
        <v>8.875</v>
      </c>
      <c r="L17" s="7">
        <f t="shared" si="2"/>
        <v>9</v>
      </c>
      <c r="M17" s="7">
        <f t="shared" si="2"/>
        <v>8.875</v>
      </c>
      <c r="N17" s="7">
        <f t="shared" si="2"/>
        <v>0</v>
      </c>
      <c r="O17" s="8">
        <f>AVERAGE(O7:O10)</f>
        <v>91.75</v>
      </c>
      <c r="P17" s="9">
        <f>_xlfn.STDEV.P(O7:O10)</f>
        <v>1.1858541225631423</v>
      </c>
      <c r="Q17" s="26">
        <f>_xlfn.CONFIDENCE.T(0.1,P17,D17)</f>
        <v>1.3953728655245494</v>
      </c>
    </row>
    <row r="18" spans="2:17" x14ac:dyDescent="0.35">
      <c r="B18" s="10" t="s">
        <v>65</v>
      </c>
      <c r="C18" s="10" t="s">
        <v>64</v>
      </c>
      <c r="D18" s="11">
        <v>4</v>
      </c>
      <c r="E18" s="11">
        <v>20</v>
      </c>
      <c r="F18" s="12">
        <f>AVERAGE(F11:F14)</f>
        <v>8.9375</v>
      </c>
      <c r="G18" s="12">
        <f t="shared" ref="G18:N18" si="3">AVERAGE(G11:G14)</f>
        <v>9</v>
      </c>
      <c r="H18" s="12">
        <f t="shared" si="3"/>
        <v>8.9375</v>
      </c>
      <c r="I18" s="12">
        <f t="shared" si="3"/>
        <v>9.0625</v>
      </c>
      <c r="J18" s="12">
        <f t="shared" si="3"/>
        <v>8.8125</v>
      </c>
      <c r="K18" s="12">
        <f t="shared" si="3"/>
        <v>8.875</v>
      </c>
      <c r="L18" s="12">
        <f t="shared" si="3"/>
        <v>9</v>
      </c>
      <c r="M18" s="12">
        <f t="shared" si="3"/>
        <v>8.9375</v>
      </c>
      <c r="N18" s="12">
        <f t="shared" si="3"/>
        <v>0</v>
      </c>
      <c r="O18" s="13">
        <f>AVERAGE(O11:O14)</f>
        <v>91.5625</v>
      </c>
      <c r="P18" s="14">
        <f>_xlfn.STDEV.P(O11:O14)</f>
        <v>0.5694020986965187</v>
      </c>
      <c r="Q18" s="26">
        <f>_xlfn.CONFIDENCE.T(0.1,P18,D18)</f>
        <v>0.67000503938590306</v>
      </c>
    </row>
    <row r="19" spans="2:17" x14ac:dyDescent="0.35">
      <c r="B19" s="21" t="s">
        <v>118</v>
      </c>
      <c r="C19" s="21"/>
      <c r="D19" s="22">
        <f>D17+D18</f>
        <v>8</v>
      </c>
      <c r="E19" s="23">
        <v>20</v>
      </c>
      <c r="F19" s="24">
        <f>AVERAGE(F7:F14)</f>
        <v>9.09375</v>
      </c>
      <c r="G19" s="24">
        <f>AVERAGE(G7:G14)</f>
        <v>9.09375</v>
      </c>
      <c r="H19" s="24">
        <f t="shared" ref="H19:N19" si="4">AVERAGE(H7:H14)</f>
        <v>8.78125</v>
      </c>
      <c r="I19" s="24">
        <f t="shared" si="4"/>
        <v>9.09375</v>
      </c>
      <c r="J19" s="24">
        <f t="shared" si="4"/>
        <v>8.8125</v>
      </c>
      <c r="K19" s="24">
        <f t="shared" si="4"/>
        <v>8.875</v>
      </c>
      <c r="L19" s="24">
        <f t="shared" si="4"/>
        <v>9</v>
      </c>
      <c r="M19" s="24">
        <f t="shared" si="4"/>
        <v>8.90625</v>
      </c>
      <c r="N19" s="24">
        <f t="shared" si="4"/>
        <v>0</v>
      </c>
      <c r="O19" s="25">
        <f>AVERAGE(O7:O14)</f>
        <v>91.65625</v>
      </c>
      <c r="P19" s="23">
        <f>_xlfn.STDEV.P(O7:O14)</f>
        <v>0.93489220635322445</v>
      </c>
      <c r="Q19" s="27">
        <f>_xlfn.CONFIDENCE.T(0.1,P19,D19)</f>
        <v>0.62622323082874287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6D89-FBD4-584C-85DD-8F115EFB0495}">
  <dimension ref="A1:AK22"/>
  <sheetViews>
    <sheetView tabSelected="1" workbookViewId="0">
      <selection activeCell="A3" sqref="A3"/>
    </sheetView>
  </sheetViews>
  <sheetFormatPr defaultColWidth="11.07421875" defaultRowHeight="15.5" x14ac:dyDescent="0.35"/>
  <sheetData>
    <row r="1" spans="1:3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37" s="1" customFormat="1" x14ac:dyDescent="0.35">
      <c r="A2" s="1" t="s">
        <v>122</v>
      </c>
      <c r="B2" s="1" t="s">
        <v>36</v>
      </c>
      <c r="C2" s="1" t="s">
        <v>97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>
        <v>198</v>
      </c>
    </row>
    <row r="3" spans="1:37" s="1" customFormat="1" x14ac:dyDescent="0.35">
      <c r="T3" s="2" t="s">
        <v>10</v>
      </c>
      <c r="U3" s="2"/>
      <c r="V3" s="2"/>
      <c r="W3" s="2"/>
      <c r="X3" s="2" t="s">
        <v>11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s="1" customFormat="1" x14ac:dyDescent="0.35">
      <c r="T4" s="2" t="s">
        <v>12</v>
      </c>
      <c r="U4" s="2"/>
      <c r="V4" s="2" t="s">
        <v>13</v>
      </c>
      <c r="W4" s="2"/>
      <c r="X4" s="2" t="s">
        <v>14</v>
      </c>
      <c r="Y4" s="2"/>
      <c r="Z4" s="2"/>
      <c r="AA4" s="2"/>
      <c r="AB4" s="2" t="s">
        <v>15</v>
      </c>
      <c r="AC4" s="2"/>
      <c r="AD4" s="2"/>
      <c r="AE4" s="2"/>
      <c r="AF4" s="2" t="s">
        <v>16</v>
      </c>
      <c r="AG4" s="2"/>
      <c r="AH4" s="2"/>
      <c r="AI4" s="2"/>
      <c r="AJ4" s="2" t="s">
        <v>17</v>
      </c>
      <c r="AK4" s="2"/>
    </row>
    <row r="5" spans="1:37" s="1" customFormat="1" x14ac:dyDescent="0.35">
      <c r="T5" s="2" t="s">
        <v>7</v>
      </c>
      <c r="U5" s="2" t="s">
        <v>18</v>
      </c>
      <c r="V5" s="2" t="s">
        <v>7</v>
      </c>
      <c r="W5" s="2" t="s">
        <v>18</v>
      </c>
      <c r="X5" s="2" t="s">
        <v>19</v>
      </c>
      <c r="Y5" s="2" t="s">
        <v>20</v>
      </c>
      <c r="Z5" s="2" t="s">
        <v>21</v>
      </c>
      <c r="AA5" s="2"/>
      <c r="AB5" s="2" t="s">
        <v>19</v>
      </c>
      <c r="AC5" s="2" t="s">
        <v>20</v>
      </c>
      <c r="AD5" s="2" t="s">
        <v>21</v>
      </c>
      <c r="AE5" s="2"/>
      <c r="AF5" s="2" t="s">
        <v>19</v>
      </c>
      <c r="AG5" s="2" t="s">
        <v>20</v>
      </c>
      <c r="AH5" s="2" t="s">
        <v>21</v>
      </c>
      <c r="AI5" s="2"/>
      <c r="AJ5" s="2" t="s">
        <v>7</v>
      </c>
      <c r="AK5" s="2" t="s">
        <v>18</v>
      </c>
    </row>
    <row r="6" spans="1:37" s="2" customFormat="1" ht="14" x14ac:dyDescent="0.3">
      <c r="A6" s="2" t="s">
        <v>22</v>
      </c>
      <c r="B6" s="2" t="s">
        <v>23</v>
      </c>
      <c r="C6" s="2" t="s">
        <v>24</v>
      </c>
      <c r="E6" s="2" t="s">
        <v>25</v>
      </c>
      <c r="F6" s="2" t="s">
        <v>26</v>
      </c>
      <c r="G6" s="2" t="s">
        <v>19</v>
      </c>
      <c r="H6" s="2" t="s">
        <v>27</v>
      </c>
      <c r="I6" s="2" t="s">
        <v>28</v>
      </c>
      <c r="J6" s="2" t="s">
        <v>29</v>
      </c>
      <c r="K6" s="2" t="s">
        <v>17</v>
      </c>
      <c r="L6" s="2" t="s">
        <v>30</v>
      </c>
      <c r="M6" s="2" t="s">
        <v>31</v>
      </c>
      <c r="N6" s="2" t="s">
        <v>32</v>
      </c>
      <c r="O6" s="2" t="s">
        <v>33</v>
      </c>
      <c r="P6" s="2" t="s">
        <v>34</v>
      </c>
      <c r="X6" s="2" t="s">
        <v>18</v>
      </c>
      <c r="Y6" s="2" t="s">
        <v>18</v>
      </c>
      <c r="Z6" s="2" t="s">
        <v>7</v>
      </c>
      <c r="AA6" s="2" t="s">
        <v>18</v>
      </c>
      <c r="AB6" s="2" t="s">
        <v>18</v>
      </c>
      <c r="AC6" s="2" t="s">
        <v>18</v>
      </c>
      <c r="AD6" s="2" t="s">
        <v>7</v>
      </c>
      <c r="AE6" s="2" t="s">
        <v>18</v>
      </c>
      <c r="AF6" s="2" t="s">
        <v>18</v>
      </c>
      <c r="AG6" s="2" t="s">
        <v>18</v>
      </c>
      <c r="AH6" s="2" t="s">
        <v>7</v>
      </c>
      <c r="AI6" s="2" t="s">
        <v>18</v>
      </c>
    </row>
    <row r="7" spans="1:37" x14ac:dyDescent="0.3">
      <c r="A7" s="15" t="s">
        <v>98</v>
      </c>
      <c r="B7" s="15"/>
      <c r="C7" s="15" t="s">
        <v>99</v>
      </c>
      <c r="D7" s="16"/>
      <c r="E7" s="17">
        <v>20</v>
      </c>
      <c r="F7" s="18">
        <v>9.25</v>
      </c>
      <c r="G7" s="18">
        <v>9.5</v>
      </c>
      <c r="H7" s="18">
        <v>8.75</v>
      </c>
      <c r="I7" s="18">
        <v>9.25</v>
      </c>
      <c r="J7" s="18">
        <v>9</v>
      </c>
      <c r="K7" s="18">
        <v>9.25</v>
      </c>
      <c r="L7" s="18">
        <v>9</v>
      </c>
      <c r="M7" s="18">
        <v>8.75</v>
      </c>
      <c r="N7" s="18">
        <v>-0.25</v>
      </c>
      <c r="O7" s="17">
        <v>92.5</v>
      </c>
      <c r="P7" s="19" t="s">
        <v>100</v>
      </c>
      <c r="Q7" s="20"/>
      <c r="R7" s="20"/>
      <c r="S7" s="20"/>
      <c r="T7" s="19" t="s">
        <v>101</v>
      </c>
      <c r="U7" s="18">
        <v>3</v>
      </c>
      <c r="V7" s="19" t="s">
        <v>102</v>
      </c>
      <c r="W7" s="18">
        <v>3</v>
      </c>
      <c r="X7" s="18">
        <v>3</v>
      </c>
      <c r="Y7" s="20">
        <v>0</v>
      </c>
      <c r="Z7" s="19" t="s">
        <v>103</v>
      </c>
      <c r="AA7" s="18">
        <v>3</v>
      </c>
      <c r="AB7" s="18">
        <v>3</v>
      </c>
      <c r="AC7" s="20"/>
      <c r="AD7" s="19" t="s">
        <v>104</v>
      </c>
      <c r="AE7" s="18">
        <v>3</v>
      </c>
      <c r="AF7" s="18">
        <v>3</v>
      </c>
      <c r="AG7" s="20">
        <v>0</v>
      </c>
      <c r="AH7" s="19" t="s">
        <v>105</v>
      </c>
      <c r="AI7" s="18">
        <v>3</v>
      </c>
      <c r="AJ7" s="19" t="s">
        <v>106</v>
      </c>
      <c r="AK7" s="18">
        <v>3</v>
      </c>
    </row>
    <row r="8" spans="1:37" x14ac:dyDescent="0.3">
      <c r="A8" s="19" t="s">
        <v>98</v>
      </c>
      <c r="B8" s="19"/>
      <c r="C8" s="19" t="s">
        <v>99</v>
      </c>
      <c r="D8" s="20"/>
      <c r="E8" s="18">
        <v>20</v>
      </c>
      <c r="F8" s="18">
        <v>9.25</v>
      </c>
      <c r="G8" s="18">
        <v>9.25</v>
      </c>
      <c r="H8" s="18">
        <v>8.75</v>
      </c>
      <c r="I8" s="18">
        <v>9.25</v>
      </c>
      <c r="J8" s="18">
        <v>8.5</v>
      </c>
      <c r="K8" s="18">
        <v>8.5</v>
      </c>
      <c r="L8" s="18">
        <v>8.75</v>
      </c>
      <c r="M8" s="18">
        <v>8.75</v>
      </c>
      <c r="N8" s="20">
        <v>0</v>
      </c>
      <c r="O8" s="17">
        <v>91</v>
      </c>
      <c r="P8" s="19" t="s">
        <v>108</v>
      </c>
      <c r="Q8" s="20"/>
      <c r="R8" s="20"/>
      <c r="S8" s="20"/>
      <c r="T8" s="19" t="s">
        <v>109</v>
      </c>
      <c r="U8" s="18">
        <v>3</v>
      </c>
      <c r="V8" s="19" t="s">
        <v>110</v>
      </c>
      <c r="W8" s="18">
        <v>3</v>
      </c>
      <c r="X8" s="18">
        <v>3</v>
      </c>
      <c r="Y8" s="20">
        <v>0</v>
      </c>
      <c r="Z8" s="19" t="s">
        <v>111</v>
      </c>
      <c r="AA8" s="18">
        <v>3</v>
      </c>
      <c r="AB8" s="18">
        <v>3</v>
      </c>
      <c r="AC8" s="20">
        <v>0</v>
      </c>
      <c r="AD8" s="19" t="s">
        <v>111</v>
      </c>
      <c r="AE8" s="18">
        <v>3</v>
      </c>
      <c r="AF8" s="18">
        <v>3</v>
      </c>
      <c r="AG8" s="18">
        <v>1</v>
      </c>
      <c r="AH8" s="19" t="s">
        <v>112</v>
      </c>
      <c r="AI8" s="18">
        <v>3</v>
      </c>
      <c r="AJ8" s="19" t="s">
        <v>113</v>
      </c>
      <c r="AK8" s="18">
        <v>3</v>
      </c>
    </row>
    <row r="9" spans="1:37" x14ac:dyDescent="0.3">
      <c r="A9" s="19" t="s">
        <v>98</v>
      </c>
      <c r="B9" s="19"/>
      <c r="C9" s="19" t="s">
        <v>99</v>
      </c>
      <c r="D9" s="20"/>
      <c r="E9" s="18">
        <v>20</v>
      </c>
      <c r="F9" s="18">
        <v>9.25</v>
      </c>
      <c r="G9" s="18">
        <v>9</v>
      </c>
      <c r="H9" s="18">
        <v>8.75</v>
      </c>
      <c r="I9" s="18">
        <v>9.25</v>
      </c>
      <c r="J9" s="18">
        <v>9</v>
      </c>
      <c r="K9" s="18">
        <v>8.75</v>
      </c>
      <c r="L9" s="18">
        <v>8.75</v>
      </c>
      <c r="M9" s="18">
        <v>8.75</v>
      </c>
      <c r="N9" s="20">
        <v>0</v>
      </c>
      <c r="O9" s="17">
        <v>91.5</v>
      </c>
      <c r="P9" s="19" t="s">
        <v>115</v>
      </c>
      <c r="Q9" s="20"/>
      <c r="R9" s="20"/>
      <c r="S9" s="20"/>
      <c r="T9" s="19"/>
      <c r="U9" s="18"/>
      <c r="V9" s="19"/>
      <c r="W9" s="18"/>
      <c r="X9" s="18"/>
      <c r="Y9" s="20"/>
      <c r="Z9" s="19"/>
      <c r="AA9" s="18"/>
      <c r="AB9" s="18"/>
      <c r="AC9" s="20"/>
      <c r="AD9" s="19"/>
      <c r="AE9" s="18"/>
      <c r="AF9" s="18"/>
      <c r="AG9" s="18"/>
      <c r="AH9" s="19"/>
      <c r="AI9" s="18"/>
      <c r="AJ9" s="19"/>
      <c r="AK9" s="18"/>
    </row>
    <row r="10" spans="1:37" x14ac:dyDescent="0.3">
      <c r="A10" s="19" t="s">
        <v>98</v>
      </c>
      <c r="B10" s="19"/>
      <c r="C10" s="19" t="s">
        <v>99</v>
      </c>
      <c r="D10" s="20"/>
      <c r="E10" s="18">
        <v>20</v>
      </c>
      <c r="F10" s="18">
        <v>9.25</v>
      </c>
      <c r="G10" s="18">
        <v>9.25</v>
      </c>
      <c r="H10" s="18">
        <v>8.75</v>
      </c>
      <c r="I10" s="18">
        <v>9.25</v>
      </c>
      <c r="J10" s="18">
        <v>8.5</v>
      </c>
      <c r="K10" s="18">
        <v>8.75</v>
      </c>
      <c r="L10" s="18">
        <v>8.75</v>
      </c>
      <c r="M10" s="18">
        <v>8.75</v>
      </c>
      <c r="N10" s="20">
        <v>0</v>
      </c>
      <c r="O10" s="17">
        <v>91.25</v>
      </c>
      <c r="P10" s="19" t="s">
        <v>117</v>
      </c>
      <c r="Q10" s="20"/>
      <c r="R10" s="20"/>
      <c r="S10" s="20"/>
      <c r="T10" s="19"/>
      <c r="U10" s="18"/>
      <c r="V10" s="19"/>
      <c r="W10" s="18"/>
      <c r="X10" s="18"/>
      <c r="Y10" s="20"/>
      <c r="Z10" s="19"/>
      <c r="AA10" s="18"/>
      <c r="AB10" s="18"/>
      <c r="AC10" s="20"/>
      <c r="AD10" s="19"/>
      <c r="AE10" s="18"/>
      <c r="AF10" s="18"/>
      <c r="AG10" s="18"/>
      <c r="AH10" s="19"/>
      <c r="AI10" s="18"/>
      <c r="AJ10" s="19"/>
      <c r="AK10" s="18"/>
    </row>
    <row r="11" spans="1:37" x14ac:dyDescent="0.3">
      <c r="A11" s="19" t="s">
        <v>98</v>
      </c>
      <c r="B11" s="19"/>
      <c r="C11" s="19" t="s">
        <v>99</v>
      </c>
      <c r="D11" s="20"/>
      <c r="E11" s="18">
        <v>20</v>
      </c>
      <c r="F11" s="18">
        <v>9.25</v>
      </c>
      <c r="G11" s="18">
        <v>9.25</v>
      </c>
      <c r="H11" s="18">
        <v>8.5</v>
      </c>
      <c r="I11" s="18">
        <v>9.25</v>
      </c>
      <c r="J11" s="18">
        <v>9</v>
      </c>
      <c r="K11" s="18">
        <v>8.75</v>
      </c>
      <c r="L11" s="18">
        <v>9</v>
      </c>
      <c r="M11" s="18">
        <v>8.75</v>
      </c>
      <c r="N11" s="20">
        <v>0</v>
      </c>
      <c r="O11" s="17">
        <v>91.75</v>
      </c>
      <c r="P11" s="19" t="s">
        <v>120</v>
      </c>
      <c r="Q11" s="20"/>
      <c r="R11" s="20"/>
      <c r="S11" s="20"/>
      <c r="T11" s="19"/>
      <c r="U11" s="18"/>
      <c r="V11" s="19"/>
      <c r="W11" s="18"/>
      <c r="X11" s="18"/>
      <c r="Y11" s="20"/>
      <c r="Z11" s="19"/>
      <c r="AA11" s="18"/>
      <c r="AB11" s="18"/>
      <c r="AC11" s="20"/>
      <c r="AD11" s="19"/>
      <c r="AE11" s="18"/>
      <c r="AF11" s="18"/>
      <c r="AG11" s="18"/>
      <c r="AH11" s="19"/>
      <c r="AI11" s="18"/>
      <c r="AJ11" s="19"/>
      <c r="AK11" s="18"/>
    </row>
    <row r="12" spans="1:37" x14ac:dyDescent="0.3">
      <c r="A12" s="19" t="s">
        <v>98</v>
      </c>
      <c r="B12" s="19"/>
      <c r="C12" s="19" t="s">
        <v>99</v>
      </c>
      <c r="D12" s="20"/>
      <c r="E12" s="18">
        <v>20</v>
      </c>
      <c r="F12" s="18">
        <v>9.25</v>
      </c>
      <c r="G12" s="18">
        <v>9.25</v>
      </c>
      <c r="H12" s="18">
        <v>8.75</v>
      </c>
      <c r="I12" s="18">
        <v>9.25</v>
      </c>
      <c r="J12" s="18">
        <v>8.75</v>
      </c>
      <c r="K12" s="18">
        <v>8.75</v>
      </c>
      <c r="L12" s="18">
        <v>8.75</v>
      </c>
      <c r="M12" s="18">
        <v>8.75</v>
      </c>
      <c r="N12" s="20">
        <v>0</v>
      </c>
      <c r="O12" s="17">
        <v>91.5</v>
      </c>
      <c r="P12" s="19" t="s">
        <v>121</v>
      </c>
      <c r="Q12" s="20"/>
      <c r="R12" s="20"/>
      <c r="S12" s="20"/>
      <c r="T12" s="19"/>
      <c r="U12" s="18"/>
      <c r="V12" s="19"/>
      <c r="W12" s="18"/>
      <c r="X12" s="18"/>
      <c r="Y12" s="20"/>
      <c r="Z12" s="19"/>
      <c r="AA12" s="18"/>
      <c r="AB12" s="18"/>
      <c r="AC12" s="20"/>
      <c r="AD12" s="19"/>
      <c r="AE12" s="18"/>
      <c r="AF12" s="18"/>
      <c r="AG12" s="18"/>
      <c r="AH12" s="19"/>
      <c r="AI12" s="18"/>
      <c r="AJ12" s="19"/>
      <c r="AK12" s="18"/>
    </row>
    <row r="13" spans="1:37" x14ac:dyDescent="0.3">
      <c r="A13" s="19" t="s">
        <v>98</v>
      </c>
      <c r="B13" s="19"/>
      <c r="C13" s="19" t="s">
        <v>48</v>
      </c>
      <c r="D13" s="20"/>
      <c r="E13" s="18">
        <v>20</v>
      </c>
      <c r="F13" s="18">
        <v>9</v>
      </c>
      <c r="G13" s="18">
        <v>9.25</v>
      </c>
      <c r="H13" s="18">
        <v>9</v>
      </c>
      <c r="I13" s="18">
        <v>9.25</v>
      </c>
      <c r="J13" s="18">
        <v>9</v>
      </c>
      <c r="K13" s="18">
        <v>8.75</v>
      </c>
      <c r="L13" s="18">
        <v>9</v>
      </c>
      <c r="M13" s="18">
        <v>8.5</v>
      </c>
      <c r="N13" s="18">
        <v>-0.5</v>
      </c>
      <c r="O13" s="17">
        <v>91.25</v>
      </c>
      <c r="P13" s="19" t="s">
        <v>107</v>
      </c>
    </row>
    <row r="14" spans="1:37" x14ac:dyDescent="0.3">
      <c r="A14" s="19" t="s">
        <v>98</v>
      </c>
      <c r="B14" s="19"/>
      <c r="C14" s="19" t="s">
        <v>48</v>
      </c>
      <c r="D14" s="20"/>
      <c r="E14" s="18">
        <v>20</v>
      </c>
      <c r="F14" s="18">
        <v>9.25</v>
      </c>
      <c r="G14" s="18">
        <v>9</v>
      </c>
      <c r="H14" s="18">
        <v>8.75</v>
      </c>
      <c r="I14" s="18">
        <v>8.75</v>
      </c>
      <c r="J14" s="18">
        <v>8.75</v>
      </c>
      <c r="K14" s="18">
        <v>8.75</v>
      </c>
      <c r="L14" s="18">
        <v>8.75</v>
      </c>
      <c r="M14" s="18">
        <v>8.5</v>
      </c>
      <c r="N14" s="20">
        <v>0</v>
      </c>
      <c r="O14" s="17">
        <v>90.5</v>
      </c>
      <c r="P14" s="19" t="s">
        <v>114</v>
      </c>
    </row>
    <row r="15" spans="1:37" x14ac:dyDescent="0.3">
      <c r="A15" s="19" t="s">
        <v>98</v>
      </c>
      <c r="B15" s="19"/>
      <c r="C15" s="19" t="s">
        <v>48</v>
      </c>
      <c r="D15" s="20"/>
      <c r="E15" s="18">
        <v>20</v>
      </c>
      <c r="F15" s="18">
        <v>9</v>
      </c>
      <c r="G15" s="18">
        <v>9.25</v>
      </c>
      <c r="H15" s="18">
        <v>9</v>
      </c>
      <c r="I15" s="18">
        <v>8.75</v>
      </c>
      <c r="J15" s="18">
        <v>8.75</v>
      </c>
      <c r="K15" s="18">
        <v>8.5</v>
      </c>
      <c r="L15" s="18">
        <v>9</v>
      </c>
      <c r="M15" s="18">
        <v>8.75</v>
      </c>
      <c r="N15" s="20"/>
      <c r="O15" s="17">
        <v>91</v>
      </c>
      <c r="P15" s="19" t="s">
        <v>116</v>
      </c>
    </row>
    <row r="16" spans="1:37" x14ac:dyDescent="0.3">
      <c r="A16" s="19" t="s">
        <v>98</v>
      </c>
      <c r="B16" s="19"/>
      <c r="C16" s="19" t="s">
        <v>48</v>
      </c>
      <c r="D16" s="20"/>
      <c r="E16" s="18">
        <v>20</v>
      </c>
      <c r="F16" s="18">
        <v>9</v>
      </c>
      <c r="G16" s="18">
        <v>9.25</v>
      </c>
      <c r="H16" s="18">
        <v>9</v>
      </c>
      <c r="I16" s="18">
        <v>9.25</v>
      </c>
      <c r="J16" s="18">
        <v>9</v>
      </c>
      <c r="K16" s="18">
        <v>9</v>
      </c>
      <c r="L16" s="18">
        <v>9</v>
      </c>
      <c r="M16" s="18">
        <v>8.75</v>
      </c>
      <c r="N16" s="20">
        <v>0</v>
      </c>
      <c r="O16" s="17">
        <v>92.25</v>
      </c>
      <c r="P16" s="19"/>
    </row>
    <row r="17" spans="1:17" x14ac:dyDescent="0.3">
      <c r="A17" s="19" t="s">
        <v>98</v>
      </c>
      <c r="B17" s="19"/>
      <c r="C17" s="19" t="s">
        <v>48</v>
      </c>
      <c r="D17" s="20"/>
      <c r="E17" s="18">
        <v>20</v>
      </c>
      <c r="F17" s="18">
        <v>8.75</v>
      </c>
      <c r="G17" s="18">
        <v>9</v>
      </c>
      <c r="H17" s="18">
        <v>9</v>
      </c>
      <c r="I17" s="18">
        <v>8.75</v>
      </c>
      <c r="J17" s="18">
        <v>9</v>
      </c>
      <c r="K17" s="18">
        <v>8.75</v>
      </c>
      <c r="L17" s="18">
        <v>8.75</v>
      </c>
      <c r="M17" s="18">
        <v>8.75</v>
      </c>
      <c r="N17" s="20">
        <v>0</v>
      </c>
      <c r="O17" s="17">
        <v>90.75</v>
      </c>
      <c r="P17" s="19"/>
    </row>
    <row r="19" spans="1:17" x14ac:dyDescent="0.3">
      <c r="B19" s="3" t="s">
        <v>58</v>
      </c>
      <c r="C19" s="3" t="s">
        <v>22</v>
      </c>
      <c r="D19" s="3" t="s">
        <v>59</v>
      </c>
      <c r="E19" s="3" t="s">
        <v>25</v>
      </c>
      <c r="F19" s="3" t="s">
        <v>26</v>
      </c>
      <c r="G19" s="3" t="s">
        <v>19</v>
      </c>
      <c r="H19" s="3" t="s">
        <v>27</v>
      </c>
      <c r="I19" s="3" t="s">
        <v>60</v>
      </c>
      <c r="J19" s="3" t="s">
        <v>29</v>
      </c>
      <c r="K19" s="3" t="s">
        <v>17</v>
      </c>
      <c r="L19" s="3" t="s">
        <v>30</v>
      </c>
      <c r="M19" s="4" t="s">
        <v>31</v>
      </c>
      <c r="N19" s="4" t="s">
        <v>32</v>
      </c>
      <c r="O19" s="3" t="s">
        <v>61</v>
      </c>
      <c r="P19" s="3" t="s">
        <v>62</v>
      </c>
      <c r="Q19" s="3" t="s">
        <v>119</v>
      </c>
    </row>
    <row r="20" spans="1:17" x14ac:dyDescent="0.35">
      <c r="B20" s="5" t="s">
        <v>63</v>
      </c>
      <c r="C20" s="5" t="s">
        <v>64</v>
      </c>
      <c r="D20" s="6">
        <v>6</v>
      </c>
      <c r="E20" s="6">
        <v>20</v>
      </c>
      <c r="F20" s="7">
        <f>AVERAGE(F7:F12)</f>
        <v>9.25</v>
      </c>
      <c r="G20" s="7">
        <f t="shared" ref="G20:N20" si="0">AVERAGE(G7:G12)</f>
        <v>9.25</v>
      </c>
      <c r="H20" s="7">
        <f t="shared" si="0"/>
        <v>8.7083333333333339</v>
      </c>
      <c r="I20" s="7">
        <f t="shared" si="0"/>
        <v>9.25</v>
      </c>
      <c r="J20" s="7">
        <f t="shared" si="0"/>
        <v>8.7916666666666661</v>
      </c>
      <c r="K20" s="7">
        <f t="shared" si="0"/>
        <v>8.7916666666666661</v>
      </c>
      <c r="L20" s="7">
        <f t="shared" si="0"/>
        <v>8.8333333333333339</v>
      </c>
      <c r="M20" s="7">
        <f t="shared" si="0"/>
        <v>8.75</v>
      </c>
      <c r="N20" s="7">
        <f t="shared" si="0"/>
        <v>-4.1666666666666664E-2</v>
      </c>
      <c r="O20" s="8">
        <f>AVERAGE(O7:O12)</f>
        <v>91.583333333333329</v>
      </c>
      <c r="P20" s="9">
        <f>_xlfn.STDEV.P(O7:O12)</f>
        <v>0.47140452079103173</v>
      </c>
      <c r="Q20" s="26">
        <f>_xlfn.CONFIDENCE.T(0.1,P20,D20)</f>
        <v>0.3877962402579796</v>
      </c>
    </row>
    <row r="21" spans="1:17" x14ac:dyDescent="0.35">
      <c r="B21" s="10" t="s">
        <v>65</v>
      </c>
      <c r="C21" s="10" t="s">
        <v>64</v>
      </c>
      <c r="D21" s="11">
        <v>5</v>
      </c>
      <c r="E21" s="11">
        <v>20</v>
      </c>
      <c r="F21" s="12">
        <f>AVERAGE(F13:F17)</f>
        <v>9</v>
      </c>
      <c r="G21" s="12">
        <f t="shared" ref="G21:N21" si="1">AVERAGE(G13:G17)</f>
        <v>9.15</v>
      </c>
      <c r="H21" s="12">
        <f t="shared" si="1"/>
        <v>8.9499999999999993</v>
      </c>
      <c r="I21" s="12">
        <f t="shared" si="1"/>
        <v>8.9499999999999993</v>
      </c>
      <c r="J21" s="12">
        <f t="shared" si="1"/>
        <v>8.9</v>
      </c>
      <c r="K21" s="12">
        <f t="shared" si="1"/>
        <v>8.75</v>
      </c>
      <c r="L21" s="12">
        <f t="shared" si="1"/>
        <v>8.9</v>
      </c>
      <c r="M21" s="12">
        <f t="shared" si="1"/>
        <v>8.65</v>
      </c>
      <c r="N21" s="12">
        <f t="shared" si="1"/>
        <v>-0.125</v>
      </c>
      <c r="O21" s="13">
        <f>AVERAGE(O13:O17)</f>
        <v>91.15</v>
      </c>
      <c r="P21" s="14">
        <f>_xlfn.STDEV.P(O13:O17)</f>
        <v>0.60415229867972864</v>
      </c>
      <c r="Q21" s="26">
        <f>_xlfn.CONFIDENCE.T(0.1,P21,D21)</f>
        <v>0.57599328345658896</v>
      </c>
    </row>
    <row r="22" spans="1:17" x14ac:dyDescent="0.35">
      <c r="B22" s="21" t="s">
        <v>118</v>
      </c>
      <c r="C22" s="21"/>
      <c r="D22" s="22">
        <f>D20+D21</f>
        <v>11</v>
      </c>
      <c r="E22" s="23">
        <v>20</v>
      </c>
      <c r="F22" s="24">
        <f>AVERAGE(F7:F17)</f>
        <v>9.1363636363636367</v>
      </c>
      <c r="G22" s="24">
        <f t="shared" ref="G22:N22" si="2">AVERAGE(G7:G17)</f>
        <v>9.204545454545455</v>
      </c>
      <c r="H22" s="24">
        <f t="shared" si="2"/>
        <v>8.8181818181818183</v>
      </c>
      <c r="I22" s="24">
        <f t="shared" si="2"/>
        <v>9.1136363636363633</v>
      </c>
      <c r="J22" s="24">
        <f t="shared" si="2"/>
        <v>8.8409090909090917</v>
      </c>
      <c r="K22" s="24">
        <f t="shared" si="2"/>
        <v>8.7727272727272734</v>
      </c>
      <c r="L22" s="24">
        <f t="shared" si="2"/>
        <v>8.8636363636363633</v>
      </c>
      <c r="M22" s="24">
        <f t="shared" si="2"/>
        <v>8.704545454545455</v>
      </c>
      <c r="N22" s="24">
        <f t="shared" si="2"/>
        <v>-7.4999999999999997E-2</v>
      </c>
      <c r="O22" s="25">
        <f>AVERAGE(O7:O17)</f>
        <v>91.38636363636364</v>
      </c>
      <c r="P22" s="23">
        <f>_xlfn.STDEV.P(O7:O17)</f>
        <v>0.57764841032449243</v>
      </c>
      <c r="Q22" s="27">
        <f>_xlfn.CONFIDENCE.T(0.1,P22,D22)</f>
        <v>0.31567191121879046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2023NO1</vt:lpstr>
      <vt:lpstr>TheHub</vt:lpstr>
      <vt:lpstr>赏金第三名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Zilong Wang</cp:lastModifiedBy>
  <dcterms:created xsi:type="dcterms:W3CDTF">2024-05-09T14:05:43Z</dcterms:created>
  <dcterms:modified xsi:type="dcterms:W3CDTF">2025-01-15T19:08:05Z</dcterms:modified>
</cp:coreProperties>
</file>